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defaultThemeVersion="124226"/>
  <xr:revisionPtr revIDLastSave="0" documentId="13_ncr:1_{E3EA9A3A-8F7C-4666-A751-C408005C8D91}" xr6:coauthVersionLast="47" xr6:coauthVersionMax="47" xr10:uidLastSave="{00000000-0000-0000-0000-000000000000}"/>
  <bookViews>
    <workbookView xWindow="-110" yWindow="-110" windowWidth="19420" windowHeight="11500" xr2:uid="{00000000-000D-0000-FFFF-FFFF00000000}"/>
  </bookViews>
  <sheets>
    <sheet name="FILF" sheetId="38" r:id="rId1"/>
    <sheet name="FIONF" sheetId="39" r:id="rId2"/>
    <sheet name="FIMMF" sheetId="40" r:id="rId3"/>
    <sheet name="FIFRF" sheetId="41" r:id="rId4"/>
    <sheet name="FICDF" sheetId="42" r:id="rId5"/>
    <sheet name="FBPF" sheetId="43" r:id="rId6"/>
    <sheet name="FIUSDF" sheetId="44" r:id="rId7"/>
    <sheet name="FIMLDF" sheetId="45" r:id="rId8"/>
    <sheet name="FILWD" sheetId="46" r:id="rId9"/>
    <sheet name="FILNGDF" sheetId="47" r:id="rId10"/>
    <sheet name="FIGSF" sheetId="48" r:id="rId11"/>
    <sheet name="FIRF" sheetId="49" r:id="rId12"/>
    <sheet name="FICHF" sheetId="50" r:id="rId13"/>
    <sheet name="FIMAAF" sheetId="15" r:id="rId14"/>
    <sheet name="FIESF" sheetId="16" r:id="rId15"/>
    <sheet name="FIBAF" sheetId="17" r:id="rId16"/>
    <sheet name="FIAHF" sheetId="18" r:id="rId17"/>
    <sheet name="FIAF" sheetId="19" r:id="rId18"/>
    <sheet name="TIVF" sheetId="20" r:id="rId19"/>
    <sheet name="FITF" sheetId="21" r:id="rId20"/>
    <sheet name="FISCF" sheetId="22" r:id="rId21"/>
    <sheet name="FIOF" sheetId="23" r:id="rId22"/>
    <sheet name="FIMICF" sheetId="24" r:id="rId23"/>
    <sheet name="FIMCF" sheetId="25" r:id="rId24"/>
    <sheet name="FILMCF" sheetId="26" r:id="rId25"/>
    <sheet name="FILCF" sheetId="27" r:id="rId26"/>
    <sheet name="FIFEF" sheetId="28" r:id="rId27"/>
    <sheet name="FIEF" sheetId="29" r:id="rId28"/>
    <sheet name="FIDYF" sheetId="30" r:id="rId29"/>
    <sheet name="FBIF" sheetId="31" r:id="rId30"/>
    <sheet name="FAEF" sheetId="32" r:id="rId31"/>
    <sheet name="FIIF-NSE" sheetId="33" r:id="rId32"/>
    <sheet name="FITX" sheetId="34" r:id="rId33"/>
    <sheet name="FIUS" sheetId="35" r:id="rId34"/>
    <sheet name="FIPAF" sheetId="36" r:id="rId35"/>
    <sheet name="FF" sheetId="37" r:id="rId36"/>
    <sheet name="FIDA" sheetId="51" r:id="rId37"/>
    <sheet name="FISTIP" sheetId="52" r:id="rId38"/>
    <sheet name="FICRF" sheetId="53" r:id="rId39"/>
  </sheets>
  <calcPr calcId="191029" iterate="1" iterateCount="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53" l="1"/>
  <c r="F9" i="53" s="1"/>
  <c r="E7" i="53"/>
  <c r="E9" i="53" s="1"/>
  <c r="F67" i="52"/>
  <c r="F69" i="52" s="1"/>
  <c r="E67" i="52"/>
  <c r="E69" i="52" s="1"/>
  <c r="F79" i="50"/>
  <c r="E79" i="50"/>
  <c r="F75" i="50"/>
  <c r="E75" i="50"/>
  <c r="F70" i="50"/>
  <c r="E70" i="50"/>
  <c r="F55" i="50"/>
  <c r="E55" i="50"/>
  <c r="F77" i="49"/>
  <c r="E77" i="49"/>
  <c r="F71" i="49"/>
  <c r="E71" i="49"/>
  <c r="F55" i="49"/>
  <c r="E55" i="49"/>
  <c r="E41" i="48"/>
  <c r="F40" i="48"/>
  <c r="F39" i="48"/>
  <c r="F38" i="48"/>
  <c r="F37" i="48"/>
  <c r="F36" i="48"/>
  <c r="F35" i="48"/>
  <c r="F41" i="48" s="1"/>
  <c r="F26" i="48"/>
  <c r="F22" i="48"/>
  <c r="E22" i="48"/>
  <c r="F9" i="48"/>
  <c r="F28" i="48" s="1"/>
  <c r="E9" i="48"/>
  <c r="F13" i="47"/>
  <c r="E13" i="47"/>
  <c r="F9" i="47"/>
  <c r="E9" i="47"/>
  <c r="E17" i="47" s="1"/>
  <c r="E55" i="46"/>
  <c r="F54" i="46"/>
  <c r="F53" i="46"/>
  <c r="F52" i="46"/>
  <c r="F51" i="46"/>
  <c r="F50" i="46"/>
  <c r="F49" i="46"/>
  <c r="F40" i="46"/>
  <c r="F36" i="46"/>
  <c r="E36" i="46"/>
  <c r="F32" i="46"/>
  <c r="E32" i="46"/>
  <c r="F24" i="46"/>
  <c r="E24" i="46"/>
  <c r="F18" i="46"/>
  <c r="E18" i="46"/>
  <c r="F25" i="45"/>
  <c r="F27" i="45" s="1"/>
  <c r="E25" i="45"/>
  <c r="F21" i="45"/>
  <c r="E21" i="45"/>
  <c r="F12" i="45"/>
  <c r="E12" i="45"/>
  <c r="E61" i="44"/>
  <c r="F60" i="44"/>
  <c r="F59" i="44"/>
  <c r="F58" i="44"/>
  <c r="F57" i="44"/>
  <c r="F56" i="44"/>
  <c r="F61" i="44" s="1"/>
  <c r="F43" i="44"/>
  <c r="E43" i="44"/>
  <c r="F39" i="44"/>
  <c r="E39" i="44"/>
  <c r="F33" i="44"/>
  <c r="F49" i="44" s="1"/>
  <c r="E33" i="44"/>
  <c r="F29" i="44"/>
  <c r="E29" i="44"/>
  <c r="F23" i="44"/>
  <c r="E23" i="44"/>
  <c r="F12" i="44"/>
  <c r="E12" i="44"/>
  <c r="E45" i="44" s="1"/>
  <c r="F66" i="43"/>
  <c r="E66" i="43"/>
  <c r="F65" i="43"/>
  <c r="F64" i="43"/>
  <c r="F63" i="43"/>
  <c r="F62" i="43"/>
  <c r="F61" i="43"/>
  <c r="F60" i="43"/>
  <c r="E53" i="43"/>
  <c r="F51" i="43"/>
  <c r="F47" i="43"/>
  <c r="E47" i="43"/>
  <c r="F43" i="43"/>
  <c r="E43" i="43"/>
  <c r="F31" i="43"/>
  <c r="E31" i="43"/>
  <c r="F23" i="43"/>
  <c r="F49" i="43" s="1"/>
  <c r="E23" i="43"/>
  <c r="E78" i="42"/>
  <c r="F77" i="42"/>
  <c r="F76" i="42"/>
  <c r="F75" i="42"/>
  <c r="F74" i="42"/>
  <c r="F73" i="42"/>
  <c r="F72" i="42"/>
  <c r="F71" i="42"/>
  <c r="F62" i="42"/>
  <c r="F58" i="42"/>
  <c r="E58" i="42"/>
  <c r="F54" i="42"/>
  <c r="E54" i="42"/>
  <c r="F40" i="42"/>
  <c r="E40" i="42"/>
  <c r="E64" i="42" s="1"/>
  <c r="F35" i="42"/>
  <c r="E35" i="42"/>
  <c r="E44" i="41"/>
  <c r="F43" i="41"/>
  <c r="F42" i="41"/>
  <c r="F41" i="41"/>
  <c r="F40" i="41"/>
  <c r="F39" i="41"/>
  <c r="F44" i="41" s="1"/>
  <c r="F30" i="41"/>
  <c r="F26" i="41"/>
  <c r="E26" i="41"/>
  <c r="F22" i="41"/>
  <c r="E22" i="41"/>
  <c r="F13" i="41"/>
  <c r="F32" i="41" s="1"/>
  <c r="E13" i="41"/>
  <c r="E32" i="41" s="1"/>
  <c r="F74" i="40"/>
  <c r="E74" i="40"/>
  <c r="F70" i="40"/>
  <c r="E70" i="40"/>
  <c r="F65" i="40"/>
  <c r="E65" i="40"/>
  <c r="F56" i="40"/>
  <c r="E56" i="40"/>
  <c r="E78" i="40" s="1"/>
  <c r="F45" i="40"/>
  <c r="F78" i="40" s="1"/>
  <c r="E45" i="40"/>
  <c r="F8" i="39"/>
  <c r="F12" i="39" s="1"/>
  <c r="E8" i="39"/>
  <c r="E12" i="39" s="1"/>
  <c r="F62" i="38"/>
  <c r="E62" i="38"/>
  <c r="F58" i="38"/>
  <c r="E58" i="38"/>
  <c r="F54" i="38"/>
  <c r="F66" i="38" s="1"/>
  <c r="E54" i="38"/>
  <c r="F47" i="38"/>
  <c r="E47" i="38"/>
  <c r="F26" i="38"/>
  <c r="E26" i="38"/>
  <c r="F11" i="38"/>
  <c r="E11" i="38"/>
  <c r="E66" i="38" s="1"/>
  <c r="F53" i="43" l="1"/>
  <c r="E42" i="46"/>
  <c r="E83" i="50"/>
  <c r="F28" i="41"/>
  <c r="E27" i="45"/>
  <c r="F42" i="46"/>
  <c r="F55" i="46"/>
  <c r="F17" i="47"/>
  <c r="F83" i="50"/>
  <c r="E28" i="41"/>
  <c r="F29" i="45"/>
  <c r="F64" i="38"/>
  <c r="F45" i="44"/>
  <c r="E60" i="42"/>
  <c r="F81" i="49"/>
  <c r="F60" i="42"/>
  <c r="F78" i="42"/>
  <c r="E49" i="43"/>
  <c r="E49" i="44"/>
  <c r="E28" i="48"/>
  <c r="F24" i="48"/>
  <c r="F79" i="49"/>
  <c r="E79" i="49"/>
  <c r="E76" i="40"/>
  <c r="E29" i="45"/>
  <c r="E81" i="49"/>
  <c r="F76" i="40"/>
  <c r="E10" i="39"/>
  <c r="F64" i="42"/>
  <c r="E38" i="46"/>
  <c r="E81" i="50"/>
  <c r="F10" i="39"/>
  <c r="F38" i="46"/>
  <c r="E15" i="47"/>
  <c r="E24" i="48"/>
  <c r="F81" i="50"/>
  <c r="E64" i="38"/>
  <c r="F15" i="47"/>
  <c r="E15" i="37" l="1"/>
  <c r="E11" i="37"/>
  <c r="E13" i="37" s="1"/>
  <c r="D11" i="37"/>
  <c r="D15" i="37" s="1"/>
  <c r="E17" i="36"/>
  <c r="E21" i="36" s="1"/>
  <c r="E19" i="36"/>
  <c r="D17" i="36"/>
  <c r="D19" i="36" s="1"/>
  <c r="D21" i="36"/>
  <c r="E7" i="35"/>
  <c r="E11" i="35" s="1"/>
  <c r="D7" i="35"/>
  <c r="D9" i="35" s="1"/>
  <c r="F63" i="34"/>
  <c r="E63" i="34"/>
  <c r="F58" i="34"/>
  <c r="E58" i="34"/>
  <c r="F58" i="33"/>
  <c r="F62" i="33" s="1"/>
  <c r="E58" i="33"/>
  <c r="E62" i="33" s="1"/>
  <c r="F63" i="32"/>
  <c r="E63" i="32"/>
  <c r="F25" i="32"/>
  <c r="F67" i="32" s="1"/>
  <c r="E25" i="32"/>
  <c r="E67" i="32" s="1"/>
  <c r="F46" i="31"/>
  <c r="F50" i="31" s="1"/>
  <c r="E46" i="31"/>
  <c r="E50" i="31" s="1"/>
  <c r="F68" i="30"/>
  <c r="E68" i="30"/>
  <c r="F64" i="30"/>
  <c r="E64" i="30"/>
  <c r="F54" i="30"/>
  <c r="E54" i="30"/>
  <c r="F47" i="30"/>
  <c r="E47" i="30"/>
  <c r="F71" i="29"/>
  <c r="E71" i="29"/>
  <c r="F66" i="29"/>
  <c r="E66" i="29"/>
  <c r="F62" i="29"/>
  <c r="F73" i="29" s="1"/>
  <c r="E62" i="29"/>
  <c r="F39" i="28"/>
  <c r="E39" i="28"/>
  <c r="F34" i="28"/>
  <c r="E34" i="28"/>
  <c r="E41" i="28" s="1"/>
  <c r="E43" i="28"/>
  <c r="F46" i="27"/>
  <c r="E46" i="27"/>
  <c r="F42" i="27"/>
  <c r="F50" i="27" s="1"/>
  <c r="E42" i="27"/>
  <c r="F66" i="26"/>
  <c r="E66" i="26"/>
  <c r="F62" i="26"/>
  <c r="F70" i="26" s="1"/>
  <c r="E62" i="26"/>
  <c r="E70" i="26" s="1"/>
  <c r="F67" i="25"/>
  <c r="F71" i="25" s="1"/>
  <c r="E67" i="25"/>
  <c r="E69" i="25" s="1"/>
  <c r="F102" i="24"/>
  <c r="E102" i="24"/>
  <c r="F97" i="24"/>
  <c r="E97" i="24"/>
  <c r="F93" i="24"/>
  <c r="E93" i="24"/>
  <c r="F78" i="23"/>
  <c r="E78" i="23"/>
  <c r="F73" i="23"/>
  <c r="E73" i="23"/>
  <c r="E80" i="23" s="1"/>
  <c r="F69" i="23"/>
  <c r="E69" i="23"/>
  <c r="F64" i="23"/>
  <c r="E64" i="23"/>
  <c r="F113" i="22"/>
  <c r="E113" i="22"/>
  <c r="F108" i="22"/>
  <c r="F117" i="22" s="1"/>
  <c r="E108" i="22"/>
  <c r="F38" i="21"/>
  <c r="E38" i="21"/>
  <c r="F34" i="21"/>
  <c r="F42" i="21" s="1"/>
  <c r="E34" i="21"/>
  <c r="F24" i="21"/>
  <c r="F40" i="21" s="1"/>
  <c r="E24" i="21"/>
  <c r="E40" i="21" s="1"/>
  <c r="F57" i="20"/>
  <c r="E57" i="20"/>
  <c r="F53" i="20"/>
  <c r="F61" i="20"/>
  <c r="E53" i="20"/>
  <c r="E61" i="20" s="1"/>
  <c r="F124" i="19"/>
  <c r="F120" i="19"/>
  <c r="E120" i="19"/>
  <c r="F115" i="19"/>
  <c r="E115" i="19"/>
  <c r="F111" i="19"/>
  <c r="E111" i="19"/>
  <c r="F104" i="19"/>
  <c r="E104" i="19"/>
  <c r="F99" i="19"/>
  <c r="E99" i="19"/>
  <c r="H91" i="19"/>
  <c r="D146" i="19"/>
  <c r="G91" i="19"/>
  <c r="F91" i="19"/>
  <c r="E91" i="19"/>
  <c r="F94" i="18"/>
  <c r="E94" i="18"/>
  <c r="F81" i="18"/>
  <c r="E81" i="18"/>
  <c r="F65" i="18"/>
  <c r="E65" i="18"/>
  <c r="F61" i="18"/>
  <c r="E61" i="18"/>
  <c r="F56" i="18"/>
  <c r="E56" i="18"/>
  <c r="F94" i="17"/>
  <c r="F90" i="17"/>
  <c r="E90" i="17"/>
  <c r="F75" i="17"/>
  <c r="F92" i="17" s="1"/>
  <c r="E75" i="17"/>
  <c r="H56" i="17"/>
  <c r="D119" i="17"/>
  <c r="G56" i="17"/>
  <c r="F56" i="17"/>
  <c r="E56" i="17"/>
  <c r="D114" i="16"/>
  <c r="F81" i="16"/>
  <c r="F77" i="16"/>
  <c r="E77" i="16"/>
  <c r="E79" i="16" s="1"/>
  <c r="F69" i="16"/>
  <c r="E69" i="16"/>
  <c r="H59" i="16"/>
  <c r="G59" i="16"/>
  <c r="F59" i="16"/>
  <c r="F83" i="16" s="1"/>
  <c r="E59" i="16"/>
  <c r="F73" i="15"/>
  <c r="E73" i="15"/>
  <c r="F68" i="15"/>
  <c r="E68" i="15"/>
  <c r="F64" i="15"/>
  <c r="E64" i="15"/>
  <c r="F57" i="15"/>
  <c r="E57" i="15"/>
  <c r="F46" i="15"/>
  <c r="E46" i="15"/>
  <c r="F42" i="15"/>
  <c r="E42" i="15"/>
  <c r="F41" i="28"/>
  <c r="F48" i="27"/>
  <c r="E59" i="20"/>
  <c r="F59" i="20"/>
  <c r="E122" i="19"/>
  <c r="F75" i="29" l="1"/>
  <c r="E70" i="30"/>
  <c r="E65" i="32"/>
  <c r="E75" i="15"/>
  <c r="E92" i="17"/>
  <c r="F70" i="30"/>
  <c r="F77" i="15"/>
  <c r="F96" i="17"/>
  <c r="E82" i="23"/>
  <c r="F68" i="26"/>
  <c r="E73" i="29"/>
  <c r="E65" i="34"/>
  <c r="E98" i="18"/>
  <c r="F122" i="19"/>
  <c r="E42" i="21"/>
  <c r="E106" i="24"/>
  <c r="F69" i="25"/>
  <c r="F67" i="34"/>
  <c r="F98" i="18"/>
  <c r="F80" i="23"/>
  <c r="E71" i="25"/>
  <c r="F43" i="28"/>
  <c r="E83" i="16"/>
  <c r="E96" i="18"/>
  <c r="E117" i="22"/>
  <c r="E104" i="24"/>
  <c r="E50" i="27"/>
  <c r="E60" i="33"/>
  <c r="E9" i="35"/>
  <c r="F75" i="15"/>
  <c r="F79" i="16"/>
  <c r="E96" i="17"/>
  <c r="F115" i="22"/>
  <c r="F106" i="24"/>
  <c r="E68" i="26"/>
  <c r="E72" i="30"/>
  <c r="E126" i="19"/>
  <c r="F126" i="19"/>
  <c r="D13" i="37"/>
  <c r="D11" i="35"/>
  <c r="E67" i="34"/>
  <c r="F65" i="34"/>
  <c r="F60" i="33"/>
  <c r="F65" i="32"/>
  <c r="E48" i="31"/>
  <c r="F48" i="31"/>
  <c r="F72" i="30"/>
  <c r="E75" i="29"/>
  <c r="E48" i="27"/>
  <c r="F104" i="24"/>
  <c r="F82" i="23"/>
  <c r="E115" i="22"/>
  <c r="F96" i="18"/>
  <c r="E77" i="15"/>
</calcChain>
</file>

<file path=xl/sharedStrings.xml><?xml version="1.0" encoding="utf-8"?>
<sst xmlns="http://schemas.openxmlformats.org/spreadsheetml/2006/main" count="6566" uniqueCount="1498">
  <si>
    <t>Name of the Instrument</t>
  </si>
  <si>
    <t>Quantity</t>
  </si>
  <si>
    <t>ISIN Number</t>
  </si>
  <si>
    <t>% to Net Assets</t>
  </si>
  <si>
    <t>Industry Classification / Rating</t>
  </si>
  <si>
    <t>YTM</t>
  </si>
  <si>
    <t>Market Value (including accrued interest, if any) (Rs. in Lakhs)</t>
  </si>
  <si>
    <t>Portfolio Statement as on October 31, 2025</t>
  </si>
  <si>
    <t>Franklin India Multi Asset Allocation Fund</t>
  </si>
  <si>
    <t>Franklin India Equity Savings Fund</t>
  </si>
  <si>
    <t>Franklin India Balanced Advantage Fund</t>
  </si>
  <si>
    <t>Franklin India Arbitrage Fund</t>
  </si>
  <si>
    <t>Templeton India Value Fund</t>
  </si>
  <si>
    <t>Franklin India Technology Fund</t>
  </si>
  <si>
    <t>Franklin India Opportunities Fund</t>
  </si>
  <si>
    <t>Franklin India Multi Cap Fund</t>
  </si>
  <si>
    <t>Franklin India Focused Equity Fund</t>
  </si>
  <si>
    <t>Franklin Build India Fund</t>
  </si>
  <si>
    <t>Franklin Asian Equity Fund</t>
  </si>
  <si>
    <t>Debt Instruments</t>
  </si>
  <si>
    <t>(a) Listed / awaiting listing on Stock Exchanges</t>
  </si>
  <si>
    <t>CRISIL AAA</t>
  </si>
  <si>
    <t>0.00% Jubilant Bevco Ltd (31-May-2028) **</t>
  </si>
  <si>
    <t>INE1D4P08019</t>
  </si>
  <si>
    <t>CRISIL AA</t>
  </si>
  <si>
    <t>0.00% Jubilant Beverages Ltd (31-May-2028) **</t>
  </si>
  <si>
    <t>INE1D4O08012</t>
  </si>
  <si>
    <t>Sub Total</t>
  </si>
  <si>
    <t>Money Market Instruments</t>
  </si>
  <si>
    <t>Certificate of Deposit</t>
  </si>
  <si>
    <t>CARE A1+</t>
  </si>
  <si>
    <t>IND A1+</t>
  </si>
  <si>
    <t>Treasury Bill</t>
  </si>
  <si>
    <t>Government Securities</t>
  </si>
  <si>
    <t>SOVEREIGN</t>
  </si>
  <si>
    <t>Mutual Fund Units</t>
  </si>
  <si>
    <t>Total</t>
  </si>
  <si>
    <t>Net Assets</t>
  </si>
  <si>
    <t>Call, Cash &amp; Other Assets</t>
  </si>
  <si>
    <t>** Non- Traded Scrips</t>
  </si>
  <si>
    <t>Notes</t>
  </si>
  <si>
    <t>a) NAV at the beginning and at the end of the Half-year ended 31-Oct-2025</t>
  </si>
  <si>
    <t xml:space="preserve">      Plan/Option</t>
  </si>
  <si>
    <t>As on 31-Oct-2025</t>
  </si>
  <si>
    <t>As on 30-Apr-2025</t>
  </si>
  <si>
    <t xml:space="preserve">      Growth Plan</t>
  </si>
  <si>
    <t xml:space="preserve">      IDCW Plan</t>
  </si>
  <si>
    <t xml:space="preserve">      Direct Growth Plan</t>
  </si>
  <si>
    <t xml:space="preserve">      Direct IDCW Plan</t>
  </si>
  <si>
    <t>b) Aggregate Distributions declared during the Half - year ended 31-Oct-2025</t>
  </si>
  <si>
    <t>Plan Name</t>
  </si>
  <si>
    <t>Distributions per unit (Rs.)+++</t>
  </si>
  <si>
    <t>+++ Distribution payouts/ re-investments are subject to deduction of TDS at the applicable rates.</t>
  </si>
  <si>
    <t>IDCW - Income Distribution cum capital withdrawal</t>
  </si>
  <si>
    <t>(In Years)</t>
  </si>
  <si>
    <t>Nil</t>
  </si>
  <si>
    <t>HDFC Bank Ltd (06-Feb-2026) **</t>
  </si>
  <si>
    <t>INE040A16GF2</t>
  </si>
  <si>
    <t>Small Industries Development Bank of India (27-Oct-2026) **</t>
  </si>
  <si>
    <t>INE556F16BN1</t>
  </si>
  <si>
    <t>364 DTB (01-Jan-2026)</t>
  </si>
  <si>
    <t>IN002024Z388</t>
  </si>
  <si>
    <t>7.55% Poonawalla Fincorp Ltd (25-Mar-2027) **</t>
  </si>
  <si>
    <t>INE511C07946</t>
  </si>
  <si>
    <t>CARE AAA</t>
  </si>
  <si>
    <t>6.90% GOI 2065 (15-Apr-2065)</t>
  </si>
  <si>
    <t>IN0020250018</t>
  </si>
  <si>
    <t>7.70% Poonawalla Fincorp Ltd (21-Apr-2028) **</t>
  </si>
  <si>
    <t>INE511C07847</t>
  </si>
  <si>
    <t>IN3620250040</t>
  </si>
  <si>
    <t>7.82% Jammu &amp; Kashmir SDL (28-Aug-2042)</t>
  </si>
  <si>
    <t>IN4920250110</t>
  </si>
  <si>
    <t>91 DTB (13-Nov-2025)</t>
  </si>
  <si>
    <t>IN002025X208</t>
  </si>
  <si>
    <t>6.84% Andhra Pradesh SDL (04-Jun-2038)</t>
  </si>
  <si>
    <t>IN1020250149</t>
  </si>
  <si>
    <t>7.32% Chhattisgarh SDL (05-Mar-2037)</t>
  </si>
  <si>
    <t>IN3520240083</t>
  </si>
  <si>
    <t>7.32% West Bengal SDL (05-Mar-2038)</t>
  </si>
  <si>
    <t>IN3420240225</t>
  </si>
  <si>
    <t>7.10% Rajasthan SDL (26-Mar-2043)</t>
  </si>
  <si>
    <t>IN2920240545</t>
  </si>
  <si>
    <t>8.75% Bharti Telecom Ltd (05-Nov-2029) **</t>
  </si>
  <si>
    <t>INE403D08264</t>
  </si>
  <si>
    <t>7.82% Bajaj Finance Ltd (31-Jan-2034) **</t>
  </si>
  <si>
    <t>INE296A07SV1</t>
  </si>
  <si>
    <t>IND AAA</t>
  </si>
  <si>
    <t>7.58% National Bank For Agriculture &amp; Rural Development (31-Jul-2026)</t>
  </si>
  <si>
    <t>INE261F08DX0</t>
  </si>
  <si>
    <t>7.87% Summit Digitel Infrastructure Ltd (15-Mar-2030) **</t>
  </si>
  <si>
    <t>INE507T07146</t>
  </si>
  <si>
    <t>7.21% Embassy Office Parks Reit (17-Mar-2028) **</t>
  </si>
  <si>
    <t>INE041007167</t>
  </si>
  <si>
    <t>0.00% REC Ltd (03-Nov-2034) **</t>
  </si>
  <si>
    <t>INE020B08FJ3</t>
  </si>
  <si>
    <t>6.92% Power Finance Corporation Ltd (14-Apr-2032) **</t>
  </si>
  <si>
    <t>INE134E08LN6</t>
  </si>
  <si>
    <t>7.65% Poonawalla Fincorp Ltd (21-Apr-2027) **</t>
  </si>
  <si>
    <t>INE511C07854</t>
  </si>
  <si>
    <t>8.3774% Kotak Mahindra Investments Ltd (21-Jun-2027) **</t>
  </si>
  <si>
    <t>INE975F07IR8</t>
  </si>
  <si>
    <t>IN1920240299</t>
  </si>
  <si>
    <t xml:space="preserve">      Monthly IDCW Plan</t>
  </si>
  <si>
    <t xml:space="preserve">      Quarterly IDCW Plan</t>
  </si>
  <si>
    <t xml:space="preserve">      Direct Monthly IDCW Plan</t>
  </si>
  <si>
    <t xml:space="preserve">      Direct Quarterly IDCW Plan</t>
  </si>
  <si>
    <t>7.68% Small Industries Development Bank Of India (10-Aug-2027) **</t>
  </si>
  <si>
    <t>INE556F08KP4</t>
  </si>
  <si>
    <t>8.70% Bharti Telecom Ltd (05-Dec-2025)</t>
  </si>
  <si>
    <t>INE403D08157</t>
  </si>
  <si>
    <t>Equity &amp; Equity related</t>
  </si>
  <si>
    <t>HDFC Bank Ltd</t>
  </si>
  <si>
    <t>INE040A01034</t>
  </si>
  <si>
    <t>Banks</t>
  </si>
  <si>
    <t>ICICI Bank Ltd</t>
  </si>
  <si>
    <t>INE090A01021</t>
  </si>
  <si>
    <t>Larsen &amp; Toubro Ltd</t>
  </si>
  <si>
    <t>INE018A01030</t>
  </si>
  <si>
    <t>Construction</t>
  </si>
  <si>
    <t>Bharti Airtel Ltd</t>
  </si>
  <si>
    <t>INE397D01024</t>
  </si>
  <si>
    <t>Telecom - Services</t>
  </si>
  <si>
    <t>Reliance Industries Ltd</t>
  </si>
  <si>
    <t>INE002A01018</t>
  </si>
  <si>
    <t>Petroleum Products</t>
  </si>
  <si>
    <t>Infosys Ltd</t>
  </si>
  <si>
    <t>INE009A01021</t>
  </si>
  <si>
    <t>IT - Software</t>
  </si>
  <si>
    <t>Axis Bank Ltd</t>
  </si>
  <si>
    <t>INE238A01034</t>
  </si>
  <si>
    <t>Eternal Ltd</t>
  </si>
  <si>
    <t>INE758T01015</t>
  </si>
  <si>
    <t>Retailing</t>
  </si>
  <si>
    <t>HCL Technologies Ltd</t>
  </si>
  <si>
    <t>INE860A01027</t>
  </si>
  <si>
    <t>State Bank of India</t>
  </si>
  <si>
    <t>INE062A01020</t>
  </si>
  <si>
    <t>Ultratech Cement Ltd</t>
  </si>
  <si>
    <t>INE481G01011</t>
  </si>
  <si>
    <t>Cement &amp; Cement Products</t>
  </si>
  <si>
    <t>Apollo Hospitals Enterprise Ltd</t>
  </si>
  <si>
    <t>INE437A01024</t>
  </si>
  <si>
    <t>Healthcare Services</t>
  </si>
  <si>
    <t>NTPC Ltd</t>
  </si>
  <si>
    <t>INE733E01010</t>
  </si>
  <si>
    <t>Power</t>
  </si>
  <si>
    <t>Sun Pharmaceutical Industries Ltd</t>
  </si>
  <si>
    <t>INE044A01036</t>
  </si>
  <si>
    <t>Pharmaceuticals &amp; Biotechnology</t>
  </si>
  <si>
    <t>Mahindra &amp; Mahindra Ltd</t>
  </si>
  <si>
    <t>INE101A01026</t>
  </si>
  <si>
    <t>Automobiles</t>
  </si>
  <si>
    <t>PB Fintech Ltd</t>
  </si>
  <si>
    <t>INE417T01026</t>
  </si>
  <si>
    <t>Financial Technology (Fintech)</t>
  </si>
  <si>
    <t>GAIL (India) Ltd</t>
  </si>
  <si>
    <t>INE129A01019</t>
  </si>
  <si>
    <t>Gas</t>
  </si>
  <si>
    <t>Britannia Industries Ltd</t>
  </si>
  <si>
    <t>INE216A01030</t>
  </si>
  <si>
    <t>Food Products</t>
  </si>
  <si>
    <t>HDFC Life Insurance Co Ltd</t>
  </si>
  <si>
    <t>INE795G01014</t>
  </si>
  <si>
    <t>Insurance</t>
  </si>
  <si>
    <t>PI Industries Ltd</t>
  </si>
  <si>
    <t>INE603J01030</t>
  </si>
  <si>
    <t>Fertilizers &amp; Agrochemicals</t>
  </si>
  <si>
    <t>Bharat Electronics Ltd</t>
  </si>
  <si>
    <t>INE263A01024</t>
  </si>
  <si>
    <t>Aerospace &amp; Defense</t>
  </si>
  <si>
    <t>Hindustan Unilever Ltd</t>
  </si>
  <si>
    <t>INE030A01027</t>
  </si>
  <si>
    <t>Diversified Fmcg</t>
  </si>
  <si>
    <t>Interglobe Aviation Ltd</t>
  </si>
  <si>
    <t>INE646L01027</t>
  </si>
  <si>
    <t>Transport Services</t>
  </si>
  <si>
    <t>Eris Lifesciences Ltd</t>
  </si>
  <si>
    <t>INE406M01024</t>
  </si>
  <si>
    <t>Amber Enterprises India Ltd</t>
  </si>
  <si>
    <t>INE371P01015</t>
  </si>
  <si>
    <t>Consumer Durables</t>
  </si>
  <si>
    <t>CESC Ltd</t>
  </si>
  <si>
    <t>INE486A01021</t>
  </si>
  <si>
    <t>Metropolis Healthcare Ltd</t>
  </si>
  <si>
    <t>INE112L01020</t>
  </si>
  <si>
    <t>Crompton Greaves Consumer Electricals Ltd</t>
  </si>
  <si>
    <t>INE299U01018</t>
  </si>
  <si>
    <t>Jubilant Foodworks Ltd</t>
  </si>
  <si>
    <t>INE797F01020</t>
  </si>
  <si>
    <t>Leisure Services</t>
  </si>
  <si>
    <t>Maruti Suzuki India Ltd</t>
  </si>
  <si>
    <t>INE585B01010</t>
  </si>
  <si>
    <t>Tube Investments of India Ltd</t>
  </si>
  <si>
    <t>INE974X01010</t>
  </si>
  <si>
    <t>Auto Components</t>
  </si>
  <si>
    <t>Tata Steel Ltd</t>
  </si>
  <si>
    <t>INE081A01020</t>
  </si>
  <si>
    <t>Ferrous Metals</t>
  </si>
  <si>
    <t>Kirloskar Oil Engines Ltd</t>
  </si>
  <si>
    <t>INE146L01010</t>
  </si>
  <si>
    <t>Industrial Products</t>
  </si>
  <si>
    <t>Marico Ltd</t>
  </si>
  <si>
    <t>INE196A01026</t>
  </si>
  <si>
    <t>Agricultural Food &amp; Other Products</t>
  </si>
  <si>
    <t>V-Mart Retail Ltd</t>
  </si>
  <si>
    <t>INE665J01013</t>
  </si>
  <si>
    <t>United Spirits Ltd</t>
  </si>
  <si>
    <t>INE854D01024</t>
  </si>
  <si>
    <t>Beverages</t>
  </si>
  <si>
    <t>Amara Raja Energy And Mobility Ltd</t>
  </si>
  <si>
    <t>INE885A01032</t>
  </si>
  <si>
    <t>Cholamandalam Investment and Finance Co Ltd</t>
  </si>
  <si>
    <t>INE121A01024</t>
  </si>
  <si>
    <t>Finance</t>
  </si>
  <si>
    <t>Teamlease Services Ltd</t>
  </si>
  <si>
    <t>INE985S01024</t>
  </si>
  <si>
    <t>Commercial Services &amp; Supplies</t>
  </si>
  <si>
    <t>ICICI Lombard General Insurance Co Ltd</t>
  </si>
  <si>
    <t>INE765G01017</t>
  </si>
  <si>
    <t>Lemon Tree Hotels Ltd</t>
  </si>
  <si>
    <t>INE970X01018</t>
  </si>
  <si>
    <t>ZF Commercial Vehicle Control Systems India Ltd</t>
  </si>
  <si>
    <t>INE342J01019</t>
  </si>
  <si>
    <t>PNB Housing Finance Ltd</t>
  </si>
  <si>
    <t>INE572E01012</t>
  </si>
  <si>
    <t>Chemplast Sanmar Ltd</t>
  </si>
  <si>
    <t>INE488A01050</t>
  </si>
  <si>
    <t>Chemicals &amp; Petrochemicals</t>
  </si>
  <si>
    <t>Prestige Estates Projects Ltd</t>
  </si>
  <si>
    <t>INE811K01011</t>
  </si>
  <si>
    <t>Realty</t>
  </si>
  <si>
    <t>Pearl Global Industries Ltd</t>
  </si>
  <si>
    <t>INE940H01022</t>
  </si>
  <si>
    <t>Textiles &amp; Apparels</t>
  </si>
  <si>
    <t>Indus Towers Ltd</t>
  </si>
  <si>
    <t>INE121J01017</t>
  </si>
  <si>
    <t>Angel One Ltd</t>
  </si>
  <si>
    <t>INE732I01013</t>
  </si>
  <si>
    <t>Capital Markets</t>
  </si>
  <si>
    <t>Tata Power Co Ltd</t>
  </si>
  <si>
    <t>INE245A01021</t>
  </si>
  <si>
    <t>Titan Co Ltd</t>
  </si>
  <si>
    <t>INE280A01028</t>
  </si>
  <si>
    <t>Ashok Leyland Ltd</t>
  </si>
  <si>
    <t>INE208A01029</t>
  </si>
  <si>
    <t>Agricultural, Commercial &amp; Construction Vehicles</t>
  </si>
  <si>
    <t>Trent Ltd</t>
  </si>
  <si>
    <t>INE849A01020</t>
  </si>
  <si>
    <t>Oil &amp; Natural Gas Corporation Ltd</t>
  </si>
  <si>
    <t>INE213A01029</t>
  </si>
  <si>
    <t>Oil</t>
  </si>
  <si>
    <t>Cipla Ltd</t>
  </si>
  <si>
    <t>INE059A01026</t>
  </si>
  <si>
    <t>Hero MotoCorp Ltd</t>
  </si>
  <si>
    <t>INE158A01026</t>
  </si>
  <si>
    <t>Data Patterns India Ltd</t>
  </si>
  <si>
    <t>INE0IX101010</t>
  </si>
  <si>
    <t>Syngene International Ltd</t>
  </si>
  <si>
    <t>INE398R01022</t>
  </si>
  <si>
    <t>Chalet Hotels Ltd</t>
  </si>
  <si>
    <t>INE427F01016</t>
  </si>
  <si>
    <t>(b) Units of Real Estate Investment Trusts (REITs)</t>
  </si>
  <si>
    <t>Knowledge Realty Trust</t>
  </si>
  <si>
    <t>INE1JAR25012</t>
  </si>
  <si>
    <t>7.73% LIC Housing Finance Ltd (18-Mar-2027) **</t>
  </si>
  <si>
    <t>INE115A07RE1</t>
  </si>
  <si>
    <t>6.65% LIC Housing Finance Ltd (15-Feb-2027) **</t>
  </si>
  <si>
    <t>INE115A07PR7</t>
  </si>
  <si>
    <t>7.35% Embassy Office Parks Reit (05-Apr-2027) **</t>
  </si>
  <si>
    <t>INE041007092</t>
  </si>
  <si>
    <t>7.35% Bharti Telecom Ltd (15-Oct-2027) **</t>
  </si>
  <si>
    <t>INE403D08272</t>
  </si>
  <si>
    <t>8.10% Bajaj Finance Ltd (08-Jan-2027) **</t>
  </si>
  <si>
    <t>INE296A07SR9</t>
  </si>
  <si>
    <t>Bank of Baroda (27-Jan-2026) **</t>
  </si>
  <si>
    <t>INE028A16JH7</t>
  </si>
  <si>
    <t>HDFC Bank Ltd (04-Nov-2025) **</t>
  </si>
  <si>
    <t>INE040A16FR9</t>
  </si>
  <si>
    <t>Nippon India Silver ETF</t>
  </si>
  <si>
    <t>INF204KC1402</t>
  </si>
  <si>
    <t>Mutual Fund</t>
  </si>
  <si>
    <t>Nippon India ETF Gold Bees</t>
  </si>
  <si>
    <t>INF204KB17I5</t>
  </si>
  <si>
    <t>c) Portfolio Turnover Ratio during the Half - year 31-Oct-2025</t>
  </si>
  <si>
    <t>d) Residual maturity / Average Maturity as on 31-Oct-2025</t>
  </si>
  <si>
    <t xml:space="preserve">e) During the month additional instances of fair valuation/deviation from valuation price provided by the valuation agencies </t>
  </si>
  <si>
    <t>% to Net Assets(Hedged &amp; Unhedged)</t>
  </si>
  <si>
    <t>Outstanding position in Derivative Instruments (Rs. in Lakhs) Long / (Short)</t>
  </si>
  <si>
    <t>Outstanding derivative exposure as % to net assets Long / (Short)</t>
  </si>
  <si>
    <t>Kotak Mahindra Bank Ltd</t>
  </si>
  <si>
    <t>INE237A01028</t>
  </si>
  <si>
    <t>Hindustan Aeronautics Ltd</t>
  </si>
  <si>
    <t>INE066F01020</t>
  </si>
  <si>
    <t>RBL Bank Ltd</t>
  </si>
  <si>
    <t>INE976G01028</t>
  </si>
  <si>
    <t>Vodafone Idea Ltd</t>
  </si>
  <si>
    <t>INE669E01016</t>
  </si>
  <si>
    <t>Tech Mahindra Ltd</t>
  </si>
  <si>
    <t>INE669C01036</t>
  </si>
  <si>
    <t>Bank of Baroda</t>
  </si>
  <si>
    <t>INE028A01039</t>
  </si>
  <si>
    <t>Jio Financial Services Ltd</t>
  </si>
  <si>
    <t>INE758E01017</t>
  </si>
  <si>
    <t>Power Finance Corporation Ltd</t>
  </si>
  <si>
    <t>INE134E01011</t>
  </si>
  <si>
    <t>ITC Ltd</t>
  </si>
  <si>
    <t>INE154A01025</t>
  </si>
  <si>
    <t>Ambuja Cements Ltd</t>
  </si>
  <si>
    <t>INE079A01024</t>
  </si>
  <si>
    <t>Godrej Properties Ltd</t>
  </si>
  <si>
    <t>INE484J01027</t>
  </si>
  <si>
    <t>Power Grid Corporation of India Ltd</t>
  </si>
  <si>
    <t>INE752E01010</t>
  </si>
  <si>
    <t>Hindustan Petroleum Corporation Ltd</t>
  </si>
  <si>
    <t>INE094A01015</t>
  </si>
  <si>
    <t>Varun Beverages Ltd</t>
  </si>
  <si>
    <t>INE200M01039</t>
  </si>
  <si>
    <t>Tata Consultancy Services Ltd</t>
  </si>
  <si>
    <t>INE467B01029</t>
  </si>
  <si>
    <t>Canara Bank</t>
  </si>
  <si>
    <t>INE476A01022</t>
  </si>
  <si>
    <t>Bajaj Finserv Ltd</t>
  </si>
  <si>
    <t>INE918I01026</t>
  </si>
  <si>
    <t>Bandhan Bank Ltd</t>
  </si>
  <si>
    <t>INE545U01014</t>
  </si>
  <si>
    <t>REC Ltd</t>
  </si>
  <si>
    <t>INE020B01018</t>
  </si>
  <si>
    <t>Coforge Ltd</t>
  </si>
  <si>
    <t>INE591G01025</t>
  </si>
  <si>
    <t>JSW Steel Ltd</t>
  </si>
  <si>
    <t>INE019A01038</t>
  </si>
  <si>
    <t>7.37% GOI 2028 (23-Oct-2028)</t>
  </si>
  <si>
    <t>IN0020230101</t>
  </si>
  <si>
    <t>7.06% GOI 2028 (10-Apr-2028)</t>
  </si>
  <si>
    <t>IN0020230010</t>
  </si>
  <si>
    <t>Margin on Derivatives</t>
  </si>
  <si>
    <t xml:space="preserve">c) Total outstanding position (as at October 31, 2025) in Derivative Instruments (Gross Notional) </t>
  </si>
  <si>
    <t>Rs. 33,122.35 Lacs</t>
  </si>
  <si>
    <t xml:space="preserve">d) Outstanding derivative exposure as % to net assets </t>
  </si>
  <si>
    <t>e) Portfolio Turnover Ratio during the Half - year 31-Oct-2025</t>
  </si>
  <si>
    <t>f) Residual maturity / Average Maturity as on 31-Oct-2025</t>
  </si>
  <si>
    <t xml:space="preserve">g) During the month additional instances of fair valuation/deviation from valuation price provided by the valuation agencies </t>
  </si>
  <si>
    <t>Whirlpool Of India Ltd</t>
  </si>
  <si>
    <t>INE716A01013</t>
  </si>
  <si>
    <t>8.65% Bharti Telecom Ltd (05-Nov-2027) **</t>
  </si>
  <si>
    <t>INE403D08231</t>
  </si>
  <si>
    <t>8.09% Kotak Mahindra Prime Ltd (09-Nov-2026) **</t>
  </si>
  <si>
    <t>INE916DA7SL3</t>
  </si>
  <si>
    <t>7.62% National Bank For Agriculture &amp; Rural Development (31-Jan-2028) **</t>
  </si>
  <si>
    <t>INE261F08DV4</t>
  </si>
  <si>
    <t>9.03% Credila Financial Services Ltd (04-Mar-2026) **</t>
  </si>
  <si>
    <t>INE539K07270</t>
  </si>
  <si>
    <t>CARE AA</t>
  </si>
  <si>
    <t>INE115A07QO2</t>
  </si>
  <si>
    <t>7.47% India Infrastructure Finance Co Ltd (05-Nov-2027) **</t>
  </si>
  <si>
    <t>INE787H08154</t>
  </si>
  <si>
    <t>7.44% Small Industries Development Bank Of India (04-Sep-2026) **</t>
  </si>
  <si>
    <t>INE556F08KI9</t>
  </si>
  <si>
    <t>5.63% GOI 2026 (12-Apr-2026)</t>
  </si>
  <si>
    <t>IN0020210012</t>
  </si>
  <si>
    <t>7.38% GOI 2027 (20-Jun-2027)</t>
  </si>
  <si>
    <t>IN0020220037</t>
  </si>
  <si>
    <t>7.08% Kerala SDL (26-Mar-2040)</t>
  </si>
  <si>
    <t>IN2020240312</t>
  </si>
  <si>
    <t>Rs. 45,013.79 Lacs</t>
  </si>
  <si>
    <t xml:space="preserve">(b) Unlisted </t>
  </si>
  <si>
    <t>Numero Uno International Ltd ** ^^</t>
  </si>
  <si>
    <t>Globsyn Technologies Ltd ** ^^</t>
  </si>
  <si>
    <t>INE671B01034</t>
  </si>
  <si>
    <t>IT - Services</t>
  </si>
  <si>
    <t>(c) Units of Real Estate Investment Trusts (REITs)</t>
  </si>
  <si>
    <t>Nexus Select Trust REIT</t>
  </si>
  <si>
    <t>INE0NDH25011</t>
  </si>
  <si>
    <t>^^ Securities are fair valued</t>
  </si>
  <si>
    <t>Sammaan Capital Ltd</t>
  </si>
  <si>
    <t>INE148I01020</t>
  </si>
  <si>
    <t>One 97 Communications Ltd</t>
  </si>
  <si>
    <t>INE982J01020</t>
  </si>
  <si>
    <t>Nestle India Ltd</t>
  </si>
  <si>
    <t>INE239A01024</t>
  </si>
  <si>
    <t>Multi Commodity Exchange Of India Ltd</t>
  </si>
  <si>
    <t>INE745G01035</t>
  </si>
  <si>
    <t>IDFC First Bank Ltd</t>
  </si>
  <si>
    <t>INE092T01019</t>
  </si>
  <si>
    <t>Aditya Birla Capital Ltd</t>
  </si>
  <si>
    <t>INE674K01013</t>
  </si>
  <si>
    <t>JSW Energy Ltd</t>
  </si>
  <si>
    <t>INE121E01018</t>
  </si>
  <si>
    <t>Tata Consumer Products Ltd</t>
  </si>
  <si>
    <t>INE192A01025</t>
  </si>
  <si>
    <t>Punjab National Bank</t>
  </si>
  <si>
    <t>INE160A01022</t>
  </si>
  <si>
    <t>Hindalco Industries Ltd</t>
  </si>
  <si>
    <t>INE038A01020</t>
  </si>
  <si>
    <t>Non - Ferrous Metals</t>
  </si>
  <si>
    <t>Laurus Labs Ltd</t>
  </si>
  <si>
    <t>INE947Q01028</t>
  </si>
  <si>
    <t>ABB India Ltd</t>
  </si>
  <si>
    <t>INE117A01022</t>
  </si>
  <si>
    <t>Electrical Equipment</t>
  </si>
  <si>
    <t>LIC Housing Finance Ltd</t>
  </si>
  <si>
    <t>INE115A01026</t>
  </si>
  <si>
    <t>Pidilite Industries Ltd</t>
  </si>
  <si>
    <t>INE318A01026</t>
  </si>
  <si>
    <t>Patanjali Foods Ltd</t>
  </si>
  <si>
    <t>INE619A01035</t>
  </si>
  <si>
    <t>Agricultural Food &amp; other Products</t>
  </si>
  <si>
    <t>Steel Authority of India Ltd</t>
  </si>
  <si>
    <t>INE114A01011</t>
  </si>
  <si>
    <t>Yes Bank Ltd</t>
  </si>
  <si>
    <t>INE528G01035</t>
  </si>
  <si>
    <t>Bharat Dynamics Ltd</t>
  </si>
  <si>
    <t>INE171Z01026</t>
  </si>
  <si>
    <t>HFCL Ltd</t>
  </si>
  <si>
    <t>INE548A01028</t>
  </si>
  <si>
    <t>NMDC Ltd</t>
  </si>
  <si>
    <t>INE584A01023</t>
  </si>
  <si>
    <t>Minerals &amp; Mining</t>
  </si>
  <si>
    <t>Petronet LNG Ltd</t>
  </si>
  <si>
    <t>INE347G01014</t>
  </si>
  <si>
    <t>Bank of India</t>
  </si>
  <si>
    <t>INE084A01016</t>
  </si>
  <si>
    <t>Manappuram Finance Ltd</t>
  </si>
  <si>
    <t>INE522D01027</t>
  </si>
  <si>
    <t>IndusInd Bank Ltd</t>
  </si>
  <si>
    <t>INE095A01012</t>
  </si>
  <si>
    <t>Bosch Ltd</t>
  </si>
  <si>
    <t>INE323A01026</t>
  </si>
  <si>
    <t>Divi's Laboratories Ltd</t>
  </si>
  <si>
    <t>INE361B01024</t>
  </si>
  <si>
    <t>Bharat Heavy Electricals Ltd</t>
  </si>
  <si>
    <t>INE257A01026</t>
  </si>
  <si>
    <t>Jindal Steel Ltd</t>
  </si>
  <si>
    <t>INE749A01030</t>
  </si>
  <si>
    <t>CG Power and Industrial Solutions Ltd</t>
  </si>
  <si>
    <t>INE067A01029</t>
  </si>
  <si>
    <t>BSE Ltd</t>
  </si>
  <si>
    <t>INE118H01025</t>
  </si>
  <si>
    <t>Max Healthcare Institute Ltd</t>
  </si>
  <si>
    <t>INE027H01010</t>
  </si>
  <si>
    <t>Indian Energy Exchange Ltd</t>
  </si>
  <si>
    <t>INE022Q01020</t>
  </si>
  <si>
    <t>Asian Paints Ltd</t>
  </si>
  <si>
    <t>INE021A01026</t>
  </si>
  <si>
    <t>Aurobindo Pharma Ltd</t>
  </si>
  <si>
    <t>INE406A01037</t>
  </si>
  <si>
    <t>Kalyan Jewellers India Ltd</t>
  </si>
  <si>
    <t>INE303R01014</t>
  </si>
  <si>
    <t>Housing &amp; Urban Development Corporation Ltd</t>
  </si>
  <si>
    <t>INE031A01017</t>
  </si>
  <si>
    <t>GMR Airports Ltd</t>
  </si>
  <si>
    <t>INE776C01039</t>
  </si>
  <si>
    <t>Transport Infrastructure</t>
  </si>
  <si>
    <t>Polycab India Ltd</t>
  </si>
  <si>
    <t>INE455K01017</t>
  </si>
  <si>
    <t>Indian Hotels Co Ltd</t>
  </si>
  <si>
    <t>INE053A01029</t>
  </si>
  <si>
    <t>Mphasis Ltd</t>
  </si>
  <si>
    <t>INE356A01018</t>
  </si>
  <si>
    <t>SRF Ltd</t>
  </si>
  <si>
    <t>INE647A01010</t>
  </si>
  <si>
    <t>Oil India Ltd</t>
  </si>
  <si>
    <t>INE274J01014</t>
  </si>
  <si>
    <t>Vedanta Ltd</t>
  </si>
  <si>
    <t>INE205A01025</t>
  </si>
  <si>
    <t>Diversified Metals</t>
  </si>
  <si>
    <t>364 DTB (29-Jan-2026)</t>
  </si>
  <si>
    <t>IN002024Z420</t>
  </si>
  <si>
    <t>364 DTB (27-Feb-2026)</t>
  </si>
  <si>
    <t>IN002024Z461</t>
  </si>
  <si>
    <t>364 DTB (26-Mar-2026)</t>
  </si>
  <si>
    <t>IN002024Z503</t>
  </si>
  <si>
    <t>INF090I01GV8</t>
  </si>
  <si>
    <t>Franklin India Liquid Fund Direct-Growth Plan</t>
  </si>
  <si>
    <t>INF090I01JV2</t>
  </si>
  <si>
    <t>Rs. 41,311.28 Lacs</t>
  </si>
  <si>
    <t>City Union Bank Ltd</t>
  </si>
  <si>
    <t>INE491A01021</t>
  </si>
  <si>
    <t>Emami Ltd</t>
  </si>
  <si>
    <t>INE548C01032</t>
  </si>
  <si>
    <t>Personal Products</t>
  </si>
  <si>
    <t>HDB Financial Services Ltd</t>
  </si>
  <si>
    <t>INE756I01012</t>
  </si>
  <si>
    <t>UPL Ltd</t>
  </si>
  <si>
    <t>INE628A01036</t>
  </si>
  <si>
    <t>Grasim Industries Ltd</t>
  </si>
  <si>
    <t>INE047A01021</t>
  </si>
  <si>
    <t>Dr. Reddy's Laboratories Ltd</t>
  </si>
  <si>
    <t>INE089A01031</t>
  </si>
  <si>
    <t>DCB Bank Ltd</t>
  </si>
  <si>
    <t>INE503A01015</t>
  </si>
  <si>
    <t>Bharat Petroleum Corporation Ltd</t>
  </si>
  <si>
    <t>INE029A01011</t>
  </si>
  <si>
    <t>Indiamart Intermesh Ltd</t>
  </si>
  <si>
    <t>INE933S01016</t>
  </si>
  <si>
    <t>Sapphire Foods India Ltd</t>
  </si>
  <si>
    <t>INE806T01020</t>
  </si>
  <si>
    <t>Akums Drugs And Pharmaceuticals Ltd</t>
  </si>
  <si>
    <t>INE09XN01023</t>
  </si>
  <si>
    <t>Gujarat State Petronet Ltd</t>
  </si>
  <si>
    <t>INE246F01010</t>
  </si>
  <si>
    <t>Finolex Industries Ltd</t>
  </si>
  <si>
    <t>INE183A01024</t>
  </si>
  <si>
    <t>Akzo Nobel India Ltd</t>
  </si>
  <si>
    <t>INE133A01011</t>
  </si>
  <si>
    <t>JK Lakshmi Cement Ltd</t>
  </si>
  <si>
    <t>INE786A01032</t>
  </si>
  <si>
    <t>Elecon Engineering Co Ltd</t>
  </si>
  <si>
    <t>INE205B01031</t>
  </si>
  <si>
    <t>Go Fashion India Ltd</t>
  </si>
  <si>
    <t>INE0BJS01011</t>
  </si>
  <si>
    <t>Restaurant Brands Asia Ltd</t>
  </si>
  <si>
    <t>INE07T201019</t>
  </si>
  <si>
    <t>TVS Holdings Ltd</t>
  </si>
  <si>
    <t>INE105A01035</t>
  </si>
  <si>
    <t>Gateway Distriparks Ltd</t>
  </si>
  <si>
    <t>INE079J01017</t>
  </si>
  <si>
    <t>Tata Motors Passenger Vehicles Ltd</t>
  </si>
  <si>
    <t>INE155A01022</t>
  </si>
  <si>
    <t>INE1TAE01010</t>
  </si>
  <si>
    <t>Brookfield India Real Estate Trust</t>
  </si>
  <si>
    <t>INE0FDU25010</t>
  </si>
  <si>
    <t>Industry Classification</t>
  </si>
  <si>
    <t>Swiggy Ltd</t>
  </si>
  <si>
    <t>INE00H001014</t>
  </si>
  <si>
    <t>Intellect Design Arena Ltd</t>
  </si>
  <si>
    <t>INE306R01017</t>
  </si>
  <si>
    <t>Zensar Technologies Ltd</t>
  </si>
  <si>
    <t>INE520A01027</t>
  </si>
  <si>
    <t>Info Edge (India) Ltd</t>
  </si>
  <si>
    <t>INE663F01032</t>
  </si>
  <si>
    <t>Hexaware Technologies Ltd</t>
  </si>
  <si>
    <t>INE093A01041</t>
  </si>
  <si>
    <t>CE Info Systems Ltd</t>
  </si>
  <si>
    <t>INE0BV301023</t>
  </si>
  <si>
    <t>Affle 3i Ltd</t>
  </si>
  <si>
    <t>INE00WC01027</t>
  </si>
  <si>
    <t>Rategain Travel Technologies Ltd</t>
  </si>
  <si>
    <t>INE0CLI01024</t>
  </si>
  <si>
    <t>Tracxn Technologies Ltd</t>
  </si>
  <si>
    <t>INE0HMF01019</t>
  </si>
  <si>
    <t>Foreign Equity Securities</t>
  </si>
  <si>
    <t>Cognizant Technology Solutions Corp., A</t>
  </si>
  <si>
    <t>US1924461023</t>
  </si>
  <si>
    <t>Makemytrip Ltd</t>
  </si>
  <si>
    <t>MU0295S00016</t>
  </si>
  <si>
    <t>Alphabet Inc</t>
  </si>
  <si>
    <t>US02079K3059</t>
  </si>
  <si>
    <t>Apple Inc</t>
  </si>
  <si>
    <t>US0378331005</t>
  </si>
  <si>
    <t>IT - Hardware</t>
  </si>
  <si>
    <t>Meta Platforms Inc</t>
  </si>
  <si>
    <t>US30303M1027</t>
  </si>
  <si>
    <t>Amazon.com INC</t>
  </si>
  <si>
    <t>US0231351067</t>
  </si>
  <si>
    <t>Microsoft Corp</t>
  </si>
  <si>
    <t>US5949181045</t>
  </si>
  <si>
    <t>Foreign Mutual Fund Units</t>
  </si>
  <si>
    <t>Franklin Technology Fund, Class I (Acc)</t>
  </si>
  <si>
    <t>LU0626261944</t>
  </si>
  <si>
    <t>Foreign Mutual Fund</t>
  </si>
  <si>
    <t>Brigade Enterprises Ltd</t>
  </si>
  <si>
    <t>INE791I01019</t>
  </si>
  <si>
    <t>Aster DM Healthcare Ltd</t>
  </si>
  <si>
    <t>INE914M01019</t>
  </si>
  <si>
    <t>Syrma SGS Technology Ltd</t>
  </si>
  <si>
    <t>INE0DYJ01015</t>
  </si>
  <si>
    <t>Industrial Manufacturing</t>
  </si>
  <si>
    <t>CCL Products (India) Ltd</t>
  </si>
  <si>
    <t>INE421D01022</t>
  </si>
  <si>
    <t>Equitas Small Finance Bank Ltd</t>
  </si>
  <si>
    <t>INE063P01018</t>
  </si>
  <si>
    <t>Sobha Ltd</t>
  </si>
  <si>
    <t>INE671H01015</t>
  </si>
  <si>
    <t>J.B. Chemicals &amp; Pharmaceuticals Ltd</t>
  </si>
  <si>
    <t>INE572A01036</t>
  </si>
  <si>
    <t>Deepak Nitrite Ltd</t>
  </si>
  <si>
    <t>INE288B01029</t>
  </si>
  <si>
    <t>K.P.R. Mill Ltd</t>
  </si>
  <si>
    <t>INE930H01031</t>
  </si>
  <si>
    <t>MedPlus Health Services Ltd</t>
  </si>
  <si>
    <t>INE804L01022</t>
  </si>
  <si>
    <t>Karur Vysya Bank Ltd</t>
  </si>
  <si>
    <t>INE036D01028</t>
  </si>
  <si>
    <t>Ujjivan Small Finance Bank Ltd</t>
  </si>
  <si>
    <t>INE551W01018</t>
  </si>
  <si>
    <t>Kajaria Ceramics Ltd</t>
  </si>
  <si>
    <t>INE217B01036</t>
  </si>
  <si>
    <t>S J S Enterprises Ltd</t>
  </si>
  <si>
    <t>INE284S01014</t>
  </si>
  <si>
    <t>Pricol Ltd</t>
  </si>
  <si>
    <t>INE726V01018</t>
  </si>
  <si>
    <t>The Ramco Cements Ltd</t>
  </si>
  <si>
    <t>INE331A01037</t>
  </si>
  <si>
    <t>SBFC Finance Ltd</t>
  </si>
  <si>
    <t>INE423Y01016</t>
  </si>
  <si>
    <t>Carborundum Universal Ltd</t>
  </si>
  <si>
    <t>INE120A01034</t>
  </si>
  <si>
    <t>IIFL Finance Ltd</t>
  </si>
  <si>
    <t>INE530B01024</t>
  </si>
  <si>
    <t>MTAR Technologies Ltd</t>
  </si>
  <si>
    <t>INE864I01014</t>
  </si>
  <si>
    <t>CEAT Ltd</t>
  </si>
  <si>
    <t>INE482A01020</t>
  </si>
  <si>
    <t>Jubilant Ingrevia Ltd</t>
  </si>
  <si>
    <t>INE0BY001018</t>
  </si>
  <si>
    <t>Exide Industries Ltd</t>
  </si>
  <si>
    <t>INE302A01020</t>
  </si>
  <si>
    <t>Ahluwalia Contracts (India) Ltd</t>
  </si>
  <si>
    <t>INE758C01029</t>
  </si>
  <si>
    <t>Cyient Ltd</t>
  </si>
  <si>
    <t>INE136B01020</t>
  </si>
  <si>
    <t>Kirloskar Pneumatic Co Ltd</t>
  </si>
  <si>
    <t>INE811A01020</t>
  </si>
  <si>
    <t>Greenpanel Industries Ltd</t>
  </si>
  <si>
    <t>INE08ZM01014</t>
  </si>
  <si>
    <t>PG Electroplast Ltd</t>
  </si>
  <si>
    <t>INE457L01029</t>
  </si>
  <si>
    <t>KNR Constructions Ltd</t>
  </si>
  <si>
    <t>INE634I01029</t>
  </si>
  <si>
    <t>Atul Ltd</t>
  </si>
  <si>
    <t>INE100A01010</t>
  </si>
  <si>
    <t>Ion Exchange (India) Ltd</t>
  </si>
  <si>
    <t>INE570A01022</t>
  </si>
  <si>
    <t>Other Utilities</t>
  </si>
  <si>
    <t>Sona Blw Precision Forgings Ltd</t>
  </si>
  <si>
    <t>INE073K01018</t>
  </si>
  <si>
    <t>Delhivery Ltd</t>
  </si>
  <si>
    <t>INE148O01028</t>
  </si>
  <si>
    <t>GHCL Ltd</t>
  </si>
  <si>
    <t>INE539A01019</t>
  </si>
  <si>
    <t>Electronics Mart India Ltd</t>
  </si>
  <si>
    <t>INE02YR01019</t>
  </si>
  <si>
    <t>Vishnu Chemicals Ltd</t>
  </si>
  <si>
    <t>INE270I01022</t>
  </si>
  <si>
    <t>Jyothy Labs Ltd</t>
  </si>
  <si>
    <t>INE668F01031</t>
  </si>
  <si>
    <t>Household Products</t>
  </si>
  <si>
    <t>The India Cements Ltd</t>
  </si>
  <si>
    <t>INE383A01012</t>
  </si>
  <si>
    <t>INE24OJ01011</t>
  </si>
  <si>
    <t>Finolex Cables Ltd</t>
  </si>
  <si>
    <t>INE235A01022</t>
  </si>
  <si>
    <t>Brigade Hotel Ventures Ltd</t>
  </si>
  <si>
    <t>INE03NU01014</t>
  </si>
  <si>
    <t>Ratnamani Metals &amp; Tubes Ltd</t>
  </si>
  <si>
    <t>INE703B01027</t>
  </si>
  <si>
    <t>The South Indian Bank Ltd</t>
  </si>
  <si>
    <t>INE683A01023</t>
  </si>
  <si>
    <t>KPIT Technologies Ltd</t>
  </si>
  <si>
    <t>INE04I401011</t>
  </si>
  <si>
    <t>Vikram Solar Ltd</t>
  </si>
  <si>
    <t>INE078V01014</t>
  </si>
  <si>
    <t>Apollo Pipes Ltd</t>
  </si>
  <si>
    <t>INE126J01016</t>
  </si>
  <si>
    <t>Birlasoft Ltd</t>
  </si>
  <si>
    <t>INE836A01035</t>
  </si>
  <si>
    <t>Vedant Fashions Ltd</t>
  </si>
  <si>
    <t>INE825V01034</t>
  </si>
  <si>
    <t>Indoco Remedies Ltd</t>
  </si>
  <si>
    <t>INE873D01024</t>
  </si>
  <si>
    <t>360 One Wam Ltd</t>
  </si>
  <si>
    <t>INE466L01038</t>
  </si>
  <si>
    <t>TTK Prestige Ltd</t>
  </si>
  <si>
    <t>INE690A01028</t>
  </si>
  <si>
    <t>Aditya Vision Ltd</t>
  </si>
  <si>
    <t>INE679V01027</t>
  </si>
  <si>
    <t>Motherson Sumi Wiring India Ltd</t>
  </si>
  <si>
    <t>INE0FS801015</t>
  </si>
  <si>
    <t>Shivalik Bimetal Controls Ltd</t>
  </si>
  <si>
    <t>INE386D01027</t>
  </si>
  <si>
    <t>S P Apparels Ltd</t>
  </si>
  <si>
    <t>INE212I01016</t>
  </si>
  <si>
    <t>Devyani International Ltd</t>
  </si>
  <si>
    <t>INE872J01023</t>
  </si>
  <si>
    <t>Praj Industries Ltd</t>
  </si>
  <si>
    <t>INE074A01025</t>
  </si>
  <si>
    <t>Rolex Rings Ltd</t>
  </si>
  <si>
    <t>INE645S01024</t>
  </si>
  <si>
    <t>Stanley Lifestyles Ltd</t>
  </si>
  <si>
    <t>INE01A001028</t>
  </si>
  <si>
    <t>Pitti Engineering Ltd</t>
  </si>
  <si>
    <t>INE450D01021</t>
  </si>
  <si>
    <t>Music Broadcast Ltd (Non- Convertible Preference Shares)</t>
  </si>
  <si>
    <t>INE919I04010</t>
  </si>
  <si>
    <t>Entertainment</t>
  </si>
  <si>
    <t>India Shelter Finance Corporation Ltd</t>
  </si>
  <si>
    <t>INE922K01024</t>
  </si>
  <si>
    <t>APL Apollo Tubes Ltd</t>
  </si>
  <si>
    <t>INE702C01027</t>
  </si>
  <si>
    <t>Sudarshan Chemical Industries Ltd</t>
  </si>
  <si>
    <t>INE659A01023</t>
  </si>
  <si>
    <t>Tata Communications Ltd</t>
  </si>
  <si>
    <t>INE151A01013</t>
  </si>
  <si>
    <t>TVS Motor Co Ltd</t>
  </si>
  <si>
    <t>INE494B01023</t>
  </si>
  <si>
    <t>Mankind Pharma Ltd</t>
  </si>
  <si>
    <t>INE634S01028</t>
  </si>
  <si>
    <t>Piramal Pharma Ltd</t>
  </si>
  <si>
    <t>INE0DK501011</t>
  </si>
  <si>
    <t>Biocon Ltd</t>
  </si>
  <si>
    <t>INE376G01013</t>
  </si>
  <si>
    <t>Camlin Fine Sciences Ltd</t>
  </si>
  <si>
    <t>INE052I01032</t>
  </si>
  <si>
    <t>West Coast Paper Mills Ltd</t>
  </si>
  <si>
    <t>INE976A01021</t>
  </si>
  <si>
    <t>Paper, Forest &amp; Jute Products</t>
  </si>
  <si>
    <t>INE494B04019</t>
  </si>
  <si>
    <t>Chennai Interactive Business Services Pvt Ltd ** ^^</t>
  </si>
  <si>
    <t>Amphenol Corp</t>
  </si>
  <si>
    <t>US0320951017</t>
  </si>
  <si>
    <t>Federal Bank Ltd</t>
  </si>
  <si>
    <t>INE171A01029</t>
  </si>
  <si>
    <t>Cummins India Ltd</t>
  </si>
  <si>
    <t>INE298A01020</t>
  </si>
  <si>
    <t>Mahindra &amp; Mahindra Financial Services Ltd</t>
  </si>
  <si>
    <t>INE774D01024</t>
  </si>
  <si>
    <t>J.K. Cement Ltd</t>
  </si>
  <si>
    <t>INE823G01014</t>
  </si>
  <si>
    <t>IPCA Laboratories Ltd</t>
  </si>
  <si>
    <t>INE571A01038</t>
  </si>
  <si>
    <t>Bharti Hexacom Ltd</t>
  </si>
  <si>
    <t>INE343G01021</t>
  </si>
  <si>
    <t>Max Financial Services Ltd</t>
  </si>
  <si>
    <t>INE180A01020</t>
  </si>
  <si>
    <t>Phoenix Mills Ltd</t>
  </si>
  <si>
    <t>INE211B01039</t>
  </si>
  <si>
    <t>Escorts Kubota Ltd</t>
  </si>
  <si>
    <t>INE042A01014</t>
  </si>
  <si>
    <t>Oberoi Realty Ltd</t>
  </si>
  <si>
    <t>INE093I01010</t>
  </si>
  <si>
    <t>Balkrishna Industries Ltd</t>
  </si>
  <si>
    <t>INE787D01026</t>
  </si>
  <si>
    <t>Page Industries Ltd</t>
  </si>
  <si>
    <t>INE761H01022</t>
  </si>
  <si>
    <t>Persistent Systems Ltd</t>
  </si>
  <si>
    <t>INE262H01021</t>
  </si>
  <si>
    <t>Abbott India Ltd</t>
  </si>
  <si>
    <t>INE358A01014</t>
  </si>
  <si>
    <t>United Breweries Ltd</t>
  </si>
  <si>
    <t>INE686F01025</t>
  </si>
  <si>
    <t>SBI Cards and Payment Services Ltd</t>
  </si>
  <si>
    <t>INE018E01016</t>
  </si>
  <si>
    <t>Dixon Technologies (India) Ltd</t>
  </si>
  <si>
    <t>INE935N01020</t>
  </si>
  <si>
    <t>Alkem Laboratories Ltd</t>
  </si>
  <si>
    <t>INE540L01014</t>
  </si>
  <si>
    <t>Coromandel International Ltd</t>
  </si>
  <si>
    <t>INE169A01031</t>
  </si>
  <si>
    <t>Procter &amp; Gamble Hygiene and Health Care Ltd</t>
  </si>
  <si>
    <t>INE179A01014</t>
  </si>
  <si>
    <t>ITC Hotels Ltd</t>
  </si>
  <si>
    <t>INE379A01028</t>
  </si>
  <si>
    <t>Astral Ltd</t>
  </si>
  <si>
    <t>INE006I01046</t>
  </si>
  <si>
    <t>ACC Ltd</t>
  </si>
  <si>
    <t>INE012A01025</t>
  </si>
  <si>
    <t>Ajanta Pharma Ltd</t>
  </si>
  <si>
    <t>INE031B01049</t>
  </si>
  <si>
    <t>L&amp;T Finance Ltd</t>
  </si>
  <si>
    <t>INE498L01015</t>
  </si>
  <si>
    <t>Vishal Mega Mart Ltd</t>
  </si>
  <si>
    <t>INE01EA01019</t>
  </si>
  <si>
    <t>Container Corporation Of India Ltd</t>
  </si>
  <si>
    <t>INE111A01025</t>
  </si>
  <si>
    <t>Timken India Ltd</t>
  </si>
  <si>
    <t>INE325A01013</t>
  </si>
  <si>
    <t>Siemens Energy India ltd</t>
  </si>
  <si>
    <t>INE1NPP01017</t>
  </si>
  <si>
    <t>Uno Minda Ltd</t>
  </si>
  <si>
    <t>INE405E01023</t>
  </si>
  <si>
    <t>Sundram Fasteners Ltd</t>
  </si>
  <si>
    <t>INE387A01021</t>
  </si>
  <si>
    <t>Apollo Tyres Ltd</t>
  </si>
  <si>
    <t>INE438A01022</t>
  </si>
  <si>
    <t>LG Electronics India Ltd</t>
  </si>
  <si>
    <t>INE324D01010</t>
  </si>
  <si>
    <t>Suzlon Energy Ltd</t>
  </si>
  <si>
    <t>INE040H01021</t>
  </si>
  <si>
    <t>Anthem Biosciences Ltd</t>
  </si>
  <si>
    <t>INE0CZ201020</t>
  </si>
  <si>
    <t>INE956O01016</t>
  </si>
  <si>
    <t>Dabur India Ltd</t>
  </si>
  <si>
    <t>INE016A01026</t>
  </si>
  <si>
    <t>Cyient DLM Ltd</t>
  </si>
  <si>
    <t>INE055S01018</t>
  </si>
  <si>
    <t>Ecos India Mobility &amp; Hospitality Ltd</t>
  </si>
  <si>
    <t>INE06HJ01020</t>
  </si>
  <si>
    <t>Seshaasai Technologies Ltd</t>
  </si>
  <si>
    <t>INE04VU01023</t>
  </si>
  <si>
    <t>The Anup Engineering Ltd</t>
  </si>
  <si>
    <t>INE294Z01018</t>
  </si>
  <si>
    <t>Aditya Infotech Ltd</t>
  </si>
  <si>
    <t>INE819V01029</t>
  </si>
  <si>
    <t>AU Small Finance Bank Ltd</t>
  </si>
  <si>
    <t>INE949L01017</t>
  </si>
  <si>
    <t>Sagility Ltd</t>
  </si>
  <si>
    <t>INE0W2G01015</t>
  </si>
  <si>
    <t>Colgate Palmolive (India) Ltd</t>
  </si>
  <si>
    <t>INE259A01022</t>
  </si>
  <si>
    <t>Endurance Technologies Ltd</t>
  </si>
  <si>
    <t>INE913H01037</t>
  </si>
  <si>
    <t>Computer Age Management Services Ltd</t>
  </si>
  <si>
    <t>INE596I01012</t>
  </si>
  <si>
    <t>Godrej Consumer Products Ltd</t>
  </si>
  <si>
    <t>INE102D01028</t>
  </si>
  <si>
    <t>Aadhar Housing Finance Ltd</t>
  </si>
  <si>
    <t>INE883F01010</t>
  </si>
  <si>
    <t>Godrej Agrovet Ltd</t>
  </si>
  <si>
    <t>INE850D01014</t>
  </si>
  <si>
    <t>Kaynes Technology India Ltd</t>
  </si>
  <si>
    <t>INE918Z01012</t>
  </si>
  <si>
    <t>Hyundai Motor India Ltd</t>
  </si>
  <si>
    <t>INE0V6F01027</t>
  </si>
  <si>
    <t>Canara Robeco Asset Management Co Ltd</t>
  </si>
  <si>
    <t>INE218I01013</t>
  </si>
  <si>
    <t>INE2J8701016</t>
  </si>
  <si>
    <t>SKF India Ltd</t>
  </si>
  <si>
    <t>INE640A01023</t>
  </si>
  <si>
    <t>Torrent Pharmaceuticals Ltd</t>
  </si>
  <si>
    <t>INE685A01028</t>
  </si>
  <si>
    <t>KEI Industries Ltd</t>
  </si>
  <si>
    <t>INE878B01027</t>
  </si>
  <si>
    <t>Somany Ceramics Ltd</t>
  </si>
  <si>
    <t>INE355A01028</t>
  </si>
  <si>
    <t>NHPC Ltd</t>
  </si>
  <si>
    <t>INE848E01016</t>
  </si>
  <si>
    <t>Coal India Ltd</t>
  </si>
  <si>
    <t>INE522F01014</t>
  </si>
  <si>
    <t>Consumable Fuels</t>
  </si>
  <si>
    <t>Castrol India Ltd</t>
  </si>
  <si>
    <t>INE172A01027</t>
  </si>
  <si>
    <t>Mahanagar Gas Ltd</t>
  </si>
  <si>
    <t>INE002S01010</t>
  </si>
  <si>
    <t>Indian Oil Corporation Ltd</t>
  </si>
  <si>
    <t>INE242A01010</t>
  </si>
  <si>
    <t>Chambal Fertilizers &amp; Chemicals Ltd</t>
  </si>
  <si>
    <t>INE085A01013</t>
  </si>
  <si>
    <t>Bajaj Auto Ltd</t>
  </si>
  <si>
    <t>INE917I01010</t>
  </si>
  <si>
    <t>JustDial Ltd</t>
  </si>
  <si>
    <t>INE599M01018</t>
  </si>
  <si>
    <t>Embassy Office Parks REIT</t>
  </si>
  <si>
    <t>INE041025011</t>
  </si>
  <si>
    <t>Unilever PLC, (ADR)</t>
  </si>
  <si>
    <t>US9047677045</t>
  </si>
  <si>
    <t>Mediatek Inc</t>
  </si>
  <si>
    <t>TW0002454006</t>
  </si>
  <si>
    <t>Hyundai Motor Co Ltd</t>
  </si>
  <si>
    <t>KR7005380001</t>
  </si>
  <si>
    <t>Hon Hai Precision Industry Co Ltd</t>
  </si>
  <si>
    <t>TW0002317005</t>
  </si>
  <si>
    <t>Misto Holdings Corp</t>
  </si>
  <si>
    <t>KR7081660003</t>
  </si>
  <si>
    <t>Xtep International Holdings Ltd</t>
  </si>
  <si>
    <t>KYG982771092</t>
  </si>
  <si>
    <t>TW0000056001</t>
  </si>
  <si>
    <t>NCC Ltd</t>
  </si>
  <si>
    <t>INE868B01028</t>
  </si>
  <si>
    <t>Techno Electric &amp; Engineering Co Ltd</t>
  </si>
  <si>
    <t>INE285K01026</t>
  </si>
  <si>
    <t>Lodha Developers Ltd</t>
  </si>
  <si>
    <t>INE670K01029</t>
  </si>
  <si>
    <t>Taiwan Semiconductor Manufacturing Co. Ltd</t>
  </si>
  <si>
    <t>TW0002330008</t>
  </si>
  <si>
    <t>Tencent Holdings Ltd</t>
  </si>
  <si>
    <t>KYG875721634</t>
  </si>
  <si>
    <t>Samsung Electronics Co. Ltd</t>
  </si>
  <si>
    <t>KR7005930003</t>
  </si>
  <si>
    <t>SK Hynix Inc</t>
  </si>
  <si>
    <t>KR7000660001</t>
  </si>
  <si>
    <t>Alibaba Group Holding Ltd</t>
  </si>
  <si>
    <t>KYG017191142</t>
  </si>
  <si>
    <t>Contemporary Amperex Technology Co Ltd</t>
  </si>
  <si>
    <t>CNE100003662</t>
  </si>
  <si>
    <t>Yum China Holdings INC</t>
  </si>
  <si>
    <t>US98850P1093</t>
  </si>
  <si>
    <t>Yageo Corp</t>
  </si>
  <si>
    <t>TW0002327004</t>
  </si>
  <si>
    <t>AIA Group Ltd</t>
  </si>
  <si>
    <t>HK0000069689</t>
  </si>
  <si>
    <t>Trip.Com Group Ltd</t>
  </si>
  <si>
    <t>KYG9066F1019</t>
  </si>
  <si>
    <t>Weichai Power Co Ltd</t>
  </si>
  <si>
    <t>CNE1000004L9</t>
  </si>
  <si>
    <t>DBS Group Holdings Ltd</t>
  </si>
  <si>
    <t>SG1L01001701</t>
  </si>
  <si>
    <t>China Merchants Bank Co Ltd</t>
  </si>
  <si>
    <t>CNE1000002M1</t>
  </si>
  <si>
    <t>Wiwynn Corp</t>
  </si>
  <si>
    <t>TW0006669005</t>
  </si>
  <si>
    <t>Xiaomi Corp</t>
  </si>
  <si>
    <t>KYG9830T1067</t>
  </si>
  <si>
    <t>Bank Central Asia Tbk Pt</t>
  </si>
  <si>
    <t>ID1000109507</t>
  </si>
  <si>
    <t>Jiangsu Hengrui Pharmaceuticals Co Ltd</t>
  </si>
  <si>
    <t>CNE0000014W7</t>
  </si>
  <si>
    <t>Uni-President China Holdings Ltd</t>
  </si>
  <si>
    <t>KYG9222R1065</t>
  </si>
  <si>
    <t>BDO Unibank Inc.</t>
  </si>
  <si>
    <t>PHY077751022</t>
  </si>
  <si>
    <t>Lite-On Technology Corp</t>
  </si>
  <si>
    <t>TW0002301009</t>
  </si>
  <si>
    <t>Techtronic Industries Co. Ltd</t>
  </si>
  <si>
    <t>HK0669013440</t>
  </si>
  <si>
    <t>Sunresin New Materials Co Ltd</t>
  </si>
  <si>
    <t>CNE100002136</t>
  </si>
  <si>
    <t>Quanta Computer Inc</t>
  </si>
  <si>
    <t>TW0002382009</t>
  </si>
  <si>
    <t>Minor International Pcl, Fgn.</t>
  </si>
  <si>
    <t>TH0128B10Z17</t>
  </si>
  <si>
    <t>Hong Kong Exchanges And Clearing Ltd</t>
  </si>
  <si>
    <t>HK0388045442</t>
  </si>
  <si>
    <t>Samsung C&amp;T Corp</t>
  </si>
  <si>
    <t>KR7028260008</t>
  </si>
  <si>
    <t>Sumber Alfaria Trijaya Tbk PT</t>
  </si>
  <si>
    <t>ID1000128705</t>
  </si>
  <si>
    <t>Zijin Gold International Co Ltd</t>
  </si>
  <si>
    <t>HK0001200002</t>
  </si>
  <si>
    <t>Sunny Optical Technology Group Co. Ltd</t>
  </si>
  <si>
    <t>KYG8586D1097</t>
  </si>
  <si>
    <t>Meituan</t>
  </si>
  <si>
    <t>KYG596691041</t>
  </si>
  <si>
    <t>Lenovo Group Ltd</t>
  </si>
  <si>
    <t>HK0992009065</t>
  </si>
  <si>
    <t>Kakaobank Corp</t>
  </si>
  <si>
    <t>KR7323410001</t>
  </si>
  <si>
    <t>Bajaj Finance Ltd</t>
  </si>
  <si>
    <t>INE296A01032</t>
  </si>
  <si>
    <t>Adani Ports and Special Economic Zone Ltd</t>
  </si>
  <si>
    <t>INE742F01042</t>
  </si>
  <si>
    <t>Shriram Finance Ltd</t>
  </si>
  <si>
    <t>INE721A01047</t>
  </si>
  <si>
    <t>Eicher Motors Ltd</t>
  </si>
  <si>
    <t>INE066A01021</t>
  </si>
  <si>
    <t>SBI Life Insurance Co Ltd</t>
  </si>
  <si>
    <t>INE123W01016</t>
  </si>
  <si>
    <t>Wipro Ltd</t>
  </si>
  <si>
    <t>INE075A01022</t>
  </si>
  <si>
    <t>Adani Enterprises Ltd</t>
  </si>
  <si>
    <t>INE423A01024</t>
  </si>
  <si>
    <t>Metals &amp; Minerals Trading</t>
  </si>
  <si>
    <t>* Less than 0.01%</t>
  </si>
  <si>
    <t>Franklin U.S. Opportunities Fund, Class I (Acc)</t>
  </si>
  <si>
    <t>LU0195948665</t>
  </si>
  <si>
    <t>INF090I01XS9</t>
  </si>
  <si>
    <t>INF090I01FW8</t>
  </si>
  <si>
    <t>INF090I01HS2</t>
  </si>
  <si>
    <t>INF174K01LC6</t>
  </si>
  <si>
    <t>INF277K017Q3</t>
  </si>
  <si>
    <t>INF209K01VP1</t>
  </si>
  <si>
    <t>INF846K01ZM8</t>
  </si>
  <si>
    <t>INF178L01BY0</t>
  </si>
  <si>
    <t>INF194KA1M23</t>
  </si>
  <si>
    <t>Franklin India Short Term Income Plan-Segregated Portfolio 3- 9.50% Yes Bank Ltd CO 23 Dec 2021-Direct-Growth Plan</t>
  </si>
  <si>
    <t>INF090I01VS3</t>
  </si>
  <si>
    <t>Franklin India Flexi Cap Fund-Direct Growth Plan (Formerly known as Franklin India Equity Fund)</t>
  </si>
  <si>
    <t>INF090I01FK3</t>
  </si>
  <si>
    <t>INF109K013N3</t>
  </si>
  <si>
    <t>INF200K01VE4</t>
  </si>
  <si>
    <t>Franklin India Dynamic Accrual Fund- Segregated Portfolio 3- 9.50% Yes Bank Ltd CO 23 Dec 2021-Direct-Growth Plan</t>
  </si>
  <si>
    <t>INF090I01WD3</t>
  </si>
  <si>
    <t>Franklin India Money Market Fund Direct-Growth Plan</t>
  </si>
  <si>
    <t>ETF</t>
  </si>
  <si>
    <t>ETFs</t>
  </si>
  <si>
    <t>Franklin India Aggressive Hybrid Fund (Formerly known as Franklin India Equity Hybrid Fund)^</t>
  </si>
  <si>
    <t>Franklin India Small Cap Fund (Formerly known as Franklin India Smaller Companies Fund) ^</t>
  </si>
  <si>
    <t>Franklin India Mid Cap Fund (Formerly known as Franklin India Prima Fund) ^</t>
  </si>
  <si>
    <t>Franklin India Large &amp; Mid Cap Fund (Formerly known as Franklin India Equity Advantage Fund)^</t>
  </si>
  <si>
    <t>Franklin India Large Cap Fund (Formerly known as Franklin India Bluechip Fund)^</t>
  </si>
  <si>
    <t>Franklin India Flexi Cap Fund ( Formerly known as Franklin India Equity Fund) ^</t>
  </si>
  <si>
    <t>Franklin India Dividend Yield Fund (Formerly known as Templeton India Equity Income Fund) ^</t>
  </si>
  <si>
    <t>Franklin India NSE Nifty 50 Index Fund (Formerly known as Franklin India Index Fund – NSE Nifty Plan) ^</t>
  </si>
  <si>
    <t>Franklin India ELSS Tax Saver Fund (Formerly known as Franklin India Taxshield) ^</t>
  </si>
  <si>
    <t>Franklin U.S. Opportunities Equity Active Fund of Funds ( Formerly known as Franklin India Feeder - Franklin U.S. Opportunities Fund)^</t>
  </si>
  <si>
    <t>Franklin India Income Plus Arbitrage Active Fund of Funds (Formerly known as Franklin India Multi - Asset Solution Fund of Funds)^</t>
  </si>
  <si>
    <t>Franklin India Dynamic Asset Allocation Active Fund of Funds( Formerly known as Franklin India Dynamic Asset Allocation Fund of Funds)^</t>
  </si>
  <si>
    <t>Foreign ETF</t>
  </si>
  <si>
    <t>Yuanta/P-shares Taiwan Dividend Plus ETF</t>
  </si>
  <si>
    <t>Franklin India Arbitrage Fund - Direct Plan - Growth</t>
  </si>
  <si>
    <t>Franklin India Corporate Debt Fund - Direct Plan - Growth</t>
  </si>
  <si>
    <t>Franklin India Government Securities Fund - Direct Plan - Growth</t>
  </si>
  <si>
    <t>Kotak Arbitrage Fund - Direct Plan - Growth</t>
  </si>
  <si>
    <t>Tata Arbitrage Fund - Direct Plan - Growth</t>
  </si>
  <si>
    <t>Aditya Birla Sun Life Arbitrage Fund - Direct Plan - Growth</t>
  </si>
  <si>
    <t>Axis Corporate Bond Fund - Direct Plan - Growth</t>
  </si>
  <si>
    <t>Kotak Corporate Bond Fund - Direct Plan - Growth</t>
  </si>
  <si>
    <t>Bandhan Corporate Bond Fund - Direct Plan - Growth</t>
  </si>
  <si>
    <t>ICICI Prudential Short Term Fund Direct - Growth Plan</t>
  </si>
  <si>
    <t>SBI Short Term Debt Fund Direct - Growth Plan</t>
  </si>
  <si>
    <t>Lenskart Solutions Ltd ##</t>
  </si>
  <si>
    <t>Shankara Buildpro Ltd  ##</t>
  </si>
  <si>
    <t>SKF India Industrial Ltd ##</t>
  </si>
  <si>
    <t>d) During the month additional instances of fair valuation/deviation from valuation price provided by the valuation agencies</t>
  </si>
  <si>
    <t xml:space="preserve">e) Risk-o-meter </t>
  </si>
  <si>
    <t>h) Risk-o-meter</t>
  </si>
  <si>
    <t xml:space="preserve">Primary Benchmark: 65% Nifty 500+ 20% Nifty Short Duration Index+ 5% Domestic price of gold+ 5% Domestic price of silver+ 5% iCOMDEX </t>
  </si>
  <si>
    <t>Risk level based on portfolio as on October 31, 2025</t>
  </si>
  <si>
    <t>Risk level of primary benchmark as on October 31, 2025</t>
  </si>
  <si>
    <t xml:space="preserve">h) Risk-o-meter </t>
  </si>
  <si>
    <t>Primary Benchmark: Nifty Equity Savings Index</t>
  </si>
  <si>
    <t>Investors should consult their financial advisers if in doubt about whether the product is suitable for them</t>
  </si>
  <si>
    <t>Primary Benchmark: Nifty 50 Hybrid Composite Debt 50:50 Index</t>
  </si>
  <si>
    <t xml:space="preserve">g) Risk-o-meter </t>
  </si>
  <si>
    <t>Primary Benchmark: CRISIL Hybrid 35+65 - Aggressive Index</t>
  </si>
  <si>
    <t>^Franklin India Equity Hybrid Fund is renamed as Franklin India Aggressive Hybrid Fund effective July 11, 2025</t>
  </si>
  <si>
    <t>Primary Benchmark: NIFTY 50 Arbitrage Index</t>
  </si>
  <si>
    <t>Primary Benchmark:  Tier-1 Index:  Nifty 500 (Effective August 1, 2023, the benchmark of the scheme has been changed from NIFTY500 Value 50)</t>
  </si>
  <si>
    <t xml:space="preserve">Tier-2 Index:  NIFTY500 Value 50 </t>
  </si>
  <si>
    <t>Primary Benchmark: BSE Teck (Effective June 1, 2024, the benchmark of the scheme has been renamed from S&amp;P BSE Teck)</t>
  </si>
  <si>
    <t>Primary Benchmark: Nifty Smallcap 250</t>
  </si>
  <si>
    <t>^Franklin India Smaller Companies Fund is renamed as Franklin India Small Cap Fund effective Jul 11, 2025</t>
  </si>
  <si>
    <t xml:space="preserve">f) Risk-o-meter </t>
  </si>
  <si>
    <t>Primary Benchmark: NIFTY 500</t>
  </si>
  <si>
    <t>Primary Benchmark: Nifty Midcap 150</t>
  </si>
  <si>
    <t>^Franklin India Prima Fund is renamed as Franklin India Mid Cap Fund effective Jul 11, 2025</t>
  </si>
  <si>
    <t>Primary Benchmark: Nifty 500 Multi Cap 50:25:25 Total Returns Index</t>
  </si>
  <si>
    <t>Primary Benchmark: NIFTY LargeMidcap 250</t>
  </si>
  <si>
    <t>^Franklin India Equity Advantage Fund is renamed as Franklin India Large &amp; Mid Cap Fund effective Jul 11, 2025</t>
  </si>
  <si>
    <t>Primary Benchmark: Nifty 100</t>
  </si>
  <si>
    <t>^Franklin India Bluechip Fund is renamed as Franklin India Large Cap Fund effective Jul 11, 2025</t>
  </si>
  <si>
    <t>^ Franklin India Equity Fund is renamed as Franklin India Flexi Cap Fund effective Jan 29, 2021.</t>
  </si>
  <si>
    <t>Primary Benchmark: Tier-1 Index:  Nifty 500 (Effective August 1, 2023, the benchmark of the scheme has been changed from  Nifty Dividend Opportunities 50 )</t>
  </si>
  <si>
    <t>Tier-2 Index:  Nifty Dividend Opportunities 50</t>
  </si>
  <si>
    <t>^Templeton India Equity Income Fund is renamed as Franklin India Dividend Yield Fund effective July 11, 2025</t>
  </si>
  <si>
    <t>Primary Benchmark: BSE India Infrastructure Index (Effective June 1, 2024, the benchmark of the scheme has been renamed from S&amp;P BSE India Infrastructure Index)</t>
  </si>
  <si>
    <t>Primary Benchmark: 75% MSCI Asia (Ex-Japan) Standard Index + 25% Nifty 500 Index (Effective March 9, 2024, the benchmark of the scheme has changed from MSCI Asia (ex-Japan) Standard Index)</t>
  </si>
  <si>
    <t>Primary Benchmark: Nifty 50</t>
  </si>
  <si>
    <t>^ Franklin India Index Fund – NSE Nifty Plan is renamed as Franklin India NSE Nifty 50 Index Fund effective July 01, 2022.</t>
  </si>
  <si>
    <t>^ Franklin India TAXSHIELD is renamed as Franklin India ELSS Tax Saver Fund effective December 22, 2023.</t>
  </si>
  <si>
    <t>Primary Benchmark: Russell 3000 Growth Index</t>
  </si>
  <si>
    <t>^  Franklin India Feeder - Franklin U.S. Opportunities Fund is renamed as Franklin U.S. Opportunities Equity Active Fund of Funds effective May 30, 2025.</t>
  </si>
  <si>
    <t>All Plans under Franklin India Feeder- Templeton European Opportunities Fund (FIF-TEOF) merged with Franklin India Feeder - Franklin U.S. Opportunities Fund (FIF-FUSOF) as on June 30, 2025.</t>
  </si>
  <si>
    <t>Primary Benchmark: 65% NIFTY Short Duration Debt Index + 35% NIFTY 50 Arbitrage Index (Effective July 4, 2025, the benchmark is changed from 40% Nifty 500 TRI + 40% Nifty Short Duration Debt Index + 20% domestic gold price)</t>
  </si>
  <si>
    <t>^Franklin India Multi - Asset Solution Fund of Funds is renamed as Franklin India Income Plus Arbitrage Active Fund of Funds effective Jul 04, 2025</t>
  </si>
  <si>
    <t>Primary Benchmark: CRISIL Hybrid 50+50 - Moderate Index</t>
  </si>
  <si>
    <t>** All Plans under Franklin India Life Stage Fund of Funds (FILSF) were merged with Franklin India Dynamic Asset Allocation Fund of Funds (FIDAAF) as on December 19, 2022.</t>
  </si>
  <si>
    <t>^Franklin India Dynamic Asset Allocation Fund of Funds is renamed as Franklin India Dynamic Asset Allocation Active Fund of Funds effective Jul 11, 2025</t>
  </si>
  <si>
    <t>Risk level of tier-1 benchmark  as on October 31, 2025</t>
  </si>
  <si>
    <t>Risk level of tier-2 benchmark  as on October 31, 2025</t>
  </si>
  <si>
    <t>Franklin India Liquid Fund</t>
  </si>
  <si>
    <t>Rating</t>
  </si>
  <si>
    <t>INE115A07QD5</t>
  </si>
  <si>
    <t>7.82% LIC Housing Finance Ltd (28-Nov-2025) **</t>
  </si>
  <si>
    <t>INE477A07357</t>
  </si>
  <si>
    <t>7.80% Can Fin Homes Ltd (24-Nov-2025) **</t>
  </si>
  <si>
    <t>ICRA AA+</t>
  </si>
  <si>
    <t>INE752E07NK9</t>
  </si>
  <si>
    <t>8.32% Power Grid Corporation of India Ltd (23-Dec-2025) **</t>
  </si>
  <si>
    <t>INE028A16HY6</t>
  </si>
  <si>
    <t>Bank of Baroda (12-Dec-2025)</t>
  </si>
  <si>
    <t>INE476A16D88</t>
  </si>
  <si>
    <t>Canara Bank (27-Nov-2025) **</t>
  </si>
  <si>
    <t>CRISIL A1+</t>
  </si>
  <si>
    <t>INE040A16FY5</t>
  </si>
  <si>
    <t>HDFC Bank Ltd (04-Dec-2025)</t>
  </si>
  <si>
    <t>INE476A16ZO0</t>
  </si>
  <si>
    <t>Canara Bank (04-Dec-2025) **</t>
  </si>
  <si>
    <t>INE556F16AX2</t>
  </si>
  <si>
    <t>Small Industries Development Bank of India (05-Dec-2025) **</t>
  </si>
  <si>
    <t>INE476A16ZT9</t>
  </si>
  <si>
    <t>Canara Bank (18-Dec-2025)</t>
  </si>
  <si>
    <t>INE562A16NW6</t>
  </si>
  <si>
    <t>Indian Bank (19-Jan-2026) **</t>
  </si>
  <si>
    <t>INE238AD6AX9</t>
  </si>
  <si>
    <t>Axis Bank Ltd (16-Dec-2025) **</t>
  </si>
  <si>
    <t>INE028A16JT2</t>
  </si>
  <si>
    <t>Bank of Baroda (02-Jan-2026) **</t>
  </si>
  <si>
    <t>INE238AD6BH0</t>
  </si>
  <si>
    <t>Axis Bank Ltd (18-Dec-2025) **</t>
  </si>
  <si>
    <t>INE237A161Z4</t>
  </si>
  <si>
    <t>Kotak Mahindra Bank Ltd (09-Jan-2026) **</t>
  </si>
  <si>
    <t>Commercial Paper</t>
  </si>
  <si>
    <t>INE929O14DX2</t>
  </si>
  <si>
    <t>Reliance Retail Ventures Ltd (21-Nov-2025) **@</t>
  </si>
  <si>
    <t>INE038A14395</t>
  </si>
  <si>
    <t>Hindalco Industries Ltd (15-Jan-2026) **@</t>
  </si>
  <si>
    <t>INE110O14GD4</t>
  </si>
  <si>
    <t>Axis Securities Ltd (13-Nov-2025) **@</t>
  </si>
  <si>
    <t>INE929O14ED2</t>
  </si>
  <si>
    <t>Reliance Retail Ventures Ltd (11-Dec-2025) **@</t>
  </si>
  <si>
    <t>INE242A14YM8</t>
  </si>
  <si>
    <t>Indian Oil Corporation Ltd (24-Dec-2025) **@</t>
  </si>
  <si>
    <t>ICRA A1+</t>
  </si>
  <si>
    <t>INE01C314CJ2</t>
  </si>
  <si>
    <t>Bajaj Financial Securities Ltd (13-Nov-2025) **@</t>
  </si>
  <si>
    <t>INE01C314CP9</t>
  </si>
  <si>
    <t>Bajaj Financial Securities Ltd (11-Dec-2025) **@</t>
  </si>
  <si>
    <t>INE01C314CY1</t>
  </si>
  <si>
    <t>Bajaj Financial Securities Ltd (24-Dec-2025) **@</t>
  </si>
  <si>
    <t>INE700G14QC9</t>
  </si>
  <si>
    <t>HDFC Securities Ltd (24-Dec-2025) **@</t>
  </si>
  <si>
    <t>INE377Y14BO6</t>
  </si>
  <si>
    <t>Bajaj Housing Finance Ltd (07-Nov-2025) **@</t>
  </si>
  <si>
    <t>INE028E14SH5</t>
  </si>
  <si>
    <t>Kotak Securities Ltd (21-Nov-2025) **@</t>
  </si>
  <si>
    <t>INE674K14AN9</t>
  </si>
  <si>
    <t>Aditya Birla Capital Ltd (25-Nov-2025) **@</t>
  </si>
  <si>
    <t>INE245A14KD9</t>
  </si>
  <si>
    <t>Tata Power Co Ltd (27-Nov-2025) **@</t>
  </si>
  <si>
    <t>INE397D14530</t>
  </si>
  <si>
    <t>Bharti Airtel Ltd (03-Dec-2025) **@</t>
  </si>
  <si>
    <t>INE700G14QB1</t>
  </si>
  <si>
    <t>HDFC Securities Ltd (23-Dec-2025) **@</t>
  </si>
  <si>
    <t>INE879F14KF9</t>
  </si>
  <si>
    <t>Infina Finance Pvt Ltd (14-Jan-2026) **@</t>
  </si>
  <si>
    <t>INE242A14YE5</t>
  </si>
  <si>
    <t>Indian Oil Corporation Ltd (03-Nov-2025)@</t>
  </si>
  <si>
    <t>INE550X14AJ2</t>
  </si>
  <si>
    <t>Mirae Asset Sharekhan Financial Services Ltd (19-Dec-2025) **@</t>
  </si>
  <si>
    <t>IN002025X240</t>
  </si>
  <si>
    <t>91 DTB (11-Dec-2025)</t>
  </si>
  <si>
    <t>IN002025X216</t>
  </si>
  <si>
    <t>91 DTB (20-Nov-2025)</t>
  </si>
  <si>
    <t>IN002024Z313</t>
  </si>
  <si>
    <t>364 DTB (13-Nov-2025)</t>
  </si>
  <si>
    <t>IN002025Y099</t>
  </si>
  <si>
    <t>182 DTB (27-Nov-2025)</t>
  </si>
  <si>
    <t>IN0020150093</t>
  </si>
  <si>
    <t>7.59% GOI 2026 (11-Jan-2026)</t>
  </si>
  <si>
    <t>Alternative Investment Fund #</t>
  </si>
  <si>
    <t>INF0RQ622028</t>
  </si>
  <si>
    <t>Corporate Debt Market Development Fund Class A2</t>
  </si>
  <si>
    <t>Alternative Investment Fund Units</t>
  </si>
  <si>
    <t>@ Listed</t>
  </si>
  <si>
    <t># In accordance with SEBI/HO/IMD/PoD2/P/CIR/2023/129 circular dated July 27, 2023, Investment in Corporate Debt Market Development Fund.</t>
  </si>
  <si>
    <t>Aggregate investments by other schemes of Franklin Templeton Mutual Fund in this scheme is Rs. 361.02 Lakhs.</t>
  </si>
  <si>
    <t>AUM excluding the aggregate investments by other schemes of Franklin Templeton Mutual Fund in this scheme is Rs. 323,230.22 Lakhs.</t>
  </si>
  <si>
    <t xml:space="preserve">      Regular Plan Growth Option</t>
  </si>
  <si>
    <t xml:space="preserve">      Regular Plan Daily IDCW Reinvestment Option</t>
  </si>
  <si>
    <t xml:space="preserve">      Regular Plan Weekly IDCW Option</t>
  </si>
  <si>
    <t xml:space="preserve">      Institutional Plan Daily IDCW Reinvestment Option</t>
  </si>
  <si>
    <t xml:space="preserve">      Institutional Plan Weekly IDCW Option</t>
  </si>
  <si>
    <t xml:space="preserve">      Super Institutional Plan Growth Option</t>
  </si>
  <si>
    <t xml:space="preserve">      Super Institutional Plan Daily IDCW Reinvestment Option</t>
  </si>
  <si>
    <t xml:space="preserve">      Super Institutional Plan Weekly IDCW Option</t>
  </si>
  <si>
    <t xml:space="preserve">      Direct Super Institutional Growth Option</t>
  </si>
  <si>
    <t xml:space="preserve">      Direct Super Institutional Daily IDCW Reinvestment Option</t>
  </si>
  <si>
    <t xml:space="preserve">      Direct Super Institutional Weekly IDCW Option</t>
  </si>
  <si>
    <t xml:space="preserve">      Unclaimed Redemption Plan - Growth</t>
  </si>
  <si>
    <t xml:space="preserve">      Unclaimed IDCW Plan - Growth</t>
  </si>
  <si>
    <t xml:space="preserve">      Unclaimed Redemption Investor Education Plan - Growth</t>
  </si>
  <si>
    <t xml:space="preserve">      Unclaimed IDCW Investor Education Plan - Growth</t>
  </si>
  <si>
    <t>c) Residual maturity / Average Maturity as on 31-Oct-2025</t>
  </si>
  <si>
    <t>e) Risk-o-meter</t>
  </si>
  <si>
    <t xml:space="preserve">Primary Benchmark: Tier-1 Index:  NIFTY Liquid Index A-I (Effective April 1, 2024, the benchmark of the scheme is changed from CRISIL Liquid Debt B-I Index) </t>
  </si>
  <si>
    <t>Franklin India Overnight Fund</t>
  </si>
  <si>
    <t xml:space="preserve">      Daily IDCW Plan</t>
  </si>
  <si>
    <t xml:space="preserve">      Weekly IDCW Plan</t>
  </si>
  <si>
    <t xml:space="preserve">      Direct Daily IDCW Plan</t>
  </si>
  <si>
    <t xml:space="preserve">      Direct Weekly IDCW Plan</t>
  </si>
  <si>
    <t xml:space="preserve">      Unclaimed Redemption Plan</t>
  </si>
  <si>
    <t xml:space="preserve">      Unclaimed IDCW Plan</t>
  </si>
  <si>
    <t xml:space="preserve">      Unclaimed Redemption Investor Education Plan</t>
  </si>
  <si>
    <t xml:space="preserve">      Unclaimed IDCW Investor Education Plan</t>
  </si>
  <si>
    <t xml:space="preserve">Primary Benchmark: Tier-1 Index: NIFTY 1D Rate Index (Effective April 1, 2024, the benchmark of the scheme is changed from CRISIL Liquid Overnight Index) </t>
  </si>
  <si>
    <t>Franklin India Money Market Fund (formerly known as Franklin India Savings Fund) ^</t>
  </si>
  <si>
    <t>INE514E16CJ9</t>
  </si>
  <si>
    <t>Export-Import Bank Of India (04-Mar-2026)</t>
  </si>
  <si>
    <t>INE556F16AZ7</t>
  </si>
  <si>
    <t>Small Industries Development Bank of India (04-Feb-2026) **</t>
  </si>
  <si>
    <t>INE476A16B64</t>
  </si>
  <si>
    <t>Canara Bank (18-Mar-2026) **</t>
  </si>
  <si>
    <t>INE040A16HN4</t>
  </si>
  <si>
    <t>HDFC Bank Ltd (11-Sep-2026) **</t>
  </si>
  <si>
    <t>INE238AD6983</t>
  </si>
  <si>
    <t>Axis Bank Ltd (13-Nov-2025) **</t>
  </si>
  <si>
    <t>INE028A16HJ7</t>
  </si>
  <si>
    <t>Bank of Baroda (09-Jan-2026) **</t>
  </si>
  <si>
    <t>INE261F16892</t>
  </si>
  <si>
    <t>National Bank For Agriculture &amp; Rural Development (20-Jan-2026) **</t>
  </si>
  <si>
    <t>INE692A16IP5</t>
  </si>
  <si>
    <t>Union Bank of India (03-Feb-2026) **</t>
  </si>
  <si>
    <t>INE261F16934</t>
  </si>
  <si>
    <t>National Bank For Agriculture &amp; Rural Development (05-Feb-2026) **</t>
  </si>
  <si>
    <t>INE556F16BG5</t>
  </si>
  <si>
    <t>Small Industries Development Bank of India (26-Mar-2026) **</t>
  </si>
  <si>
    <t>INE238AD6AE9</t>
  </si>
  <si>
    <t>Axis Bank Ltd (08-Jan-2026)</t>
  </si>
  <si>
    <t>INE008A16X57</t>
  </si>
  <si>
    <t>IDBI Bank Ltd (30-Jan-2026) **</t>
  </si>
  <si>
    <t>INE261F16967</t>
  </si>
  <si>
    <t>National Bank For Agriculture &amp; Rural Development (27-Feb-2026) **</t>
  </si>
  <si>
    <t>INE476A16A73</t>
  </si>
  <si>
    <t>Canara Bank (04-Mar-2026) **</t>
  </si>
  <si>
    <t>INE040A16HM6</t>
  </si>
  <si>
    <t>HDFC Bank Ltd (09-Mar-2026) **</t>
  </si>
  <si>
    <t>INE040A16GN6</t>
  </si>
  <si>
    <t>HDFC Bank Ltd (12-Mar-2026) **</t>
  </si>
  <si>
    <t>INE237A167Z1</t>
  </si>
  <si>
    <t>Kotak Mahindra Bank Ltd (13-Mar-2026) **</t>
  </si>
  <si>
    <t>INE238AD6AF6</t>
  </si>
  <si>
    <t>Axis Bank Ltd (07-Jan-2026)</t>
  </si>
  <si>
    <t>INE160A16QV4</t>
  </si>
  <si>
    <t>Punjab National Bank (16-Jan-2026) **</t>
  </si>
  <si>
    <t>INE237A163Z0</t>
  </si>
  <si>
    <t>Kotak Mahindra Bank Ltd (28-Jan-2026)</t>
  </si>
  <si>
    <t>INE028A16JM7</t>
  </si>
  <si>
    <t>Bank of Baroda (06-Feb-2026)</t>
  </si>
  <si>
    <t>INE237A165Z5</t>
  </si>
  <si>
    <t>Kotak Mahindra Bank Ltd (18-Feb-2026) **</t>
  </si>
  <si>
    <t>INE556F16BB6</t>
  </si>
  <si>
    <t>Small Industries Development Bank of India (27-Feb-2026) **</t>
  </si>
  <si>
    <t>INE238AD6AO8</t>
  </si>
  <si>
    <t>Axis Bank Ltd (05-Mar-2026) **</t>
  </si>
  <si>
    <t>INE261F16975</t>
  </si>
  <si>
    <t>National Bank For Agriculture &amp; Rural Development (10-Mar-2026) **</t>
  </si>
  <si>
    <t>INE261F16983</t>
  </si>
  <si>
    <t>National Bank For Agriculture &amp; Rural Development (13-Mar-2026)</t>
  </si>
  <si>
    <t>INE160A16RK5</t>
  </si>
  <si>
    <t>Punjab National Bank (18-Mar-2026) **</t>
  </si>
  <si>
    <t>INE040A16GS5</t>
  </si>
  <si>
    <t>HDFC Bank Ltd (24-Mar-2026) **</t>
  </si>
  <si>
    <t>INE562A16ON3</t>
  </si>
  <si>
    <t>Indian Bank (25-Mar-2026)</t>
  </si>
  <si>
    <t>INE160A16RP4</t>
  </si>
  <si>
    <t>Punjab National Bank (25-Mar-2026) **</t>
  </si>
  <si>
    <t>INE556F16BF7</t>
  </si>
  <si>
    <t>Small Industries Development Bank of India (25-Mar-2026) **</t>
  </si>
  <si>
    <t>INE562A16OI3</t>
  </si>
  <si>
    <t>Indian Bank (12-Mar-2026) **</t>
  </si>
  <si>
    <t>INE476A16A24</t>
  </si>
  <si>
    <t>Canara Bank (03-Feb-2026) **</t>
  </si>
  <si>
    <t>INE028A16IC0</t>
  </si>
  <si>
    <t>Bank of Baroda (13-Mar-2026) **</t>
  </si>
  <si>
    <t>INE238AD6AN0</t>
  </si>
  <si>
    <t>Axis Bank Ltd (04-Mar-2026) **</t>
  </si>
  <si>
    <t>INE202B14PO4</t>
  </si>
  <si>
    <t>Piramal Finance Ltd (30-Oct-2026) **@</t>
  </si>
  <si>
    <t>INE957N14JF9</t>
  </si>
  <si>
    <t>Hero Fincorp Ltd (02-Feb-2026) **@</t>
  </si>
  <si>
    <t>INE763G14XZ4</t>
  </si>
  <si>
    <t>ICICI Securities Ltd (20-Feb-2026)@</t>
  </si>
  <si>
    <t>INE414G14UM8</t>
  </si>
  <si>
    <t>Muthoot Finance Ltd (09-Mar-2026) **@</t>
  </si>
  <si>
    <t>INE477S14DG8</t>
  </si>
  <si>
    <t>Tata Capital Ltd (19-Mar-2026) **@</t>
  </si>
  <si>
    <t>INE121A14XO2</t>
  </si>
  <si>
    <t>Cholamandalam Investment and Finance Co Ltd (26-May-2026) **@</t>
  </si>
  <si>
    <t>INE115A14FI3</t>
  </si>
  <si>
    <t>LIC Housing Finance Ltd (21-Jan-2026) **@</t>
  </si>
  <si>
    <t>INE087M14BV1</t>
  </si>
  <si>
    <t>Bahadur Chand Investments Pvt Ltd (04-Mar-2026) **@</t>
  </si>
  <si>
    <t>IN002024Z479</t>
  </si>
  <si>
    <t>364 DTB (05-Mar-2026)</t>
  </si>
  <si>
    <t>IN002024Z339</t>
  </si>
  <si>
    <t>364 DTB (27-Nov-2025)</t>
  </si>
  <si>
    <t>IN002024Z305</t>
  </si>
  <si>
    <t>364 DTB (06-Nov-2025)</t>
  </si>
  <si>
    <t>IN002024Z487</t>
  </si>
  <si>
    <t>364 DTB (12-Mar-2026)</t>
  </si>
  <si>
    <t>IN002024Z412</t>
  </si>
  <si>
    <t>364 DTB (22-Jan-2026)</t>
  </si>
  <si>
    <t>IN2920150355</t>
  </si>
  <si>
    <t>IN1220150024</t>
  </si>
  <si>
    <t>8.43% Assam SDL (27-Jan-2026)</t>
  </si>
  <si>
    <t>Aggregate investments by other schemes of Franklin Templeton Mutual Fund in this scheme is Rs. 1894.54 Lakhs.</t>
  </si>
  <si>
    <t>AUM excluding the aggregate investments by other schemes of Franklin Templeton Mutual Fund in this scheme is Rs. 442,123.62 Lakhs.</t>
  </si>
  <si>
    <t xml:space="preserve">      Retail Plan Growth Option</t>
  </si>
  <si>
    <t xml:space="preserve">      Retail Plan Daily IDCW Option</t>
  </si>
  <si>
    <t xml:space="preserve">      Retail Plan Weekly IDCW Option</t>
  </si>
  <si>
    <t xml:space="preserve">      Retail Plan Monthly IDCW Option</t>
  </si>
  <si>
    <t xml:space="preserve">      Retail Plan Quarterly IDCW Option</t>
  </si>
  <si>
    <t xml:space="preserve">      Direct Retail Plan Growth Option</t>
  </si>
  <si>
    <t xml:space="preserve">      Direct Retail Plan Daily IDCW Option</t>
  </si>
  <si>
    <t xml:space="preserve">      Direct Retail Plan Weekly IDCW Option</t>
  </si>
  <si>
    <t xml:space="preserve">      Direct Retail Plan Monthly IDCW Option</t>
  </si>
  <si>
    <t xml:space="preserve">      Direct Retail Plan Quarterly IDCW Option</t>
  </si>
  <si>
    <t xml:space="preserve">Primary Benchmark: Tier-1 Index: NIFTY Money Market Index A-I (Effective April 1, 2024, the benchmark of the scheme is changed from NIFTY Money Market Index B-I) </t>
  </si>
  <si>
    <t>^ Franklin India Savings Fund is renames as Franklin India Money Market effective May 15, 2023.</t>
  </si>
  <si>
    <t>Franklin India Floating Rate Fund</t>
  </si>
  <si>
    <t>INE115A07PN6</t>
  </si>
  <si>
    <t>6.40% LIC Housing Finance Ltd (30-Nov-2026) **</t>
  </si>
  <si>
    <t>IN0020200120</t>
  </si>
  <si>
    <t>GOI FRB 2033 (22-Sep-2033)$</t>
  </si>
  <si>
    <t>IN1320250096</t>
  </si>
  <si>
    <t>7.02% Bihar SDL (10-Sep-2030)</t>
  </si>
  <si>
    <t>IN1920240323</t>
  </si>
  <si>
    <t>7.04% Karnataka SDL (26-Sep-2032)</t>
  </si>
  <si>
    <t>IN0020180041</t>
  </si>
  <si>
    <t>GOI FRB 2031 (07-Dec-2031)$</t>
  </si>
  <si>
    <t>IN0020210137</t>
  </si>
  <si>
    <t>GOI FRB 2034 (30-Oct-2034)$</t>
  </si>
  <si>
    <t>Outstanding Interest Rate Swap Position</t>
  </si>
  <si>
    <t>Contract Name</t>
  </si>
  <si>
    <t>Notional Value (In Lakhs)</t>
  </si>
  <si>
    <t>IDFC First Bank (Pay Fixed - Receive Floating)</t>
  </si>
  <si>
    <t>Total Interest Rate Swap</t>
  </si>
  <si>
    <t>$ Yield to maturity (YTM) for floating rate securities is calculated by recomputing yield from simple average of valuation prices provided by valuation agencies.</t>
  </si>
  <si>
    <t>This scheme has exposure to floating rate or interest rate derivative instruments.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</si>
  <si>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c) Exposure to Derivative Instruments (Interest Rate Swaps) as on October 31, 2025:</t>
  </si>
  <si>
    <t>i) Total outstanding position in Derivative Instruments (Gross Notional) as at October 31, 2025 is Rs. 12500.00 Lakhs.</t>
  </si>
  <si>
    <t>ii) Total percentage of existing assets hedged through futures is 38.28%.</t>
  </si>
  <si>
    <t>f) Risk-o-meter</t>
  </si>
  <si>
    <t xml:space="preserve">Primary Benchmark: NIFTY Short Duration Debt Index A-II (Effective April 1, 2024, the benchmark of the scheme is changed from CRISIL Low Duration Debt Index) </t>
  </si>
  <si>
    <t>Franklin India Corporate Debt Fund</t>
  </si>
  <si>
    <t>INE556F08KF5</t>
  </si>
  <si>
    <t>7.54% Small Industries Development Bank Of India (12-Jan-2026) **</t>
  </si>
  <si>
    <t>INE020B08DK6</t>
  </si>
  <si>
    <t>5.94% REC Ltd (31-Jan-2026) **</t>
  </si>
  <si>
    <t>INE941D07208</t>
  </si>
  <si>
    <t>6.75% Sikka Ports &amp; Terminals Ltd (22-Apr-2026) **</t>
  </si>
  <si>
    <t>INE134E08NM4</t>
  </si>
  <si>
    <t>7.38% Power Finance Corporation Ltd (15-Jan-2032) **</t>
  </si>
  <si>
    <t>ICRA AAA</t>
  </si>
  <si>
    <t>INE557F08GC8</t>
  </si>
  <si>
    <t>7.29% National Housing Bank (04-Jul-2031) **</t>
  </si>
  <si>
    <t>INE692Q07456</t>
  </si>
  <si>
    <t>8.25% Toyota Financial Services India Ltd (21-Jan-2026) **</t>
  </si>
  <si>
    <t>INE261F08DO9</t>
  </si>
  <si>
    <t>7.40% National Bank For Agriculture &amp; Rural Development (30-Jan-2026) **</t>
  </si>
  <si>
    <t>INE756I07EY1</t>
  </si>
  <si>
    <t>8.3324% HDB Financial Services Ltd (10-May-2027) **</t>
  </si>
  <si>
    <t>INE115A07QG8</t>
  </si>
  <si>
    <t>8.1432% LIC Housing Finance Ltd (25-Mar-2026) **</t>
  </si>
  <si>
    <t>INE115A07QS3</t>
  </si>
  <si>
    <t>7.9265% LIC Housing Finance Ltd (14-Jul-2027) **</t>
  </si>
  <si>
    <t>INE031A08962</t>
  </si>
  <si>
    <t>6.90% Housing &amp; Urban Development Corporation Ltd (23-Apr-2032) **</t>
  </si>
  <si>
    <t>INE151A08349</t>
  </si>
  <si>
    <t>7.75% Tata Communications Ltd (29-Aug-2026) **</t>
  </si>
  <si>
    <t>INE403D08215</t>
  </si>
  <si>
    <t>8.90% Bharti Telecom Ltd (05-Nov-2034) **</t>
  </si>
  <si>
    <t>INE403D08256</t>
  </si>
  <si>
    <t>8.75% Bharti Telecom Ltd (05-Nov-2028) **</t>
  </si>
  <si>
    <t>INE556F08KN9</t>
  </si>
  <si>
    <t>7.75% Small Industries Development Bank Of India (10-Jun-2027) **</t>
  </si>
  <si>
    <t>INE040A08757</t>
  </si>
  <si>
    <t>8.46% HDFC Bank Ltd (15-Jun-2026) **</t>
  </si>
  <si>
    <t>INE941D07158</t>
  </si>
  <si>
    <t>7.95% Sikka Ports &amp; Terminals Ltd (28-Oct-2026) **</t>
  </si>
  <si>
    <t>7.22% Karnataka SDL (05-Sep-2032)</t>
  </si>
  <si>
    <t>7.30% Uttarkahand SDL (01-Oct-2032)</t>
  </si>
  <si>
    <t>IN1020220746</t>
  </si>
  <si>
    <t>7.73% Andhra Pradesh SDL (23-Mar-2032)</t>
  </si>
  <si>
    <t>IN1020200243</t>
  </si>
  <si>
    <t>6.48% Andhra Pradesh SDL (15-Jul-2032)</t>
  </si>
  <si>
    <t>IN2920210514</t>
  </si>
  <si>
    <t>7.17% Rajasthan SDL (02-Mar-2032)</t>
  </si>
  <si>
    <t>ICICI Bank (Pay Fixed - Receive Floating)</t>
  </si>
  <si>
    <t xml:space="preserve">      Half Yearly IDCW Plan</t>
  </si>
  <si>
    <t xml:space="preserve">      Annual IDCW Plan</t>
  </si>
  <si>
    <t xml:space="preserve">      Direct Half Yearly IDCW Plan</t>
  </si>
  <si>
    <t xml:space="preserve">      Direct Annual IDCW Plan</t>
  </si>
  <si>
    <t>i) Total outstanding position in Derivative Instruments (Gross Notional) as at October 31, 2025 is Rs. 18500.00 Lakhs. </t>
  </si>
  <si>
    <t>ii) Total percentage of existing assets hedged through futures is 14.34%.</t>
  </si>
  <si>
    <t>Primary Benchmark: Tier-1 Index:  NIFTY Corporate Bond Index A-II (Effective April 1, 2024, the benchmark of the scheme is changed from NIFTY Corporate Bond Index B-III)</t>
  </si>
  <si>
    <t>Franklin India Banking &amp; PSU Debt Fund</t>
  </si>
  <si>
    <t>YTC</t>
  </si>
  <si>
    <t>INE787H08188</t>
  </si>
  <si>
    <t>7.56% India Infrastructure Finance Co Ltd (20-Mar-2028) **</t>
  </si>
  <si>
    <t>INE090A08UM1</t>
  </si>
  <si>
    <t>7.45% ICICI Bank Ltd (27-Jun-2040) **</t>
  </si>
  <si>
    <t>INE261F08EA6</t>
  </si>
  <si>
    <t>7.50% National Bank For Agriculture &amp; Rural Development (31-Aug-2026) **</t>
  </si>
  <si>
    <t>INE040A08500</t>
  </si>
  <si>
    <t>8.35% HDFC Bank Ltd (13-May-2026) **</t>
  </si>
  <si>
    <t>INE134E08LA3</t>
  </si>
  <si>
    <t>7.20% Power Finance Corporation Ltd (10-Aug-2035) **</t>
  </si>
  <si>
    <t>INE557F08FR8</t>
  </si>
  <si>
    <t>7.22% National Housing Bank (23-Jul-2026) **</t>
  </si>
  <si>
    <t>INE053F08312</t>
  </si>
  <si>
    <t>7.41% Indian Railway Finance Corporation Ltd (15-Oct-2026) **</t>
  </si>
  <si>
    <t>INE557F08FY4</t>
  </si>
  <si>
    <t>7.59% National Housing Bank (14-Jul-2027) **</t>
  </si>
  <si>
    <t>INE040A08567</t>
  </si>
  <si>
    <t>7.78% HDFC Bank Ltd (27-Mar-2027) **</t>
  </si>
  <si>
    <t>INE476A16ZQ5</t>
  </si>
  <si>
    <t>Canara Bank (12-Dec-2025)</t>
  </si>
  <si>
    <t>INE476A16D96</t>
  </si>
  <si>
    <t>Canara Bank (27-Feb-2026)</t>
  </si>
  <si>
    <t>INE476A16E12</t>
  </si>
  <si>
    <t>Canara Bank (27-Jan-2026)</t>
  </si>
  <si>
    <t>i) Total outstanding position in Derivative Instruments (Gross Notional) as at October 31, 2025 is Rs. 14000.00 Lakhs. </t>
  </si>
  <si>
    <t>ii) Total percentage of existing assets hedged through futures is 28.05%.</t>
  </si>
  <si>
    <t>Primary Benchmark: Nifty Banking &amp; PSU Debt Index A-II (Effective April 1, 2024, the benchmark of the scheme is changed from NIFTY Banking &amp; PSU Debt Index)</t>
  </si>
  <si>
    <t>Franklin India Ultra Short Duration Fund</t>
  </si>
  <si>
    <t>INE403D08132</t>
  </si>
  <si>
    <t>8.80% Bharti Telecom Ltd (21-Nov-2025) **</t>
  </si>
  <si>
    <t>INE040A16GA3</t>
  </si>
  <si>
    <t>HDFC Bank Ltd (18-Dec-2025)</t>
  </si>
  <si>
    <t>INE160A16QT8</t>
  </si>
  <si>
    <t>Punjab National Bank (08-Jan-2026) **</t>
  </si>
  <si>
    <t>INE028A16JJ3</t>
  </si>
  <si>
    <t>Bank of Baroda (24-Feb-2026) **</t>
  </si>
  <si>
    <t>INE763G14ZO3</t>
  </si>
  <si>
    <t>ICICI Securities Ltd (22-Dec-2025) **@</t>
  </si>
  <si>
    <t>INE916D144I1</t>
  </si>
  <si>
    <t>Kotak Mahindra Prime Ltd (05-Nov-2025) **@</t>
  </si>
  <si>
    <t>IN3720150124</t>
  </si>
  <si>
    <t>8.22% Jharkhand SDL (30-Mar-2026)</t>
  </si>
  <si>
    <t>IN0020210160</t>
  </si>
  <si>
    <t>GOI FRB 2028 (04-Oct-2028)$</t>
  </si>
  <si>
    <t>IN2620160035</t>
  </si>
  <si>
    <t>7.49% Nagaland SDL (14-Sep-2026)</t>
  </si>
  <si>
    <t>i) Total outstanding position in Derivative Instruments (Gross Notional) as at October 31, 2025 is Rs. 6000.00 Lakhs. </t>
  </si>
  <si>
    <t>ii) Total percentage of existing assets hedged through futures is 19.53%.</t>
  </si>
  <si>
    <t xml:space="preserve">Primary Benchmark: Nifty Ultra Short Duration Debt Index A-I </t>
  </si>
  <si>
    <t>Franklin India Medium to Long Duration Fund</t>
  </si>
  <si>
    <t>IN1620220112</t>
  </si>
  <si>
    <t>7.86% Haryana SDL (29-Jun-2032)</t>
  </si>
  <si>
    <t>IN3120240509</t>
  </si>
  <si>
    <t>7.15% Tamil Nadu SDL (22-Jan-2035)</t>
  </si>
  <si>
    <t>IN1020180205</t>
  </si>
  <si>
    <t>8.42% Andhra Pradesh SDL (08-Aug-2029)</t>
  </si>
  <si>
    <t>IN4920210114</t>
  </si>
  <si>
    <t>7.14% Jammu &amp; Kashmir SDL (29-Dec-2036)</t>
  </si>
  <si>
    <t>IN1620230343</t>
  </si>
  <si>
    <t>7.77% Haryana SDL (10-Jan-2036)</t>
  </si>
  <si>
    <t>Primary Benchmark: CRISIL Medium to Long Duration Debt A-III Index</t>
  </si>
  <si>
    <t>Franklin India Low Duration Fund</t>
  </si>
  <si>
    <t>INE306N07NL3</t>
  </si>
  <si>
    <t>8.30% Tata Capital Ltd (13-Mar-2026) **</t>
  </si>
  <si>
    <t>INE071G07637</t>
  </si>
  <si>
    <t>8.0610% ICICI Home Finance Co Ltd (25-Mar-2026) **</t>
  </si>
  <si>
    <t>INE756I07EO2</t>
  </si>
  <si>
    <t>7.99% HDB Financial Services Ltd (16-Mar-2026) **</t>
  </si>
  <si>
    <t>INE020B08EI8</t>
  </si>
  <si>
    <t>7.51% REC Ltd (31-Jul-2026) **</t>
  </si>
  <si>
    <t>INE041007084</t>
  </si>
  <si>
    <t>7.05% Embassy Office Parks Reit (18-Oct-2026) **</t>
  </si>
  <si>
    <t>INE507T07062</t>
  </si>
  <si>
    <t>6.59% Summit Digitel Infrastructure Ltd (16-Jun-2026) **</t>
  </si>
  <si>
    <t>IN2620160050</t>
  </si>
  <si>
    <t>6.89% Nagaland (23-Nov-2026)</t>
  </si>
  <si>
    <t>IN2820160363</t>
  </si>
  <si>
    <t>7.88% Punjab SDL (01-Mar-2027)</t>
  </si>
  <si>
    <t>i) Total outstanding position in Derivative Instruments (Gross Notional) as at October 31, 2025 is Rs. 11000.00 Lakhs. </t>
  </si>
  <si>
    <t>ii) Total percentage of existing assets hedged through futures is 26.32%.</t>
  </si>
  <si>
    <t>Primary Benchmark: NIFTY Low Duration Debt Index A-I</t>
  </si>
  <si>
    <t>Franklin India Long Duration Fund</t>
  </si>
  <si>
    <t>Primary Benchmark: CRISIL Long Duration Debt A-III Index</t>
  </si>
  <si>
    <t>Franklin India Government Securities Fund</t>
  </si>
  <si>
    <t xml:space="preserve">      Growth Option</t>
  </si>
  <si>
    <t xml:space="preserve">      Quarterly IDCW Option</t>
  </si>
  <si>
    <t xml:space="preserve">      Direct Growth Option</t>
  </si>
  <si>
    <t xml:space="preserve">      Direct Quarterly IDCW Option</t>
  </si>
  <si>
    <t>i) Total outstanding position in Derivative Instruments (Gross Notional) as at October 31, 2025 is Rs. 7500.00 Lakhs. </t>
  </si>
  <si>
    <t>ii) Total percentage of existing assets hedged through futures is 43.45%.</t>
  </si>
  <si>
    <t xml:space="preserve">Primary Benchmark: NIFTY All Duration G-Sec Index </t>
  </si>
  <si>
    <t>Franklin India Retirement Fund (formerly known as Franklin India Pension Plan)^</t>
  </si>
  <si>
    <t>INE261F08EO7</t>
  </si>
  <si>
    <t>7.48% National Bank For Agriculture &amp; Rural Development (15-Sep-2028)</t>
  </si>
  <si>
    <t>INE377Y07417</t>
  </si>
  <si>
    <t>7.90% Bajaj Housing Finance Ltd (28-Apr-2028) **</t>
  </si>
  <si>
    <t>INE115A07PV9</t>
  </si>
  <si>
    <t>7.90% LIC Housing Finance Ltd (23-Jun-2027) **</t>
  </si>
  <si>
    <t>INE0KUG08076</t>
  </si>
  <si>
    <t>7.03% National Bank for Financing Infrastructure and Development (08-Apr-2030) **</t>
  </si>
  <si>
    <t>IN0020240118</t>
  </si>
  <si>
    <t>7.09% GOI 2054 (05-Aug-2054)</t>
  </si>
  <si>
    <t>Primary Benchmark: CRISIL Short Term Debt Hybrid 60+40 Index (Effective August 12, 2024, the benchmark is changed from 40% Nifty 500+60% Crisil Composite Bond Index)</t>
  </si>
  <si>
    <t>^ Franklin India Pension Plan is renames as Franklin India Retirement Fund effective July 11, 2025.</t>
  </si>
  <si>
    <t>Franklin India Conservative Hybrid Fund (formerly known as Franklin India Debt Hybrid Fund)^</t>
  </si>
  <si>
    <t>INE950O07420</t>
  </si>
  <si>
    <t>8.20% Mahindra Rural Housing Finance Ltd (30-Jan-2026) **</t>
  </si>
  <si>
    <t>INE774D07UX3</t>
  </si>
  <si>
    <t>8.10% Mahindra &amp; Mahindra Financial Services Ltd (21-May-2026) **</t>
  </si>
  <si>
    <t>Primary Benchmark: CRISIL Hybrid 85+15 Conservative Index</t>
  </si>
  <si>
    <t>^ Franklin India Debt Hybrid Fund is renames as Franklin India Conservative Hybrid Fund effective July 11, 2025.</t>
  </si>
  <si>
    <t>Franklin India Dynamic Accrual Fund - Segregated Portfolio 3 - 9.50% Yes Bank Ltd CO 23 Dec 2021</t>
  </si>
  <si>
    <t>INE528G08352</t>
  </si>
  <si>
    <t>9.50% Yes Bank Ltd (23-Dec-2116) ~~~ $$ **</t>
  </si>
  <si>
    <t>ICRA D</t>
  </si>
  <si>
    <t xml:space="preserve"> $$ Indicates securities below investment grade or default</t>
  </si>
  <si>
    <t>~~~ Call option for December 23, 2021 has not been exercised by the issuer as per RBI Regulations and thereby, per SEBI circular dated March 22, 2021, maturity of the security has been moved to 100 years from the date of issuance.</t>
  </si>
  <si>
    <t>c) Main portfolio of the Scheme Franklin India Dynamic Accrual Fund ceased to exist as per Regulation 41(3) of SEBI Mutual Fund Regulations and therefore no separate disclosure is published for the main portfolio</t>
  </si>
  <si>
    <t>Franklin India Short-Term Income Plan (No. of segregated Portfolios in the scheme - 3) - (under winding up) $$$</t>
  </si>
  <si>
    <t>As on 02-May-2025 *</t>
  </si>
  <si>
    <t xml:space="preserve">      Institutional Plan Growth Option</t>
  </si>
  <si>
    <t>* All units in the scheme have been extinguished post distribution based on NAV dated May 02, 2025 which is the last declared NAV.</t>
  </si>
  <si>
    <t>NA</t>
  </si>
  <si>
    <t>This metric is computed basis market value of the securities (including accrued interest) held in the portfolio. Since there is no security in the portfolio, this metric is not applicable</t>
  </si>
  <si>
    <t>https://www.franklintempletonindia.com/download/en-in/valuation-policy/bb813425-1311-487d-86cb-619298c228dd/Fair%20Valuation%20Reliance%20Broadcast%20Network%20limited.pdf</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</si>
  <si>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</si>
  <si>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f) For ISIN INE445K07106 - the remaining value in the portfolio of the scheme represents FISTIP’s investment in the NCDs of 9.50% Reliance Broadcast Network Ltd (20-JUL-2020) issued by Reliance Broadcast Network Ltd (RBNL). RBNL defaulted on meeting its payment obligation at maturity. Pursuant to the put option right exercised by us on Reliance Capital Limited (RCL) with respect to our exposure in RBNL, through the Insolvency &amp; Bankruptcy process of RCL, the scheme received its proportionate share of INR 312.97 lacs on March 20, 2025. RBNL also underwent the insolvency and resolution process and the scheme received INR 3195.69 lacs on April 8, 2025. For more details kindly refer to the note on our website.</t>
  </si>
  <si>
    <t>https://www.franklintempletonindia.com/download/en-in/latest%20updates/189ea834-ae3f-48eb-9d73-a9cc9cd9317e/franklin-templeton-update-on-reliance-broadcast-july-23-2020-kcg9m1gq-en-in.pdf</t>
  </si>
  <si>
    <t>g) @@@ Coupons/ part payments/ maturity payments were due to be paid by Nufuture Digital (India) Ltd. on July 31, 2020, August 31, 2020, September 2, 2020, September 30, 2020, October 31, 2020, November 30, 2020, December 31, 2020, January 31, 2021, February 28, 2021, March 31, 2021, April 30, 2021, May 31, 2021, June 30,2021, July 31, 2021, August 31,2021, September 30, 2021, October 31, 2021, November 30, 2021, December 31, 2021 by Future Ideas Co. Ltd. on July 31, 2020, October 31, 2020, January 31, 2021, April 30, 2021, July 31, 2021, October 31, 2021, January 31, 2022, April 30, 2022, July 31, 2022, October 31, 2022 , January 31, 2023 and by Rivaaz Trade Ventures Pvt Ltd on July 31, 2020, August 31, 2020, September 30, 2020, October 31, 2020, November 7, 2020, December 30, 2020, June 30,2021, December 30, 2021, June 30, 2022, December 30, 2022, December 31, 2023.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</si>
  <si>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(RBPL) (ISIN: INE333T07048 and INE333T07055) &amp; Reliance Infrastructure Consulting &amp; Engineers Private Ltd (RICEPL) (ISIN: INE428K07011) were due on January 14, 2021 and January 31, 2021 respectively. However, the issuers were unable to meet their payment obligations. The securities of the issuer were fair valued at zero on November 4, 2020. Pursuant to National Company Law Tribunal (NCLT) order, the scheme received its proportionate share of INR 82.71 lacs on April 15, 2025 for RBPL and of INR 50.72 lacs on April 30, 2025 for RICEPL as part of corporate resolution process. Kindly refer note on our website on fair valuation.</t>
  </si>
  <si>
    <t>https://www.franklintempletonindia.com/download/en-in/valuation-policy/a0e293eb-f28b-4edc-9535-c7d9e7321ddc/fair_valuation_reliance_big_reliance_infra_november_4_2020-kgox4tdb-en-in.pdf</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</si>
  <si>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</si>
  <si>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j) Post the creation of the segregated portfolio i.e. 10.90% Vodafone Idea Ltd 02-Sep-2023 - Segregated Portfolio 2 on January 24, 2020, the annual coupon due and the full principal due along with the interest was received by the segregated portfolio on September 3, 2020, September 3, 2021, September 2, 2022 and September 1, 2023. With these receipts, the segregated portfolio completed full recovery on September 1, 2023.</t>
  </si>
  <si>
    <t>k) Risk-o-meter</t>
  </si>
  <si>
    <t>As of May 2, 2025, all units of Franklin India Short-Term Income Plan (FISTIP) stand extinguished.100% of the AUM of the scheme stands distributed to investors (except cases with incomplete KYC documentation or requiring remediation).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There is no portfolio left to evaluate riskometer for the fun except the securities which are currently valued at zero or have matured but defaulted on their repayment obligation. On account of this, the riskometer for FISTIP  has not been disclosed.</t>
  </si>
  <si>
    <t>$$$ This scheme is under winding-up wherein SBI Fund Management Limited (SBIFM) was appointed as the liquidator as per the order of Hon'ble Supreme Court (SC) dated February 12, 2021. On July 7, 2024 , the SC accepted the closure report filed by SBIFM with regards to the winding up and allowed their request to transfer the amount remaining unclaimed to FTMF for further distribution in accordance with the applicable laws. On Jan 1, 2025, SBIFM transferred the cash balances pertaining to unclaimed payouts and expenses amounting to Rs 1,651.24 Lakhs to the scheme.</t>
  </si>
  <si>
    <t>Franklin India Short Term Income Plan - Segregated Portfolio 3 - 9.50% Yes Bank Ltd CO 23 Dec 2021</t>
  </si>
  <si>
    <t>Franklin India Credit Risk Fund - Segregated Portfolio 3 - 9.50% Yes Bank Ltd CO 23 Dec 2021</t>
  </si>
  <si>
    <t>c) Main portfolio of the Scheme Franklin India Credit Risk Fund ceased to exist as per Regulation 41(3) of SEBI Mutual Fund Regulations and therefore no separate disclosure is published for the main portfolio</t>
  </si>
  <si>
    <t>b) During the month additional instances of fair valuation/deviation from valuation price provided by the valuation agencies</t>
  </si>
  <si>
    <t>e) During the month additional instances of fair valuation/deviation from valuation price provided by the valuation agencies</t>
  </si>
  <si>
    <t>Risk level of tier-1 benchmark as on October 31, 2025</t>
  </si>
  <si>
    <t>*** Allotment date for the scheme was July 31, 2025</t>
  </si>
  <si>
    <t>As on 30-Apr-2025 ***</t>
  </si>
  <si>
    <t>TVS Motor Co Ltd  (Non- Convertible Preference Shares)</t>
  </si>
  <si>
    <t>Tata Motors Ltd ##</t>
  </si>
  <si>
    <t>## Awaiting listing</t>
  </si>
  <si>
    <t>7.835% Lic Housing Finance Ltd (11-May-2027) **</t>
  </si>
  <si>
    <t>8.39% Rajasthan UDAY (15-Mar-2026)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</si>
</sst>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0.0000"/>
    <numFmt numFmtId="166" formatCode="#,##0.00%"/>
    <numFmt numFmtId="167" formatCode="#,##0.000"/>
    <numFmt numFmtId="168" formatCode="#,##0.0000_);\(#,##0.0000\)"/>
  </numFmts>
  <fonts count="12"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u/>
      <sz val="11"/>
      <color theme="10"/>
      <name val="Calibri"/>
      <family val="2"/>
      <scheme val="minor"/>
    </font>
    <font>
      <sz val="9"/>
      <color theme="1"/>
      <name val="Arial"/>
      <family val="2"/>
    </font>
    <font>
      <b/>
      <sz val="8"/>
      <color theme="1"/>
      <name val="Arial"/>
      <family val="2"/>
    </font>
    <font>
      <sz val="8"/>
      <color theme="1"/>
      <name val="Arial"/>
      <family val="2"/>
    </font>
    <font>
      <b/>
      <sz val="9"/>
      <color theme="1"/>
      <name val="Arial"/>
      <family val="2"/>
    </font>
    <font>
      <u/>
      <sz val="8"/>
      <color theme="10"/>
      <name val="Arial"/>
      <family val="2"/>
    </font>
    <font>
      <sz val="8"/>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0"/>
      </left>
      <right style="thin">
        <color indexed="0"/>
      </right>
      <top style="thin">
        <color indexed="0"/>
      </top>
      <bottom style="thin">
        <color indexed="0"/>
      </bottom>
      <diagonal/>
    </border>
    <border>
      <left style="thin">
        <color indexed="0"/>
      </left>
      <right style="thin">
        <color indexed="0"/>
      </right>
      <top/>
      <bottom/>
      <diagonal/>
    </border>
    <border>
      <left style="thin">
        <color indexed="0"/>
      </left>
      <right style="thin">
        <color indexed="0"/>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2">
    <xf numFmtId="0" fontId="0" fillId="0" borderId="0"/>
    <xf numFmtId="0" fontId="5" fillId="0" borderId="0" applyNumberFormat="0" applyFill="0" applyBorder="0" applyAlignment="0" applyProtection="0"/>
  </cellStyleXfs>
  <cellXfs count="121">
    <xf numFmtId="0" fontId="0" fillId="0" borderId="0" xfId="0"/>
    <xf numFmtId="0" fontId="6"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4" fontId="2" fillId="2" borderId="0" xfId="0" applyNumberFormat="1" applyFont="1" applyFill="1" applyAlignment="1">
      <alignment horizontal="left" vertical="top" wrapText="1"/>
    </xf>
    <xf numFmtId="4" fontId="6" fillId="2" borderId="0" xfId="0" applyNumberFormat="1" applyFont="1" applyFill="1"/>
    <xf numFmtId="0" fontId="7" fillId="0" borderId="1" xfId="0" applyFont="1" applyBorder="1" applyAlignment="1">
      <alignment vertical="center"/>
    </xf>
    <xf numFmtId="0" fontId="8" fillId="2" borderId="0" xfId="0" applyFont="1" applyFill="1"/>
    <xf numFmtId="0" fontId="3" fillId="2" borderId="0" xfId="0" applyFont="1" applyFill="1" applyAlignment="1">
      <alignment horizontal="left" vertical="top"/>
    </xf>
    <xf numFmtId="4" fontId="8" fillId="3" borderId="0" xfId="0" applyNumberFormat="1" applyFont="1" applyFill="1"/>
    <xf numFmtId="39" fontId="8" fillId="2" borderId="0" xfId="0" applyNumberFormat="1" applyFont="1" applyFill="1"/>
    <xf numFmtId="39" fontId="8" fillId="3" borderId="0" xfId="0" applyNumberFormat="1" applyFont="1" applyFill="1"/>
    <xf numFmtId="2" fontId="7" fillId="0" borderId="1" xfId="0" applyNumberFormat="1" applyFont="1" applyBorder="1" applyAlignment="1">
      <alignment horizontal="center" vertical="center"/>
    </xf>
    <xf numFmtId="0" fontId="7" fillId="0" borderId="1" xfId="0" applyFont="1" applyBorder="1" applyAlignment="1">
      <alignment horizontal="center" vertical="center"/>
    </xf>
    <xf numFmtId="0" fontId="7" fillId="2" borderId="0" xfId="0" applyFont="1" applyFill="1"/>
    <xf numFmtId="39" fontId="7" fillId="3" borderId="0" xfId="0" applyNumberFormat="1" applyFont="1" applyFill="1"/>
    <xf numFmtId="0" fontId="7" fillId="2" borderId="2" xfId="0" applyFont="1" applyFill="1" applyBorder="1"/>
    <xf numFmtId="0" fontId="8" fillId="2" borderId="2" xfId="0" applyFont="1" applyFill="1" applyBorder="1"/>
    <xf numFmtId="39" fontId="8" fillId="2" borderId="2" xfId="0" applyNumberFormat="1" applyFont="1" applyFill="1" applyBorder="1"/>
    <xf numFmtId="39" fontId="8" fillId="3" borderId="2" xfId="0" applyNumberFormat="1" applyFont="1" applyFill="1" applyBorder="1"/>
    <xf numFmtId="0" fontId="7" fillId="2" borderId="3" xfId="0" applyFont="1" applyFill="1" applyBorder="1"/>
    <xf numFmtId="0" fontId="8" fillId="2" borderId="3" xfId="0" applyFont="1" applyFill="1" applyBorder="1"/>
    <xf numFmtId="39" fontId="8" fillId="2" borderId="3" xfId="0" applyNumberFormat="1" applyFont="1" applyFill="1" applyBorder="1"/>
    <xf numFmtId="39" fontId="8" fillId="3" borderId="3" xfId="0" applyNumberFormat="1" applyFont="1" applyFill="1" applyBorder="1"/>
    <xf numFmtId="3" fontId="8"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7" fillId="2" borderId="4" xfId="0" applyFont="1" applyFill="1" applyBorder="1"/>
    <xf numFmtId="39" fontId="7" fillId="2" borderId="4" xfId="0" applyNumberFormat="1" applyFont="1" applyFill="1" applyBorder="1"/>
    <xf numFmtId="39" fontId="7" fillId="3" borderId="4" xfId="0" applyNumberFormat="1" applyFont="1" applyFill="1" applyBorder="1"/>
    <xf numFmtId="0" fontId="7" fillId="2" borderId="0" xfId="0" applyFont="1" applyFill="1" applyAlignment="1">
      <alignment horizontal="right"/>
    </xf>
    <xf numFmtId="165" fontId="8" fillId="2" borderId="0" xfId="0" applyNumberFormat="1" applyFont="1" applyFill="1"/>
    <xf numFmtId="0" fontId="7" fillId="2" borderId="1" xfId="0" applyFont="1" applyFill="1" applyBorder="1" applyAlignment="1">
      <alignment horizontal="center"/>
    </xf>
    <xf numFmtId="165" fontId="8" fillId="2" borderId="1" xfId="0" applyNumberFormat="1" applyFont="1" applyFill="1" applyBorder="1"/>
    <xf numFmtId="4" fontId="8" fillId="2" borderId="0" xfId="0" applyNumberFormat="1" applyFont="1" applyFill="1"/>
    <xf numFmtId="0" fontId="9" fillId="2" borderId="0" xfId="0" applyFont="1" applyFill="1"/>
    <xf numFmtId="166" fontId="8" fillId="2" borderId="0" xfId="0" applyNumberFormat="1" applyFont="1" applyFill="1"/>
    <xf numFmtId="0" fontId="7" fillId="0" borderId="5" xfId="0" applyFont="1" applyBorder="1" applyAlignment="1">
      <alignment vertical="center"/>
    </xf>
    <xf numFmtId="0" fontId="7" fillId="0" borderId="5" xfId="0" applyFont="1" applyBorder="1" applyAlignment="1">
      <alignment horizontal="center" vertical="center"/>
    </xf>
    <xf numFmtId="2" fontId="7" fillId="0" borderId="5" xfId="0" applyNumberFormat="1" applyFont="1" applyBorder="1" applyAlignment="1">
      <alignment horizontal="center" vertical="center"/>
    </xf>
    <xf numFmtId="0" fontId="9" fillId="2" borderId="5" xfId="0" applyFont="1" applyFill="1" applyBorder="1"/>
    <xf numFmtId="0" fontId="7" fillId="2" borderId="6" xfId="0" applyFont="1" applyFill="1" applyBorder="1"/>
    <xf numFmtId="0" fontId="8" fillId="2" borderId="6" xfId="0" applyFont="1" applyFill="1" applyBorder="1"/>
    <xf numFmtId="39" fontId="8" fillId="2" borderId="6" xfId="0" applyNumberFormat="1" applyFont="1" applyFill="1" applyBorder="1"/>
    <xf numFmtId="39" fontId="8" fillId="3" borderId="6" xfId="0" applyNumberFormat="1" applyFont="1" applyFill="1" applyBorder="1"/>
    <xf numFmtId="3" fontId="8" fillId="2" borderId="6" xfId="0" applyNumberFormat="1" applyFont="1" applyFill="1" applyBorder="1"/>
    <xf numFmtId="4" fontId="8" fillId="2" borderId="6" xfId="0" applyNumberFormat="1" applyFont="1" applyFill="1" applyBorder="1"/>
    <xf numFmtId="39" fontId="7" fillId="2" borderId="6" xfId="0" applyNumberFormat="1" applyFont="1" applyFill="1" applyBorder="1"/>
    <xf numFmtId="39" fontId="7" fillId="3" borderId="6" xfId="0" applyNumberFormat="1" applyFont="1" applyFill="1" applyBorder="1"/>
    <xf numFmtId="0" fontId="7" fillId="2" borderId="7" xfId="0" applyFont="1" applyFill="1" applyBorder="1"/>
    <xf numFmtId="39" fontId="7" fillId="2" borderId="7" xfId="0" applyNumberFormat="1" applyFont="1" applyFill="1" applyBorder="1"/>
    <xf numFmtId="39" fontId="7" fillId="3" borderId="7" xfId="0" applyNumberFormat="1" applyFont="1" applyFill="1" applyBorder="1"/>
    <xf numFmtId="0" fontId="8" fillId="0" borderId="0" xfId="0" applyFont="1"/>
    <xf numFmtId="2" fontId="7" fillId="0" borderId="1" xfId="0" applyNumberFormat="1" applyFont="1" applyBorder="1" applyAlignment="1">
      <alignment horizontal="center" vertical="center" wrapText="1"/>
    </xf>
    <xf numFmtId="2" fontId="7" fillId="0" borderId="5" xfId="0" applyNumberFormat="1" applyFont="1" applyBorder="1" applyAlignment="1">
      <alignment horizontal="center" vertical="center" wrapText="1"/>
    </xf>
    <xf numFmtId="0" fontId="9" fillId="2" borderId="5" xfId="0" applyFont="1" applyFill="1" applyBorder="1" applyAlignment="1">
      <alignment wrapText="1"/>
    </xf>
    <xf numFmtId="2" fontId="7" fillId="3" borderId="1" xfId="0" applyNumberFormat="1" applyFont="1" applyFill="1" applyBorder="1" applyAlignment="1">
      <alignment horizontal="center" vertical="center"/>
    </xf>
    <xf numFmtId="39" fontId="7" fillId="3" borderId="8" xfId="0" applyNumberFormat="1" applyFont="1" applyFill="1" applyBorder="1"/>
    <xf numFmtId="39" fontId="7" fillId="3" borderId="0" xfId="0" applyNumberFormat="1" applyFont="1" applyFill="1" applyAlignment="1">
      <alignment horizontal="right"/>
    </xf>
    <xf numFmtId="2" fontId="8" fillId="2" borderId="3" xfId="0" applyNumberFormat="1" applyFont="1" applyFill="1" applyBorder="1"/>
    <xf numFmtId="4" fontId="8" fillId="2" borderId="3" xfId="0" applyNumberFormat="1" applyFont="1" applyFill="1" applyBorder="1"/>
    <xf numFmtId="39" fontId="8" fillId="3" borderId="4" xfId="0" applyNumberFormat="1" applyFont="1" applyFill="1" applyBorder="1"/>
    <xf numFmtId="0" fontId="8" fillId="2" borderId="3" xfId="0" applyFont="1" applyFill="1" applyBorder="1" applyAlignment="1">
      <alignment wrapText="1"/>
    </xf>
    <xf numFmtId="39" fontId="7" fillId="0" borderId="6" xfId="0" applyNumberFormat="1" applyFont="1" applyBorder="1"/>
    <xf numFmtId="0" fontId="7" fillId="3" borderId="0" xfId="0" applyFont="1" applyFill="1"/>
    <xf numFmtId="0" fontId="8" fillId="3" borderId="0" xfId="0" applyFont="1" applyFill="1"/>
    <xf numFmtId="0" fontId="10" fillId="3" borderId="0" xfId="1" applyFont="1" applyFill="1"/>
    <xf numFmtId="0" fontId="7" fillId="3" borderId="0" xfId="0" applyFont="1" applyFill="1" applyAlignment="1">
      <alignment horizontal="left" wrapText="1"/>
    </xf>
    <xf numFmtId="0" fontId="7" fillId="3" borderId="0" xfId="0" applyFont="1" applyFill="1" applyAlignment="1">
      <alignment horizontal="left"/>
    </xf>
    <xf numFmtId="0" fontId="8" fillId="3" borderId="0" xfId="0" applyFont="1" applyFill="1" applyAlignment="1">
      <alignment horizontal="left" wrapText="1"/>
    </xf>
    <xf numFmtId="0" fontId="8" fillId="3" borderId="0" xfId="0" applyFont="1" applyFill="1" applyAlignment="1">
      <alignment horizontal="left"/>
    </xf>
    <xf numFmtId="167" fontId="8" fillId="2" borderId="0" xfId="0" applyNumberFormat="1" applyFont="1" applyFill="1"/>
    <xf numFmtId="0" fontId="7" fillId="3" borderId="2" xfId="0" applyFont="1" applyFill="1" applyBorder="1"/>
    <xf numFmtId="39" fontId="7" fillId="3" borderId="2" xfId="0" applyNumberFormat="1" applyFont="1" applyFill="1" applyBorder="1"/>
    <xf numFmtId="0" fontId="7" fillId="3" borderId="3" xfId="0" applyFont="1" applyFill="1" applyBorder="1"/>
    <xf numFmtId="0" fontId="7" fillId="3" borderId="3" xfId="0" applyFont="1" applyFill="1" applyBorder="1" applyAlignment="1">
      <alignment horizontal="center"/>
    </xf>
    <xf numFmtId="0" fontId="8" fillId="3" borderId="3" xfId="0" applyFont="1" applyFill="1" applyBorder="1"/>
    <xf numFmtId="0" fontId="7" fillId="3" borderId="3" xfId="0" applyFont="1" applyFill="1" applyBorder="1" applyAlignment="1">
      <alignment horizontal="center" wrapText="1"/>
    </xf>
    <xf numFmtId="0" fontId="8" fillId="2" borderId="11" xfId="0" applyFont="1" applyFill="1" applyBorder="1"/>
    <xf numFmtId="4" fontId="8" fillId="3" borderId="3" xfId="0" applyNumberFormat="1" applyFont="1" applyFill="1" applyBorder="1"/>
    <xf numFmtId="0" fontId="8" fillId="0" borderId="3" xfId="0" applyFont="1" applyBorder="1"/>
    <xf numFmtId="39" fontId="7" fillId="0" borderId="3" xfId="0" applyNumberFormat="1" applyFont="1" applyBorder="1"/>
    <xf numFmtId="0" fontId="7" fillId="3" borderId="4" xfId="0" applyFont="1" applyFill="1" applyBorder="1"/>
    <xf numFmtId="0" fontId="8" fillId="3" borderId="4" xfId="0" applyFont="1" applyFill="1" applyBorder="1"/>
    <xf numFmtId="4" fontId="7" fillId="3" borderId="4" xfId="0" applyNumberFormat="1" applyFont="1" applyFill="1" applyBorder="1"/>
    <xf numFmtId="0" fontId="5" fillId="3" borderId="0" xfId="1" applyFill="1"/>
    <xf numFmtId="0" fontId="7" fillId="0" borderId="3" xfId="0" applyFont="1" applyBorder="1"/>
    <xf numFmtId="39" fontId="8" fillId="2" borderId="3" xfId="0" applyNumberFormat="1" applyFont="1" applyFill="1" applyBorder="1" applyAlignment="1">
      <alignment horizontal="right"/>
    </xf>
    <xf numFmtId="168" fontId="8" fillId="2" borderId="3" xfId="0" applyNumberFormat="1" applyFont="1" applyFill="1" applyBorder="1" applyAlignment="1">
      <alignment horizontal="right"/>
    </xf>
    <xf numFmtId="168" fontId="8" fillId="2" borderId="3" xfId="0" applyNumberFormat="1" applyFont="1" applyFill="1" applyBorder="1"/>
    <xf numFmtId="0" fontId="7" fillId="0" borderId="4" xfId="0" applyFont="1" applyBorder="1"/>
    <xf numFmtId="0" fontId="8" fillId="0" borderId="4" xfId="0" applyFont="1" applyBorder="1"/>
    <xf numFmtId="4" fontId="7" fillId="0" borderId="4" xfId="0" applyNumberFormat="1" applyFont="1" applyBorder="1"/>
    <xf numFmtId="39" fontId="7" fillId="0" borderId="4" xfId="0" applyNumberFormat="1" applyFont="1" applyBorder="1"/>
    <xf numFmtId="0" fontId="7" fillId="3" borderId="0" xfId="0" applyFont="1" applyFill="1" applyAlignment="1">
      <alignment vertical="top"/>
    </xf>
    <xf numFmtId="0" fontId="7" fillId="3" borderId="0" xfId="0" applyFont="1" applyFill="1" applyAlignment="1">
      <alignment vertical="top" wrapText="1"/>
    </xf>
    <xf numFmtId="39" fontId="8" fillId="2" borderId="2" xfId="0" applyNumberFormat="1" applyFont="1" applyFill="1" applyBorder="1" applyAlignment="1">
      <alignment horizontal="center" vertical="center" wrapText="1"/>
    </xf>
    <xf numFmtId="164" fontId="7" fillId="2" borderId="3" xfId="0" applyNumberFormat="1" applyFont="1" applyFill="1" applyBorder="1"/>
    <xf numFmtId="165" fontId="8" fillId="2" borderId="0" xfId="0" applyNumberFormat="1" applyFont="1" applyFill="1" applyAlignment="1">
      <alignment horizontal="right"/>
    </xf>
    <xf numFmtId="4" fontId="7" fillId="2" borderId="0" xfId="0" applyNumberFormat="1" applyFont="1" applyFill="1" applyAlignment="1">
      <alignment horizontal="right"/>
    </xf>
    <xf numFmtId="0" fontId="5" fillId="2" borderId="0" xfId="1" applyFill="1"/>
    <xf numFmtId="0" fontId="10" fillId="2" borderId="0" xfId="1" applyFont="1" applyFill="1"/>
    <xf numFmtId="0" fontId="7" fillId="0" borderId="1" xfId="0" applyFont="1" applyBorder="1" applyAlignment="1">
      <alignment horizontal="center" vertical="center" wrapText="1"/>
    </xf>
    <xf numFmtId="0" fontId="7" fillId="2" borderId="0" xfId="0" applyFont="1" applyFill="1" applyAlignment="1">
      <alignment vertical="top" wrapText="1"/>
    </xf>
    <xf numFmtId="0" fontId="8" fillId="2" borderId="9" xfId="0" applyFont="1" applyFill="1" applyBorder="1"/>
    <xf numFmtId="0" fontId="8" fillId="2" borderId="10" xfId="0" applyFont="1" applyFill="1" applyBorder="1"/>
    <xf numFmtId="0" fontId="4" fillId="4" borderId="8" xfId="0" applyFont="1" applyFill="1" applyBorder="1" applyAlignment="1">
      <alignment horizontal="center" vertical="center" wrapText="1"/>
    </xf>
    <xf numFmtId="0" fontId="4" fillId="4" borderId="0" xfId="0" applyFont="1" applyFill="1" applyAlignment="1">
      <alignment horizontal="center" vertical="center" wrapText="1"/>
    </xf>
    <xf numFmtId="0" fontId="7" fillId="2" borderId="9" xfId="0" applyFont="1" applyFill="1" applyBorder="1"/>
    <xf numFmtId="0" fontId="7" fillId="2" borderId="10" xfId="0" applyFont="1" applyFill="1" applyBorder="1"/>
    <xf numFmtId="0" fontId="11" fillId="0" borderId="0" xfId="0" applyFont="1" applyAlignment="1">
      <alignment wrapText="1"/>
    </xf>
    <xf numFmtId="0" fontId="8" fillId="3" borderId="0" xfId="0" applyFont="1" applyFill="1" applyAlignment="1">
      <alignment horizontal="left" wrapText="1"/>
    </xf>
    <xf numFmtId="0" fontId="7" fillId="2" borderId="0" xfId="0" applyFont="1" applyFill="1" applyAlignment="1">
      <alignment horizontal="left" vertical="center" wrapText="1"/>
    </xf>
    <xf numFmtId="0" fontId="7" fillId="2" borderId="0" xfId="0" applyFont="1" applyFill="1" applyAlignment="1">
      <alignment wrapText="1"/>
    </xf>
    <xf numFmtId="0" fontId="0" fillId="0" borderId="0" xfId="0" applyAlignment="1">
      <alignment wrapText="1"/>
    </xf>
    <xf numFmtId="0" fontId="7" fillId="2" borderId="0" xfId="0" applyFont="1" applyFill="1" applyAlignment="1">
      <alignment horizontal="justify" wrapText="1"/>
    </xf>
    <xf numFmtId="0" fontId="0" fillId="0" borderId="0" xfId="0" applyAlignment="1">
      <alignment horizontal="justify" wrapText="1"/>
    </xf>
    <xf numFmtId="0" fontId="8" fillId="3" borderId="0" xfId="0" applyFont="1" applyFill="1" applyAlignment="1">
      <alignment wrapText="1"/>
    </xf>
    <xf numFmtId="0" fontId="7" fillId="2" borderId="0" xfId="0" applyFont="1" applyFill="1" applyAlignment="1">
      <alignment horizontal="left" wrapText="1"/>
    </xf>
    <xf numFmtId="0" fontId="7" fillId="2" borderId="0" xfId="0" applyFont="1" applyFill="1" applyAlignment="1">
      <alignment horizontal="left" vertical="top" wrapText="1"/>
    </xf>
    <xf numFmtId="0" fontId="7" fillId="2" borderId="0" xfId="0" applyFont="1" applyFill="1" applyAlignment="1">
      <alignment vertical="top" wrapText="1"/>
    </xf>
  </cellXfs>
  <cellStyles count="2">
    <cellStyle name="Hyperlink" xfId="1" builtinId="8"/>
    <cellStyle name="Normal" xfId="0" builtinId="0"/>
  </cellStyles>
  <dxfs count="122">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9.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1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3.jpeg"/><Relationship Id="rId1" Type="http://schemas.openxmlformats.org/officeDocument/2006/relationships/image" Target="../media/image10.png"/></Relationships>
</file>

<file path=xl/drawings/_rels/drawing1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1.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3.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8.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3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31.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3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33.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3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0</xdr:col>
      <xdr:colOff>133350</xdr:colOff>
      <xdr:row>133</xdr:row>
      <xdr:rowOff>123825</xdr:rowOff>
    </xdr:from>
    <xdr:to>
      <xdr:col>1</xdr:col>
      <xdr:colOff>285750</xdr:colOff>
      <xdr:row>145</xdr:row>
      <xdr:rowOff>123825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19335750"/>
          <a:ext cx="27336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38100</xdr:colOff>
      <xdr:row>116</xdr:row>
      <xdr:rowOff>0</xdr:rowOff>
    </xdr:from>
    <xdr:to>
      <xdr:col>1</xdr:col>
      <xdr:colOff>209550</xdr:colOff>
      <xdr:row>128</xdr:row>
      <xdr:rowOff>104775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100" y="16783050"/>
          <a:ext cx="2752725"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161925</xdr:colOff>
      <xdr:row>65</xdr:row>
      <xdr:rowOff>123825</xdr:rowOff>
    </xdr:from>
    <xdr:to>
      <xdr:col>1</xdr:col>
      <xdr:colOff>504825</xdr:colOff>
      <xdr:row>78</xdr:row>
      <xdr:rowOff>114300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 y="9620250"/>
          <a:ext cx="2676525"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45</xdr:row>
      <xdr:rowOff>133350</xdr:rowOff>
    </xdr:from>
    <xdr:to>
      <xdr:col>1</xdr:col>
      <xdr:colOff>619125</xdr:colOff>
      <xdr:row>59</xdr:row>
      <xdr:rowOff>114300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300" y="6772275"/>
          <a:ext cx="2838450" cy="1981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228600</xdr:colOff>
      <xdr:row>140</xdr:row>
      <xdr:rowOff>114300</xdr:rowOff>
    </xdr:from>
    <xdr:to>
      <xdr:col>1</xdr:col>
      <xdr:colOff>628650</xdr:colOff>
      <xdr:row>152</xdr:row>
      <xdr:rowOff>114300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0326350"/>
          <a:ext cx="27336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123</xdr:row>
      <xdr:rowOff>0</xdr:rowOff>
    </xdr:from>
    <xdr:to>
      <xdr:col>1</xdr:col>
      <xdr:colOff>542925</xdr:colOff>
      <xdr:row>135</xdr:row>
      <xdr:rowOff>114300</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300" y="17783175"/>
          <a:ext cx="276225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xdr:colOff>
      <xdr:row>97</xdr:row>
      <xdr:rowOff>0</xdr:rowOff>
    </xdr:from>
    <xdr:to>
      <xdr:col>1</xdr:col>
      <xdr:colOff>161925</xdr:colOff>
      <xdr:row>109</xdr:row>
      <xdr:rowOff>0</xdr:rowOff>
    </xdr:to>
    <xdr:pic>
      <xdr:nvPicPr>
        <xdr:cNvPr id="2" name="Picture 3">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4401800"/>
          <a:ext cx="27051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99060</xdr:colOff>
      <xdr:row>78</xdr:row>
      <xdr:rowOff>106680</xdr:rowOff>
    </xdr:from>
    <xdr:to>
      <xdr:col>1</xdr:col>
      <xdr:colOff>276225</xdr:colOff>
      <xdr:row>91</xdr:row>
      <xdr:rowOff>91440</xdr:rowOff>
    </xdr:to>
    <xdr:pic>
      <xdr:nvPicPr>
        <xdr:cNvPr id="4" name="Picture 3">
          <a:extLst>
            <a:ext uri="{FF2B5EF4-FFF2-40B4-BE49-F238E27FC236}">
              <a16:creationId xmlns:a16="http://schemas.microsoft.com/office/drawing/2014/main" id="{44A09713-A184-49A1-8CC4-E24CDF3685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060" y="10774680"/>
          <a:ext cx="2828925" cy="1668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104775</xdr:colOff>
      <xdr:row>141</xdr:row>
      <xdr:rowOff>57150</xdr:rowOff>
    </xdr:from>
    <xdr:to>
      <xdr:col>1</xdr:col>
      <xdr:colOff>400050</xdr:colOff>
      <xdr:row>154</xdr:row>
      <xdr:rowOff>114300</xdr:rowOff>
    </xdr:to>
    <xdr:pic>
      <xdr:nvPicPr>
        <xdr:cNvPr id="3" name="Picture 3">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20735925"/>
          <a:ext cx="2876550" cy="1914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121920</xdr:colOff>
      <xdr:row>123</xdr:row>
      <xdr:rowOff>15240</xdr:rowOff>
    </xdr:from>
    <xdr:to>
      <xdr:col>1</xdr:col>
      <xdr:colOff>299085</xdr:colOff>
      <xdr:row>136</xdr:row>
      <xdr:rowOff>0</xdr:rowOff>
    </xdr:to>
    <xdr:pic>
      <xdr:nvPicPr>
        <xdr:cNvPr id="4" name="Picture 3">
          <a:extLst>
            <a:ext uri="{FF2B5EF4-FFF2-40B4-BE49-F238E27FC236}">
              <a16:creationId xmlns:a16="http://schemas.microsoft.com/office/drawing/2014/main" id="{8C71E90C-7F8B-4043-98A8-7DD855EE98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 y="16497300"/>
          <a:ext cx="2828925" cy="1668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118</xdr:row>
      <xdr:rowOff>85725</xdr:rowOff>
    </xdr:from>
    <xdr:to>
      <xdr:col>1</xdr:col>
      <xdr:colOff>295275</xdr:colOff>
      <xdr:row>130</xdr:row>
      <xdr:rowOff>114300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75" y="17545050"/>
          <a:ext cx="2733675"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100</xdr:row>
      <xdr:rowOff>0</xdr:rowOff>
    </xdr:from>
    <xdr:to>
      <xdr:col>1</xdr:col>
      <xdr:colOff>180975</xdr:colOff>
      <xdr:row>113</xdr:row>
      <xdr:rowOff>38100</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887575"/>
          <a:ext cx="2762250"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115</xdr:row>
      <xdr:rowOff>142875</xdr:rowOff>
    </xdr:from>
    <xdr:to>
      <xdr:col>1</xdr:col>
      <xdr:colOff>142875</xdr:colOff>
      <xdr:row>127</xdr:row>
      <xdr:rowOff>123825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068800"/>
          <a:ext cx="272415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97</xdr:row>
      <xdr:rowOff>0</xdr:rowOff>
    </xdr:from>
    <xdr:to>
      <xdr:col>1</xdr:col>
      <xdr:colOff>180975</xdr:colOff>
      <xdr:row>109</xdr:row>
      <xdr:rowOff>114300</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 y="14354175"/>
          <a:ext cx="27432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76200</xdr:colOff>
      <xdr:row>75</xdr:row>
      <xdr:rowOff>76200</xdr:rowOff>
    </xdr:from>
    <xdr:to>
      <xdr:col>1</xdr:col>
      <xdr:colOff>371475</xdr:colOff>
      <xdr:row>89</xdr:row>
      <xdr:rowOff>0</xdr:rowOff>
    </xdr:to>
    <xdr:pic>
      <xdr:nvPicPr>
        <xdr:cNvPr id="2" name="Picture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1001375"/>
          <a:ext cx="2876550" cy="192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28575</xdr:colOff>
      <xdr:row>58</xdr:row>
      <xdr:rowOff>0</xdr:rowOff>
    </xdr:from>
    <xdr:to>
      <xdr:col>1</xdr:col>
      <xdr:colOff>219075</xdr:colOff>
      <xdr:row>71</xdr:row>
      <xdr:rowOff>38100</xdr:rowOff>
    </xdr:to>
    <xdr:pic>
      <xdr:nvPicPr>
        <xdr:cNvPr id="3" name="Picture 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 y="8496300"/>
          <a:ext cx="2771775"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114300</xdr:colOff>
      <xdr:row>108</xdr:row>
      <xdr:rowOff>104775</xdr:rowOff>
    </xdr:from>
    <xdr:to>
      <xdr:col>1</xdr:col>
      <xdr:colOff>257175</xdr:colOff>
      <xdr:row>120</xdr:row>
      <xdr:rowOff>104775</xdr:rowOff>
    </xdr:to>
    <xdr:pic>
      <xdr:nvPicPr>
        <xdr:cNvPr id="2" name="Picture 3">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16030575"/>
          <a:ext cx="272415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28575</xdr:colOff>
      <xdr:row>89</xdr:row>
      <xdr:rowOff>95250</xdr:rowOff>
    </xdr:from>
    <xdr:to>
      <xdr:col>1</xdr:col>
      <xdr:colOff>190500</xdr:colOff>
      <xdr:row>102</xdr:row>
      <xdr:rowOff>66675</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 y="13306425"/>
          <a:ext cx="27432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142875</xdr:colOff>
      <xdr:row>63</xdr:row>
      <xdr:rowOff>76200</xdr:rowOff>
    </xdr:from>
    <xdr:to>
      <xdr:col>1</xdr:col>
      <xdr:colOff>704850</xdr:colOff>
      <xdr:row>77</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75" y="9286875"/>
          <a:ext cx="2895600" cy="192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45</xdr:row>
      <xdr:rowOff>9525</xdr:rowOff>
    </xdr:from>
    <xdr:to>
      <xdr:col>1</xdr:col>
      <xdr:colOff>552450</xdr:colOff>
      <xdr:row>58</xdr:row>
      <xdr:rowOff>38100</xdr:rowOff>
    </xdr:to>
    <xdr:pic>
      <xdr:nvPicPr>
        <xdr:cNvPr id="3" name="Picture 2">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775" y="6648450"/>
          <a:ext cx="2781300" cy="1885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89</xdr:row>
      <xdr:rowOff>123825</xdr:rowOff>
    </xdr:from>
    <xdr:to>
      <xdr:col>1</xdr:col>
      <xdr:colOff>628650</xdr:colOff>
      <xdr:row>103</xdr:row>
      <xdr:rowOff>38100</xdr:rowOff>
    </xdr:to>
    <xdr:pic>
      <xdr:nvPicPr>
        <xdr:cNvPr id="2" name="Picture 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13344525"/>
          <a:ext cx="2895600" cy="1914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71</xdr:row>
      <xdr:rowOff>19050</xdr:rowOff>
    </xdr:from>
    <xdr:to>
      <xdr:col>1</xdr:col>
      <xdr:colOff>447675</xdr:colOff>
      <xdr:row>84</xdr:row>
      <xdr:rowOff>57150</xdr:rowOff>
    </xdr:to>
    <xdr:pic>
      <xdr:nvPicPr>
        <xdr:cNvPr id="3" name="Picture 2">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668000"/>
          <a:ext cx="2781300"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76200</xdr:colOff>
      <xdr:row>123</xdr:row>
      <xdr:rowOff>47625</xdr:rowOff>
    </xdr:from>
    <xdr:to>
      <xdr:col>1</xdr:col>
      <xdr:colOff>447675</xdr:colOff>
      <xdr:row>136</xdr:row>
      <xdr:rowOff>57150</xdr:rowOff>
    </xdr:to>
    <xdr:pic>
      <xdr:nvPicPr>
        <xdr:cNvPr id="2" name="Picture 1">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7830800"/>
          <a:ext cx="2952750" cy="186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85725</xdr:colOff>
      <xdr:row>106</xdr:row>
      <xdr:rowOff>9525</xdr:rowOff>
    </xdr:from>
    <xdr:to>
      <xdr:col>1</xdr:col>
      <xdr:colOff>352425</xdr:colOff>
      <xdr:row>119</xdr:row>
      <xdr:rowOff>85725</xdr:rowOff>
    </xdr:to>
    <xdr:pic>
      <xdr:nvPicPr>
        <xdr:cNvPr id="3" name="Picture 4">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725" y="15363825"/>
          <a:ext cx="2847975" cy="1933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47625</xdr:colOff>
      <xdr:row>116</xdr:row>
      <xdr:rowOff>0</xdr:rowOff>
    </xdr:from>
    <xdr:to>
      <xdr:col>1</xdr:col>
      <xdr:colOff>371475</xdr:colOff>
      <xdr:row>129</xdr:row>
      <xdr:rowOff>114300</xdr:rowOff>
    </xdr:to>
    <xdr:pic>
      <xdr:nvPicPr>
        <xdr:cNvPr id="2" name="Picture 2">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16783050"/>
          <a:ext cx="2905125"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106680</xdr:colOff>
      <xdr:row>136</xdr:row>
      <xdr:rowOff>68580</xdr:rowOff>
    </xdr:from>
    <xdr:to>
      <xdr:col>1</xdr:col>
      <xdr:colOff>478155</xdr:colOff>
      <xdr:row>149</xdr:row>
      <xdr:rowOff>78105</xdr:rowOff>
    </xdr:to>
    <xdr:pic>
      <xdr:nvPicPr>
        <xdr:cNvPr id="4" name="Picture 3">
          <a:extLst>
            <a:ext uri="{FF2B5EF4-FFF2-40B4-BE49-F238E27FC236}">
              <a16:creationId xmlns:a16="http://schemas.microsoft.com/office/drawing/2014/main" id="{4E53D1AC-3921-4723-B887-99804334B2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680" y="17907000"/>
          <a:ext cx="3023235" cy="1693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38100</xdr:colOff>
      <xdr:row>105</xdr:row>
      <xdr:rowOff>123825</xdr:rowOff>
    </xdr:from>
    <xdr:to>
      <xdr:col>1</xdr:col>
      <xdr:colOff>200025</xdr:colOff>
      <xdr:row>119</xdr:row>
      <xdr:rowOff>85725</xdr:rowOff>
    </xdr:to>
    <xdr:pic>
      <xdr:nvPicPr>
        <xdr:cNvPr id="2" name="Picture 4">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7621250"/>
          <a:ext cx="2867025"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126</xdr:row>
      <xdr:rowOff>9525</xdr:rowOff>
    </xdr:from>
    <xdr:to>
      <xdr:col>1</xdr:col>
      <xdr:colOff>180975</xdr:colOff>
      <xdr:row>138</xdr:row>
      <xdr:rowOff>104775</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 y="20507325"/>
          <a:ext cx="2828925"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76200</xdr:colOff>
      <xdr:row>143</xdr:row>
      <xdr:rowOff>85725</xdr:rowOff>
    </xdr:from>
    <xdr:to>
      <xdr:col>1</xdr:col>
      <xdr:colOff>371475</xdr:colOff>
      <xdr:row>157</xdr:row>
      <xdr:rowOff>9525</xdr:rowOff>
    </xdr:to>
    <xdr:pic>
      <xdr:nvPicPr>
        <xdr:cNvPr id="2" name="Picture 4">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22612350"/>
          <a:ext cx="2876550" cy="192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66675</xdr:colOff>
      <xdr:row>125</xdr:row>
      <xdr:rowOff>28575</xdr:rowOff>
    </xdr:from>
    <xdr:to>
      <xdr:col>1</xdr:col>
      <xdr:colOff>257175</xdr:colOff>
      <xdr:row>138</xdr:row>
      <xdr:rowOff>66675</xdr:rowOff>
    </xdr:to>
    <xdr:pic>
      <xdr:nvPicPr>
        <xdr:cNvPr id="3" name="Picture 3">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675" y="19983450"/>
          <a:ext cx="2771775"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133350</xdr:colOff>
      <xdr:row>149</xdr:row>
      <xdr:rowOff>104775</xdr:rowOff>
    </xdr:from>
    <xdr:to>
      <xdr:col>1</xdr:col>
      <xdr:colOff>533400</xdr:colOff>
      <xdr:row>163</xdr:row>
      <xdr:rowOff>28575</xdr:rowOff>
    </xdr:to>
    <xdr:pic>
      <xdr:nvPicPr>
        <xdr:cNvPr id="2" name="Picture 3">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23917275"/>
          <a:ext cx="2981325" cy="192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99060</xdr:colOff>
      <xdr:row>130</xdr:row>
      <xdr:rowOff>45720</xdr:rowOff>
    </xdr:from>
    <xdr:to>
      <xdr:col>1</xdr:col>
      <xdr:colOff>401955</xdr:colOff>
      <xdr:row>144</xdr:row>
      <xdr:rowOff>11430</xdr:rowOff>
    </xdr:to>
    <xdr:pic>
      <xdr:nvPicPr>
        <xdr:cNvPr id="4" name="Picture 4">
          <a:extLst>
            <a:ext uri="{FF2B5EF4-FFF2-40B4-BE49-F238E27FC236}">
              <a16:creationId xmlns:a16="http://schemas.microsoft.com/office/drawing/2014/main" id="{FCB8A33F-1C47-4B58-815C-B8C38F7370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060" y="17190720"/>
          <a:ext cx="2954655" cy="1779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133350</xdr:colOff>
      <xdr:row>129</xdr:row>
      <xdr:rowOff>19050</xdr:rowOff>
    </xdr:from>
    <xdr:to>
      <xdr:col>1</xdr:col>
      <xdr:colOff>314325</xdr:colOff>
      <xdr:row>142</xdr:row>
      <xdr:rowOff>114300</xdr:rowOff>
    </xdr:to>
    <xdr:pic>
      <xdr:nvPicPr>
        <xdr:cNvPr id="2" name="Picture 4">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20183475"/>
          <a:ext cx="2876550" cy="1952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28575</xdr:colOff>
      <xdr:row>149</xdr:row>
      <xdr:rowOff>38100</xdr:rowOff>
    </xdr:from>
    <xdr:to>
      <xdr:col>1</xdr:col>
      <xdr:colOff>333375</xdr:colOff>
      <xdr:row>161</xdr:row>
      <xdr:rowOff>19050</xdr:rowOff>
    </xdr:to>
    <xdr:pic>
      <xdr:nvPicPr>
        <xdr:cNvPr id="3" name="Picture 3">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 y="23060025"/>
          <a:ext cx="3000375"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133350</xdr:colOff>
      <xdr:row>176</xdr:row>
      <xdr:rowOff>85725</xdr:rowOff>
    </xdr:from>
    <xdr:to>
      <xdr:col>1</xdr:col>
      <xdr:colOff>114300</xdr:colOff>
      <xdr:row>188</xdr:row>
      <xdr:rowOff>57150</xdr:rowOff>
    </xdr:to>
    <xdr:pic>
      <xdr:nvPicPr>
        <xdr:cNvPr id="2" name="Picture 2">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28898850"/>
          <a:ext cx="2562225"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157</xdr:row>
      <xdr:rowOff>0</xdr:rowOff>
    </xdr:from>
    <xdr:to>
      <xdr:col>1</xdr:col>
      <xdr:colOff>285750</xdr:colOff>
      <xdr:row>170</xdr:row>
      <xdr:rowOff>114300</xdr:rowOff>
    </xdr:to>
    <xdr:pic>
      <xdr:nvPicPr>
        <xdr:cNvPr id="3" name="Picture 3">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 y="26098500"/>
          <a:ext cx="2809875"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114300</xdr:colOff>
      <xdr:row>127</xdr:row>
      <xdr:rowOff>0</xdr:rowOff>
    </xdr:from>
    <xdr:to>
      <xdr:col>1</xdr:col>
      <xdr:colOff>514350</xdr:colOff>
      <xdr:row>141</xdr:row>
      <xdr:rowOff>38100</xdr:rowOff>
    </xdr:to>
    <xdr:pic>
      <xdr:nvPicPr>
        <xdr:cNvPr id="2" name="Picture 4">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18640425"/>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107</xdr:row>
      <xdr:rowOff>76200</xdr:rowOff>
    </xdr:from>
    <xdr:to>
      <xdr:col>1</xdr:col>
      <xdr:colOff>514350</xdr:colOff>
      <xdr:row>121</xdr:row>
      <xdr:rowOff>114300</xdr:rowOff>
    </xdr:to>
    <xdr:pic>
      <xdr:nvPicPr>
        <xdr:cNvPr id="3" name="Picture 5">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15859125"/>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86</xdr:row>
      <xdr:rowOff>9525</xdr:rowOff>
    </xdr:from>
    <xdr:to>
      <xdr:col>1</xdr:col>
      <xdr:colOff>342900</xdr:colOff>
      <xdr:row>99</xdr:row>
      <xdr:rowOff>104775</xdr:rowOff>
    </xdr:to>
    <xdr:pic>
      <xdr:nvPicPr>
        <xdr:cNvPr id="4" name="Picture 6">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 y="12792075"/>
          <a:ext cx="2876550" cy="1952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19050</xdr:colOff>
      <xdr:row>89</xdr:row>
      <xdr:rowOff>57150</xdr:rowOff>
    </xdr:from>
    <xdr:to>
      <xdr:col>1</xdr:col>
      <xdr:colOff>542925</xdr:colOff>
      <xdr:row>103</xdr:row>
      <xdr:rowOff>95250</xdr:rowOff>
    </xdr:to>
    <xdr:pic>
      <xdr:nvPicPr>
        <xdr:cNvPr id="2" name="Picture 3">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12982575"/>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68</xdr:row>
      <xdr:rowOff>0</xdr:rowOff>
    </xdr:from>
    <xdr:to>
      <xdr:col>1</xdr:col>
      <xdr:colOff>400050</xdr:colOff>
      <xdr:row>81</xdr:row>
      <xdr:rowOff>95250</xdr:rowOff>
    </xdr:to>
    <xdr:pic>
      <xdr:nvPicPr>
        <xdr:cNvPr id="3" name="Picture 4">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775" y="9925050"/>
          <a:ext cx="2876550" cy="1952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161</xdr:row>
      <xdr:rowOff>66675</xdr:rowOff>
    </xdr:from>
    <xdr:to>
      <xdr:col>1</xdr:col>
      <xdr:colOff>628650</xdr:colOff>
      <xdr:row>175</xdr:row>
      <xdr:rowOff>104775</xdr:rowOff>
    </xdr:to>
    <xdr:pic>
      <xdr:nvPicPr>
        <xdr:cNvPr id="2" name="Picture 5">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23564850"/>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141</xdr:row>
      <xdr:rowOff>123825</xdr:rowOff>
    </xdr:from>
    <xdr:to>
      <xdr:col>1</xdr:col>
      <xdr:colOff>342900</xdr:colOff>
      <xdr:row>155</xdr:row>
      <xdr:rowOff>95250</xdr:rowOff>
    </xdr:to>
    <xdr:pic>
      <xdr:nvPicPr>
        <xdr:cNvPr id="3" name="Picture 6">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 y="20764500"/>
          <a:ext cx="2867025"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76200</xdr:colOff>
      <xdr:row>134</xdr:row>
      <xdr:rowOff>57150</xdr:rowOff>
    </xdr:from>
    <xdr:to>
      <xdr:col>1</xdr:col>
      <xdr:colOff>600075</xdr:colOff>
      <xdr:row>148</xdr:row>
      <xdr:rowOff>95250</xdr:rowOff>
    </xdr:to>
    <xdr:pic>
      <xdr:nvPicPr>
        <xdr:cNvPr id="2" name="Picture 3">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9888200"/>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112</xdr:row>
      <xdr:rowOff>95250</xdr:rowOff>
    </xdr:from>
    <xdr:to>
      <xdr:col>1</xdr:col>
      <xdr:colOff>419100</xdr:colOff>
      <xdr:row>126</xdr:row>
      <xdr:rowOff>66675</xdr:rowOff>
    </xdr:to>
    <xdr:pic>
      <xdr:nvPicPr>
        <xdr:cNvPr id="3" name="Picture 4">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350" y="16783050"/>
          <a:ext cx="2867025"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95250</xdr:colOff>
      <xdr:row>156</xdr:row>
      <xdr:rowOff>95250</xdr:rowOff>
    </xdr:from>
    <xdr:to>
      <xdr:col>1</xdr:col>
      <xdr:colOff>619125</xdr:colOff>
      <xdr:row>171</xdr:row>
      <xdr:rowOff>0</xdr:rowOff>
    </xdr:to>
    <xdr:pic>
      <xdr:nvPicPr>
        <xdr:cNvPr id="2" name="Picture 3">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23641050"/>
          <a:ext cx="3105150"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136</xdr:row>
      <xdr:rowOff>76200</xdr:rowOff>
    </xdr:from>
    <xdr:to>
      <xdr:col>1</xdr:col>
      <xdr:colOff>447675</xdr:colOff>
      <xdr:row>150</xdr:row>
      <xdr:rowOff>47625</xdr:rowOff>
    </xdr:to>
    <xdr:pic>
      <xdr:nvPicPr>
        <xdr:cNvPr id="3" name="Picture 4">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0" y="20764500"/>
          <a:ext cx="287655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57150</xdr:colOff>
      <xdr:row>117</xdr:row>
      <xdr:rowOff>47625</xdr:rowOff>
    </xdr:from>
    <xdr:to>
      <xdr:col>1</xdr:col>
      <xdr:colOff>466725</xdr:colOff>
      <xdr:row>131</xdr:row>
      <xdr:rowOff>9525</xdr:rowOff>
    </xdr:to>
    <xdr:pic>
      <xdr:nvPicPr>
        <xdr:cNvPr id="2" name="Picture 3">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7116425"/>
          <a:ext cx="2990850"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180975</xdr:colOff>
      <xdr:row>95</xdr:row>
      <xdr:rowOff>104775</xdr:rowOff>
    </xdr:from>
    <xdr:to>
      <xdr:col>1</xdr:col>
      <xdr:colOff>476250</xdr:colOff>
      <xdr:row>109</xdr:row>
      <xdr:rowOff>76200</xdr:rowOff>
    </xdr:to>
    <xdr:pic>
      <xdr:nvPicPr>
        <xdr:cNvPr id="3" name="Picture 4">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030325"/>
          <a:ext cx="287655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19050</xdr:colOff>
      <xdr:row>114</xdr:row>
      <xdr:rowOff>66675</xdr:rowOff>
    </xdr:from>
    <xdr:to>
      <xdr:col>1</xdr:col>
      <xdr:colOff>542925</xdr:colOff>
      <xdr:row>128</xdr:row>
      <xdr:rowOff>104775</xdr:rowOff>
    </xdr:to>
    <xdr:pic>
      <xdr:nvPicPr>
        <xdr:cNvPr id="2" name="Picture 3">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15563850"/>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95</xdr:row>
      <xdr:rowOff>0</xdr:rowOff>
    </xdr:from>
    <xdr:to>
      <xdr:col>1</xdr:col>
      <xdr:colOff>371475</xdr:colOff>
      <xdr:row>108</xdr:row>
      <xdr:rowOff>95250</xdr:rowOff>
    </xdr:to>
    <xdr:pic>
      <xdr:nvPicPr>
        <xdr:cNvPr id="3" name="Picture 4">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0" y="12782550"/>
          <a:ext cx="2876550" cy="1952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76200</xdr:colOff>
      <xdr:row>93</xdr:row>
      <xdr:rowOff>38100</xdr:rowOff>
    </xdr:from>
    <xdr:to>
      <xdr:col>1</xdr:col>
      <xdr:colOff>600075</xdr:colOff>
      <xdr:row>107</xdr:row>
      <xdr:rowOff>76200</xdr:rowOff>
    </xdr:to>
    <xdr:pic>
      <xdr:nvPicPr>
        <xdr:cNvPr id="2" name="Picture 3">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3820775"/>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73</xdr:row>
      <xdr:rowOff>95250</xdr:rowOff>
    </xdr:from>
    <xdr:to>
      <xdr:col>1</xdr:col>
      <xdr:colOff>400050</xdr:colOff>
      <xdr:row>87</xdr:row>
      <xdr:rowOff>57150</xdr:rowOff>
    </xdr:to>
    <xdr:pic>
      <xdr:nvPicPr>
        <xdr:cNvPr id="3" name="Picture 4">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775" y="11020425"/>
          <a:ext cx="2876550"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66675</xdr:colOff>
      <xdr:row>89</xdr:row>
      <xdr:rowOff>0</xdr:rowOff>
    </xdr:from>
    <xdr:to>
      <xdr:col>1</xdr:col>
      <xdr:colOff>485775</xdr:colOff>
      <xdr:row>102</xdr:row>
      <xdr:rowOff>104775</xdr:rowOff>
    </xdr:to>
    <xdr:pic>
      <xdr:nvPicPr>
        <xdr:cNvPr id="2" name="Picture 3">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13496925"/>
          <a:ext cx="3000375"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69</xdr:row>
      <xdr:rowOff>57150</xdr:rowOff>
    </xdr:from>
    <xdr:to>
      <xdr:col>1</xdr:col>
      <xdr:colOff>342900</xdr:colOff>
      <xdr:row>83</xdr:row>
      <xdr:rowOff>28575</xdr:rowOff>
    </xdr:to>
    <xdr:pic>
      <xdr:nvPicPr>
        <xdr:cNvPr id="3" name="Picture 4">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625" y="10696575"/>
          <a:ext cx="287655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95250</xdr:colOff>
      <xdr:row>123</xdr:row>
      <xdr:rowOff>95250</xdr:rowOff>
    </xdr:from>
    <xdr:to>
      <xdr:col>1</xdr:col>
      <xdr:colOff>619125</xdr:colOff>
      <xdr:row>138</xdr:row>
      <xdr:rowOff>0</xdr:rowOff>
    </xdr:to>
    <xdr:pic>
      <xdr:nvPicPr>
        <xdr:cNvPr id="2" name="Picture 3">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8926175"/>
          <a:ext cx="3105150"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101</xdr:row>
      <xdr:rowOff>66675</xdr:rowOff>
    </xdr:from>
    <xdr:to>
      <xdr:col>1</xdr:col>
      <xdr:colOff>400050</xdr:colOff>
      <xdr:row>115</xdr:row>
      <xdr:rowOff>38100</xdr:rowOff>
    </xdr:to>
    <xdr:pic>
      <xdr:nvPicPr>
        <xdr:cNvPr id="3" name="Picture 4">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775" y="15754350"/>
          <a:ext cx="287655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95250</xdr:colOff>
      <xdr:row>140</xdr:row>
      <xdr:rowOff>38100</xdr:rowOff>
    </xdr:from>
    <xdr:to>
      <xdr:col>1</xdr:col>
      <xdr:colOff>495300</xdr:colOff>
      <xdr:row>154</xdr:row>
      <xdr:rowOff>76200</xdr:rowOff>
    </xdr:to>
    <xdr:pic>
      <xdr:nvPicPr>
        <xdr:cNvPr id="2" name="Picture 4">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20535900"/>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119</xdr:row>
      <xdr:rowOff>19050</xdr:rowOff>
    </xdr:from>
    <xdr:to>
      <xdr:col>1</xdr:col>
      <xdr:colOff>400050</xdr:colOff>
      <xdr:row>133</xdr:row>
      <xdr:rowOff>57150</xdr:rowOff>
    </xdr:to>
    <xdr:pic>
      <xdr:nvPicPr>
        <xdr:cNvPr id="3" name="Picture 5">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516475"/>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98</xdr:row>
      <xdr:rowOff>57150</xdr:rowOff>
    </xdr:from>
    <xdr:to>
      <xdr:col>1</xdr:col>
      <xdr:colOff>304800</xdr:colOff>
      <xdr:row>112</xdr:row>
      <xdr:rowOff>28575</xdr:rowOff>
    </xdr:to>
    <xdr:pic>
      <xdr:nvPicPr>
        <xdr:cNvPr id="4" name="Picture 6">
          <a:extLst>
            <a:ext uri="{FF2B5EF4-FFF2-40B4-BE49-F238E27FC236}">
              <a16:creationId xmlns:a16="http://schemas.microsoft.com/office/drawing/2014/main" id="{00000000-0008-0000-1C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350" y="14554200"/>
          <a:ext cx="287655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57150</xdr:colOff>
      <xdr:row>94</xdr:row>
      <xdr:rowOff>19050</xdr:rowOff>
    </xdr:from>
    <xdr:to>
      <xdr:col>1</xdr:col>
      <xdr:colOff>581025</xdr:colOff>
      <xdr:row>108</xdr:row>
      <xdr:rowOff>57150</xdr:rowOff>
    </xdr:to>
    <xdr:pic>
      <xdr:nvPicPr>
        <xdr:cNvPr id="2" name="Picture 3">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3658850"/>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209550</xdr:colOff>
      <xdr:row>74</xdr:row>
      <xdr:rowOff>57150</xdr:rowOff>
    </xdr:from>
    <xdr:to>
      <xdr:col>1</xdr:col>
      <xdr:colOff>504825</xdr:colOff>
      <xdr:row>88</xdr:row>
      <xdr:rowOff>28575</xdr:rowOff>
    </xdr:to>
    <xdr:pic>
      <xdr:nvPicPr>
        <xdr:cNvPr id="3" name="Picture 4">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550" y="10839450"/>
          <a:ext cx="287655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171450</xdr:colOff>
      <xdr:row>111</xdr:row>
      <xdr:rowOff>0</xdr:rowOff>
    </xdr:from>
    <xdr:to>
      <xdr:col>1</xdr:col>
      <xdr:colOff>695325</xdr:colOff>
      <xdr:row>125</xdr:row>
      <xdr:rowOff>38100</xdr:rowOff>
    </xdr:to>
    <xdr:pic>
      <xdr:nvPicPr>
        <xdr:cNvPr id="2" name="Picture 3">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16068675"/>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91</xdr:row>
      <xdr:rowOff>85725</xdr:rowOff>
    </xdr:from>
    <xdr:to>
      <xdr:col>1</xdr:col>
      <xdr:colOff>457200</xdr:colOff>
      <xdr:row>105</xdr:row>
      <xdr:rowOff>57150</xdr:rowOff>
    </xdr:to>
    <xdr:pic>
      <xdr:nvPicPr>
        <xdr:cNvPr id="3" name="Picture 4">
          <a:extLst>
            <a:ext uri="{FF2B5EF4-FFF2-40B4-BE49-F238E27FC236}">
              <a16:creationId xmlns:a16="http://schemas.microsoft.com/office/drawing/2014/main" id="{00000000-0008-0000-1E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1925" y="13296900"/>
          <a:ext cx="287655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171450</xdr:colOff>
      <xdr:row>109</xdr:row>
      <xdr:rowOff>66675</xdr:rowOff>
    </xdr:from>
    <xdr:to>
      <xdr:col>1</xdr:col>
      <xdr:colOff>695325</xdr:colOff>
      <xdr:row>123</xdr:row>
      <xdr:rowOff>104775</xdr:rowOff>
    </xdr:to>
    <xdr:pic>
      <xdr:nvPicPr>
        <xdr:cNvPr id="2" name="Picture 3">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15992475"/>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180975</xdr:colOff>
      <xdr:row>89</xdr:row>
      <xdr:rowOff>114300</xdr:rowOff>
    </xdr:from>
    <xdr:to>
      <xdr:col>1</xdr:col>
      <xdr:colOff>476250</xdr:colOff>
      <xdr:row>103</xdr:row>
      <xdr:rowOff>85725</xdr:rowOff>
    </xdr:to>
    <xdr:pic>
      <xdr:nvPicPr>
        <xdr:cNvPr id="3" name="Picture 4">
          <a:extLst>
            <a:ext uri="{FF2B5EF4-FFF2-40B4-BE49-F238E27FC236}">
              <a16:creationId xmlns:a16="http://schemas.microsoft.com/office/drawing/2014/main" id="{00000000-0008-0000-1F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3182600"/>
          <a:ext cx="287655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171450</xdr:colOff>
      <xdr:row>115</xdr:row>
      <xdr:rowOff>57150</xdr:rowOff>
    </xdr:from>
    <xdr:to>
      <xdr:col>1</xdr:col>
      <xdr:colOff>695325</xdr:colOff>
      <xdr:row>129</xdr:row>
      <xdr:rowOff>95250</xdr:rowOff>
    </xdr:to>
    <xdr:pic>
      <xdr:nvPicPr>
        <xdr:cNvPr id="2" name="Picture 3">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17364075"/>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94</xdr:row>
      <xdr:rowOff>114300</xdr:rowOff>
    </xdr:from>
    <xdr:to>
      <xdr:col>1</xdr:col>
      <xdr:colOff>428625</xdr:colOff>
      <xdr:row>108</xdr:row>
      <xdr:rowOff>85725</xdr:rowOff>
    </xdr:to>
    <xdr:pic>
      <xdr:nvPicPr>
        <xdr:cNvPr id="3" name="Picture 4">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350" y="14420850"/>
          <a:ext cx="287655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57150</xdr:colOff>
      <xdr:row>54</xdr:row>
      <xdr:rowOff>104775</xdr:rowOff>
    </xdr:from>
    <xdr:to>
      <xdr:col>1</xdr:col>
      <xdr:colOff>847725</xdr:colOff>
      <xdr:row>69</xdr:row>
      <xdr:rowOff>19050</xdr:rowOff>
    </xdr:to>
    <xdr:pic>
      <xdr:nvPicPr>
        <xdr:cNvPr id="2" name="Picture 3">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8315325"/>
          <a:ext cx="3124200" cy="205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34</xdr:row>
      <xdr:rowOff>19050</xdr:rowOff>
    </xdr:from>
    <xdr:to>
      <xdr:col>1</xdr:col>
      <xdr:colOff>647700</xdr:colOff>
      <xdr:row>47</xdr:row>
      <xdr:rowOff>123825</xdr:rowOff>
    </xdr:to>
    <xdr:pic>
      <xdr:nvPicPr>
        <xdr:cNvPr id="3" name="Picture 4">
          <a:extLst>
            <a:ext uri="{FF2B5EF4-FFF2-40B4-BE49-F238E27FC236}">
              <a16:creationId xmlns:a16="http://schemas.microsoft.com/office/drawing/2014/main" id="{00000000-0008-0000-21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0" y="5372100"/>
          <a:ext cx="2886075"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57150</xdr:colOff>
      <xdr:row>63</xdr:row>
      <xdr:rowOff>0</xdr:rowOff>
    </xdr:from>
    <xdr:to>
      <xdr:col>1</xdr:col>
      <xdr:colOff>457200</xdr:colOff>
      <xdr:row>75</xdr:row>
      <xdr:rowOff>0</xdr:rowOff>
    </xdr:to>
    <xdr:pic>
      <xdr:nvPicPr>
        <xdr:cNvPr id="3" name="Picture 3">
          <a:extLst>
            <a:ext uri="{FF2B5EF4-FFF2-40B4-BE49-F238E27FC236}">
              <a16:creationId xmlns:a16="http://schemas.microsoft.com/office/drawing/2014/main" id="{00000000-0008-0000-2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9829800"/>
          <a:ext cx="27336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44</xdr:row>
      <xdr:rowOff>30480</xdr:rowOff>
    </xdr:from>
    <xdr:to>
      <xdr:col>1</xdr:col>
      <xdr:colOff>527685</xdr:colOff>
      <xdr:row>57</xdr:row>
      <xdr:rowOff>15240</xdr:rowOff>
    </xdr:to>
    <xdr:pic>
      <xdr:nvPicPr>
        <xdr:cNvPr id="4" name="Picture 3">
          <a:extLst>
            <a:ext uri="{FF2B5EF4-FFF2-40B4-BE49-F238E27FC236}">
              <a16:creationId xmlns:a16="http://schemas.microsoft.com/office/drawing/2014/main" id="{4F3EA93E-62DA-46B6-AABC-FAAEA3A85F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300" y="6035040"/>
          <a:ext cx="2813685" cy="1668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114300</xdr:colOff>
      <xdr:row>41</xdr:row>
      <xdr:rowOff>57150</xdr:rowOff>
    </xdr:from>
    <xdr:to>
      <xdr:col>1</xdr:col>
      <xdr:colOff>819150</xdr:colOff>
      <xdr:row>55</xdr:row>
      <xdr:rowOff>95250</xdr:rowOff>
    </xdr:to>
    <xdr:pic>
      <xdr:nvPicPr>
        <xdr:cNvPr id="2" name="Picture 4">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6886575"/>
          <a:ext cx="3038475"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106680</xdr:colOff>
      <xdr:row>61</xdr:row>
      <xdr:rowOff>121920</xdr:rowOff>
    </xdr:from>
    <xdr:to>
      <xdr:col>1</xdr:col>
      <xdr:colOff>758190</xdr:colOff>
      <xdr:row>75</xdr:row>
      <xdr:rowOff>45720</xdr:rowOff>
    </xdr:to>
    <xdr:pic>
      <xdr:nvPicPr>
        <xdr:cNvPr id="4" name="Picture 3">
          <a:extLst>
            <a:ext uri="{FF2B5EF4-FFF2-40B4-BE49-F238E27FC236}">
              <a16:creationId xmlns:a16="http://schemas.microsoft.com/office/drawing/2014/main" id="{2DCCFBBF-989F-4926-97B4-498683B5CB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680" y="8458200"/>
          <a:ext cx="3051810" cy="1737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www.franklintempletonindia.com/downloadsServlet/pdf/product-labels-jg9o5k7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s://www.franklintempletonindia.com/downloadsServlet/pdf/product-labels-jg9o5k7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franklintempletonindia.com/downloadsServlet/pdf/product-labels-jg9o5k7l"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s://www.franklintempletonindia.com/downloadsServlet/pdf/product-labels-jg9o5k7l" TargetMode="Externa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https://www.franklintempletonindia.com/downloadsServlet/pdf/product-labels-jg9o5k7l" TargetMode="Externa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https://www.franklintempletonindia.com/downloadsServlet/pdf/product-labels-jg9o5k7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6.bin"/><Relationship Id="rId1" Type="http://schemas.openxmlformats.org/officeDocument/2006/relationships/hyperlink" Target="https://www.franklintempletonindia.com/downloadsServlet/pdf/product-labels-jg9o5k7l" TargetMode="Externa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https://www.franklintempletonindia.com/downloadsServlet/pdf/product-labels-jg9o5k7l" TargetMode="Externa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9.bin"/><Relationship Id="rId1" Type="http://schemas.openxmlformats.org/officeDocument/2006/relationships/hyperlink" Target="https://www.franklintempletonindia.com/downloadsServlet/pdf/product-labels-jg9o5k7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0.bin"/><Relationship Id="rId1" Type="http://schemas.openxmlformats.org/officeDocument/2006/relationships/hyperlink" Target="https://www.franklintempletonindia.com/downloadsServlet/pdf/product-labels-jg9o5k7l"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1.bin"/><Relationship Id="rId1" Type="http://schemas.openxmlformats.org/officeDocument/2006/relationships/hyperlink" Target="https://www.franklintempletonindia.com/downloadsServlet/pdf/product-labels-jg9o5k7l"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2.bin"/><Relationship Id="rId1" Type="http://schemas.openxmlformats.org/officeDocument/2006/relationships/hyperlink" Target="https://www.franklintempletonindia.com/downloadsServlet/pdf/product-labels-jg9o5k7l" TargetMode="Externa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4.bin"/><Relationship Id="rId1" Type="http://schemas.openxmlformats.org/officeDocument/2006/relationships/hyperlink" Target="https://www.franklintempletonindia.com/downloadsServlet/pdf/product-labels-jg9o5k7l" TargetMode="Externa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hyperlink" Target="https://www.franklintempletonindia.com/download/en-in/latest%20updates/189ea834-ae3f-48eb-9d73-a9cc9cd9317e/franklin-templeton-update-on-reliance-broadcast-july-23-2020-kcg9m1gq-en-in.pdf" TargetMode="External"/><Relationship Id="rId2" Type="http://schemas.openxmlformats.org/officeDocument/2006/relationships/hyperlink" Target="https://www.franklintempletonindia.com/download/en-in/valuation-policy/bb813425-1311-487d-86cb-619298c228dd/Fair%20Valuation%20Reliance%20Broadcast%20Network%20limited.pdf" TargetMode="External"/><Relationship Id="rId1" Type="http://schemas.openxmlformats.org/officeDocument/2006/relationships/hyperlink" Target="https://www.franklintempletonindia.com/download/en-in/valuation-policy/a0e293eb-f28b-4edc-9535-c7d9e7321ddc/fair_valuation_reliance_big_reliance_infra_november_4_2020-kgox4tdb-en-in.pdf" TargetMode="External"/><Relationship Id="rId5" Type="http://schemas.openxmlformats.org/officeDocument/2006/relationships/printerSettings" Target="../printerSettings/printerSettings38.bin"/><Relationship Id="rId4" Type="http://schemas.openxmlformats.org/officeDocument/2006/relationships/hyperlink" Target="https://www.franklintempletonindia.com/download/en-in/valuation-policy/bb813425-1311-487d-86cb-619298c228dd/Fair%20Valuation%20Reliance%20Broadcast%20Network%20limited.pdf" TargetMode="Externa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2"/>
  <sheetViews>
    <sheetView tabSelected="1" workbookViewId="0">
      <selection sqref="A1:G1"/>
    </sheetView>
  </sheetViews>
  <sheetFormatPr defaultColWidth="9.08984375" defaultRowHeight="10" x14ac:dyDescent="0.2"/>
  <cols>
    <col min="1" max="1" width="38.6328125" style="7" bestFit="1" customWidth="1"/>
    <col min="2" max="2" width="47.6328125" style="7" bestFit="1" customWidth="1"/>
    <col min="3" max="3" width="24.6328125" style="7" bestFit="1" customWidth="1"/>
    <col min="4" max="4" width="15" style="7" bestFit="1" customWidth="1"/>
    <col min="5" max="5" width="27.6328125" style="10" customWidth="1"/>
    <col min="6" max="6" width="13.54296875" style="11" bestFit="1" customWidth="1"/>
    <col min="7" max="7" width="4.54296875" style="10" bestFit="1" customWidth="1"/>
    <col min="8" max="16384" width="9.08984375" style="7"/>
  </cols>
  <sheetData>
    <row r="1" spans="1:9" s="1" customFormat="1" ht="14" x14ac:dyDescent="0.25">
      <c r="A1" s="106" t="s">
        <v>1040</v>
      </c>
      <c r="B1" s="107"/>
      <c r="C1" s="107"/>
      <c r="D1" s="107"/>
      <c r="E1" s="107"/>
      <c r="F1" s="107"/>
      <c r="G1" s="107"/>
    </row>
    <row r="2" spans="1:9" s="1" customFormat="1" ht="11.5" x14ac:dyDescent="0.25">
      <c r="E2" s="5"/>
      <c r="F2" s="9"/>
      <c r="G2" s="10"/>
    </row>
    <row r="3" spans="1:9" s="1" customFormat="1" ht="11.5" x14ac:dyDescent="0.25">
      <c r="A3" s="8" t="s">
        <v>7</v>
      </c>
      <c r="B3" s="2"/>
      <c r="C3" s="3"/>
      <c r="D3" s="3"/>
      <c r="E3" s="4"/>
      <c r="F3" s="9"/>
      <c r="G3" s="10"/>
    </row>
    <row r="4" spans="1:9" s="1" customFormat="1" ht="21" x14ac:dyDescent="0.25">
      <c r="A4" s="6" t="s">
        <v>2</v>
      </c>
      <c r="B4" s="6" t="s">
        <v>0</v>
      </c>
      <c r="C4" s="13" t="s">
        <v>1041</v>
      </c>
      <c r="D4" s="13" t="s">
        <v>1</v>
      </c>
      <c r="E4" s="53" t="s">
        <v>6</v>
      </c>
      <c r="F4" s="12" t="s">
        <v>3</v>
      </c>
      <c r="G4" s="12" t="s">
        <v>5</v>
      </c>
    </row>
    <row r="5" spans="1:9" ht="10.5" x14ac:dyDescent="0.25">
      <c r="A5" s="16" t="s">
        <v>19</v>
      </c>
      <c r="B5" s="17"/>
      <c r="C5" s="17"/>
      <c r="D5" s="17"/>
      <c r="E5" s="18"/>
      <c r="F5" s="19"/>
      <c r="G5" s="18"/>
    </row>
    <row r="6" spans="1:9" ht="10.5" x14ac:dyDescent="0.25">
      <c r="A6" s="20" t="s">
        <v>20</v>
      </c>
      <c r="B6" s="21"/>
      <c r="C6" s="21"/>
      <c r="D6" s="21"/>
      <c r="E6" s="22"/>
      <c r="F6" s="23"/>
      <c r="G6" s="22"/>
    </row>
    <row r="7" spans="1:9" x14ac:dyDescent="0.2">
      <c r="A7" s="21" t="s">
        <v>1042</v>
      </c>
      <c r="B7" s="21" t="s">
        <v>1043</v>
      </c>
      <c r="C7" s="21" t="s">
        <v>21</v>
      </c>
      <c r="D7" s="24">
        <v>1750</v>
      </c>
      <c r="E7" s="22">
        <v>18782.913493200002</v>
      </c>
      <c r="F7" s="23">
        <v>5.8045183787679298</v>
      </c>
      <c r="G7" s="22">
        <v>6.1604999999999999</v>
      </c>
    </row>
    <row r="8" spans="1:9" x14ac:dyDescent="0.2">
      <c r="A8" s="21" t="s">
        <v>1044</v>
      </c>
      <c r="B8" s="21" t="s">
        <v>1045</v>
      </c>
      <c r="C8" s="21" t="s">
        <v>1046</v>
      </c>
      <c r="D8" s="24">
        <v>1000</v>
      </c>
      <c r="E8" s="22">
        <v>10155.2620548</v>
      </c>
      <c r="F8" s="23">
        <v>3.13829935167574</v>
      </c>
      <c r="G8" s="22">
        <v>6.4603000000000002</v>
      </c>
    </row>
    <row r="9" spans="1:9" x14ac:dyDescent="0.2">
      <c r="A9" s="21" t="s">
        <v>109</v>
      </c>
      <c r="B9" s="21" t="s">
        <v>108</v>
      </c>
      <c r="C9" s="21" t="s">
        <v>21</v>
      </c>
      <c r="D9" s="24">
        <v>200</v>
      </c>
      <c r="E9" s="22">
        <v>2160.3157808000001</v>
      </c>
      <c r="F9" s="23">
        <v>0.66760636778398197</v>
      </c>
      <c r="G9" s="22">
        <v>6.8000999999999996</v>
      </c>
    </row>
    <row r="10" spans="1:9" x14ac:dyDescent="0.2">
      <c r="A10" s="21" t="s">
        <v>1047</v>
      </c>
      <c r="B10" s="21" t="s">
        <v>1048</v>
      </c>
      <c r="C10" s="21" t="s">
        <v>21</v>
      </c>
      <c r="D10" s="24">
        <v>150</v>
      </c>
      <c r="E10" s="22">
        <v>1611.005774</v>
      </c>
      <c r="F10" s="23">
        <v>0.497852083856407</v>
      </c>
      <c r="G10" s="22">
        <v>6.0102000000000002</v>
      </c>
    </row>
    <row r="11" spans="1:9" ht="10.5" x14ac:dyDescent="0.25">
      <c r="A11" s="20" t="s">
        <v>27</v>
      </c>
      <c r="B11" s="20"/>
      <c r="C11" s="20"/>
      <c r="D11" s="20"/>
      <c r="E11" s="25">
        <f>SUM(E6:E10)</f>
        <v>32709.4971028</v>
      </c>
      <c r="F11" s="26">
        <f>SUM(F6:F10)</f>
        <v>10.108276182084058</v>
      </c>
      <c r="G11" s="25"/>
      <c r="H11" s="14"/>
      <c r="I11" s="14"/>
    </row>
    <row r="12" spans="1:9" x14ac:dyDescent="0.2">
      <c r="A12" s="21"/>
      <c r="B12" s="21"/>
      <c r="C12" s="21"/>
      <c r="D12" s="21"/>
      <c r="E12" s="22"/>
      <c r="F12" s="23"/>
      <c r="G12" s="22"/>
    </row>
    <row r="13" spans="1:9" ht="10.5" x14ac:dyDescent="0.25">
      <c r="A13" s="20" t="s">
        <v>28</v>
      </c>
      <c r="B13" s="21"/>
      <c r="C13" s="21"/>
      <c r="D13" s="21"/>
      <c r="E13" s="22"/>
      <c r="F13" s="23"/>
      <c r="G13" s="22"/>
    </row>
    <row r="14" spans="1:9" ht="10.5" x14ac:dyDescent="0.25">
      <c r="A14" s="20" t="s">
        <v>29</v>
      </c>
      <c r="B14" s="21"/>
      <c r="C14" s="21"/>
      <c r="D14" s="21"/>
      <c r="E14" s="22"/>
      <c r="F14" s="23"/>
      <c r="G14" s="22"/>
    </row>
    <row r="15" spans="1:9" x14ac:dyDescent="0.2">
      <c r="A15" s="21" t="s">
        <v>1049</v>
      </c>
      <c r="B15" s="21" t="s">
        <v>1050</v>
      </c>
      <c r="C15" s="21" t="s">
        <v>31</v>
      </c>
      <c r="D15" s="24">
        <v>5000</v>
      </c>
      <c r="E15" s="22">
        <v>24834.724999999999</v>
      </c>
      <c r="F15" s="23">
        <v>7.6747208438315697</v>
      </c>
      <c r="G15" s="22">
        <v>5.9245999999999999</v>
      </c>
    </row>
    <row r="16" spans="1:9" x14ac:dyDescent="0.2">
      <c r="A16" s="21" t="s">
        <v>1051</v>
      </c>
      <c r="B16" s="21" t="s">
        <v>1052</v>
      </c>
      <c r="C16" s="21" t="s">
        <v>1053</v>
      </c>
      <c r="D16" s="24">
        <v>3500</v>
      </c>
      <c r="E16" s="22">
        <v>17427.375</v>
      </c>
      <c r="F16" s="23">
        <v>5.3856138195920904</v>
      </c>
      <c r="G16" s="22">
        <v>5.8502000000000001</v>
      </c>
    </row>
    <row r="17" spans="1:9" x14ac:dyDescent="0.2">
      <c r="A17" s="21" t="s">
        <v>1054</v>
      </c>
      <c r="B17" s="21" t="s">
        <v>1055</v>
      </c>
      <c r="C17" s="21" t="s">
        <v>30</v>
      </c>
      <c r="D17" s="24">
        <v>2500</v>
      </c>
      <c r="E17" s="22">
        <v>12433</v>
      </c>
      <c r="F17" s="23">
        <v>3.8421929073649101</v>
      </c>
      <c r="G17" s="22">
        <v>5.9603999999999999</v>
      </c>
    </row>
    <row r="18" spans="1:9" x14ac:dyDescent="0.2">
      <c r="A18" s="21" t="s">
        <v>1056</v>
      </c>
      <c r="B18" s="21" t="s">
        <v>1057</v>
      </c>
      <c r="C18" s="21" t="s">
        <v>1053</v>
      </c>
      <c r="D18" s="24">
        <v>2000</v>
      </c>
      <c r="E18" s="22">
        <v>9946.9</v>
      </c>
      <c r="F18" s="23">
        <v>3.0739088418135601</v>
      </c>
      <c r="G18" s="22">
        <v>5.9051</v>
      </c>
    </row>
    <row r="19" spans="1:9" x14ac:dyDescent="0.2">
      <c r="A19" s="21" t="s">
        <v>1058</v>
      </c>
      <c r="B19" s="21" t="s">
        <v>1059</v>
      </c>
      <c r="C19" s="21" t="s">
        <v>30</v>
      </c>
      <c r="D19" s="24">
        <v>2000</v>
      </c>
      <c r="E19" s="22">
        <v>9944.8799999999992</v>
      </c>
      <c r="F19" s="23">
        <v>3.0732845974901601</v>
      </c>
      <c r="G19" s="22">
        <v>5.9500999999999999</v>
      </c>
    </row>
    <row r="20" spans="1:9" x14ac:dyDescent="0.2">
      <c r="A20" s="21" t="s">
        <v>1060</v>
      </c>
      <c r="B20" s="21" t="s">
        <v>1061</v>
      </c>
      <c r="C20" s="21" t="s">
        <v>1053</v>
      </c>
      <c r="D20" s="24">
        <v>2000</v>
      </c>
      <c r="E20" s="22">
        <v>9925.11</v>
      </c>
      <c r="F20" s="23">
        <v>3.0671750379487301</v>
      </c>
      <c r="G20" s="22">
        <v>5.8597999999999999</v>
      </c>
    </row>
    <row r="21" spans="1:9" x14ac:dyDescent="0.2">
      <c r="A21" s="21" t="s">
        <v>1062</v>
      </c>
      <c r="B21" s="21" t="s">
        <v>1063</v>
      </c>
      <c r="C21" s="21" t="s">
        <v>1053</v>
      </c>
      <c r="D21" s="24">
        <v>2000</v>
      </c>
      <c r="E21" s="22">
        <v>9872.0300000000007</v>
      </c>
      <c r="F21" s="23">
        <v>3.0507716277079999</v>
      </c>
      <c r="G21" s="22">
        <v>5.9892000000000003</v>
      </c>
    </row>
    <row r="22" spans="1:9" x14ac:dyDescent="0.2">
      <c r="A22" s="21" t="s">
        <v>1064</v>
      </c>
      <c r="B22" s="21" t="s">
        <v>1065</v>
      </c>
      <c r="C22" s="21" t="s">
        <v>1053</v>
      </c>
      <c r="D22" s="24">
        <v>1000</v>
      </c>
      <c r="E22" s="22">
        <v>4963.71</v>
      </c>
      <c r="F22" s="23">
        <v>1.53394445075334</v>
      </c>
      <c r="G22" s="22">
        <v>5.9301000000000004</v>
      </c>
    </row>
    <row r="23" spans="1:9" x14ac:dyDescent="0.2">
      <c r="A23" s="21" t="s">
        <v>1066</v>
      </c>
      <c r="B23" s="21" t="s">
        <v>1067</v>
      </c>
      <c r="C23" s="21" t="s">
        <v>31</v>
      </c>
      <c r="D23" s="24">
        <v>1000</v>
      </c>
      <c r="E23" s="22">
        <v>4949.3900000000003</v>
      </c>
      <c r="F23" s="23">
        <v>1.5295191147577301</v>
      </c>
      <c r="G23" s="22">
        <v>6.0202</v>
      </c>
    </row>
    <row r="24" spans="1:9" x14ac:dyDescent="0.2">
      <c r="A24" s="21" t="s">
        <v>1068</v>
      </c>
      <c r="B24" s="21" t="s">
        <v>1069</v>
      </c>
      <c r="C24" s="21" t="s">
        <v>1053</v>
      </c>
      <c r="D24" s="24">
        <v>500</v>
      </c>
      <c r="E24" s="22">
        <v>2481.0549999999998</v>
      </c>
      <c r="F24" s="23">
        <v>0.76672499990205401</v>
      </c>
      <c r="G24" s="22">
        <v>5.93</v>
      </c>
    </row>
    <row r="25" spans="1:9" x14ac:dyDescent="0.2">
      <c r="A25" s="21" t="s">
        <v>1070</v>
      </c>
      <c r="B25" s="21" t="s">
        <v>1071</v>
      </c>
      <c r="C25" s="21" t="s">
        <v>1053</v>
      </c>
      <c r="D25" s="24">
        <v>500</v>
      </c>
      <c r="E25" s="22">
        <v>2471.9625000000001</v>
      </c>
      <c r="F25" s="23">
        <v>0.76391512786713001</v>
      </c>
      <c r="G25" s="22">
        <v>5.9999000000000002</v>
      </c>
    </row>
    <row r="26" spans="1:9" ht="10.5" x14ac:dyDescent="0.25">
      <c r="A26" s="20" t="s">
        <v>27</v>
      </c>
      <c r="B26" s="20"/>
      <c r="C26" s="20"/>
      <c r="D26" s="20"/>
      <c r="E26" s="25">
        <f>SUM(E14:E25)</f>
        <v>109250.1375</v>
      </c>
      <c r="F26" s="26">
        <f>SUM(F14:F25)</f>
        <v>33.761771369029269</v>
      </c>
      <c r="G26" s="25"/>
      <c r="H26" s="14"/>
      <c r="I26" s="14"/>
    </row>
    <row r="27" spans="1:9" x14ac:dyDescent="0.2">
      <c r="A27" s="21"/>
      <c r="B27" s="21"/>
      <c r="C27" s="21"/>
      <c r="D27" s="21"/>
      <c r="E27" s="22"/>
      <c r="F27" s="23"/>
      <c r="G27" s="22"/>
    </row>
    <row r="28" spans="1:9" ht="10.5" x14ac:dyDescent="0.25">
      <c r="A28" s="20" t="s">
        <v>1072</v>
      </c>
      <c r="B28" s="21"/>
      <c r="C28" s="21"/>
      <c r="D28" s="21"/>
      <c r="E28" s="22"/>
      <c r="F28" s="23"/>
      <c r="G28" s="22"/>
    </row>
    <row r="29" spans="1:9" x14ac:dyDescent="0.2">
      <c r="A29" s="21" t="s">
        <v>1073</v>
      </c>
      <c r="B29" s="21" t="s">
        <v>1074</v>
      </c>
      <c r="C29" s="21" t="s">
        <v>30</v>
      </c>
      <c r="D29" s="24">
        <v>4000</v>
      </c>
      <c r="E29" s="22">
        <v>19934.36</v>
      </c>
      <c r="F29" s="23">
        <v>6.1603520151901199</v>
      </c>
      <c r="G29" s="22">
        <v>6.0094000000000003</v>
      </c>
    </row>
    <row r="30" spans="1:9" x14ac:dyDescent="0.2">
      <c r="A30" s="21" t="s">
        <v>1075</v>
      </c>
      <c r="B30" s="21" t="s">
        <v>1076</v>
      </c>
      <c r="C30" s="21" t="s">
        <v>1053</v>
      </c>
      <c r="D30" s="24">
        <v>4000</v>
      </c>
      <c r="E30" s="22">
        <v>19750.02</v>
      </c>
      <c r="F30" s="23">
        <v>6.1033850852018903</v>
      </c>
      <c r="G30" s="22">
        <v>6.1597999999999997</v>
      </c>
    </row>
    <row r="31" spans="1:9" x14ac:dyDescent="0.2">
      <c r="A31" s="21" t="s">
        <v>1077</v>
      </c>
      <c r="B31" s="21" t="s">
        <v>1078</v>
      </c>
      <c r="C31" s="21" t="s">
        <v>1053</v>
      </c>
      <c r="D31" s="24">
        <v>2000</v>
      </c>
      <c r="E31" s="22">
        <v>9979.2000000000007</v>
      </c>
      <c r="F31" s="23">
        <v>3.0838905703511501</v>
      </c>
      <c r="G31" s="22">
        <v>6.3399000000000001</v>
      </c>
    </row>
    <row r="32" spans="1:9" x14ac:dyDescent="0.2">
      <c r="A32" s="21" t="s">
        <v>1079</v>
      </c>
      <c r="B32" s="21" t="s">
        <v>1080</v>
      </c>
      <c r="C32" s="21" t="s">
        <v>30</v>
      </c>
      <c r="D32" s="24">
        <v>2000</v>
      </c>
      <c r="E32" s="22">
        <v>9934.41</v>
      </c>
      <c r="F32" s="23">
        <v>3.0700490340911299</v>
      </c>
      <c r="G32" s="22">
        <v>6.0251000000000001</v>
      </c>
    </row>
    <row r="33" spans="1:9" x14ac:dyDescent="0.2">
      <c r="A33" s="21" t="s">
        <v>1081</v>
      </c>
      <c r="B33" s="21" t="s">
        <v>1082</v>
      </c>
      <c r="C33" s="21" t="s">
        <v>1083</v>
      </c>
      <c r="D33" s="24">
        <v>2000</v>
      </c>
      <c r="E33" s="22">
        <v>9914.35</v>
      </c>
      <c r="F33" s="23">
        <v>3.0638498553151501</v>
      </c>
      <c r="G33" s="22">
        <v>5.9497999999999998</v>
      </c>
    </row>
    <row r="34" spans="1:9" x14ac:dyDescent="0.2">
      <c r="A34" s="21" t="s">
        <v>1084</v>
      </c>
      <c r="B34" s="21" t="s">
        <v>1085</v>
      </c>
      <c r="C34" s="21" t="s">
        <v>1053</v>
      </c>
      <c r="D34" s="24">
        <v>1800</v>
      </c>
      <c r="E34" s="22">
        <v>8981.2530000000006</v>
      </c>
      <c r="F34" s="23">
        <v>2.7754931694562699</v>
      </c>
      <c r="G34" s="22">
        <v>6.3490000000000002</v>
      </c>
    </row>
    <row r="35" spans="1:9" x14ac:dyDescent="0.2">
      <c r="A35" s="21" t="s">
        <v>1086</v>
      </c>
      <c r="B35" s="21" t="s">
        <v>1087</v>
      </c>
      <c r="C35" s="21" t="s">
        <v>1053</v>
      </c>
      <c r="D35" s="24">
        <v>1500</v>
      </c>
      <c r="E35" s="22">
        <v>7446.9525000000003</v>
      </c>
      <c r="F35" s="23">
        <v>2.3013454578125399</v>
      </c>
      <c r="G35" s="22">
        <v>6.5000999999999998</v>
      </c>
    </row>
    <row r="36" spans="1:9" x14ac:dyDescent="0.2">
      <c r="A36" s="21" t="s">
        <v>1088</v>
      </c>
      <c r="B36" s="21" t="s">
        <v>1089</v>
      </c>
      <c r="C36" s="21" t="s">
        <v>1053</v>
      </c>
      <c r="D36" s="24">
        <v>1500</v>
      </c>
      <c r="E36" s="22">
        <v>7429.875</v>
      </c>
      <c r="F36" s="23">
        <v>2.2960679665091202</v>
      </c>
      <c r="G36" s="22">
        <v>6.4999000000000002</v>
      </c>
    </row>
    <row r="37" spans="1:9" x14ac:dyDescent="0.2">
      <c r="A37" s="21" t="s">
        <v>1090</v>
      </c>
      <c r="B37" s="21" t="s">
        <v>1091</v>
      </c>
      <c r="C37" s="21" t="s">
        <v>1083</v>
      </c>
      <c r="D37" s="24">
        <v>1500</v>
      </c>
      <c r="E37" s="22">
        <v>7429.875</v>
      </c>
      <c r="F37" s="23">
        <v>2.2960679665091202</v>
      </c>
      <c r="G37" s="22">
        <v>6.5003000000000002</v>
      </c>
    </row>
    <row r="38" spans="1:9" x14ac:dyDescent="0.2">
      <c r="A38" s="21" t="s">
        <v>1092</v>
      </c>
      <c r="B38" s="21" t="s">
        <v>1093</v>
      </c>
      <c r="C38" s="21" t="s">
        <v>1053</v>
      </c>
      <c r="D38" s="24">
        <v>1000</v>
      </c>
      <c r="E38" s="22">
        <v>4995.0150000000003</v>
      </c>
      <c r="F38" s="23">
        <v>1.54361869260688</v>
      </c>
      <c r="G38" s="22">
        <v>6.0742000000000003</v>
      </c>
    </row>
    <row r="39" spans="1:9" x14ac:dyDescent="0.2">
      <c r="A39" s="21" t="s">
        <v>1094</v>
      </c>
      <c r="B39" s="21" t="s">
        <v>1095</v>
      </c>
      <c r="C39" s="21" t="s">
        <v>1053</v>
      </c>
      <c r="D39" s="24">
        <v>1000</v>
      </c>
      <c r="E39" s="22">
        <v>4982.62</v>
      </c>
      <c r="F39" s="23">
        <v>1.53978824290956</v>
      </c>
      <c r="G39" s="22">
        <v>6.3658000000000001</v>
      </c>
    </row>
    <row r="40" spans="1:9" x14ac:dyDescent="0.2">
      <c r="A40" s="21" t="s">
        <v>1096</v>
      </c>
      <c r="B40" s="21" t="s">
        <v>1097</v>
      </c>
      <c r="C40" s="21" t="s">
        <v>31</v>
      </c>
      <c r="D40" s="24">
        <v>1000</v>
      </c>
      <c r="E40" s="22">
        <v>4979.21</v>
      </c>
      <c r="F40" s="23">
        <v>1.5387344443240101</v>
      </c>
      <c r="G40" s="22">
        <v>6.35</v>
      </c>
    </row>
    <row r="41" spans="1:9" x14ac:dyDescent="0.2">
      <c r="A41" s="21" t="s">
        <v>1098</v>
      </c>
      <c r="B41" s="21" t="s">
        <v>1099</v>
      </c>
      <c r="C41" s="21" t="s">
        <v>1053</v>
      </c>
      <c r="D41" s="24">
        <v>1000</v>
      </c>
      <c r="E41" s="22">
        <v>4978.58</v>
      </c>
      <c r="F41" s="23">
        <v>1.5385397542627499</v>
      </c>
      <c r="G41" s="22">
        <v>6.04</v>
      </c>
    </row>
    <row r="42" spans="1:9" x14ac:dyDescent="0.2">
      <c r="A42" s="21" t="s">
        <v>1100</v>
      </c>
      <c r="B42" s="21" t="s">
        <v>1101</v>
      </c>
      <c r="C42" s="21" t="s">
        <v>1053</v>
      </c>
      <c r="D42" s="24">
        <v>1000</v>
      </c>
      <c r="E42" s="22">
        <v>4973.71</v>
      </c>
      <c r="F42" s="23">
        <v>1.53703476918603</v>
      </c>
      <c r="G42" s="22">
        <v>6.0297000000000001</v>
      </c>
    </row>
    <row r="43" spans="1:9" x14ac:dyDescent="0.2">
      <c r="A43" s="21" t="s">
        <v>1102</v>
      </c>
      <c r="B43" s="21" t="s">
        <v>1103</v>
      </c>
      <c r="C43" s="21" t="s">
        <v>1083</v>
      </c>
      <c r="D43" s="24">
        <v>1000</v>
      </c>
      <c r="E43" s="22">
        <v>4954.125</v>
      </c>
      <c r="F43" s="23">
        <v>1.5309823805356</v>
      </c>
      <c r="G43" s="22">
        <v>6.5000999999999998</v>
      </c>
    </row>
    <row r="44" spans="1:9" x14ac:dyDescent="0.2">
      <c r="A44" s="21" t="s">
        <v>1104</v>
      </c>
      <c r="B44" s="21" t="s">
        <v>1105</v>
      </c>
      <c r="C44" s="21" t="s">
        <v>1053</v>
      </c>
      <c r="D44" s="24">
        <v>1000</v>
      </c>
      <c r="E44" s="22">
        <v>4930.5249999999996</v>
      </c>
      <c r="F44" s="23">
        <v>1.5236892290344499</v>
      </c>
      <c r="G44" s="22">
        <v>6.9501999999999997</v>
      </c>
    </row>
    <row r="45" spans="1:9" x14ac:dyDescent="0.2">
      <c r="A45" s="21" t="s">
        <v>1106</v>
      </c>
      <c r="B45" s="21" t="s">
        <v>1107</v>
      </c>
      <c r="C45" s="21" t="s">
        <v>1083</v>
      </c>
      <c r="D45" s="24">
        <v>500</v>
      </c>
      <c r="E45" s="22">
        <v>2499.2275</v>
      </c>
      <c r="F45" s="23">
        <v>0.77234088107386201</v>
      </c>
      <c r="G45" s="22">
        <v>5.641</v>
      </c>
    </row>
    <row r="46" spans="1:9" x14ac:dyDescent="0.2">
      <c r="A46" s="21" t="s">
        <v>1108</v>
      </c>
      <c r="B46" s="21" t="s">
        <v>1109</v>
      </c>
      <c r="C46" s="21" t="s">
        <v>1053</v>
      </c>
      <c r="D46" s="24">
        <v>500</v>
      </c>
      <c r="E46" s="22">
        <v>2477.6</v>
      </c>
      <c r="F46" s="23">
        <v>0.76565729488355905</v>
      </c>
      <c r="G46" s="22">
        <v>6.8749000000000002</v>
      </c>
    </row>
    <row r="47" spans="1:9" ht="10.5" x14ac:dyDescent="0.25">
      <c r="A47" s="20" t="s">
        <v>27</v>
      </c>
      <c r="B47" s="20"/>
      <c r="C47" s="20"/>
      <c r="D47" s="20"/>
      <c r="E47" s="25">
        <f>SUM(E28:E46)</f>
        <v>140570.90800000002</v>
      </c>
      <c r="F47" s="26">
        <f>SUM(F28:F46)</f>
        <v>43.440886809253186</v>
      </c>
      <c r="G47" s="25"/>
      <c r="H47" s="14"/>
      <c r="I47" s="14"/>
    </row>
    <row r="48" spans="1:9" x14ac:dyDescent="0.2">
      <c r="A48" s="21"/>
      <c r="B48" s="21"/>
      <c r="C48" s="21"/>
      <c r="D48" s="21"/>
      <c r="E48" s="22"/>
      <c r="F48" s="23"/>
      <c r="G48" s="22"/>
    </row>
    <row r="49" spans="1:9" ht="10.5" x14ac:dyDescent="0.25">
      <c r="A49" s="20" t="s">
        <v>32</v>
      </c>
      <c r="B49" s="21"/>
      <c r="C49" s="21"/>
      <c r="D49" s="21"/>
      <c r="E49" s="22"/>
      <c r="F49" s="23"/>
      <c r="G49" s="22"/>
    </row>
    <row r="50" spans="1:9" x14ac:dyDescent="0.2">
      <c r="A50" s="21" t="s">
        <v>1110</v>
      </c>
      <c r="B50" s="21" t="s">
        <v>1111</v>
      </c>
      <c r="C50" s="21" t="s">
        <v>34</v>
      </c>
      <c r="D50" s="24">
        <v>40000000</v>
      </c>
      <c r="E50" s="22">
        <v>39763.72</v>
      </c>
      <c r="F50" s="23">
        <v>12.288255686836999</v>
      </c>
      <c r="G50" s="22">
        <v>5.4222000000000001</v>
      </c>
    </row>
    <row r="51" spans="1:9" x14ac:dyDescent="0.2">
      <c r="A51" s="21" t="s">
        <v>1112</v>
      </c>
      <c r="B51" s="21" t="s">
        <v>1113</v>
      </c>
      <c r="C51" s="21" t="s">
        <v>34</v>
      </c>
      <c r="D51" s="24">
        <v>17500000</v>
      </c>
      <c r="E51" s="22">
        <v>17451.297500000001</v>
      </c>
      <c r="F51" s="23">
        <v>5.3930066338626999</v>
      </c>
      <c r="G51" s="22">
        <v>5.3612000000000002</v>
      </c>
    </row>
    <row r="52" spans="1:9" x14ac:dyDescent="0.2">
      <c r="A52" s="21" t="s">
        <v>1114</v>
      </c>
      <c r="B52" s="21" t="s">
        <v>1115</v>
      </c>
      <c r="C52" s="21" t="s">
        <v>34</v>
      </c>
      <c r="D52" s="24">
        <v>3500000</v>
      </c>
      <c r="E52" s="22">
        <v>3493.7384999999999</v>
      </c>
      <c r="F52" s="23">
        <v>1.0796764485552699</v>
      </c>
      <c r="G52" s="22">
        <v>5.4512999999999998</v>
      </c>
    </row>
    <row r="53" spans="1:9" x14ac:dyDescent="0.2">
      <c r="A53" s="21" t="s">
        <v>1116</v>
      </c>
      <c r="B53" s="21" t="s">
        <v>1117</v>
      </c>
      <c r="C53" s="21" t="s">
        <v>34</v>
      </c>
      <c r="D53" s="24">
        <v>2500000</v>
      </c>
      <c r="E53" s="22">
        <v>2490.5100000000002</v>
      </c>
      <c r="F53" s="23">
        <v>0.769646895980164</v>
      </c>
      <c r="G53" s="22">
        <v>5.3493000000000004</v>
      </c>
    </row>
    <row r="54" spans="1:9" ht="10.5" x14ac:dyDescent="0.25">
      <c r="A54" s="20" t="s">
        <v>27</v>
      </c>
      <c r="B54" s="20"/>
      <c r="C54" s="20"/>
      <c r="D54" s="20"/>
      <c r="E54" s="25">
        <f>SUM(E49:E53)</f>
        <v>63199.266000000003</v>
      </c>
      <c r="F54" s="26">
        <f>SUM(F49:F53)</f>
        <v>19.53058566523513</v>
      </c>
      <c r="G54" s="25"/>
      <c r="H54" s="14"/>
      <c r="I54" s="14"/>
    </row>
    <row r="55" spans="1:9" x14ac:dyDescent="0.2">
      <c r="A55" s="21"/>
      <c r="B55" s="21"/>
      <c r="C55" s="21"/>
      <c r="D55" s="21"/>
      <c r="E55" s="22"/>
      <c r="F55" s="23"/>
      <c r="G55" s="22"/>
    </row>
    <row r="56" spans="1:9" ht="10.5" x14ac:dyDescent="0.25">
      <c r="A56" s="20" t="s">
        <v>33</v>
      </c>
      <c r="B56" s="21"/>
      <c r="C56" s="21"/>
      <c r="D56" s="21"/>
      <c r="E56" s="22"/>
      <c r="F56" s="23"/>
      <c r="G56" s="22"/>
    </row>
    <row r="57" spans="1:9" x14ac:dyDescent="0.2">
      <c r="A57" s="21" t="s">
        <v>1118</v>
      </c>
      <c r="B57" s="21" t="s">
        <v>1119</v>
      </c>
      <c r="C57" s="21" t="s">
        <v>34</v>
      </c>
      <c r="D57" s="24">
        <v>10000000</v>
      </c>
      <c r="E57" s="22">
        <v>10268.6266667</v>
      </c>
      <c r="F57" s="23">
        <v>3.17333262665269</v>
      </c>
      <c r="G57" s="22">
        <v>5.5509000000000004</v>
      </c>
    </row>
    <row r="58" spans="1:9" ht="10.5" x14ac:dyDescent="0.25">
      <c r="A58" s="20" t="s">
        <v>27</v>
      </c>
      <c r="B58" s="20"/>
      <c r="C58" s="20"/>
      <c r="D58" s="20"/>
      <c r="E58" s="25">
        <f>SUM(E57:E57)</f>
        <v>10268.6266667</v>
      </c>
      <c r="F58" s="26">
        <f>SUM(F57:F57)</f>
        <v>3.17333262665269</v>
      </c>
      <c r="G58" s="25"/>
      <c r="H58" s="14"/>
      <c r="I58" s="14"/>
    </row>
    <row r="59" spans="1:9" x14ac:dyDescent="0.2">
      <c r="A59" s="21"/>
      <c r="B59" s="21"/>
      <c r="C59" s="21"/>
      <c r="D59" s="21"/>
      <c r="E59" s="22"/>
      <c r="F59" s="23"/>
      <c r="G59" s="22"/>
    </row>
    <row r="60" spans="1:9" ht="10.5" x14ac:dyDescent="0.25">
      <c r="A60" s="20" t="s">
        <v>1120</v>
      </c>
      <c r="B60" s="21"/>
      <c r="C60" s="21"/>
      <c r="D60" s="21"/>
      <c r="E60" s="22"/>
      <c r="F60" s="23"/>
      <c r="G60" s="22"/>
    </row>
    <row r="61" spans="1:9" x14ac:dyDescent="0.2">
      <c r="A61" s="21" t="s">
        <v>1121</v>
      </c>
      <c r="B61" s="21" t="s">
        <v>1122</v>
      </c>
      <c r="C61" s="21" t="s">
        <v>1123</v>
      </c>
      <c r="D61" s="24">
        <v>6427.4570000000003</v>
      </c>
      <c r="E61" s="22">
        <v>735.35617049999996</v>
      </c>
      <c r="F61" s="23">
        <v>0.22724847282893301</v>
      </c>
      <c r="G61" s="22">
        <v>5.58</v>
      </c>
    </row>
    <row r="62" spans="1:9" ht="10.5" x14ac:dyDescent="0.25">
      <c r="A62" s="20" t="s">
        <v>27</v>
      </c>
      <c r="B62" s="20"/>
      <c r="C62" s="20"/>
      <c r="D62" s="20"/>
      <c r="E62" s="25">
        <f>SUM(E61:E61)</f>
        <v>735.35617049999996</v>
      </c>
      <c r="F62" s="26">
        <f>SUM(F61:F61)</f>
        <v>0.22724847282893301</v>
      </c>
      <c r="G62" s="25"/>
      <c r="H62" s="14"/>
      <c r="I62" s="14"/>
    </row>
    <row r="63" spans="1:9" x14ac:dyDescent="0.2">
      <c r="A63" s="21"/>
      <c r="B63" s="21"/>
      <c r="C63" s="21"/>
      <c r="D63" s="21"/>
      <c r="E63" s="22"/>
      <c r="F63" s="23"/>
      <c r="G63" s="22"/>
    </row>
    <row r="64" spans="1:9" ht="10.5" x14ac:dyDescent="0.25">
      <c r="A64" s="20" t="s">
        <v>36</v>
      </c>
      <c r="B64" s="20"/>
      <c r="C64" s="20"/>
      <c r="D64" s="20"/>
      <c r="E64" s="25">
        <f>E11+E26+E47+E54+E58+E62</f>
        <v>356733.79144000006</v>
      </c>
      <c r="F64" s="26">
        <f>F11+F26+F47+F54+F58+F62</f>
        <v>110.24210112508328</v>
      </c>
      <c r="G64" s="25"/>
      <c r="H64" s="14"/>
      <c r="I64" s="14"/>
    </row>
    <row r="65" spans="1:9" ht="10.5" x14ac:dyDescent="0.25">
      <c r="A65" s="20"/>
      <c r="B65" s="20"/>
      <c r="C65" s="20"/>
      <c r="D65" s="20"/>
      <c r="E65" s="25"/>
      <c r="F65" s="26"/>
      <c r="G65" s="25"/>
      <c r="H65" s="14"/>
      <c r="I65" s="14"/>
    </row>
    <row r="66" spans="1:9" ht="10.5" x14ac:dyDescent="0.25">
      <c r="A66" s="20" t="s">
        <v>38</v>
      </c>
      <c r="B66" s="20"/>
      <c r="C66" s="20"/>
      <c r="D66" s="20"/>
      <c r="E66" s="25">
        <f>E68-(E11+E26+E47+E54+E58+E62)</f>
        <v>-33142.542906700051</v>
      </c>
      <c r="F66" s="26">
        <f>F68-(F11+F26+F47+F54+F58+F62)</f>
        <v>-10.242101125083281</v>
      </c>
      <c r="G66" s="25"/>
      <c r="H66" s="14"/>
      <c r="I66" s="14"/>
    </row>
    <row r="67" spans="1:9" ht="10.5" x14ac:dyDescent="0.25">
      <c r="A67" s="20"/>
      <c r="B67" s="20"/>
      <c r="C67" s="20"/>
      <c r="D67" s="20"/>
      <c r="E67" s="25"/>
      <c r="F67" s="26"/>
      <c r="G67" s="25"/>
      <c r="H67" s="14"/>
      <c r="I67" s="14"/>
    </row>
    <row r="68" spans="1:9" ht="10.5" x14ac:dyDescent="0.25">
      <c r="A68" s="27" t="s">
        <v>37</v>
      </c>
      <c r="B68" s="27"/>
      <c r="C68" s="27"/>
      <c r="D68" s="27"/>
      <c r="E68" s="28">
        <v>323591.24853330001</v>
      </c>
      <c r="F68" s="29">
        <v>100</v>
      </c>
      <c r="G68" s="28"/>
      <c r="H68" s="14"/>
      <c r="I68" s="14"/>
    </row>
    <row r="70" spans="1:9" ht="10.5" x14ac:dyDescent="0.25">
      <c r="A70" s="14" t="s">
        <v>1124</v>
      </c>
    </row>
    <row r="71" spans="1:9" ht="10.5" x14ac:dyDescent="0.25">
      <c r="A71" s="14" t="s">
        <v>39</v>
      </c>
    </row>
    <row r="72" spans="1:9" ht="10.5" x14ac:dyDescent="0.25">
      <c r="A72" s="14" t="s">
        <v>1125</v>
      </c>
    </row>
    <row r="73" spans="1:9" ht="10.5" x14ac:dyDescent="0.25">
      <c r="A73" s="14"/>
    </row>
    <row r="74" spans="1:9" ht="10.5" x14ac:dyDescent="0.25">
      <c r="A74" s="14" t="s">
        <v>1126</v>
      </c>
    </row>
    <row r="75" spans="1:9" ht="10.5" x14ac:dyDescent="0.25">
      <c r="A75" s="14" t="s">
        <v>1127</v>
      </c>
    </row>
    <row r="77" spans="1:9" ht="10.5" x14ac:dyDescent="0.25">
      <c r="A77" s="14" t="s">
        <v>40</v>
      </c>
    </row>
    <row r="78" spans="1:9" ht="10.5" x14ac:dyDescent="0.25">
      <c r="A78" s="14" t="s">
        <v>41</v>
      </c>
    </row>
    <row r="79" spans="1:9" ht="10.5" x14ac:dyDescent="0.25">
      <c r="A79" s="14" t="s">
        <v>42</v>
      </c>
      <c r="B79" s="14"/>
      <c r="C79" s="30" t="s">
        <v>44</v>
      </c>
      <c r="D79" s="14" t="s">
        <v>43</v>
      </c>
    </row>
    <row r="80" spans="1:9" x14ac:dyDescent="0.2">
      <c r="A80" s="7" t="s">
        <v>1128</v>
      </c>
      <c r="C80" s="31">
        <v>5855.9210999999996</v>
      </c>
      <c r="D80" s="31">
        <v>6013.6459000000004</v>
      </c>
    </row>
    <row r="81" spans="1:4" x14ac:dyDescent="0.2">
      <c r="A81" s="7" t="s">
        <v>1129</v>
      </c>
      <c r="C81" s="31">
        <v>1509.2342000000001</v>
      </c>
      <c r="D81" s="31">
        <v>1509.2342000000001</v>
      </c>
    </row>
    <row r="82" spans="1:4" x14ac:dyDescent="0.2">
      <c r="A82" s="7" t="s">
        <v>1130</v>
      </c>
      <c r="C82" s="31">
        <v>1244.7141999999999</v>
      </c>
      <c r="D82" s="31">
        <v>1245.1135999999999</v>
      </c>
    </row>
    <row r="83" spans="1:4" x14ac:dyDescent="0.2">
      <c r="A83" s="7" t="s">
        <v>1131</v>
      </c>
      <c r="C83" s="31">
        <v>1000</v>
      </c>
      <c r="D83" s="31">
        <v>1000</v>
      </c>
    </row>
    <row r="84" spans="1:4" x14ac:dyDescent="0.2">
      <c r="A84" s="7" t="s">
        <v>1132</v>
      </c>
      <c r="C84" s="31">
        <v>1055.0988</v>
      </c>
      <c r="D84" s="31">
        <v>1055.4494999999999</v>
      </c>
    </row>
    <row r="85" spans="1:4" x14ac:dyDescent="0.2">
      <c r="A85" s="7" t="s">
        <v>1133</v>
      </c>
      <c r="C85" s="31">
        <v>3888.9364999999998</v>
      </c>
      <c r="D85" s="31">
        <v>4006.9648999999999</v>
      </c>
    </row>
    <row r="86" spans="1:4" x14ac:dyDescent="0.2">
      <c r="A86" s="7" t="s">
        <v>1134</v>
      </c>
      <c r="C86" s="31">
        <v>1000</v>
      </c>
      <c r="D86" s="31">
        <v>1000</v>
      </c>
    </row>
    <row r="87" spans="1:4" x14ac:dyDescent="0.2">
      <c r="A87" s="7" t="s">
        <v>1135</v>
      </c>
      <c r="C87" s="31">
        <v>1030.3127999999999</v>
      </c>
      <c r="D87" s="31">
        <v>1032.7858000000001</v>
      </c>
    </row>
    <row r="88" spans="1:4" x14ac:dyDescent="0.2">
      <c r="A88" s="7" t="s">
        <v>1136</v>
      </c>
      <c r="C88" s="31">
        <v>3920.5859999999998</v>
      </c>
      <c r="D88" s="31">
        <v>4041.0929000000001</v>
      </c>
    </row>
    <row r="89" spans="1:4" x14ac:dyDescent="0.2">
      <c r="A89" s="7" t="s">
        <v>1137</v>
      </c>
      <c r="C89" s="31">
        <v>1002.272</v>
      </c>
      <c r="D89" s="31">
        <v>1002.272</v>
      </c>
    </row>
    <row r="90" spans="1:4" x14ac:dyDescent="0.2">
      <c r="A90" s="7" t="s">
        <v>1138</v>
      </c>
      <c r="C90" s="31">
        <v>1021.8643</v>
      </c>
      <c r="D90" s="31">
        <v>1022.2320999999999</v>
      </c>
    </row>
    <row r="91" spans="1:4" x14ac:dyDescent="0.2">
      <c r="A91" s="7" t="s">
        <v>1139</v>
      </c>
      <c r="C91" s="31">
        <v>16.545300000000001</v>
      </c>
      <c r="D91" s="31">
        <v>17.053000000000001</v>
      </c>
    </row>
    <row r="92" spans="1:4" x14ac:dyDescent="0.2">
      <c r="A92" s="7" t="s">
        <v>1140</v>
      </c>
      <c r="C92" s="31">
        <v>16.545300000000001</v>
      </c>
      <c r="D92" s="31">
        <v>17.053000000000001</v>
      </c>
    </row>
    <row r="93" spans="1:4" x14ac:dyDescent="0.2">
      <c r="A93" s="7" t="s">
        <v>1141</v>
      </c>
      <c r="C93" s="31">
        <v>10</v>
      </c>
      <c r="D93" s="31">
        <v>10</v>
      </c>
    </row>
    <row r="94" spans="1:4" x14ac:dyDescent="0.2">
      <c r="A94" s="7" t="s">
        <v>1142</v>
      </c>
      <c r="C94" s="31">
        <v>10</v>
      </c>
      <c r="D94" s="31">
        <v>10</v>
      </c>
    </row>
    <row r="96" spans="1:4" ht="10.5" x14ac:dyDescent="0.25">
      <c r="A96" s="14" t="s">
        <v>49</v>
      </c>
    </row>
    <row r="97" spans="1:5" ht="10.5" x14ac:dyDescent="0.25">
      <c r="A97" s="108" t="s">
        <v>50</v>
      </c>
      <c r="B97" s="109"/>
      <c r="C97" s="32" t="s">
        <v>51</v>
      </c>
    </row>
    <row r="98" spans="1:5" x14ac:dyDescent="0.2">
      <c r="A98" s="104" t="s">
        <v>1129</v>
      </c>
      <c r="B98" s="105"/>
      <c r="C98" s="33">
        <v>40.11711614</v>
      </c>
    </row>
    <row r="99" spans="1:5" x14ac:dyDescent="0.2">
      <c r="A99" s="104" t="s">
        <v>1130</v>
      </c>
      <c r="B99" s="105"/>
      <c r="C99" s="33">
        <v>32.688771670000001</v>
      </c>
    </row>
    <row r="100" spans="1:5" x14ac:dyDescent="0.2">
      <c r="A100" s="104" t="s">
        <v>1131</v>
      </c>
      <c r="B100" s="105"/>
      <c r="C100" s="33">
        <v>27.887232480000002</v>
      </c>
    </row>
    <row r="101" spans="1:5" x14ac:dyDescent="0.2">
      <c r="A101" s="104" t="s">
        <v>1132</v>
      </c>
      <c r="B101" s="105"/>
      <c r="C101" s="33">
        <v>29.149065820000001</v>
      </c>
    </row>
    <row r="102" spans="1:5" x14ac:dyDescent="0.2">
      <c r="A102" s="104" t="s">
        <v>1134</v>
      </c>
      <c r="B102" s="105"/>
      <c r="C102" s="33">
        <v>29.884911110000001</v>
      </c>
    </row>
    <row r="103" spans="1:5" x14ac:dyDescent="0.2">
      <c r="A103" s="104" t="s">
        <v>1135</v>
      </c>
      <c r="B103" s="105"/>
      <c r="C103" s="33">
        <v>28.356631549999999</v>
      </c>
    </row>
    <row r="104" spans="1:5" x14ac:dyDescent="0.2">
      <c r="A104" s="104" t="s">
        <v>1137</v>
      </c>
      <c r="B104" s="105"/>
      <c r="C104" s="33">
        <v>30.296084919999998</v>
      </c>
    </row>
    <row r="105" spans="1:5" x14ac:dyDescent="0.2">
      <c r="A105" s="104" t="s">
        <v>1138</v>
      </c>
      <c r="B105" s="105"/>
      <c r="C105" s="33">
        <v>30.551278150000002</v>
      </c>
    </row>
    <row r="106" spans="1:5" x14ac:dyDescent="0.2">
      <c r="A106" s="7" t="s">
        <v>52</v>
      </c>
    </row>
    <row r="107" spans="1:5" x14ac:dyDescent="0.2">
      <c r="A107" s="7" t="s">
        <v>53</v>
      </c>
    </row>
    <row r="109" spans="1:5" ht="10.5" x14ac:dyDescent="0.25">
      <c r="A109" s="14" t="s">
        <v>1143</v>
      </c>
      <c r="D109" s="34">
        <v>0.119001698711141</v>
      </c>
      <c r="E109" s="10" t="s">
        <v>54</v>
      </c>
    </row>
    <row r="111" spans="1:5" ht="10.5" x14ac:dyDescent="0.25">
      <c r="A111" s="14" t="s">
        <v>993</v>
      </c>
      <c r="D111" s="30" t="s">
        <v>55</v>
      </c>
    </row>
    <row r="113" spans="1:9" ht="10.5" x14ac:dyDescent="0.25">
      <c r="A113" s="64" t="s">
        <v>1144</v>
      </c>
      <c r="B113" s="65"/>
      <c r="C113" s="65"/>
      <c r="D113" s="65"/>
      <c r="E113" s="11"/>
      <c r="G113" s="11"/>
      <c r="H113" s="65"/>
      <c r="I113" s="65"/>
    </row>
    <row r="114" spans="1:9" x14ac:dyDescent="0.2">
      <c r="A114" s="65"/>
      <c r="B114" s="65"/>
      <c r="C114" s="65"/>
      <c r="D114" s="65"/>
      <c r="E114" s="11"/>
      <c r="G114" s="11"/>
      <c r="H114" s="65"/>
      <c r="I114" s="65"/>
    </row>
    <row r="115" spans="1:9" ht="10.5" x14ac:dyDescent="0.25">
      <c r="A115" s="64" t="s">
        <v>997</v>
      </c>
      <c r="B115" s="65"/>
      <c r="C115" s="65"/>
      <c r="D115" s="65"/>
      <c r="E115" s="11"/>
      <c r="G115" s="11"/>
      <c r="H115" s="65"/>
      <c r="I115" s="65"/>
    </row>
    <row r="116" spans="1:9" x14ac:dyDescent="0.2">
      <c r="A116" s="65"/>
      <c r="B116" s="65"/>
      <c r="C116" s="65"/>
      <c r="D116" s="65"/>
      <c r="E116" s="11"/>
      <c r="G116" s="11"/>
      <c r="H116" s="65"/>
      <c r="I116" s="65"/>
    </row>
    <row r="117" spans="1:9" x14ac:dyDescent="0.2">
      <c r="A117" s="65"/>
      <c r="B117" s="65"/>
      <c r="C117" s="65"/>
      <c r="D117" s="65"/>
      <c r="E117" s="11"/>
      <c r="G117" s="11"/>
      <c r="H117" s="65"/>
      <c r="I117" s="65"/>
    </row>
    <row r="118" spans="1:9" x14ac:dyDescent="0.2">
      <c r="A118" s="65"/>
      <c r="B118" s="65"/>
      <c r="C118" s="65"/>
      <c r="D118" s="65"/>
      <c r="E118" s="11"/>
      <c r="G118" s="11"/>
      <c r="H118" s="65"/>
      <c r="I118" s="65"/>
    </row>
    <row r="119" spans="1:9" x14ac:dyDescent="0.2">
      <c r="A119" s="65"/>
      <c r="B119" s="65"/>
      <c r="C119" s="65"/>
      <c r="D119" s="65"/>
      <c r="E119" s="11"/>
      <c r="G119" s="11"/>
      <c r="H119" s="65"/>
      <c r="I119" s="65"/>
    </row>
    <row r="120" spans="1:9" x14ac:dyDescent="0.2">
      <c r="A120" s="65"/>
      <c r="B120" s="65"/>
      <c r="C120" s="65"/>
      <c r="D120" s="65"/>
      <c r="E120" s="11"/>
      <c r="G120" s="11"/>
      <c r="H120" s="65"/>
      <c r="I120" s="65"/>
    </row>
    <row r="121" spans="1:9" x14ac:dyDescent="0.2">
      <c r="A121" s="65"/>
      <c r="B121" s="65"/>
      <c r="C121" s="65"/>
      <c r="D121" s="65"/>
      <c r="E121" s="11"/>
      <c r="G121" s="11"/>
      <c r="H121" s="65"/>
      <c r="I121" s="65"/>
    </row>
    <row r="122" spans="1:9" x14ac:dyDescent="0.2">
      <c r="A122" s="65"/>
      <c r="B122" s="65"/>
      <c r="C122" s="65"/>
      <c r="D122" s="65"/>
      <c r="E122" s="11"/>
      <c r="G122" s="11"/>
      <c r="H122" s="65"/>
      <c r="I122" s="65"/>
    </row>
    <row r="123" spans="1:9" x14ac:dyDescent="0.2">
      <c r="A123" s="65"/>
      <c r="B123" s="65"/>
      <c r="C123" s="65"/>
      <c r="D123" s="65"/>
      <c r="E123" s="11"/>
      <c r="G123" s="11"/>
      <c r="H123" s="65"/>
      <c r="I123" s="65"/>
    </row>
    <row r="124" spans="1:9" x14ac:dyDescent="0.2">
      <c r="A124" s="65"/>
      <c r="B124" s="65"/>
      <c r="C124" s="65"/>
      <c r="D124" s="65"/>
      <c r="E124" s="11"/>
      <c r="G124" s="11"/>
      <c r="H124" s="65"/>
      <c r="I124" s="65"/>
    </row>
    <row r="125" spans="1:9" x14ac:dyDescent="0.2">
      <c r="A125" s="65"/>
      <c r="B125" s="65"/>
      <c r="C125" s="65"/>
      <c r="D125" s="65"/>
      <c r="E125" s="11"/>
      <c r="G125" s="11"/>
      <c r="H125" s="65"/>
      <c r="I125" s="65"/>
    </row>
    <row r="126" spans="1:9" x14ac:dyDescent="0.2">
      <c r="A126" s="65"/>
      <c r="B126" s="65"/>
      <c r="C126" s="65"/>
      <c r="D126" s="65"/>
      <c r="E126" s="11"/>
      <c r="G126" s="11"/>
      <c r="H126" s="65"/>
      <c r="I126" s="65"/>
    </row>
    <row r="127" spans="1:9" x14ac:dyDescent="0.2">
      <c r="A127" s="65"/>
      <c r="B127" s="65"/>
      <c r="C127" s="65"/>
      <c r="D127" s="65"/>
      <c r="E127" s="11"/>
      <c r="G127" s="11"/>
      <c r="H127" s="65"/>
      <c r="I127" s="65"/>
    </row>
    <row r="128" spans="1:9" x14ac:dyDescent="0.2">
      <c r="A128" s="65"/>
      <c r="B128" s="65"/>
      <c r="C128" s="65"/>
      <c r="D128" s="65"/>
      <c r="E128" s="11"/>
      <c r="G128" s="11"/>
      <c r="H128" s="65"/>
      <c r="I128" s="65"/>
    </row>
    <row r="129" spans="1:9" x14ac:dyDescent="0.2">
      <c r="A129" s="65"/>
      <c r="B129" s="65"/>
      <c r="C129" s="65"/>
      <c r="D129" s="65"/>
      <c r="E129" s="11"/>
      <c r="G129" s="11"/>
      <c r="H129" s="65"/>
      <c r="I129" s="65"/>
    </row>
    <row r="130" spans="1:9" x14ac:dyDescent="0.2">
      <c r="A130" s="65"/>
      <c r="B130" s="65"/>
      <c r="C130" s="65"/>
      <c r="D130" s="65"/>
      <c r="E130" s="11"/>
      <c r="G130" s="11"/>
      <c r="H130" s="65"/>
      <c r="I130" s="65"/>
    </row>
    <row r="131" spans="1:9" ht="10.5" x14ac:dyDescent="0.25">
      <c r="A131" s="64" t="s">
        <v>1145</v>
      </c>
      <c r="B131" s="65"/>
      <c r="C131" s="65"/>
      <c r="D131" s="65"/>
      <c r="E131" s="11"/>
      <c r="G131" s="11"/>
      <c r="H131" s="65"/>
      <c r="I131" s="65"/>
    </row>
    <row r="132" spans="1:9" x14ac:dyDescent="0.2">
      <c r="A132" s="65"/>
      <c r="B132" s="65"/>
      <c r="C132" s="65"/>
      <c r="D132" s="65"/>
      <c r="E132" s="11"/>
      <c r="G132" s="11"/>
      <c r="H132" s="65"/>
      <c r="I132" s="65"/>
    </row>
    <row r="133" spans="1:9" ht="10.5" x14ac:dyDescent="0.25">
      <c r="A133" s="64" t="s">
        <v>1490</v>
      </c>
      <c r="B133" s="65"/>
      <c r="C133" s="65"/>
      <c r="D133" s="65"/>
      <c r="E133" s="11"/>
      <c r="G133" s="11"/>
      <c r="H133" s="65"/>
      <c r="I133" s="65"/>
    </row>
    <row r="134" spans="1:9" x14ac:dyDescent="0.2">
      <c r="A134" s="65"/>
      <c r="B134" s="65"/>
      <c r="C134" s="65"/>
      <c r="D134" s="65"/>
      <c r="E134" s="11"/>
      <c r="G134" s="11"/>
      <c r="H134" s="65"/>
      <c r="I134" s="65"/>
    </row>
    <row r="135" spans="1:9" x14ac:dyDescent="0.2">
      <c r="A135" s="65"/>
      <c r="B135" s="65"/>
      <c r="C135" s="65"/>
      <c r="D135" s="65"/>
      <c r="E135" s="11"/>
      <c r="G135" s="11"/>
      <c r="H135" s="65"/>
      <c r="I135" s="65"/>
    </row>
    <row r="136" spans="1:9" x14ac:dyDescent="0.2">
      <c r="A136" s="65"/>
      <c r="B136" s="65"/>
      <c r="C136" s="65"/>
      <c r="D136" s="65"/>
      <c r="E136" s="11"/>
      <c r="G136" s="11"/>
      <c r="H136" s="65"/>
      <c r="I136" s="65"/>
    </row>
    <row r="137" spans="1:9" x14ac:dyDescent="0.2">
      <c r="A137" s="65"/>
      <c r="B137" s="65"/>
      <c r="C137" s="65"/>
      <c r="D137" s="65"/>
      <c r="E137" s="11"/>
      <c r="G137" s="11"/>
      <c r="H137" s="65"/>
      <c r="I137" s="65"/>
    </row>
    <row r="138" spans="1:9" x14ac:dyDescent="0.2">
      <c r="A138" s="65"/>
      <c r="B138" s="65"/>
      <c r="C138" s="65"/>
      <c r="D138" s="65"/>
      <c r="E138" s="11"/>
      <c r="G138" s="11"/>
      <c r="H138" s="65"/>
      <c r="I138" s="65"/>
    </row>
    <row r="139" spans="1:9" x14ac:dyDescent="0.2">
      <c r="A139" s="65"/>
      <c r="B139" s="65"/>
      <c r="C139" s="65"/>
      <c r="D139" s="65"/>
      <c r="E139" s="11"/>
      <c r="G139" s="11"/>
      <c r="H139" s="65"/>
      <c r="I139" s="65"/>
    </row>
    <row r="140" spans="1:9" x14ac:dyDescent="0.2">
      <c r="A140" s="65"/>
      <c r="B140" s="65"/>
      <c r="C140" s="65"/>
      <c r="D140" s="65"/>
      <c r="E140" s="11"/>
      <c r="G140" s="11"/>
      <c r="H140" s="65"/>
      <c r="I140" s="65"/>
    </row>
    <row r="141" spans="1:9" x14ac:dyDescent="0.2">
      <c r="A141" s="65"/>
      <c r="B141" s="65"/>
      <c r="C141" s="65"/>
      <c r="D141" s="65"/>
      <c r="E141" s="11"/>
      <c r="G141" s="11"/>
      <c r="H141" s="65"/>
      <c r="I141" s="65"/>
    </row>
    <row r="142" spans="1:9" x14ac:dyDescent="0.2">
      <c r="A142" s="65"/>
      <c r="B142" s="65"/>
      <c r="C142" s="65"/>
      <c r="D142" s="65"/>
      <c r="E142" s="11"/>
      <c r="G142" s="11"/>
      <c r="H142" s="65"/>
      <c r="I142" s="65"/>
    </row>
    <row r="143" spans="1:9" x14ac:dyDescent="0.2">
      <c r="A143" s="65"/>
      <c r="B143" s="65"/>
      <c r="C143" s="65"/>
      <c r="D143" s="65"/>
      <c r="E143" s="11"/>
      <c r="G143" s="11"/>
      <c r="H143" s="65"/>
      <c r="I143" s="65"/>
    </row>
    <row r="144" spans="1:9" x14ac:dyDescent="0.2">
      <c r="A144" s="65"/>
      <c r="B144" s="65"/>
      <c r="C144" s="65"/>
      <c r="D144" s="65"/>
      <c r="E144" s="11"/>
      <c r="G144" s="11"/>
      <c r="H144" s="65"/>
      <c r="I144" s="65"/>
    </row>
    <row r="145" spans="1:9" x14ac:dyDescent="0.2">
      <c r="A145" s="65"/>
      <c r="B145" s="65"/>
      <c r="C145" s="65"/>
      <c r="D145" s="65"/>
      <c r="E145" s="11"/>
      <c r="G145" s="11"/>
      <c r="H145" s="65"/>
      <c r="I145" s="65"/>
    </row>
    <row r="146" spans="1:9" x14ac:dyDescent="0.2">
      <c r="A146" s="65"/>
      <c r="B146" s="65"/>
      <c r="C146" s="65"/>
      <c r="D146" s="65"/>
      <c r="E146" s="11"/>
      <c r="G146" s="11"/>
      <c r="H146" s="65"/>
      <c r="I146" s="65"/>
    </row>
    <row r="147" spans="1:9" x14ac:dyDescent="0.2">
      <c r="A147" s="65"/>
      <c r="B147" s="65"/>
      <c r="C147" s="65"/>
      <c r="D147" s="65"/>
      <c r="E147" s="11"/>
      <c r="G147" s="11"/>
      <c r="H147" s="65"/>
      <c r="I147" s="65"/>
    </row>
    <row r="148" spans="1:9" x14ac:dyDescent="0.2">
      <c r="A148" s="65" t="s">
        <v>1001</v>
      </c>
      <c r="B148" s="65"/>
      <c r="C148" s="65"/>
      <c r="D148" s="65"/>
      <c r="E148" s="11"/>
      <c r="G148" s="11"/>
      <c r="H148" s="65"/>
      <c r="I148" s="65"/>
    </row>
    <row r="151" spans="1:9" x14ac:dyDescent="0.2">
      <c r="A151" s="65"/>
    </row>
    <row r="152" spans="1:9" x14ac:dyDescent="0.2">
      <c r="A152" s="66"/>
    </row>
  </sheetData>
  <mergeCells count="10">
    <mergeCell ref="A102:B102"/>
    <mergeCell ref="A103:B103"/>
    <mergeCell ref="A104:B104"/>
    <mergeCell ref="A105:B105"/>
    <mergeCell ref="A1:G1"/>
    <mergeCell ref="A97:B97"/>
    <mergeCell ref="A98:B98"/>
    <mergeCell ref="A99:B99"/>
    <mergeCell ref="A100:B100"/>
    <mergeCell ref="A101:B101"/>
  </mergeCells>
  <conditionalFormatting sqref="F2:F3">
    <cfRule type="cellIs" dxfId="121" priority="2" stopIfTrue="1" operator="between">
      <formula>0.009</formula>
      <formula>-0.009</formula>
    </cfRule>
  </conditionalFormatting>
  <conditionalFormatting sqref="F5:F65536">
    <cfRule type="cellIs" dxfId="120"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6"/>
  <sheetViews>
    <sheetView workbookViewId="0">
      <selection sqref="A1:G1"/>
    </sheetView>
  </sheetViews>
  <sheetFormatPr defaultColWidth="9.08984375" defaultRowHeight="10" x14ac:dyDescent="0.2"/>
  <cols>
    <col min="1" max="1" width="35" style="7" bestFit="1" customWidth="1"/>
    <col min="2" max="2" width="20" style="7" bestFit="1" customWidth="1"/>
    <col min="3" max="3" width="24.6328125" style="7" bestFit="1" customWidth="1"/>
    <col min="4" max="4" width="15" style="7" bestFit="1" customWidth="1"/>
    <col min="5" max="5" width="27.6328125" style="10" customWidth="1"/>
    <col min="6" max="6" width="13.54296875" style="11" bestFit="1" customWidth="1"/>
    <col min="7" max="7" width="4.54296875" style="10" bestFit="1" customWidth="1"/>
    <col min="8" max="16384" width="9.08984375" style="7"/>
  </cols>
  <sheetData>
    <row r="1" spans="1:9" s="1" customFormat="1" ht="14" x14ac:dyDescent="0.25">
      <c r="A1" s="106" t="s">
        <v>1146</v>
      </c>
      <c r="B1" s="107"/>
      <c r="C1" s="107"/>
      <c r="D1" s="107"/>
      <c r="E1" s="107"/>
      <c r="F1" s="107"/>
      <c r="G1" s="107"/>
    </row>
    <row r="2" spans="1:9" s="1" customFormat="1" ht="11.5" x14ac:dyDescent="0.25">
      <c r="E2" s="5"/>
      <c r="F2" s="9"/>
      <c r="G2" s="10"/>
    </row>
    <row r="3" spans="1:9" s="1" customFormat="1" ht="11.5" x14ac:dyDescent="0.25">
      <c r="A3" s="8" t="s">
        <v>7</v>
      </c>
      <c r="B3" s="2"/>
      <c r="C3" s="3"/>
      <c r="D3" s="3"/>
      <c r="E3" s="4"/>
      <c r="F3" s="9"/>
      <c r="G3" s="10"/>
    </row>
    <row r="4" spans="1:9" s="1" customFormat="1" ht="21" x14ac:dyDescent="0.25">
      <c r="A4" s="6" t="s">
        <v>2</v>
      </c>
      <c r="B4" s="6" t="s">
        <v>0</v>
      </c>
      <c r="C4" s="13" t="s">
        <v>1041</v>
      </c>
      <c r="D4" s="13" t="s">
        <v>1</v>
      </c>
      <c r="E4" s="53" t="s">
        <v>6</v>
      </c>
      <c r="F4" s="12" t="s">
        <v>3</v>
      </c>
      <c r="G4" s="12" t="s">
        <v>5</v>
      </c>
    </row>
    <row r="5" spans="1:9" ht="10.5" x14ac:dyDescent="0.25">
      <c r="A5" s="16" t="s">
        <v>28</v>
      </c>
      <c r="B5" s="17"/>
      <c r="C5" s="17"/>
      <c r="D5" s="17"/>
      <c r="E5" s="18"/>
      <c r="F5" s="19"/>
      <c r="G5" s="18"/>
    </row>
    <row r="6" spans="1:9" ht="10.5" x14ac:dyDescent="0.25">
      <c r="A6" s="20" t="s">
        <v>32</v>
      </c>
      <c r="B6" s="21"/>
      <c r="C6" s="21"/>
      <c r="D6" s="21"/>
      <c r="E6" s="22"/>
      <c r="F6" s="23"/>
      <c r="G6" s="22"/>
    </row>
    <row r="7" spans="1:9" x14ac:dyDescent="0.2">
      <c r="A7" s="21" t="s">
        <v>1116</v>
      </c>
      <c r="B7" s="21" t="s">
        <v>1117</v>
      </c>
      <c r="C7" s="21" t="s">
        <v>34</v>
      </c>
      <c r="D7" s="24">
        <v>3000000</v>
      </c>
      <c r="E7" s="22">
        <v>2988.6120000000001</v>
      </c>
      <c r="F7" s="23">
        <v>4.85591030555039</v>
      </c>
      <c r="G7" s="22">
        <v>5.3493000000000004</v>
      </c>
    </row>
    <row r="8" spans="1:9" ht="10.5" x14ac:dyDescent="0.25">
      <c r="A8" s="20" t="s">
        <v>27</v>
      </c>
      <c r="B8" s="20"/>
      <c r="C8" s="20"/>
      <c r="D8" s="20"/>
      <c r="E8" s="25">
        <f>SUM(E6:E7)</f>
        <v>2988.6120000000001</v>
      </c>
      <c r="F8" s="26">
        <f>SUM(F6:F7)</f>
        <v>4.85591030555039</v>
      </c>
      <c r="G8" s="25"/>
      <c r="H8" s="14"/>
      <c r="I8" s="14"/>
    </row>
    <row r="9" spans="1:9" x14ac:dyDescent="0.2">
      <c r="A9" s="21"/>
      <c r="B9" s="21"/>
      <c r="C9" s="21"/>
      <c r="D9" s="21"/>
      <c r="E9" s="22"/>
      <c r="F9" s="23"/>
      <c r="G9" s="22"/>
    </row>
    <row r="10" spans="1:9" ht="10.5" x14ac:dyDescent="0.25">
      <c r="A10" s="20" t="s">
        <v>36</v>
      </c>
      <c r="B10" s="20"/>
      <c r="C10" s="20"/>
      <c r="D10" s="20"/>
      <c r="E10" s="25">
        <f>E8</f>
        <v>2988.6120000000001</v>
      </c>
      <c r="F10" s="26">
        <f>F8</f>
        <v>4.85591030555039</v>
      </c>
      <c r="G10" s="25"/>
      <c r="H10" s="14"/>
      <c r="I10" s="14"/>
    </row>
    <row r="11" spans="1:9" ht="10.5" x14ac:dyDescent="0.25">
      <c r="A11" s="20"/>
      <c r="B11" s="20"/>
      <c r="C11" s="20"/>
      <c r="D11" s="20"/>
      <c r="E11" s="25"/>
      <c r="F11" s="26"/>
      <c r="G11" s="25"/>
      <c r="H11" s="14"/>
      <c r="I11" s="14"/>
    </row>
    <row r="12" spans="1:9" ht="10.5" x14ac:dyDescent="0.25">
      <c r="A12" s="20" t="s">
        <v>38</v>
      </c>
      <c r="B12" s="20"/>
      <c r="C12" s="20"/>
      <c r="D12" s="20"/>
      <c r="E12" s="25">
        <f>E14-(E8)</f>
        <v>58557.252975800002</v>
      </c>
      <c r="F12" s="26">
        <f>F14-(F8)</f>
        <v>95.144089694449605</v>
      </c>
      <c r="G12" s="25"/>
      <c r="H12" s="14"/>
      <c r="I12" s="14"/>
    </row>
    <row r="13" spans="1:9" ht="10.5" x14ac:dyDescent="0.25">
      <c r="A13" s="20"/>
      <c r="B13" s="20"/>
      <c r="C13" s="20"/>
      <c r="D13" s="20"/>
      <c r="E13" s="25"/>
      <c r="F13" s="26"/>
      <c r="G13" s="25"/>
      <c r="H13" s="14"/>
      <c r="I13" s="14"/>
    </row>
    <row r="14" spans="1:9" ht="10.5" x14ac:dyDescent="0.25">
      <c r="A14" s="27" t="s">
        <v>37</v>
      </c>
      <c r="B14" s="27"/>
      <c r="C14" s="27"/>
      <c r="D14" s="27"/>
      <c r="E14" s="28">
        <v>61545.864975800003</v>
      </c>
      <c r="F14" s="29">
        <v>100</v>
      </c>
      <c r="G14" s="28"/>
      <c r="H14" s="14"/>
      <c r="I14" s="14"/>
    </row>
    <row r="16" spans="1:9" ht="10.5" x14ac:dyDescent="0.25">
      <c r="A16" s="14" t="s">
        <v>40</v>
      </c>
    </row>
    <row r="17" spans="1:4" ht="10.5" x14ac:dyDescent="0.25">
      <c r="A17" s="14" t="s">
        <v>41</v>
      </c>
    </row>
    <row r="18" spans="1:4" ht="10.5" x14ac:dyDescent="0.25">
      <c r="A18" s="14" t="s">
        <v>42</v>
      </c>
      <c r="B18" s="14"/>
      <c r="C18" s="30" t="s">
        <v>44</v>
      </c>
      <c r="D18" s="14" t="s">
        <v>43</v>
      </c>
    </row>
    <row r="19" spans="1:4" x14ac:dyDescent="0.2">
      <c r="A19" s="7" t="s">
        <v>45</v>
      </c>
      <c r="C19" s="31">
        <v>1333.7882999999999</v>
      </c>
      <c r="D19" s="31">
        <v>1370.4413</v>
      </c>
    </row>
    <row r="20" spans="1:4" x14ac:dyDescent="0.2">
      <c r="A20" s="7" t="s">
        <v>1147</v>
      </c>
      <c r="C20" s="31">
        <v>1000.0001</v>
      </c>
      <c r="D20" s="31">
        <v>1000.0001</v>
      </c>
    </row>
    <row r="21" spans="1:4" x14ac:dyDescent="0.2">
      <c r="A21" s="7" t="s">
        <v>1148</v>
      </c>
      <c r="C21" s="31">
        <v>1000.4776000000001</v>
      </c>
      <c r="D21" s="31">
        <v>1000.7531</v>
      </c>
    </row>
    <row r="22" spans="1:4" x14ac:dyDescent="0.2">
      <c r="A22" s="7" t="s">
        <v>47</v>
      </c>
      <c r="C22" s="31">
        <v>1337.8661</v>
      </c>
      <c r="D22" s="31">
        <v>1374.9297999999999</v>
      </c>
    </row>
    <row r="23" spans="1:4" x14ac:dyDescent="0.2">
      <c r="A23" s="7" t="s">
        <v>1149</v>
      </c>
      <c r="C23" s="31">
        <v>1000.0008</v>
      </c>
      <c r="D23" s="31">
        <v>1000.0008</v>
      </c>
    </row>
    <row r="24" spans="1:4" x14ac:dyDescent="0.2">
      <c r="A24" s="7" t="s">
        <v>1150</v>
      </c>
      <c r="C24" s="31">
        <v>1000.4763</v>
      </c>
      <c r="D24" s="31">
        <v>1000.7547</v>
      </c>
    </row>
    <row r="25" spans="1:4" x14ac:dyDescent="0.2">
      <c r="A25" s="7" t="s">
        <v>1151</v>
      </c>
      <c r="C25" s="31">
        <v>12.1426</v>
      </c>
      <c r="D25" s="31">
        <v>12.478999999999999</v>
      </c>
    </row>
    <row r="26" spans="1:4" x14ac:dyDescent="0.2">
      <c r="A26" s="7" t="s">
        <v>1152</v>
      </c>
      <c r="C26" s="31">
        <v>12.1426</v>
      </c>
      <c r="D26" s="31">
        <v>12.478999999999999</v>
      </c>
    </row>
    <row r="27" spans="1:4" x14ac:dyDescent="0.2">
      <c r="A27" s="7" t="s">
        <v>1153</v>
      </c>
      <c r="C27" s="31">
        <v>10</v>
      </c>
      <c r="D27" s="31">
        <v>10</v>
      </c>
    </row>
    <row r="28" spans="1:4" x14ac:dyDescent="0.2">
      <c r="A28" s="7" t="s">
        <v>1154</v>
      </c>
      <c r="C28" s="31">
        <v>10</v>
      </c>
      <c r="D28" s="31">
        <v>10</v>
      </c>
    </row>
    <row r="30" spans="1:4" ht="10.5" x14ac:dyDescent="0.25">
      <c r="A30" s="14" t="s">
        <v>49</v>
      </c>
    </row>
    <row r="31" spans="1:4" ht="10.5" x14ac:dyDescent="0.25">
      <c r="A31" s="108" t="s">
        <v>50</v>
      </c>
      <c r="B31" s="109"/>
      <c r="C31" s="32" t="s">
        <v>51</v>
      </c>
    </row>
    <row r="32" spans="1:4" x14ac:dyDescent="0.2">
      <c r="A32" s="104" t="s">
        <v>1147</v>
      </c>
      <c r="B32" s="105"/>
      <c r="C32" s="33">
        <v>26.850562249999999</v>
      </c>
    </row>
    <row r="33" spans="1:9" x14ac:dyDescent="0.2">
      <c r="A33" s="104" t="s">
        <v>1148</v>
      </c>
      <c r="B33" s="105"/>
      <c r="C33" s="33">
        <v>26.87751317</v>
      </c>
    </row>
    <row r="34" spans="1:9" x14ac:dyDescent="0.2">
      <c r="A34" s="104" t="s">
        <v>1149</v>
      </c>
      <c r="B34" s="105"/>
      <c r="C34" s="33">
        <v>27.355504849999999</v>
      </c>
    </row>
    <row r="35" spans="1:9" x14ac:dyDescent="0.2">
      <c r="A35" s="104" t="s">
        <v>1150</v>
      </c>
      <c r="B35" s="105"/>
      <c r="C35" s="33">
        <v>27.079013620000001</v>
      </c>
    </row>
    <row r="36" spans="1:9" x14ac:dyDescent="0.2">
      <c r="A36" s="7" t="s">
        <v>52</v>
      </c>
    </row>
    <row r="37" spans="1:9" x14ac:dyDescent="0.2">
      <c r="A37" s="7" t="s">
        <v>53</v>
      </c>
    </row>
    <row r="39" spans="1:9" ht="10.5" x14ac:dyDescent="0.25">
      <c r="A39" s="14" t="s">
        <v>1143</v>
      </c>
      <c r="D39" s="71">
        <v>3.59204323972221E-3</v>
      </c>
      <c r="E39" s="10" t="s">
        <v>54</v>
      </c>
    </row>
    <row r="41" spans="1:9" ht="10.5" x14ac:dyDescent="0.25">
      <c r="A41" s="14" t="s">
        <v>993</v>
      </c>
      <c r="D41" s="30" t="s">
        <v>55</v>
      </c>
    </row>
    <row r="43" spans="1:9" ht="10.5" x14ac:dyDescent="0.25">
      <c r="A43" s="64" t="s">
        <v>1144</v>
      </c>
      <c r="B43" s="65"/>
      <c r="C43" s="65"/>
      <c r="D43" s="65"/>
      <c r="E43" s="11"/>
      <c r="G43" s="11"/>
      <c r="H43" s="65"/>
      <c r="I43" s="65"/>
    </row>
    <row r="44" spans="1:9" x14ac:dyDescent="0.2">
      <c r="A44" s="65"/>
      <c r="B44" s="65"/>
      <c r="C44" s="65"/>
      <c r="D44" s="65"/>
      <c r="E44" s="11"/>
      <c r="G44" s="11"/>
      <c r="H44" s="65"/>
      <c r="I44" s="65"/>
    </row>
    <row r="45" spans="1:9" ht="10.5" x14ac:dyDescent="0.25">
      <c r="A45" s="64" t="s">
        <v>997</v>
      </c>
      <c r="B45" s="65"/>
      <c r="C45" s="65"/>
      <c r="D45" s="65"/>
      <c r="E45" s="11"/>
      <c r="G45" s="11"/>
      <c r="H45" s="65"/>
      <c r="I45" s="65"/>
    </row>
    <row r="46" spans="1:9" x14ac:dyDescent="0.2">
      <c r="A46" s="66"/>
      <c r="B46" s="65"/>
      <c r="C46" s="65"/>
      <c r="D46" s="65"/>
      <c r="E46" s="11"/>
      <c r="G46" s="11"/>
      <c r="H46" s="65"/>
      <c r="I46" s="65"/>
    </row>
    <row r="47" spans="1:9" x14ac:dyDescent="0.2">
      <c r="A47" s="65"/>
      <c r="B47" s="65"/>
      <c r="C47" s="65"/>
      <c r="D47" s="65"/>
      <c r="E47" s="11"/>
      <c r="G47" s="11"/>
      <c r="H47" s="65"/>
      <c r="I47" s="65"/>
    </row>
    <row r="48" spans="1:9" x14ac:dyDescent="0.2">
      <c r="A48" s="65"/>
      <c r="B48" s="65"/>
      <c r="C48" s="65"/>
      <c r="D48" s="65"/>
      <c r="E48" s="11"/>
      <c r="G48" s="11"/>
      <c r="H48" s="65"/>
      <c r="I48" s="65"/>
    </row>
    <row r="49" spans="1:9" x14ac:dyDescent="0.2">
      <c r="A49" s="65"/>
      <c r="B49" s="65"/>
      <c r="C49" s="65"/>
      <c r="D49" s="65"/>
      <c r="E49" s="11"/>
      <c r="G49" s="11"/>
      <c r="H49" s="65"/>
      <c r="I49" s="65"/>
    </row>
    <row r="50" spans="1:9" x14ac:dyDescent="0.2">
      <c r="A50" s="65"/>
      <c r="B50" s="65"/>
      <c r="C50" s="65"/>
      <c r="D50" s="65"/>
      <c r="E50" s="11"/>
      <c r="G50" s="11"/>
      <c r="H50" s="65"/>
      <c r="I50" s="65"/>
    </row>
    <row r="51" spans="1:9" x14ac:dyDescent="0.2">
      <c r="A51" s="65"/>
      <c r="B51" s="65"/>
      <c r="C51" s="65"/>
      <c r="D51" s="65"/>
      <c r="E51" s="11"/>
      <c r="G51" s="11"/>
      <c r="H51" s="65"/>
      <c r="I51" s="65"/>
    </row>
    <row r="52" spans="1:9" x14ac:dyDescent="0.2">
      <c r="A52" s="65"/>
      <c r="B52" s="65"/>
      <c r="C52" s="65"/>
      <c r="D52" s="65"/>
      <c r="E52" s="11"/>
      <c r="G52" s="11"/>
      <c r="H52" s="65"/>
      <c r="I52" s="65"/>
    </row>
    <row r="53" spans="1:9" x14ac:dyDescent="0.2">
      <c r="A53" s="65"/>
      <c r="B53" s="65"/>
      <c r="C53" s="65"/>
      <c r="D53" s="65"/>
      <c r="E53" s="11"/>
      <c r="G53" s="11"/>
      <c r="H53" s="65"/>
      <c r="I53" s="65"/>
    </row>
    <row r="54" spans="1:9" x14ac:dyDescent="0.2">
      <c r="A54" s="65"/>
      <c r="B54" s="65"/>
      <c r="C54" s="65"/>
      <c r="D54" s="65"/>
      <c r="E54" s="11"/>
      <c r="G54" s="11"/>
      <c r="H54" s="65"/>
      <c r="I54" s="65"/>
    </row>
    <row r="55" spans="1:9" x14ac:dyDescent="0.2">
      <c r="A55" s="65"/>
      <c r="B55" s="65"/>
      <c r="C55" s="65"/>
      <c r="D55" s="65"/>
      <c r="E55" s="11"/>
      <c r="G55" s="11"/>
      <c r="H55" s="65"/>
      <c r="I55" s="65"/>
    </row>
    <row r="56" spans="1:9" x14ac:dyDescent="0.2">
      <c r="A56" s="65"/>
      <c r="B56" s="65"/>
      <c r="C56" s="65"/>
      <c r="D56" s="65"/>
      <c r="E56" s="11"/>
      <c r="G56" s="11"/>
      <c r="H56" s="65"/>
      <c r="I56" s="65"/>
    </row>
    <row r="57" spans="1:9" x14ac:dyDescent="0.2">
      <c r="A57" s="65"/>
      <c r="B57" s="65"/>
      <c r="C57" s="65"/>
      <c r="D57" s="65"/>
      <c r="E57" s="11"/>
      <c r="G57" s="11"/>
      <c r="H57" s="65"/>
      <c r="I57" s="65"/>
    </row>
    <row r="58" spans="1:9" x14ac:dyDescent="0.2">
      <c r="A58" s="65"/>
      <c r="B58" s="65"/>
      <c r="C58" s="65"/>
      <c r="D58" s="65"/>
      <c r="E58" s="11"/>
      <c r="G58" s="11"/>
      <c r="H58" s="65"/>
      <c r="I58" s="65"/>
    </row>
    <row r="59" spans="1:9" x14ac:dyDescent="0.2">
      <c r="A59" s="65"/>
      <c r="B59" s="65"/>
      <c r="C59" s="65"/>
      <c r="D59" s="65"/>
      <c r="E59" s="11"/>
      <c r="G59" s="11"/>
      <c r="H59" s="65"/>
      <c r="I59" s="65"/>
    </row>
    <row r="60" spans="1:9" x14ac:dyDescent="0.2">
      <c r="A60" s="65"/>
      <c r="B60" s="65"/>
      <c r="C60" s="65"/>
      <c r="D60" s="65"/>
      <c r="E60" s="11"/>
      <c r="G60" s="11"/>
      <c r="H60" s="65"/>
      <c r="I60" s="65"/>
    </row>
    <row r="61" spans="1:9" x14ac:dyDescent="0.2">
      <c r="A61" s="65"/>
      <c r="B61" s="65"/>
      <c r="C61" s="65"/>
      <c r="D61" s="65"/>
      <c r="E61" s="11"/>
      <c r="G61" s="11"/>
      <c r="H61" s="65"/>
      <c r="I61" s="65"/>
    </row>
    <row r="62" spans="1:9" x14ac:dyDescent="0.2">
      <c r="A62" s="65"/>
      <c r="B62" s="65"/>
      <c r="C62" s="65"/>
      <c r="D62" s="65"/>
      <c r="E62" s="11"/>
      <c r="G62" s="11"/>
      <c r="H62" s="65"/>
      <c r="I62" s="65"/>
    </row>
    <row r="63" spans="1:9" ht="10.5" x14ac:dyDescent="0.25">
      <c r="A63" s="64" t="s">
        <v>1155</v>
      </c>
      <c r="B63" s="65"/>
      <c r="C63" s="65"/>
      <c r="D63" s="65"/>
      <c r="E63" s="11"/>
      <c r="G63" s="11"/>
      <c r="H63" s="65"/>
      <c r="I63" s="65"/>
    </row>
    <row r="64" spans="1:9" x14ac:dyDescent="0.2">
      <c r="A64" s="65"/>
      <c r="B64" s="65"/>
      <c r="C64" s="65"/>
      <c r="D64" s="65"/>
      <c r="E64" s="11"/>
      <c r="G64" s="11"/>
      <c r="H64" s="65"/>
      <c r="I64" s="65"/>
    </row>
    <row r="65" spans="1:9" ht="10.5" x14ac:dyDescent="0.25">
      <c r="A65" s="64" t="s">
        <v>998</v>
      </c>
      <c r="B65" s="65"/>
      <c r="C65" s="65"/>
      <c r="D65" s="65"/>
      <c r="E65" s="11"/>
      <c r="G65" s="11"/>
      <c r="H65" s="65"/>
      <c r="I65" s="65"/>
    </row>
    <row r="66" spans="1:9" x14ac:dyDescent="0.2">
      <c r="A66" s="65"/>
      <c r="B66" s="65"/>
      <c r="C66" s="65"/>
      <c r="D66" s="65"/>
      <c r="E66" s="11"/>
      <c r="G66" s="11"/>
      <c r="H66" s="65"/>
      <c r="I66" s="65"/>
    </row>
    <row r="67" spans="1:9" x14ac:dyDescent="0.2">
      <c r="A67" s="65"/>
      <c r="B67" s="65"/>
      <c r="C67" s="65"/>
      <c r="D67" s="65"/>
      <c r="E67" s="11"/>
      <c r="G67" s="11"/>
      <c r="H67" s="65"/>
      <c r="I67" s="65"/>
    </row>
    <row r="68" spans="1:9" x14ac:dyDescent="0.2">
      <c r="A68" s="65"/>
      <c r="B68" s="65"/>
      <c r="C68" s="65"/>
      <c r="D68" s="65"/>
      <c r="E68" s="11"/>
      <c r="G68" s="11"/>
      <c r="H68" s="65"/>
      <c r="I68" s="65"/>
    </row>
    <row r="69" spans="1:9" x14ac:dyDescent="0.2">
      <c r="A69" s="65"/>
      <c r="B69" s="65"/>
      <c r="C69" s="65"/>
      <c r="D69" s="65"/>
      <c r="E69" s="11"/>
      <c r="G69" s="11"/>
      <c r="H69" s="65"/>
      <c r="I69" s="65"/>
    </row>
    <row r="70" spans="1:9" x14ac:dyDescent="0.2">
      <c r="A70" s="65"/>
      <c r="B70" s="65"/>
      <c r="C70" s="65"/>
      <c r="D70" s="65"/>
      <c r="E70" s="11"/>
      <c r="G70" s="11"/>
      <c r="H70" s="65"/>
      <c r="I70" s="65"/>
    </row>
    <row r="71" spans="1:9" x14ac:dyDescent="0.2">
      <c r="A71" s="65"/>
      <c r="B71" s="65"/>
      <c r="C71" s="65"/>
      <c r="D71" s="65"/>
      <c r="E71" s="11"/>
      <c r="G71" s="11"/>
      <c r="H71" s="65"/>
      <c r="I71" s="65"/>
    </row>
    <row r="72" spans="1:9" x14ac:dyDescent="0.2">
      <c r="A72" s="65"/>
      <c r="B72" s="65"/>
      <c r="C72" s="65"/>
      <c r="D72" s="65"/>
      <c r="E72" s="11"/>
      <c r="G72" s="11"/>
      <c r="H72" s="65"/>
      <c r="I72" s="65"/>
    </row>
    <row r="73" spans="1:9" x14ac:dyDescent="0.2">
      <c r="A73" s="65"/>
      <c r="B73" s="65"/>
      <c r="C73" s="65"/>
      <c r="D73" s="65"/>
      <c r="E73" s="11"/>
      <c r="G73" s="11"/>
      <c r="H73" s="65"/>
      <c r="I73" s="65"/>
    </row>
    <row r="74" spans="1:9" x14ac:dyDescent="0.2">
      <c r="A74" s="65"/>
      <c r="B74" s="65"/>
      <c r="C74" s="65"/>
      <c r="D74" s="65"/>
      <c r="E74" s="11"/>
      <c r="G74" s="11"/>
      <c r="H74" s="65"/>
      <c r="I74" s="65"/>
    </row>
    <row r="75" spans="1:9" x14ac:dyDescent="0.2">
      <c r="A75" s="65"/>
      <c r="B75" s="65"/>
      <c r="C75" s="65"/>
      <c r="D75" s="65"/>
      <c r="E75" s="11"/>
      <c r="G75" s="11"/>
      <c r="H75" s="65"/>
      <c r="I75" s="65"/>
    </row>
    <row r="76" spans="1:9" x14ac:dyDescent="0.2">
      <c r="A76" s="65"/>
      <c r="B76" s="65"/>
      <c r="C76" s="65"/>
      <c r="D76" s="65"/>
      <c r="E76" s="11"/>
      <c r="G76" s="11"/>
      <c r="H76" s="65"/>
      <c r="I76" s="65"/>
    </row>
    <row r="77" spans="1:9" x14ac:dyDescent="0.2">
      <c r="A77" s="65"/>
      <c r="B77" s="65"/>
      <c r="C77" s="65"/>
      <c r="D77" s="65"/>
      <c r="E77" s="11"/>
      <c r="G77" s="11"/>
      <c r="H77" s="65"/>
      <c r="I77" s="65"/>
    </row>
    <row r="78" spans="1:9" x14ac:dyDescent="0.2">
      <c r="A78" s="65"/>
      <c r="B78" s="65"/>
      <c r="C78" s="65"/>
      <c r="D78" s="65"/>
      <c r="E78" s="11"/>
      <c r="G78" s="11"/>
      <c r="H78" s="65"/>
      <c r="I78" s="65"/>
    </row>
    <row r="79" spans="1:9" x14ac:dyDescent="0.2">
      <c r="A79" s="65"/>
      <c r="B79" s="65"/>
      <c r="C79" s="65"/>
      <c r="D79" s="65"/>
      <c r="E79" s="11"/>
      <c r="G79" s="11"/>
      <c r="H79" s="65"/>
      <c r="I79" s="65"/>
    </row>
    <row r="80" spans="1:9" x14ac:dyDescent="0.2">
      <c r="A80" s="65"/>
      <c r="B80" s="65"/>
      <c r="C80" s="65"/>
      <c r="D80" s="65"/>
      <c r="E80" s="11"/>
      <c r="G80" s="11"/>
      <c r="H80" s="65"/>
      <c r="I80" s="65"/>
    </row>
    <row r="81" spans="1:9" x14ac:dyDescent="0.2">
      <c r="A81" s="65"/>
      <c r="B81" s="65"/>
      <c r="C81" s="65"/>
      <c r="D81" s="65"/>
      <c r="E81" s="11"/>
      <c r="G81" s="11"/>
      <c r="H81" s="65"/>
      <c r="I81" s="65"/>
    </row>
    <row r="82" spans="1:9" x14ac:dyDescent="0.2">
      <c r="A82" s="65" t="s">
        <v>1001</v>
      </c>
      <c r="B82" s="65"/>
      <c r="C82" s="65"/>
      <c r="D82" s="65"/>
      <c r="E82" s="11"/>
      <c r="G82" s="11"/>
      <c r="H82" s="65"/>
      <c r="I82" s="65"/>
    </row>
    <row r="85" spans="1:9" x14ac:dyDescent="0.2">
      <c r="A85" s="65"/>
    </row>
    <row r="86" spans="1:9" x14ac:dyDescent="0.2">
      <c r="A86" s="66"/>
    </row>
  </sheetData>
  <mergeCells count="6">
    <mergeCell ref="A35:B35"/>
    <mergeCell ref="A1:G1"/>
    <mergeCell ref="A31:B31"/>
    <mergeCell ref="A32:B32"/>
    <mergeCell ref="A33:B33"/>
    <mergeCell ref="A34:B34"/>
  </mergeCells>
  <conditionalFormatting sqref="F2:F3">
    <cfRule type="cellIs" dxfId="119" priority="2" stopIfTrue="1" operator="between">
      <formula>0.009</formula>
      <formula>-0.009</formula>
    </cfRule>
  </conditionalFormatting>
  <conditionalFormatting sqref="F5:F65536">
    <cfRule type="cellIs" dxfId="118"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61"/>
  <sheetViews>
    <sheetView workbookViewId="0">
      <selection sqref="A1:G1"/>
    </sheetView>
  </sheetViews>
  <sheetFormatPr defaultColWidth="9.08984375" defaultRowHeight="10" x14ac:dyDescent="0.2"/>
  <cols>
    <col min="1" max="1" width="35" style="7" bestFit="1" customWidth="1"/>
    <col min="2" max="2" width="49" style="7" bestFit="1" customWidth="1"/>
    <col min="3" max="3" width="24.6328125" style="7" bestFit="1" customWidth="1"/>
    <col min="4" max="4" width="15" style="7" bestFit="1" customWidth="1"/>
    <col min="5" max="5" width="27.6328125" style="10" customWidth="1"/>
    <col min="6" max="6" width="13.54296875" style="11" bestFit="1" customWidth="1"/>
    <col min="7" max="7" width="4.54296875" style="10" bestFit="1" customWidth="1"/>
    <col min="8" max="16384" width="9.08984375" style="7"/>
  </cols>
  <sheetData>
    <row r="1" spans="1:7" s="1" customFormat="1" ht="14" x14ac:dyDescent="0.25">
      <c r="A1" s="106" t="s">
        <v>1156</v>
      </c>
      <c r="B1" s="107"/>
      <c r="C1" s="107"/>
      <c r="D1" s="107"/>
      <c r="E1" s="107"/>
      <c r="F1" s="107"/>
      <c r="G1" s="107"/>
    </row>
    <row r="2" spans="1:7" s="1" customFormat="1" ht="11.5" x14ac:dyDescent="0.25">
      <c r="E2" s="5"/>
      <c r="F2" s="9"/>
      <c r="G2" s="10"/>
    </row>
    <row r="3" spans="1:7" s="1" customFormat="1" ht="11.5" x14ac:dyDescent="0.25">
      <c r="A3" s="8" t="s">
        <v>7</v>
      </c>
      <c r="B3" s="2"/>
      <c r="C3" s="3"/>
      <c r="D3" s="3"/>
      <c r="E3" s="4"/>
      <c r="F3" s="9"/>
      <c r="G3" s="10"/>
    </row>
    <row r="4" spans="1:7" s="1" customFormat="1" ht="21" x14ac:dyDescent="0.25">
      <c r="A4" s="6" t="s">
        <v>2</v>
      </c>
      <c r="B4" s="6" t="s">
        <v>0</v>
      </c>
      <c r="C4" s="13" t="s">
        <v>1041</v>
      </c>
      <c r="D4" s="13" t="s">
        <v>1</v>
      </c>
      <c r="E4" s="53" t="s">
        <v>6</v>
      </c>
      <c r="F4" s="12" t="s">
        <v>3</v>
      </c>
      <c r="G4" s="12" t="s">
        <v>5</v>
      </c>
    </row>
    <row r="5" spans="1:7" ht="10.5" x14ac:dyDescent="0.25">
      <c r="A5" s="16" t="s">
        <v>28</v>
      </c>
      <c r="B5" s="17"/>
      <c r="C5" s="17"/>
      <c r="D5" s="17"/>
      <c r="E5" s="18"/>
      <c r="F5" s="19"/>
      <c r="G5" s="18"/>
    </row>
    <row r="6" spans="1:7" ht="10.5" x14ac:dyDescent="0.25">
      <c r="A6" s="20" t="s">
        <v>29</v>
      </c>
      <c r="B6" s="21"/>
      <c r="C6" s="21"/>
      <c r="D6" s="21"/>
      <c r="E6" s="22"/>
      <c r="F6" s="23"/>
      <c r="G6" s="22"/>
    </row>
    <row r="7" spans="1:7" x14ac:dyDescent="0.2">
      <c r="A7" s="21" t="s">
        <v>1157</v>
      </c>
      <c r="B7" s="21" t="s">
        <v>1158</v>
      </c>
      <c r="C7" s="21" t="s">
        <v>1053</v>
      </c>
      <c r="D7" s="24">
        <v>5500</v>
      </c>
      <c r="E7" s="22">
        <v>26949.642500000002</v>
      </c>
      <c r="F7" s="23">
        <v>6.0694910100560797</v>
      </c>
      <c r="G7" s="22">
        <v>6.0601000000000003</v>
      </c>
    </row>
    <row r="8" spans="1:7" x14ac:dyDescent="0.2">
      <c r="A8" s="21" t="s">
        <v>1159</v>
      </c>
      <c r="B8" s="21" t="s">
        <v>1160</v>
      </c>
      <c r="C8" s="21" t="s">
        <v>30</v>
      </c>
      <c r="D8" s="24">
        <v>3500</v>
      </c>
      <c r="E8" s="22">
        <v>17226.509999999998</v>
      </c>
      <c r="F8" s="23">
        <v>3.87968588376047</v>
      </c>
      <c r="G8" s="22">
        <v>6.1</v>
      </c>
    </row>
    <row r="9" spans="1:7" x14ac:dyDescent="0.2">
      <c r="A9" s="21" t="s">
        <v>1161</v>
      </c>
      <c r="B9" s="21" t="s">
        <v>1162</v>
      </c>
      <c r="C9" s="21" t="s">
        <v>1053</v>
      </c>
      <c r="D9" s="24">
        <v>3000</v>
      </c>
      <c r="E9" s="22">
        <v>14665.86</v>
      </c>
      <c r="F9" s="23">
        <v>3.3029865025015099</v>
      </c>
      <c r="G9" s="22">
        <v>6.0701000000000001</v>
      </c>
    </row>
    <row r="10" spans="1:7" x14ac:dyDescent="0.2">
      <c r="A10" s="21" t="s">
        <v>1163</v>
      </c>
      <c r="B10" s="21" t="s">
        <v>1164</v>
      </c>
      <c r="C10" s="21" t="s">
        <v>30</v>
      </c>
      <c r="D10" s="24">
        <v>2500</v>
      </c>
      <c r="E10" s="22">
        <v>11846.725</v>
      </c>
      <c r="F10" s="23">
        <v>2.66807216036749</v>
      </c>
      <c r="G10" s="22">
        <v>6.41</v>
      </c>
    </row>
    <row r="11" spans="1:7" x14ac:dyDescent="0.2">
      <c r="A11" s="21" t="s">
        <v>1165</v>
      </c>
      <c r="B11" s="21" t="s">
        <v>1166</v>
      </c>
      <c r="C11" s="21" t="s">
        <v>1053</v>
      </c>
      <c r="D11" s="24">
        <v>2000</v>
      </c>
      <c r="E11" s="22">
        <v>9980.77</v>
      </c>
      <c r="F11" s="23">
        <v>2.2478292166004601</v>
      </c>
      <c r="G11" s="22">
        <v>5.8604000000000003</v>
      </c>
    </row>
    <row r="12" spans="1:7" x14ac:dyDescent="0.2">
      <c r="A12" s="21" t="s">
        <v>1066</v>
      </c>
      <c r="B12" s="21" t="s">
        <v>1067</v>
      </c>
      <c r="C12" s="21" t="s">
        <v>31</v>
      </c>
      <c r="D12" s="24">
        <v>2000</v>
      </c>
      <c r="E12" s="22">
        <v>9898.7800000000007</v>
      </c>
      <c r="F12" s="23">
        <v>2.22936375577238</v>
      </c>
      <c r="G12" s="22">
        <v>6.0202</v>
      </c>
    </row>
    <row r="13" spans="1:7" x14ac:dyDescent="0.2">
      <c r="A13" s="21" t="s">
        <v>1167</v>
      </c>
      <c r="B13" s="21" t="s">
        <v>1168</v>
      </c>
      <c r="C13" s="21" t="s">
        <v>31</v>
      </c>
      <c r="D13" s="24">
        <v>2000</v>
      </c>
      <c r="E13" s="22">
        <v>9887.48</v>
      </c>
      <c r="F13" s="23">
        <v>2.2268188148362</v>
      </c>
      <c r="G13" s="22">
        <v>6.0202</v>
      </c>
    </row>
    <row r="14" spans="1:7" x14ac:dyDescent="0.2">
      <c r="A14" s="21" t="s">
        <v>1169</v>
      </c>
      <c r="B14" s="21" t="s">
        <v>1170</v>
      </c>
      <c r="C14" s="21" t="s">
        <v>31</v>
      </c>
      <c r="D14" s="24">
        <v>2000</v>
      </c>
      <c r="E14" s="22">
        <v>9869.4500000000007</v>
      </c>
      <c r="F14" s="23">
        <v>2.2227581701389201</v>
      </c>
      <c r="G14" s="22">
        <v>6.0350999999999999</v>
      </c>
    </row>
    <row r="15" spans="1:7" x14ac:dyDescent="0.2">
      <c r="A15" s="21" t="s">
        <v>1171</v>
      </c>
      <c r="B15" s="21" t="s">
        <v>1172</v>
      </c>
      <c r="C15" s="21" t="s">
        <v>1083</v>
      </c>
      <c r="D15" s="24">
        <v>2000</v>
      </c>
      <c r="E15" s="22">
        <v>9845.5400000000009</v>
      </c>
      <c r="F15" s="23">
        <v>2.2173732552907701</v>
      </c>
      <c r="G15" s="22">
        <v>6.0918999999999999</v>
      </c>
    </row>
    <row r="16" spans="1:7" x14ac:dyDescent="0.2">
      <c r="A16" s="21" t="s">
        <v>1173</v>
      </c>
      <c r="B16" s="21" t="s">
        <v>1174</v>
      </c>
      <c r="C16" s="21" t="s">
        <v>1053</v>
      </c>
      <c r="D16" s="24">
        <v>2000</v>
      </c>
      <c r="E16" s="22">
        <v>9842.35</v>
      </c>
      <c r="F16" s="23">
        <v>2.2166548162123298</v>
      </c>
      <c r="G16" s="22">
        <v>6.09</v>
      </c>
    </row>
    <row r="17" spans="1:7" x14ac:dyDescent="0.2">
      <c r="A17" s="21" t="s">
        <v>1175</v>
      </c>
      <c r="B17" s="21" t="s">
        <v>1176</v>
      </c>
      <c r="C17" s="21" t="s">
        <v>30</v>
      </c>
      <c r="D17" s="24">
        <v>2000</v>
      </c>
      <c r="E17" s="22">
        <v>9763.4</v>
      </c>
      <c r="F17" s="23">
        <v>2.1988740120608901</v>
      </c>
      <c r="G17" s="22">
        <v>6.1001000000000003</v>
      </c>
    </row>
    <row r="18" spans="1:7" x14ac:dyDescent="0.2">
      <c r="A18" s="21" t="s">
        <v>1177</v>
      </c>
      <c r="B18" s="21" t="s">
        <v>1178</v>
      </c>
      <c r="C18" s="21" t="s">
        <v>1053</v>
      </c>
      <c r="D18" s="24">
        <v>1500</v>
      </c>
      <c r="E18" s="22">
        <v>7416.6750000000002</v>
      </c>
      <c r="F18" s="23">
        <v>1.67035396617999</v>
      </c>
      <c r="G18" s="22">
        <v>6.0305</v>
      </c>
    </row>
    <row r="19" spans="1:7" x14ac:dyDescent="0.2">
      <c r="A19" s="21" t="s">
        <v>1179</v>
      </c>
      <c r="B19" s="21" t="s">
        <v>1180</v>
      </c>
      <c r="C19" s="21" t="s">
        <v>1053</v>
      </c>
      <c r="D19" s="24">
        <v>1500</v>
      </c>
      <c r="E19" s="22">
        <v>7388.3924999999999</v>
      </c>
      <c r="F19" s="23">
        <v>1.6639842943191501</v>
      </c>
      <c r="G19" s="22">
        <v>6.1261999999999999</v>
      </c>
    </row>
    <row r="20" spans="1:7" x14ac:dyDescent="0.2">
      <c r="A20" s="21" t="s">
        <v>1181</v>
      </c>
      <c r="B20" s="21" t="s">
        <v>1182</v>
      </c>
      <c r="C20" s="21" t="s">
        <v>31</v>
      </c>
      <c r="D20" s="24">
        <v>1500</v>
      </c>
      <c r="E20" s="22">
        <v>7355.19</v>
      </c>
      <c r="F20" s="23">
        <v>1.6565065596790201</v>
      </c>
      <c r="G20" s="22">
        <v>6.09</v>
      </c>
    </row>
    <row r="21" spans="1:7" x14ac:dyDescent="0.2">
      <c r="A21" s="21" t="s">
        <v>1183</v>
      </c>
      <c r="B21" s="21" t="s">
        <v>1184</v>
      </c>
      <c r="C21" s="21" t="s">
        <v>1053</v>
      </c>
      <c r="D21" s="24">
        <v>1500</v>
      </c>
      <c r="E21" s="22">
        <v>7349.6625000000004</v>
      </c>
      <c r="F21" s="23">
        <v>1.6552616781724001</v>
      </c>
      <c r="G21" s="22">
        <v>6.07</v>
      </c>
    </row>
    <row r="22" spans="1:7" x14ac:dyDescent="0.2">
      <c r="A22" s="21" t="s">
        <v>1185</v>
      </c>
      <c r="B22" s="21" t="s">
        <v>1186</v>
      </c>
      <c r="C22" s="21" t="s">
        <v>30</v>
      </c>
      <c r="D22" s="24">
        <v>1500</v>
      </c>
      <c r="E22" s="22">
        <v>7343.1750000000002</v>
      </c>
      <c r="F22" s="23">
        <v>1.65380058929422</v>
      </c>
      <c r="G22" s="22">
        <v>6.09</v>
      </c>
    </row>
    <row r="23" spans="1:7" x14ac:dyDescent="0.2">
      <c r="A23" s="21" t="s">
        <v>1187</v>
      </c>
      <c r="B23" s="21" t="s">
        <v>1188</v>
      </c>
      <c r="C23" s="21" t="s">
        <v>30</v>
      </c>
      <c r="D23" s="24">
        <v>1500</v>
      </c>
      <c r="E23" s="22">
        <v>7339.5825000000004</v>
      </c>
      <c r="F23" s="23">
        <v>1.6529915007709299</v>
      </c>
      <c r="G23" s="22">
        <v>6.0899000000000001</v>
      </c>
    </row>
    <row r="24" spans="1:7" x14ac:dyDescent="0.2">
      <c r="A24" s="21" t="s">
        <v>1189</v>
      </c>
      <c r="B24" s="21" t="s">
        <v>1190</v>
      </c>
      <c r="C24" s="21" t="s">
        <v>1053</v>
      </c>
      <c r="D24" s="24">
        <v>1500</v>
      </c>
      <c r="E24" s="22">
        <v>7339.1549999999997</v>
      </c>
      <c r="F24" s="23">
        <v>1.6528952209257699</v>
      </c>
      <c r="G24" s="22">
        <v>6.0601000000000003</v>
      </c>
    </row>
    <row r="25" spans="1:7" x14ac:dyDescent="0.2">
      <c r="A25" s="21" t="s">
        <v>1191</v>
      </c>
      <c r="B25" s="21" t="s">
        <v>1192</v>
      </c>
      <c r="C25" s="21" t="s">
        <v>1053</v>
      </c>
      <c r="D25" s="24">
        <v>1000</v>
      </c>
      <c r="E25" s="22">
        <v>4945.2650000000003</v>
      </c>
      <c r="F25" s="23">
        <v>1.11375286183648</v>
      </c>
      <c r="G25" s="22">
        <v>6.0297000000000001</v>
      </c>
    </row>
    <row r="26" spans="1:7" x14ac:dyDescent="0.2">
      <c r="A26" s="21" t="s">
        <v>1193</v>
      </c>
      <c r="B26" s="21" t="s">
        <v>1194</v>
      </c>
      <c r="C26" s="21" t="s">
        <v>30</v>
      </c>
      <c r="D26" s="24">
        <v>1000</v>
      </c>
      <c r="E26" s="22">
        <v>4938.2550000000001</v>
      </c>
      <c r="F26" s="23">
        <v>1.112174097592</v>
      </c>
      <c r="G26" s="22">
        <v>6.0049000000000001</v>
      </c>
    </row>
    <row r="27" spans="1:7" x14ac:dyDescent="0.2">
      <c r="A27" s="21" t="s">
        <v>1195</v>
      </c>
      <c r="B27" s="21" t="s">
        <v>1196</v>
      </c>
      <c r="C27" s="21" t="s">
        <v>1053</v>
      </c>
      <c r="D27" s="24">
        <v>1000</v>
      </c>
      <c r="E27" s="22">
        <v>4928.7049999999999</v>
      </c>
      <c r="F27" s="23">
        <v>1.11002328467691</v>
      </c>
      <c r="G27" s="22">
        <v>5.9997999999999996</v>
      </c>
    </row>
    <row r="28" spans="1:7" x14ac:dyDescent="0.2">
      <c r="A28" s="21" t="s">
        <v>1197</v>
      </c>
      <c r="B28" s="21" t="s">
        <v>1198</v>
      </c>
      <c r="C28" s="21" t="s">
        <v>31</v>
      </c>
      <c r="D28" s="24">
        <v>1000</v>
      </c>
      <c r="E28" s="22">
        <v>4920.4949999999999</v>
      </c>
      <c r="F28" s="23">
        <v>1.1081742612179699</v>
      </c>
      <c r="G28" s="22">
        <v>6.08</v>
      </c>
    </row>
    <row r="29" spans="1:7" x14ac:dyDescent="0.2">
      <c r="A29" s="21" t="s">
        <v>57</v>
      </c>
      <c r="B29" s="21" t="s">
        <v>56</v>
      </c>
      <c r="C29" s="21" t="s">
        <v>30</v>
      </c>
      <c r="D29" s="24">
        <v>1000</v>
      </c>
      <c r="E29" s="22">
        <v>4920.3450000000003</v>
      </c>
      <c r="F29" s="23">
        <v>1.10814047881616</v>
      </c>
      <c r="G29" s="22">
        <v>6.0918999999999999</v>
      </c>
    </row>
    <row r="30" spans="1:7" x14ac:dyDescent="0.2">
      <c r="A30" s="21" t="s">
        <v>1199</v>
      </c>
      <c r="B30" s="21" t="s">
        <v>1200</v>
      </c>
      <c r="C30" s="21" t="s">
        <v>1053</v>
      </c>
      <c r="D30" s="24">
        <v>1000</v>
      </c>
      <c r="E30" s="22">
        <v>4911.0950000000003</v>
      </c>
      <c r="F30" s="23">
        <v>1.1060572307046901</v>
      </c>
      <c r="G30" s="22">
        <v>6.0620000000000003</v>
      </c>
    </row>
    <row r="31" spans="1:7" x14ac:dyDescent="0.2">
      <c r="A31" s="21" t="s">
        <v>1201</v>
      </c>
      <c r="B31" s="21" t="s">
        <v>1202</v>
      </c>
      <c r="C31" s="21" t="s">
        <v>30</v>
      </c>
      <c r="D31" s="24">
        <v>1000</v>
      </c>
      <c r="E31" s="22">
        <v>4903.3050000000003</v>
      </c>
      <c r="F31" s="23">
        <v>1.10430279797081</v>
      </c>
      <c r="G31" s="22">
        <v>6.0998999999999999</v>
      </c>
    </row>
    <row r="32" spans="1:7" x14ac:dyDescent="0.2">
      <c r="A32" s="21" t="s">
        <v>1203</v>
      </c>
      <c r="B32" s="21" t="s">
        <v>1204</v>
      </c>
      <c r="C32" s="21" t="s">
        <v>1053</v>
      </c>
      <c r="D32" s="24">
        <v>1000</v>
      </c>
      <c r="E32" s="22">
        <v>4898.75</v>
      </c>
      <c r="F32" s="23">
        <v>1.1032769390359201</v>
      </c>
      <c r="G32" s="22">
        <v>6.0838999999999999</v>
      </c>
    </row>
    <row r="33" spans="1:9" x14ac:dyDescent="0.2">
      <c r="A33" s="21" t="s">
        <v>1205</v>
      </c>
      <c r="B33" s="21" t="s">
        <v>1206</v>
      </c>
      <c r="C33" s="21" t="s">
        <v>31</v>
      </c>
      <c r="D33" s="24">
        <v>1000</v>
      </c>
      <c r="E33" s="22">
        <v>4894.4799999999996</v>
      </c>
      <c r="F33" s="23">
        <v>1.10231526666446</v>
      </c>
      <c r="G33" s="22">
        <v>6.1</v>
      </c>
    </row>
    <row r="34" spans="1:9" x14ac:dyDescent="0.2">
      <c r="A34" s="21" t="s">
        <v>1207</v>
      </c>
      <c r="B34" s="21" t="s">
        <v>1208</v>
      </c>
      <c r="C34" s="21" t="s">
        <v>31</v>
      </c>
      <c r="D34" s="24">
        <v>1000</v>
      </c>
      <c r="E34" s="22">
        <v>4892.08</v>
      </c>
      <c r="F34" s="23">
        <v>1.10177474823553</v>
      </c>
      <c r="G34" s="22">
        <v>6.1</v>
      </c>
    </row>
    <row r="35" spans="1:9" x14ac:dyDescent="0.2">
      <c r="A35" s="21" t="s">
        <v>1209</v>
      </c>
      <c r="B35" s="21" t="s">
        <v>1210</v>
      </c>
      <c r="C35" s="21" t="s">
        <v>30</v>
      </c>
      <c r="D35" s="24">
        <v>1000</v>
      </c>
      <c r="E35" s="22">
        <v>4888.3549999999996</v>
      </c>
      <c r="F35" s="23">
        <v>1.1009358185906399</v>
      </c>
      <c r="G35" s="22">
        <v>6.085</v>
      </c>
    </row>
    <row r="36" spans="1:9" x14ac:dyDescent="0.2">
      <c r="A36" s="21" t="s">
        <v>1211</v>
      </c>
      <c r="B36" s="21" t="s">
        <v>1212</v>
      </c>
      <c r="C36" s="21" t="s">
        <v>30</v>
      </c>
      <c r="D36" s="24">
        <v>1000</v>
      </c>
      <c r="E36" s="22">
        <v>4883.4849999999997</v>
      </c>
      <c r="F36" s="23">
        <v>1.09983901661195</v>
      </c>
      <c r="G36" s="22">
        <v>6.0899000000000001</v>
      </c>
    </row>
    <row r="37" spans="1:9" x14ac:dyDescent="0.2">
      <c r="A37" s="21" t="s">
        <v>1213</v>
      </c>
      <c r="B37" s="21" t="s">
        <v>1214</v>
      </c>
      <c r="C37" s="21" t="s">
        <v>1053</v>
      </c>
      <c r="D37" s="24">
        <v>1000</v>
      </c>
      <c r="E37" s="22">
        <v>4883.4399999999996</v>
      </c>
      <c r="F37" s="23">
        <v>1.0998288818914099</v>
      </c>
      <c r="G37" s="22">
        <v>6.05</v>
      </c>
    </row>
    <row r="38" spans="1:9" x14ac:dyDescent="0.2">
      <c r="A38" s="21" t="s">
        <v>1215</v>
      </c>
      <c r="B38" s="21" t="s">
        <v>1216</v>
      </c>
      <c r="C38" s="21" t="s">
        <v>1053</v>
      </c>
      <c r="D38" s="24">
        <v>1000</v>
      </c>
      <c r="E38" s="22">
        <v>4882.7150000000001</v>
      </c>
      <c r="F38" s="23">
        <v>1.0996656002826699</v>
      </c>
      <c r="G38" s="22">
        <v>6.0885999999999996</v>
      </c>
    </row>
    <row r="39" spans="1:9" x14ac:dyDescent="0.2">
      <c r="A39" s="21" t="s">
        <v>1217</v>
      </c>
      <c r="B39" s="21" t="s">
        <v>1218</v>
      </c>
      <c r="C39" s="21" t="s">
        <v>30</v>
      </c>
      <c r="D39" s="24">
        <v>1000</v>
      </c>
      <c r="E39" s="22">
        <v>4882.5</v>
      </c>
      <c r="F39" s="23">
        <v>1.0996171788400799</v>
      </c>
      <c r="G39" s="22">
        <v>6.0998999999999999</v>
      </c>
    </row>
    <row r="40" spans="1:9" x14ac:dyDescent="0.2">
      <c r="A40" s="21" t="s">
        <v>59</v>
      </c>
      <c r="B40" s="21" t="s">
        <v>58</v>
      </c>
      <c r="C40" s="21" t="s">
        <v>30</v>
      </c>
      <c r="D40" s="24">
        <v>1000</v>
      </c>
      <c r="E40" s="22">
        <v>4699.2</v>
      </c>
      <c r="F40" s="23">
        <v>1.0583350838310901</v>
      </c>
      <c r="G40" s="22">
        <v>6.49</v>
      </c>
    </row>
    <row r="41" spans="1:9" x14ac:dyDescent="0.2">
      <c r="A41" s="21" t="s">
        <v>1219</v>
      </c>
      <c r="B41" s="21" t="s">
        <v>1220</v>
      </c>
      <c r="C41" s="21" t="s">
        <v>1053</v>
      </c>
      <c r="D41" s="24">
        <v>800</v>
      </c>
      <c r="E41" s="22">
        <v>3914.9920000000002</v>
      </c>
      <c r="F41" s="23">
        <v>0.88171888545243104</v>
      </c>
      <c r="G41" s="22">
        <v>6.0499000000000001</v>
      </c>
    </row>
    <row r="42" spans="1:9" x14ac:dyDescent="0.2">
      <c r="A42" s="21" t="s">
        <v>1221</v>
      </c>
      <c r="B42" s="21" t="s">
        <v>1222</v>
      </c>
      <c r="C42" s="21" t="s">
        <v>1053</v>
      </c>
      <c r="D42" s="24">
        <v>500</v>
      </c>
      <c r="E42" s="22">
        <v>2461.5075000000002</v>
      </c>
      <c r="F42" s="23">
        <v>0.55437090278416901</v>
      </c>
      <c r="G42" s="22">
        <v>6.0720999999999998</v>
      </c>
    </row>
    <row r="43" spans="1:9" x14ac:dyDescent="0.2">
      <c r="A43" s="21" t="s">
        <v>1223</v>
      </c>
      <c r="B43" s="21" t="s">
        <v>1224</v>
      </c>
      <c r="C43" s="21" t="s">
        <v>31</v>
      </c>
      <c r="D43" s="24">
        <v>500</v>
      </c>
      <c r="E43" s="22">
        <v>2446.23</v>
      </c>
      <c r="F43" s="23">
        <v>0.55093016516005699</v>
      </c>
      <c r="G43" s="22">
        <v>6.0780000000000003</v>
      </c>
    </row>
    <row r="44" spans="1:9" x14ac:dyDescent="0.2">
      <c r="A44" s="21" t="s">
        <v>1225</v>
      </c>
      <c r="B44" s="21" t="s">
        <v>1226</v>
      </c>
      <c r="C44" s="21" t="s">
        <v>1053</v>
      </c>
      <c r="D44" s="24">
        <v>100</v>
      </c>
      <c r="E44" s="22">
        <v>489.95499999999998</v>
      </c>
      <c r="F44" s="23">
        <v>0.11034571118455599</v>
      </c>
      <c r="G44" s="22">
        <v>6.0838999999999999</v>
      </c>
    </row>
    <row r="45" spans="1:9" ht="10.5" x14ac:dyDescent="0.25">
      <c r="A45" s="20" t="s">
        <v>27</v>
      </c>
      <c r="B45" s="20"/>
      <c r="C45" s="20"/>
      <c r="D45" s="20"/>
      <c r="E45" s="25">
        <f>SUM(E6:E44)</f>
        <v>278893.49450000003</v>
      </c>
      <c r="F45" s="26">
        <f>SUM(F6:F44)</f>
        <v>62.811280618318982</v>
      </c>
      <c r="G45" s="25"/>
      <c r="H45" s="14"/>
      <c r="I45" s="14"/>
    </row>
    <row r="46" spans="1:9" x14ac:dyDescent="0.2">
      <c r="A46" s="21"/>
      <c r="B46" s="21"/>
      <c r="C46" s="21"/>
      <c r="D46" s="21"/>
      <c r="E46" s="22"/>
      <c r="F46" s="23"/>
      <c r="G46" s="22"/>
    </row>
    <row r="47" spans="1:9" ht="10.5" x14ac:dyDescent="0.25">
      <c r="A47" s="20" t="s">
        <v>1072</v>
      </c>
      <c r="B47" s="21"/>
      <c r="C47" s="21"/>
      <c r="D47" s="21"/>
      <c r="E47" s="22"/>
      <c r="F47" s="23"/>
      <c r="G47" s="22"/>
    </row>
    <row r="48" spans="1:9" x14ac:dyDescent="0.2">
      <c r="A48" s="21" t="s">
        <v>1227</v>
      </c>
      <c r="B48" s="21" t="s">
        <v>1228</v>
      </c>
      <c r="C48" s="21" t="s">
        <v>1053</v>
      </c>
      <c r="D48" s="24">
        <v>5800</v>
      </c>
      <c r="E48" s="22">
        <v>26921.047999999999</v>
      </c>
      <c r="F48" s="23">
        <v>6.0630510707994798</v>
      </c>
      <c r="G48" s="22">
        <v>7.7649999999999997</v>
      </c>
    </row>
    <row r="49" spans="1:9" x14ac:dyDescent="0.2">
      <c r="A49" s="21" t="s">
        <v>1229</v>
      </c>
      <c r="B49" s="21" t="s">
        <v>1230</v>
      </c>
      <c r="C49" s="21" t="s">
        <v>1053</v>
      </c>
      <c r="D49" s="24">
        <v>2000</v>
      </c>
      <c r="E49" s="22">
        <v>9825.27</v>
      </c>
      <c r="F49" s="23">
        <v>2.2128081267264901</v>
      </c>
      <c r="G49" s="22">
        <v>6.9798</v>
      </c>
    </row>
    <row r="50" spans="1:9" x14ac:dyDescent="0.2">
      <c r="A50" s="21" t="s">
        <v>1231</v>
      </c>
      <c r="B50" s="21" t="s">
        <v>1232</v>
      </c>
      <c r="C50" s="21" t="s">
        <v>1053</v>
      </c>
      <c r="D50" s="24">
        <v>2000</v>
      </c>
      <c r="E50" s="22">
        <v>9798.27</v>
      </c>
      <c r="F50" s="23">
        <v>2.20672729440111</v>
      </c>
      <c r="G50" s="22">
        <v>6.77</v>
      </c>
    </row>
    <row r="51" spans="1:9" x14ac:dyDescent="0.2">
      <c r="A51" s="21" t="s">
        <v>1233</v>
      </c>
      <c r="B51" s="21" t="s">
        <v>1234</v>
      </c>
      <c r="C51" s="21" t="s">
        <v>1083</v>
      </c>
      <c r="D51" s="24">
        <v>2000</v>
      </c>
      <c r="E51" s="22">
        <v>9762.08</v>
      </c>
      <c r="F51" s="23">
        <v>2.1985767269249799</v>
      </c>
      <c r="G51" s="22">
        <v>6.9499000000000004</v>
      </c>
    </row>
    <row r="52" spans="1:9" x14ac:dyDescent="0.2">
      <c r="A52" s="21" t="s">
        <v>1235</v>
      </c>
      <c r="B52" s="21" t="s">
        <v>1236</v>
      </c>
      <c r="C52" s="21" t="s">
        <v>1083</v>
      </c>
      <c r="D52" s="24">
        <v>2000</v>
      </c>
      <c r="E52" s="22">
        <v>9754.93</v>
      </c>
      <c r="F52" s="23">
        <v>2.1969664324388098</v>
      </c>
      <c r="G52" s="22">
        <v>6.6448999999999998</v>
      </c>
    </row>
    <row r="53" spans="1:9" x14ac:dyDescent="0.2">
      <c r="A53" s="21" t="s">
        <v>1237</v>
      </c>
      <c r="B53" s="21" t="s">
        <v>1238</v>
      </c>
      <c r="C53" s="21" t="s">
        <v>1053</v>
      </c>
      <c r="D53" s="24">
        <v>2000</v>
      </c>
      <c r="E53" s="22">
        <v>9624.65</v>
      </c>
      <c r="F53" s="23">
        <v>2.1676252903887798</v>
      </c>
      <c r="G53" s="22">
        <v>6.9100999999999999</v>
      </c>
    </row>
    <row r="54" spans="1:9" x14ac:dyDescent="0.2">
      <c r="A54" s="21" t="s">
        <v>1239</v>
      </c>
      <c r="B54" s="21" t="s">
        <v>1240</v>
      </c>
      <c r="C54" s="21" t="s">
        <v>1083</v>
      </c>
      <c r="D54" s="24">
        <v>1500</v>
      </c>
      <c r="E54" s="22">
        <v>7400.3175000000001</v>
      </c>
      <c r="F54" s="23">
        <v>1.6666699952628601</v>
      </c>
      <c r="G54" s="22">
        <v>6.0697999999999999</v>
      </c>
    </row>
    <row r="55" spans="1:9" x14ac:dyDescent="0.2">
      <c r="A55" s="21" t="s">
        <v>1241</v>
      </c>
      <c r="B55" s="21" t="s">
        <v>1242</v>
      </c>
      <c r="C55" s="21" t="s">
        <v>30</v>
      </c>
      <c r="D55" s="24">
        <v>1000</v>
      </c>
      <c r="E55" s="22">
        <v>4877.2250000000004</v>
      </c>
      <c r="F55" s="23">
        <v>1.0984291643765101</v>
      </c>
      <c r="G55" s="22">
        <v>7.4701000000000004</v>
      </c>
    </row>
    <row r="56" spans="1:9" ht="10.5" x14ac:dyDescent="0.25">
      <c r="A56" s="20" t="s">
        <v>27</v>
      </c>
      <c r="B56" s="20"/>
      <c r="C56" s="20"/>
      <c r="D56" s="20"/>
      <c r="E56" s="25">
        <f>SUM(E47:E55)</f>
        <v>87963.790500000003</v>
      </c>
      <c r="F56" s="26">
        <f>SUM(F47:F55)</f>
        <v>19.810854101319023</v>
      </c>
      <c r="G56" s="25"/>
      <c r="H56" s="14"/>
      <c r="I56" s="14"/>
    </row>
    <row r="57" spans="1:9" x14ac:dyDescent="0.2">
      <c r="A57" s="21"/>
      <c r="B57" s="21"/>
      <c r="C57" s="21"/>
      <c r="D57" s="21"/>
      <c r="E57" s="22"/>
      <c r="F57" s="23"/>
      <c r="G57" s="22"/>
    </row>
    <row r="58" spans="1:9" ht="10.5" x14ac:dyDescent="0.25">
      <c r="A58" s="20" t="s">
        <v>32</v>
      </c>
      <c r="B58" s="21"/>
      <c r="C58" s="21"/>
      <c r="D58" s="21"/>
      <c r="E58" s="22"/>
      <c r="F58" s="23"/>
      <c r="G58" s="22"/>
    </row>
    <row r="59" spans="1:9" x14ac:dyDescent="0.2">
      <c r="A59" s="21" t="s">
        <v>1243</v>
      </c>
      <c r="B59" s="21" t="s">
        <v>1244</v>
      </c>
      <c r="C59" s="21" t="s">
        <v>34</v>
      </c>
      <c r="D59" s="24">
        <v>22500000</v>
      </c>
      <c r="E59" s="22">
        <v>22087.845000000001</v>
      </c>
      <c r="F59" s="23">
        <v>4.9745363657054904</v>
      </c>
      <c r="G59" s="22">
        <v>5.4926000000000004</v>
      </c>
    </row>
    <row r="60" spans="1:9" x14ac:dyDescent="0.2">
      <c r="A60" s="21" t="s">
        <v>1245</v>
      </c>
      <c r="B60" s="21" t="s">
        <v>1246</v>
      </c>
      <c r="C60" s="21" t="s">
        <v>34</v>
      </c>
      <c r="D60" s="24">
        <v>15000000</v>
      </c>
      <c r="E60" s="22">
        <v>14942.625</v>
      </c>
      <c r="F60" s="23">
        <v>3.3653184120768702</v>
      </c>
      <c r="G60" s="22">
        <v>5.3902999999999999</v>
      </c>
    </row>
    <row r="61" spans="1:9" x14ac:dyDescent="0.2">
      <c r="A61" s="21" t="s">
        <v>1247</v>
      </c>
      <c r="B61" s="21" t="s">
        <v>1248</v>
      </c>
      <c r="C61" s="21" t="s">
        <v>34</v>
      </c>
      <c r="D61" s="24">
        <v>10000000</v>
      </c>
      <c r="E61" s="22">
        <v>9992.44</v>
      </c>
      <c r="F61" s="23">
        <v>2.2504574874610999</v>
      </c>
      <c r="G61" s="22">
        <v>5.5229999999999997</v>
      </c>
    </row>
    <row r="62" spans="1:9" x14ac:dyDescent="0.2">
      <c r="A62" s="21" t="s">
        <v>1249</v>
      </c>
      <c r="B62" s="21" t="s">
        <v>1250</v>
      </c>
      <c r="C62" s="21" t="s">
        <v>34</v>
      </c>
      <c r="D62" s="24">
        <v>5000000</v>
      </c>
      <c r="E62" s="22">
        <v>4903.3549999999996</v>
      </c>
      <c r="F62" s="23">
        <v>1.10431405877141</v>
      </c>
      <c r="G62" s="22">
        <v>5.4919000000000002</v>
      </c>
    </row>
    <row r="63" spans="1:9" x14ac:dyDescent="0.2">
      <c r="A63" s="21" t="s">
        <v>61</v>
      </c>
      <c r="B63" s="21" t="s">
        <v>60</v>
      </c>
      <c r="C63" s="21" t="s">
        <v>34</v>
      </c>
      <c r="D63" s="24">
        <v>1000000</v>
      </c>
      <c r="E63" s="22">
        <v>991.02200000000005</v>
      </c>
      <c r="F63" s="23">
        <v>0.223194022695025</v>
      </c>
      <c r="G63" s="22">
        <v>5.4207000000000001</v>
      </c>
    </row>
    <row r="64" spans="1:9" x14ac:dyDescent="0.2">
      <c r="A64" s="21" t="s">
        <v>1251</v>
      </c>
      <c r="B64" s="21" t="s">
        <v>1252</v>
      </c>
      <c r="C64" s="21" t="s">
        <v>34</v>
      </c>
      <c r="D64" s="24">
        <v>316500</v>
      </c>
      <c r="E64" s="22">
        <v>312.67857900000001</v>
      </c>
      <c r="F64" s="23">
        <v>7.0420222616222494E-2</v>
      </c>
      <c r="G64" s="22">
        <v>5.4401000000000002</v>
      </c>
    </row>
    <row r="65" spans="1:9" ht="10.5" x14ac:dyDescent="0.25">
      <c r="A65" s="20" t="s">
        <v>27</v>
      </c>
      <c r="B65" s="20"/>
      <c r="C65" s="20"/>
      <c r="D65" s="20"/>
      <c r="E65" s="25">
        <f>SUM(E58:E64)</f>
        <v>53229.965578999996</v>
      </c>
      <c r="F65" s="26">
        <f>SUM(F58:F64)</f>
        <v>11.988240569326118</v>
      </c>
      <c r="G65" s="25"/>
      <c r="H65" s="14"/>
      <c r="I65" s="14"/>
    </row>
    <row r="66" spans="1:9" x14ac:dyDescent="0.2">
      <c r="A66" s="21"/>
      <c r="B66" s="21"/>
      <c r="C66" s="21"/>
      <c r="D66" s="21"/>
      <c r="E66" s="22"/>
      <c r="F66" s="23"/>
      <c r="G66" s="22"/>
    </row>
    <row r="67" spans="1:9" ht="10.5" x14ac:dyDescent="0.25">
      <c r="A67" s="20" t="s">
        <v>33</v>
      </c>
      <c r="B67" s="21"/>
      <c r="C67" s="21"/>
      <c r="D67" s="21"/>
      <c r="E67" s="22"/>
      <c r="F67" s="23"/>
      <c r="G67" s="22"/>
    </row>
    <row r="68" spans="1:9" x14ac:dyDescent="0.2">
      <c r="A68" s="21" t="s">
        <v>1253</v>
      </c>
      <c r="B68" s="21" t="s">
        <v>1497</v>
      </c>
      <c r="C68" s="21" t="s">
        <v>34</v>
      </c>
      <c r="D68" s="24">
        <v>2860000</v>
      </c>
      <c r="E68" s="22">
        <v>2917.1529688999999</v>
      </c>
      <c r="F68" s="23">
        <v>0.65698955819903604</v>
      </c>
      <c r="G68" s="22">
        <v>5.8661500000000002</v>
      </c>
    </row>
    <row r="69" spans="1:9" x14ac:dyDescent="0.2">
      <c r="A69" s="21" t="s">
        <v>1254</v>
      </c>
      <c r="B69" s="21" t="s">
        <v>1255</v>
      </c>
      <c r="C69" s="21" t="s">
        <v>34</v>
      </c>
      <c r="D69" s="24">
        <v>2000000</v>
      </c>
      <c r="E69" s="22">
        <v>2056.3373333</v>
      </c>
      <c r="F69" s="23">
        <v>0.46312009363786699</v>
      </c>
      <c r="G69" s="22">
        <v>5.70505</v>
      </c>
    </row>
    <row r="70" spans="1:9" ht="10.5" x14ac:dyDescent="0.25">
      <c r="A70" s="20" t="s">
        <v>27</v>
      </c>
      <c r="B70" s="20"/>
      <c r="C70" s="20"/>
      <c r="D70" s="20"/>
      <c r="E70" s="25">
        <f>SUM(E68:E69)</f>
        <v>4973.4903021999999</v>
      </c>
      <c r="F70" s="26">
        <f>SUM(F68:F69)</f>
        <v>1.1201096518369029</v>
      </c>
      <c r="G70" s="25"/>
      <c r="H70" s="14"/>
      <c r="I70" s="14"/>
    </row>
    <row r="71" spans="1:9" x14ac:dyDescent="0.2">
      <c r="A71" s="21"/>
      <c r="B71" s="21"/>
      <c r="C71" s="21"/>
      <c r="D71" s="21"/>
      <c r="E71" s="22"/>
      <c r="F71" s="23"/>
      <c r="G71" s="22"/>
    </row>
    <row r="72" spans="1:9" ht="10.5" x14ac:dyDescent="0.25">
      <c r="A72" s="20" t="s">
        <v>1120</v>
      </c>
      <c r="B72" s="21"/>
      <c r="C72" s="21"/>
      <c r="D72" s="21"/>
      <c r="E72" s="22"/>
      <c r="F72" s="23"/>
      <c r="G72" s="22"/>
    </row>
    <row r="73" spans="1:9" x14ac:dyDescent="0.2">
      <c r="A73" s="21" t="s">
        <v>1121</v>
      </c>
      <c r="B73" s="21" t="s">
        <v>1122</v>
      </c>
      <c r="C73" s="21" t="s">
        <v>1123</v>
      </c>
      <c r="D73" s="24">
        <v>8236.3259999999991</v>
      </c>
      <c r="E73" s="22">
        <v>942.306288</v>
      </c>
      <c r="F73" s="23">
        <v>0.21222246431414901</v>
      </c>
      <c r="G73" s="22">
        <v>5.58</v>
      </c>
    </row>
    <row r="74" spans="1:9" ht="10.5" x14ac:dyDescent="0.25">
      <c r="A74" s="20" t="s">
        <v>27</v>
      </c>
      <c r="B74" s="20"/>
      <c r="C74" s="20"/>
      <c r="D74" s="20"/>
      <c r="E74" s="25">
        <f>SUM(E73:E73)</f>
        <v>942.306288</v>
      </c>
      <c r="F74" s="26">
        <f>SUM(F73:F73)</f>
        <v>0.21222246431414901</v>
      </c>
      <c r="G74" s="25"/>
      <c r="H74" s="14"/>
      <c r="I74" s="14"/>
    </row>
    <row r="75" spans="1:9" x14ac:dyDescent="0.2">
      <c r="A75" s="21"/>
      <c r="B75" s="21"/>
      <c r="C75" s="21"/>
      <c r="D75" s="21"/>
      <c r="E75" s="22"/>
      <c r="F75" s="23"/>
      <c r="G75" s="22"/>
    </row>
    <row r="76" spans="1:9" ht="10.5" x14ac:dyDescent="0.25">
      <c r="A76" s="20" t="s">
        <v>36</v>
      </c>
      <c r="B76" s="20"/>
      <c r="C76" s="20"/>
      <c r="D76" s="20"/>
      <c r="E76" s="25">
        <f>E45+E56+E65+E70+E74</f>
        <v>426003.04716920009</v>
      </c>
      <c r="F76" s="26">
        <f>F45+F56+F65+F70+F74</f>
        <v>95.942707405115186</v>
      </c>
      <c r="G76" s="25"/>
      <c r="H76" s="14"/>
      <c r="I76" s="14"/>
    </row>
    <row r="77" spans="1:9" ht="10.5" x14ac:dyDescent="0.25">
      <c r="A77" s="20"/>
      <c r="B77" s="20"/>
      <c r="C77" s="20"/>
      <c r="D77" s="20"/>
      <c r="E77" s="25"/>
      <c r="F77" s="26"/>
      <c r="G77" s="25"/>
      <c r="H77" s="14"/>
      <c r="I77" s="14"/>
    </row>
    <row r="78" spans="1:9" ht="10.5" x14ac:dyDescent="0.25">
      <c r="A78" s="20" t="s">
        <v>38</v>
      </c>
      <c r="B78" s="20"/>
      <c r="C78" s="20"/>
      <c r="D78" s="20"/>
      <c r="E78" s="25">
        <f>E80-(E45+E56+E65+E70+E74)</f>
        <v>18015.116056499886</v>
      </c>
      <c r="F78" s="26">
        <f>F80-(F45+F56+F65+F70+F74)</f>
        <v>4.0572925948848138</v>
      </c>
      <c r="G78" s="25"/>
      <c r="H78" s="14"/>
      <c r="I78" s="14"/>
    </row>
    <row r="79" spans="1:9" ht="10.5" x14ac:dyDescent="0.25">
      <c r="A79" s="20"/>
      <c r="B79" s="20"/>
      <c r="C79" s="20"/>
      <c r="D79" s="20"/>
      <c r="E79" s="25"/>
      <c r="F79" s="26"/>
      <c r="G79" s="25"/>
      <c r="H79" s="14"/>
      <c r="I79" s="14"/>
    </row>
    <row r="80" spans="1:9" ht="10.5" x14ac:dyDescent="0.25">
      <c r="A80" s="27" t="s">
        <v>37</v>
      </c>
      <c r="B80" s="27"/>
      <c r="C80" s="27"/>
      <c r="D80" s="27"/>
      <c r="E80" s="28">
        <v>444018.16322569997</v>
      </c>
      <c r="F80" s="29">
        <v>100</v>
      </c>
      <c r="G80" s="28"/>
      <c r="H80" s="14"/>
      <c r="I80" s="14"/>
    </row>
    <row r="82" spans="1:4" ht="10.5" x14ac:dyDescent="0.25">
      <c r="A82" s="14" t="s">
        <v>1124</v>
      </c>
    </row>
    <row r="83" spans="1:4" ht="10.5" x14ac:dyDescent="0.25">
      <c r="A83" s="14" t="s">
        <v>39</v>
      </c>
    </row>
    <row r="84" spans="1:4" ht="10.5" x14ac:dyDescent="0.25">
      <c r="A84" s="14" t="s">
        <v>1125</v>
      </c>
    </row>
    <row r="85" spans="1:4" ht="10.5" x14ac:dyDescent="0.25">
      <c r="A85" s="14"/>
    </row>
    <row r="86" spans="1:4" ht="10.5" x14ac:dyDescent="0.25">
      <c r="A86" s="14" t="s">
        <v>1256</v>
      </c>
    </row>
    <row r="87" spans="1:4" ht="10.5" x14ac:dyDescent="0.25">
      <c r="A87" s="14" t="s">
        <v>1257</v>
      </c>
    </row>
    <row r="89" spans="1:4" ht="10.5" x14ac:dyDescent="0.25">
      <c r="A89" s="14" t="s">
        <v>40</v>
      </c>
    </row>
    <row r="90" spans="1:4" ht="10.5" x14ac:dyDescent="0.25">
      <c r="A90" s="14" t="s">
        <v>41</v>
      </c>
    </row>
    <row r="91" spans="1:4" ht="10.5" x14ac:dyDescent="0.25">
      <c r="A91" s="14" t="s">
        <v>42</v>
      </c>
      <c r="B91" s="14"/>
      <c r="C91" s="30" t="s">
        <v>44</v>
      </c>
      <c r="D91" s="14" t="s">
        <v>43</v>
      </c>
    </row>
    <row r="92" spans="1:4" x14ac:dyDescent="0.2">
      <c r="A92" s="7" t="s">
        <v>1258</v>
      </c>
      <c r="C92" s="31">
        <v>49.649000000000001</v>
      </c>
      <c r="D92" s="31">
        <v>51.299700000000001</v>
      </c>
    </row>
    <row r="93" spans="1:4" x14ac:dyDescent="0.2">
      <c r="A93" s="7" t="s">
        <v>1259</v>
      </c>
      <c r="C93" s="31">
        <v>10.089399999999999</v>
      </c>
      <c r="D93" s="31">
        <v>10.1027</v>
      </c>
    </row>
    <row r="94" spans="1:4" x14ac:dyDescent="0.2">
      <c r="A94" s="7" t="s">
        <v>1260</v>
      </c>
      <c r="C94" s="31">
        <v>10.070399999999999</v>
      </c>
      <c r="D94" s="31">
        <v>10.0967</v>
      </c>
    </row>
    <row r="95" spans="1:4" x14ac:dyDescent="0.2">
      <c r="A95" s="7" t="s">
        <v>1261</v>
      </c>
      <c r="C95" s="31">
        <v>10.5258</v>
      </c>
      <c r="D95" s="31">
        <v>10.521100000000001</v>
      </c>
    </row>
    <row r="96" spans="1:4" x14ac:dyDescent="0.2">
      <c r="A96" s="7" t="s">
        <v>1262</v>
      </c>
      <c r="C96" s="31">
        <v>11.0749</v>
      </c>
      <c r="D96" s="31">
        <v>11.133900000000001</v>
      </c>
    </row>
    <row r="97" spans="1:4" x14ac:dyDescent="0.2">
      <c r="A97" s="7" t="s">
        <v>1263</v>
      </c>
      <c r="C97" s="31">
        <v>51.286099999999998</v>
      </c>
      <c r="D97" s="31">
        <v>53.032400000000003</v>
      </c>
    </row>
    <row r="98" spans="1:4" x14ac:dyDescent="0.2">
      <c r="A98" s="7" t="s">
        <v>1264</v>
      </c>
      <c r="C98" s="31">
        <v>10.100099999999999</v>
      </c>
      <c r="D98" s="31">
        <v>10.1135</v>
      </c>
    </row>
    <row r="99" spans="1:4" x14ac:dyDescent="0.2">
      <c r="A99" s="7" t="s">
        <v>1265</v>
      </c>
      <c r="C99" s="31">
        <v>10.080299999999999</v>
      </c>
      <c r="D99" s="31">
        <v>10.107200000000001</v>
      </c>
    </row>
    <row r="100" spans="1:4" x14ac:dyDescent="0.2">
      <c r="A100" s="7" t="s">
        <v>1266</v>
      </c>
      <c r="C100" s="31">
        <v>10.942500000000001</v>
      </c>
      <c r="D100" s="31">
        <v>10.929600000000001</v>
      </c>
    </row>
    <row r="101" spans="1:4" x14ac:dyDescent="0.2">
      <c r="A101" s="7" t="s">
        <v>1267</v>
      </c>
      <c r="C101" s="31">
        <v>11.6076</v>
      </c>
      <c r="D101" s="31">
        <v>11.6739</v>
      </c>
    </row>
    <row r="103" spans="1:4" ht="10.5" x14ac:dyDescent="0.25">
      <c r="A103" s="14" t="s">
        <v>49</v>
      </c>
    </row>
    <row r="104" spans="1:4" ht="10.5" x14ac:dyDescent="0.25">
      <c r="A104" s="108" t="s">
        <v>50</v>
      </c>
      <c r="B104" s="109"/>
      <c r="C104" s="32" t="s">
        <v>51</v>
      </c>
    </row>
    <row r="105" spans="1:4" x14ac:dyDescent="0.2">
      <c r="A105" s="104" t="s">
        <v>1259</v>
      </c>
      <c r="B105" s="105"/>
      <c r="C105" s="33">
        <v>0.31705023999999998</v>
      </c>
    </row>
    <row r="106" spans="1:4" x14ac:dyDescent="0.2">
      <c r="A106" s="104" t="s">
        <v>1260</v>
      </c>
      <c r="B106" s="105"/>
      <c r="C106" s="33">
        <v>0.30370710000000001</v>
      </c>
    </row>
    <row r="107" spans="1:4" x14ac:dyDescent="0.2">
      <c r="A107" s="104" t="s">
        <v>1261</v>
      </c>
      <c r="B107" s="105"/>
      <c r="C107" s="33">
        <v>0.35</v>
      </c>
    </row>
    <row r="108" spans="1:4" x14ac:dyDescent="0.2">
      <c r="A108" s="104" t="s">
        <v>1262</v>
      </c>
      <c r="B108" s="105"/>
      <c r="C108" s="33">
        <v>0.30499999999999999</v>
      </c>
    </row>
    <row r="109" spans="1:4" x14ac:dyDescent="0.2">
      <c r="A109" s="104" t="s">
        <v>1264</v>
      </c>
      <c r="B109" s="105"/>
      <c r="C109" s="33">
        <v>0.32568377999999998</v>
      </c>
    </row>
    <row r="110" spans="1:4" x14ac:dyDescent="0.2">
      <c r="A110" s="104" t="s">
        <v>1265</v>
      </c>
      <c r="B110" s="105"/>
      <c r="C110" s="33">
        <v>0.31104080000000001</v>
      </c>
    </row>
    <row r="111" spans="1:4" x14ac:dyDescent="0.2">
      <c r="A111" s="104" t="s">
        <v>1266</v>
      </c>
      <c r="B111" s="105"/>
      <c r="C111" s="33">
        <v>0.38</v>
      </c>
    </row>
    <row r="112" spans="1:4" x14ac:dyDescent="0.2">
      <c r="A112" s="104" t="s">
        <v>1267</v>
      </c>
      <c r="B112" s="105"/>
      <c r="C112" s="33">
        <v>0.32500000000000001</v>
      </c>
    </row>
    <row r="113" spans="1:9" x14ac:dyDescent="0.2">
      <c r="A113" s="7" t="s">
        <v>52</v>
      </c>
    </row>
    <row r="114" spans="1:9" x14ac:dyDescent="0.2">
      <c r="A114" s="7" t="s">
        <v>53</v>
      </c>
    </row>
    <row r="116" spans="1:9" ht="10.5" x14ac:dyDescent="0.25">
      <c r="A116" s="14" t="s">
        <v>1143</v>
      </c>
      <c r="D116" s="34">
        <v>0.34554300787890202</v>
      </c>
      <c r="E116" s="10" t="s">
        <v>54</v>
      </c>
    </row>
    <row r="118" spans="1:9" ht="10.5" x14ac:dyDescent="0.25">
      <c r="A118" s="14" t="s">
        <v>993</v>
      </c>
      <c r="D118" s="30" t="s">
        <v>55</v>
      </c>
    </row>
    <row r="120" spans="1:9" ht="10.5" x14ac:dyDescent="0.25">
      <c r="A120" s="64" t="s">
        <v>1144</v>
      </c>
      <c r="B120" s="65"/>
      <c r="C120" s="65"/>
      <c r="D120" s="65"/>
      <c r="E120" s="11"/>
      <c r="G120" s="11"/>
      <c r="H120" s="65"/>
      <c r="I120" s="65"/>
    </row>
    <row r="121" spans="1:9" x14ac:dyDescent="0.2">
      <c r="A121" s="65"/>
      <c r="B121" s="65"/>
      <c r="C121" s="65"/>
      <c r="D121" s="65"/>
      <c r="E121" s="11"/>
      <c r="G121" s="11"/>
      <c r="H121" s="65"/>
      <c r="I121" s="65"/>
    </row>
    <row r="122" spans="1:9" ht="10.5" x14ac:dyDescent="0.25">
      <c r="A122" s="64" t="s">
        <v>997</v>
      </c>
      <c r="B122" s="65"/>
      <c r="C122" s="65"/>
      <c r="D122" s="65"/>
      <c r="E122" s="11"/>
      <c r="G122" s="11"/>
      <c r="H122" s="65"/>
      <c r="I122" s="65"/>
    </row>
    <row r="123" spans="1:9" x14ac:dyDescent="0.2">
      <c r="A123" s="65"/>
      <c r="B123" s="65"/>
      <c r="C123" s="65"/>
      <c r="D123" s="65"/>
      <c r="E123" s="11"/>
      <c r="G123" s="11"/>
      <c r="H123" s="65"/>
      <c r="I123" s="65"/>
    </row>
    <row r="124" spans="1:9" x14ac:dyDescent="0.2">
      <c r="A124" s="65"/>
      <c r="B124" s="65"/>
      <c r="C124" s="65"/>
      <c r="D124" s="65"/>
      <c r="E124" s="11"/>
      <c r="G124" s="11"/>
      <c r="H124" s="65"/>
      <c r="I124" s="65"/>
    </row>
    <row r="125" spans="1:9" x14ac:dyDescent="0.2">
      <c r="A125" s="65"/>
      <c r="B125" s="65"/>
      <c r="C125" s="65"/>
      <c r="D125" s="65"/>
      <c r="E125" s="11"/>
      <c r="G125" s="11"/>
      <c r="H125" s="65"/>
      <c r="I125" s="65"/>
    </row>
    <row r="126" spans="1:9" x14ac:dyDescent="0.2">
      <c r="A126" s="65"/>
      <c r="B126" s="65"/>
      <c r="C126" s="65"/>
      <c r="D126" s="65"/>
      <c r="E126" s="11"/>
      <c r="G126" s="11"/>
      <c r="H126" s="65"/>
      <c r="I126" s="65"/>
    </row>
    <row r="127" spans="1:9" x14ac:dyDescent="0.2">
      <c r="A127" s="65"/>
      <c r="B127" s="65"/>
      <c r="C127" s="65"/>
      <c r="D127" s="65"/>
      <c r="E127" s="11"/>
      <c r="G127" s="11"/>
      <c r="H127" s="65"/>
      <c r="I127" s="65"/>
    </row>
    <row r="128" spans="1:9" x14ac:dyDescent="0.2">
      <c r="A128" s="65"/>
      <c r="B128" s="65"/>
      <c r="C128" s="65"/>
      <c r="D128" s="65"/>
      <c r="E128" s="11"/>
      <c r="G128" s="11"/>
      <c r="H128" s="65"/>
      <c r="I128" s="65"/>
    </row>
    <row r="129" spans="1:9" x14ac:dyDescent="0.2">
      <c r="A129" s="65"/>
      <c r="B129" s="65"/>
      <c r="C129" s="65"/>
      <c r="D129" s="65"/>
      <c r="E129" s="11"/>
      <c r="G129" s="11"/>
      <c r="H129" s="65"/>
      <c r="I129" s="65"/>
    </row>
    <row r="130" spans="1:9" x14ac:dyDescent="0.2">
      <c r="A130" s="65"/>
      <c r="B130" s="65"/>
      <c r="C130" s="65"/>
      <c r="D130" s="65"/>
      <c r="E130" s="11"/>
      <c r="G130" s="11"/>
      <c r="H130" s="65"/>
      <c r="I130" s="65"/>
    </row>
    <row r="131" spans="1:9" x14ac:dyDescent="0.2">
      <c r="A131" s="65"/>
      <c r="B131" s="65"/>
      <c r="C131" s="65"/>
      <c r="D131" s="65"/>
      <c r="E131" s="11"/>
      <c r="G131" s="11"/>
      <c r="H131" s="65"/>
      <c r="I131" s="65"/>
    </row>
    <row r="132" spans="1:9" x14ac:dyDescent="0.2">
      <c r="A132" s="65"/>
      <c r="B132" s="65"/>
      <c r="C132" s="65"/>
      <c r="D132" s="65"/>
      <c r="E132" s="11"/>
      <c r="G132" s="11"/>
      <c r="H132" s="65"/>
      <c r="I132" s="65"/>
    </row>
    <row r="133" spans="1:9" x14ac:dyDescent="0.2">
      <c r="A133" s="65"/>
      <c r="B133" s="65"/>
      <c r="C133" s="65"/>
      <c r="D133" s="65"/>
      <c r="E133" s="11"/>
      <c r="G133" s="11"/>
      <c r="H133" s="65"/>
      <c r="I133" s="65"/>
    </row>
    <row r="134" spans="1:9" x14ac:dyDescent="0.2">
      <c r="A134" s="65"/>
      <c r="B134" s="65"/>
      <c r="C134" s="65"/>
      <c r="D134" s="65"/>
      <c r="E134" s="11"/>
      <c r="G134" s="11"/>
      <c r="H134" s="65"/>
      <c r="I134" s="65"/>
    </row>
    <row r="135" spans="1:9" x14ac:dyDescent="0.2">
      <c r="A135" s="65"/>
      <c r="B135" s="65"/>
      <c r="C135" s="65"/>
      <c r="D135" s="65"/>
      <c r="E135" s="11"/>
      <c r="G135" s="11"/>
      <c r="H135" s="65"/>
      <c r="I135" s="65"/>
    </row>
    <row r="136" spans="1:9" ht="10.5" x14ac:dyDescent="0.25">
      <c r="A136" s="64"/>
      <c r="B136" s="65"/>
      <c r="C136" s="65"/>
      <c r="D136" s="65"/>
      <c r="E136" s="11"/>
      <c r="G136" s="11"/>
      <c r="H136" s="65"/>
      <c r="I136" s="65"/>
    </row>
    <row r="137" spans="1:9" x14ac:dyDescent="0.2">
      <c r="A137" s="65"/>
      <c r="B137" s="65"/>
      <c r="C137" s="65"/>
      <c r="D137" s="65"/>
      <c r="E137" s="11"/>
      <c r="G137" s="11"/>
      <c r="H137" s="65"/>
      <c r="I137" s="65"/>
    </row>
    <row r="138" spans="1:9" ht="10.5" x14ac:dyDescent="0.25">
      <c r="A138" s="64" t="s">
        <v>1268</v>
      </c>
      <c r="B138" s="65"/>
      <c r="C138" s="65"/>
      <c r="D138" s="65"/>
      <c r="E138" s="11"/>
      <c r="G138" s="11"/>
      <c r="H138" s="65"/>
      <c r="I138" s="65"/>
    </row>
    <row r="139" spans="1:9" x14ac:dyDescent="0.2">
      <c r="A139" s="65"/>
      <c r="B139" s="65"/>
      <c r="C139" s="65"/>
      <c r="D139" s="65"/>
      <c r="E139" s="11"/>
      <c r="G139" s="11"/>
      <c r="H139" s="65"/>
      <c r="I139" s="65"/>
    </row>
    <row r="140" spans="1:9" ht="10.5" x14ac:dyDescent="0.25">
      <c r="A140" s="64" t="s">
        <v>1490</v>
      </c>
      <c r="B140" s="65"/>
      <c r="C140" s="65"/>
      <c r="D140" s="65"/>
      <c r="E140" s="11"/>
      <c r="G140" s="11"/>
      <c r="H140" s="65"/>
      <c r="I140" s="65"/>
    </row>
    <row r="141" spans="1:9" x14ac:dyDescent="0.2">
      <c r="A141" s="65"/>
      <c r="B141" s="65"/>
      <c r="C141" s="65"/>
      <c r="D141" s="65"/>
      <c r="E141" s="11"/>
      <c r="G141" s="11"/>
      <c r="H141" s="65"/>
      <c r="I141" s="65"/>
    </row>
    <row r="142" spans="1:9" x14ac:dyDescent="0.2">
      <c r="A142" s="65"/>
      <c r="B142" s="65"/>
      <c r="C142" s="65"/>
      <c r="D142" s="65"/>
      <c r="E142" s="11"/>
      <c r="G142" s="11"/>
      <c r="H142" s="65"/>
      <c r="I142" s="65"/>
    </row>
    <row r="143" spans="1:9" x14ac:dyDescent="0.2">
      <c r="A143" s="65"/>
      <c r="B143" s="65"/>
      <c r="C143" s="65"/>
      <c r="D143" s="65"/>
      <c r="E143" s="11"/>
      <c r="G143" s="11"/>
      <c r="H143" s="65"/>
      <c r="I143" s="65"/>
    </row>
    <row r="144" spans="1:9" x14ac:dyDescent="0.2">
      <c r="A144" s="65"/>
      <c r="B144" s="65"/>
      <c r="C144" s="65"/>
      <c r="D144" s="65"/>
      <c r="E144" s="11"/>
      <c r="G144" s="11"/>
      <c r="H144" s="65"/>
      <c r="I144" s="65"/>
    </row>
    <row r="145" spans="1:9" x14ac:dyDescent="0.2">
      <c r="A145" s="65"/>
      <c r="B145" s="65"/>
      <c r="C145" s="65"/>
      <c r="D145" s="65"/>
      <c r="E145" s="11"/>
      <c r="G145" s="11"/>
      <c r="H145" s="65"/>
      <c r="I145" s="65"/>
    </row>
    <row r="146" spans="1:9" x14ac:dyDescent="0.2">
      <c r="A146" s="65"/>
      <c r="B146" s="65"/>
      <c r="C146" s="65"/>
      <c r="D146" s="65"/>
      <c r="E146" s="11"/>
      <c r="G146" s="11"/>
      <c r="H146" s="65"/>
      <c r="I146" s="65"/>
    </row>
    <row r="147" spans="1:9" x14ac:dyDescent="0.2">
      <c r="A147" s="65"/>
      <c r="B147" s="65"/>
      <c r="C147" s="65"/>
      <c r="D147" s="65"/>
      <c r="E147" s="11"/>
      <c r="G147" s="11"/>
      <c r="H147" s="65"/>
      <c r="I147" s="65"/>
    </row>
    <row r="148" spans="1:9" x14ac:dyDescent="0.2">
      <c r="A148" s="65"/>
      <c r="B148" s="65"/>
      <c r="C148" s="65"/>
      <c r="D148" s="65"/>
      <c r="E148" s="11"/>
      <c r="G148" s="11"/>
      <c r="H148" s="65"/>
      <c r="I148" s="65"/>
    </row>
    <row r="149" spans="1:9" x14ac:dyDescent="0.2">
      <c r="A149" s="65"/>
      <c r="B149" s="65"/>
      <c r="C149" s="65"/>
      <c r="D149" s="65"/>
      <c r="E149" s="11"/>
      <c r="G149" s="11"/>
      <c r="H149" s="65"/>
      <c r="I149" s="65"/>
    </row>
    <row r="150" spans="1:9" x14ac:dyDescent="0.2">
      <c r="A150" s="65"/>
      <c r="B150" s="65"/>
      <c r="C150" s="65"/>
      <c r="D150" s="65"/>
      <c r="E150" s="11"/>
      <c r="G150" s="11"/>
      <c r="H150" s="65"/>
      <c r="I150" s="65"/>
    </row>
    <row r="151" spans="1:9" x14ac:dyDescent="0.2">
      <c r="A151" s="65"/>
      <c r="B151" s="65"/>
      <c r="C151" s="65"/>
      <c r="D151" s="65"/>
      <c r="E151" s="11"/>
      <c r="G151" s="11"/>
      <c r="H151" s="65"/>
      <c r="I151" s="65"/>
    </row>
    <row r="152" spans="1:9" x14ac:dyDescent="0.2">
      <c r="A152" s="65"/>
      <c r="B152" s="65"/>
      <c r="C152" s="65"/>
      <c r="D152" s="65"/>
      <c r="E152" s="11"/>
      <c r="G152" s="11"/>
      <c r="H152" s="65"/>
      <c r="I152" s="65"/>
    </row>
    <row r="153" spans="1:9" x14ac:dyDescent="0.2">
      <c r="A153" s="65"/>
      <c r="B153" s="65"/>
      <c r="C153" s="65"/>
      <c r="D153" s="65"/>
      <c r="E153" s="11"/>
      <c r="G153" s="11"/>
      <c r="H153" s="65"/>
      <c r="I153" s="65"/>
    </row>
    <row r="154" spans="1:9" ht="10.5" x14ac:dyDescent="0.25">
      <c r="A154" s="64" t="s">
        <v>1269</v>
      </c>
      <c r="B154" s="65"/>
      <c r="C154" s="65"/>
      <c r="D154" s="65"/>
      <c r="E154" s="11"/>
      <c r="G154" s="11"/>
      <c r="H154" s="65"/>
      <c r="I154" s="65"/>
    </row>
    <row r="155" spans="1:9" x14ac:dyDescent="0.2">
      <c r="A155" s="65"/>
      <c r="B155" s="65"/>
      <c r="C155" s="65"/>
      <c r="D155" s="65"/>
      <c r="E155" s="11"/>
      <c r="G155" s="11"/>
      <c r="H155" s="65"/>
      <c r="I155" s="65"/>
    </row>
    <row r="156" spans="1:9" x14ac:dyDescent="0.2">
      <c r="A156" s="65"/>
      <c r="B156" s="65"/>
      <c r="C156" s="65"/>
      <c r="D156" s="65"/>
      <c r="E156" s="11"/>
      <c r="G156" s="11"/>
      <c r="H156" s="65"/>
      <c r="I156" s="65"/>
    </row>
    <row r="157" spans="1:9" x14ac:dyDescent="0.2">
      <c r="A157" s="65" t="s">
        <v>1001</v>
      </c>
      <c r="B157" s="65"/>
      <c r="C157" s="65"/>
      <c r="D157" s="65"/>
      <c r="E157" s="11"/>
      <c r="G157" s="11"/>
      <c r="H157" s="65"/>
      <c r="I157" s="65"/>
    </row>
    <row r="160" spans="1:9" x14ac:dyDescent="0.2">
      <c r="A160" s="65"/>
    </row>
    <row r="161" spans="1:1" x14ac:dyDescent="0.2">
      <c r="A161" s="66"/>
    </row>
  </sheetData>
  <mergeCells count="10">
    <mergeCell ref="A109:B109"/>
    <mergeCell ref="A110:B110"/>
    <mergeCell ref="A111:B111"/>
    <mergeCell ref="A112:B112"/>
    <mergeCell ref="A1:G1"/>
    <mergeCell ref="A104:B104"/>
    <mergeCell ref="A105:B105"/>
    <mergeCell ref="A106:B106"/>
    <mergeCell ref="A107:B107"/>
    <mergeCell ref="A108:B108"/>
  </mergeCells>
  <conditionalFormatting sqref="F2:F3">
    <cfRule type="cellIs" dxfId="117" priority="2" stopIfTrue="1" operator="between">
      <formula>0.009</formula>
      <formula>-0.009</formula>
    </cfRule>
  </conditionalFormatting>
  <conditionalFormatting sqref="F5:F65536">
    <cfRule type="cellIs" dxfId="116"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16"/>
  <sheetViews>
    <sheetView workbookViewId="0">
      <selection sqref="A1:G1"/>
    </sheetView>
  </sheetViews>
  <sheetFormatPr defaultColWidth="9.08984375" defaultRowHeight="10" x14ac:dyDescent="0.2"/>
  <cols>
    <col min="1" max="1" width="38.6328125" style="7" bestFit="1" customWidth="1"/>
    <col min="2" max="2" width="35.453125" style="7" bestFit="1" customWidth="1"/>
    <col min="3" max="3" width="24.6328125" style="7" bestFit="1" customWidth="1"/>
    <col min="4" max="4" width="15" style="7" bestFit="1" customWidth="1"/>
    <col min="5" max="5" width="27.6328125" style="10" customWidth="1"/>
    <col min="6" max="6" width="13.54296875" style="11" bestFit="1" customWidth="1"/>
    <col min="7" max="7" width="4.54296875" style="10" bestFit="1" customWidth="1"/>
    <col min="8" max="16384" width="9.08984375" style="7"/>
  </cols>
  <sheetData>
    <row r="1" spans="1:9" s="1" customFormat="1" ht="14" x14ac:dyDescent="0.25">
      <c r="A1" s="106" t="s">
        <v>1270</v>
      </c>
      <c r="B1" s="107"/>
      <c r="C1" s="107"/>
      <c r="D1" s="107"/>
      <c r="E1" s="107"/>
      <c r="F1" s="107"/>
      <c r="G1" s="107"/>
    </row>
    <row r="2" spans="1:9" s="1" customFormat="1" ht="11.5" x14ac:dyDescent="0.25">
      <c r="E2" s="5"/>
      <c r="F2" s="9"/>
      <c r="G2" s="10"/>
    </row>
    <row r="3" spans="1:9" s="1" customFormat="1" ht="11.5" x14ac:dyDescent="0.25">
      <c r="A3" s="8" t="s">
        <v>7</v>
      </c>
      <c r="B3" s="2"/>
      <c r="C3" s="3"/>
      <c r="D3" s="3"/>
      <c r="E3" s="4"/>
      <c r="F3" s="9"/>
      <c r="G3" s="10"/>
    </row>
    <row r="4" spans="1:9" s="1" customFormat="1" ht="21" x14ac:dyDescent="0.25">
      <c r="A4" s="6" t="s">
        <v>2</v>
      </c>
      <c r="B4" s="6" t="s">
        <v>0</v>
      </c>
      <c r="C4" s="13" t="s">
        <v>1041</v>
      </c>
      <c r="D4" s="13" t="s">
        <v>1</v>
      </c>
      <c r="E4" s="53" t="s">
        <v>6</v>
      </c>
      <c r="F4" s="12" t="s">
        <v>3</v>
      </c>
      <c r="G4" s="12" t="s">
        <v>5</v>
      </c>
    </row>
    <row r="5" spans="1:9" ht="10.5" x14ac:dyDescent="0.25">
      <c r="A5" s="16" t="s">
        <v>19</v>
      </c>
      <c r="B5" s="17"/>
      <c r="C5" s="17"/>
      <c r="D5" s="17"/>
      <c r="E5" s="18"/>
      <c r="F5" s="19"/>
      <c r="G5" s="18"/>
    </row>
    <row r="6" spans="1:9" ht="10.5" x14ac:dyDescent="0.25">
      <c r="A6" s="20" t="s">
        <v>20</v>
      </c>
      <c r="B6" s="21"/>
      <c r="C6" s="21"/>
      <c r="D6" s="21"/>
      <c r="E6" s="22"/>
      <c r="F6" s="23"/>
      <c r="G6" s="22"/>
    </row>
    <row r="7" spans="1:9" x14ac:dyDescent="0.2">
      <c r="A7" s="21" t="s">
        <v>26</v>
      </c>
      <c r="B7" s="21" t="s">
        <v>25</v>
      </c>
      <c r="C7" s="21" t="s">
        <v>24</v>
      </c>
      <c r="D7" s="24">
        <v>2410</v>
      </c>
      <c r="E7" s="22">
        <v>2552.5394500000002</v>
      </c>
      <c r="F7" s="23">
        <v>7.81722585080262</v>
      </c>
      <c r="G7" s="22">
        <v>8.0718999999999994</v>
      </c>
    </row>
    <row r="8" spans="1:9" x14ac:dyDescent="0.2">
      <c r="A8" s="21" t="s">
        <v>23</v>
      </c>
      <c r="B8" s="21" t="s">
        <v>22</v>
      </c>
      <c r="C8" s="21" t="s">
        <v>24</v>
      </c>
      <c r="D8" s="24">
        <v>2359</v>
      </c>
      <c r="E8" s="22">
        <v>2504.9300990000002</v>
      </c>
      <c r="F8" s="23">
        <v>7.6714208371417598</v>
      </c>
      <c r="G8" s="22">
        <v>8.1367999999999991</v>
      </c>
    </row>
    <row r="9" spans="1:9" x14ac:dyDescent="0.2">
      <c r="A9" s="21" t="s">
        <v>83</v>
      </c>
      <c r="B9" s="21" t="s">
        <v>82</v>
      </c>
      <c r="C9" s="21" t="s">
        <v>21</v>
      </c>
      <c r="D9" s="24">
        <v>2000</v>
      </c>
      <c r="E9" s="22">
        <v>2260.0541917999999</v>
      </c>
      <c r="F9" s="23">
        <v>6.92148129281754</v>
      </c>
      <c r="G9" s="22">
        <v>7.4550000000000001</v>
      </c>
    </row>
    <row r="10" spans="1:9" x14ac:dyDescent="0.2">
      <c r="A10" s="21" t="s">
        <v>85</v>
      </c>
      <c r="B10" s="21" t="s">
        <v>84</v>
      </c>
      <c r="C10" s="21" t="s">
        <v>86</v>
      </c>
      <c r="D10" s="24">
        <v>2000</v>
      </c>
      <c r="E10" s="22">
        <v>2160.0971780999998</v>
      </c>
      <c r="F10" s="23">
        <v>6.6153600489461999</v>
      </c>
      <c r="G10" s="22">
        <v>7.4275000000000002</v>
      </c>
    </row>
    <row r="11" spans="1:9" x14ac:dyDescent="0.2">
      <c r="A11" s="21" t="s">
        <v>1271</v>
      </c>
      <c r="B11" s="21" t="s">
        <v>1272</v>
      </c>
      <c r="C11" s="21" t="s">
        <v>21</v>
      </c>
      <c r="D11" s="24">
        <v>150</v>
      </c>
      <c r="E11" s="22">
        <v>1583.3761027</v>
      </c>
      <c r="F11" s="23">
        <v>4.8491350845016497</v>
      </c>
      <c r="G11" s="22">
        <v>6.7149999999999999</v>
      </c>
    </row>
    <row r="12" spans="1:9" x14ac:dyDescent="0.2">
      <c r="A12" s="21" t="s">
        <v>68</v>
      </c>
      <c r="B12" s="21" t="s">
        <v>67</v>
      </c>
      <c r="C12" s="21" t="s">
        <v>21</v>
      </c>
      <c r="D12" s="24">
        <v>1000</v>
      </c>
      <c r="E12" s="22">
        <v>1038.2650274</v>
      </c>
      <c r="F12" s="23">
        <v>3.1797166591002402</v>
      </c>
      <c r="G12" s="22">
        <v>7.7895000000000003</v>
      </c>
    </row>
    <row r="13" spans="1:9" ht="10.5" x14ac:dyDescent="0.25">
      <c r="A13" s="20" t="s">
        <v>27</v>
      </c>
      <c r="B13" s="20"/>
      <c r="C13" s="20"/>
      <c r="D13" s="20"/>
      <c r="E13" s="25">
        <f>SUM(E6:E12)</f>
        <v>12099.262049000001</v>
      </c>
      <c r="F13" s="26">
        <f>SUM(F6:F12)</f>
        <v>37.054339773310005</v>
      </c>
      <c r="G13" s="25"/>
      <c r="H13" s="14"/>
      <c r="I13" s="14"/>
    </row>
    <row r="14" spans="1:9" x14ac:dyDescent="0.2">
      <c r="A14" s="21"/>
      <c r="B14" s="21"/>
      <c r="C14" s="21"/>
      <c r="D14" s="21"/>
      <c r="E14" s="22"/>
      <c r="F14" s="23"/>
      <c r="G14" s="22"/>
    </row>
    <row r="15" spans="1:9" ht="10.5" x14ac:dyDescent="0.25">
      <c r="A15" s="20" t="s">
        <v>33</v>
      </c>
      <c r="B15" s="21"/>
      <c r="C15" s="21"/>
      <c r="D15" s="21"/>
      <c r="E15" s="22"/>
      <c r="F15" s="23"/>
      <c r="G15" s="22"/>
    </row>
    <row r="16" spans="1:9" x14ac:dyDescent="0.2">
      <c r="A16" s="21" t="s">
        <v>1273</v>
      </c>
      <c r="B16" s="21" t="s">
        <v>1274</v>
      </c>
      <c r="C16" s="21" t="s">
        <v>34</v>
      </c>
      <c r="D16" s="24">
        <v>7500000</v>
      </c>
      <c r="E16" s="22">
        <v>7821.0325000000003</v>
      </c>
      <c r="F16" s="23">
        <v>23.952138110526501</v>
      </c>
      <c r="G16" s="22">
        <v>6.5400572111163102</v>
      </c>
    </row>
    <row r="17" spans="1:9" x14ac:dyDescent="0.2">
      <c r="A17" s="21" t="s">
        <v>1275</v>
      </c>
      <c r="B17" s="21" t="s">
        <v>1276</v>
      </c>
      <c r="C17" s="21" t="s">
        <v>34</v>
      </c>
      <c r="D17" s="24">
        <v>2500000</v>
      </c>
      <c r="E17" s="22">
        <v>2551.4175</v>
      </c>
      <c r="F17" s="23">
        <v>7.8137898464958804</v>
      </c>
      <c r="G17" s="22">
        <v>6.8711283200000004</v>
      </c>
    </row>
    <row r="18" spans="1:9" x14ac:dyDescent="0.2">
      <c r="A18" s="21" t="s">
        <v>1277</v>
      </c>
      <c r="B18" s="21" t="s">
        <v>1278</v>
      </c>
      <c r="C18" s="21" t="s">
        <v>34</v>
      </c>
      <c r="D18" s="24">
        <v>2500000</v>
      </c>
      <c r="E18" s="22">
        <v>2520.9261111000001</v>
      </c>
      <c r="F18" s="23">
        <v>7.72040908658796</v>
      </c>
      <c r="G18" s="22">
        <v>7.1328761250000001</v>
      </c>
    </row>
    <row r="19" spans="1:9" x14ac:dyDescent="0.2">
      <c r="A19" s="21" t="s">
        <v>1279</v>
      </c>
      <c r="B19" s="21" t="s">
        <v>1280</v>
      </c>
      <c r="C19" s="21" t="s">
        <v>34</v>
      </c>
      <c r="D19" s="24">
        <v>2000000</v>
      </c>
      <c r="E19" s="22">
        <v>2084.9119999999998</v>
      </c>
      <c r="F19" s="23">
        <v>6.3851032676688302</v>
      </c>
      <c r="G19" s="22">
        <v>6.3599806610542799</v>
      </c>
    </row>
    <row r="20" spans="1:9" x14ac:dyDescent="0.2">
      <c r="A20" s="21" t="s">
        <v>1281</v>
      </c>
      <c r="B20" s="21" t="s">
        <v>1282</v>
      </c>
      <c r="C20" s="21" t="s">
        <v>34</v>
      </c>
      <c r="D20" s="24">
        <v>1500000</v>
      </c>
      <c r="E20" s="22">
        <v>1524.9385</v>
      </c>
      <c r="F20" s="23">
        <v>4.6701682370018496</v>
      </c>
      <c r="G20" s="22">
        <v>6.4330463162940701</v>
      </c>
    </row>
    <row r="21" spans="1:9" x14ac:dyDescent="0.2">
      <c r="A21" s="21" t="s">
        <v>81</v>
      </c>
      <c r="B21" s="21" t="s">
        <v>80</v>
      </c>
      <c r="C21" s="21" t="s">
        <v>34</v>
      </c>
      <c r="D21" s="24">
        <v>83300</v>
      </c>
      <c r="E21" s="22">
        <v>81.718864199999999</v>
      </c>
      <c r="F21" s="23">
        <v>0.25026638382512301</v>
      </c>
      <c r="G21" s="22">
        <v>7.5008873149999999</v>
      </c>
    </row>
    <row r="22" spans="1:9" ht="10.5" x14ac:dyDescent="0.25">
      <c r="A22" s="20" t="s">
        <v>27</v>
      </c>
      <c r="B22" s="20"/>
      <c r="C22" s="20"/>
      <c r="D22" s="20"/>
      <c r="E22" s="25">
        <f>SUM(E16:E21)</f>
        <v>16584.945475299999</v>
      </c>
      <c r="F22" s="26">
        <f>SUM(F16:F21)</f>
        <v>50.79187493210614</v>
      </c>
      <c r="G22" s="25"/>
      <c r="H22" s="14"/>
      <c r="I22" s="14"/>
    </row>
    <row r="23" spans="1:9" x14ac:dyDescent="0.2">
      <c r="A23" s="21"/>
      <c r="B23" s="21"/>
      <c r="C23" s="21"/>
      <c r="D23" s="21"/>
      <c r="E23" s="22"/>
      <c r="F23" s="23"/>
      <c r="G23" s="22"/>
    </row>
    <row r="24" spans="1:9" ht="10.5" x14ac:dyDescent="0.25">
      <c r="A24" s="20" t="s">
        <v>1120</v>
      </c>
      <c r="B24" s="21"/>
      <c r="C24" s="21"/>
      <c r="D24" s="21"/>
      <c r="E24" s="22"/>
      <c r="F24" s="23"/>
      <c r="G24" s="22"/>
    </row>
    <row r="25" spans="1:9" x14ac:dyDescent="0.2">
      <c r="A25" s="21" t="s">
        <v>1121</v>
      </c>
      <c r="B25" s="21" t="s">
        <v>1122</v>
      </c>
      <c r="C25" s="21" t="s">
        <v>1123</v>
      </c>
      <c r="D25" s="24">
        <v>884.07799999999997</v>
      </c>
      <c r="E25" s="22">
        <v>101.1461006</v>
      </c>
      <c r="F25" s="23">
        <v>0.30976285687502397</v>
      </c>
      <c r="G25" s="22">
        <v>5.58</v>
      </c>
    </row>
    <row r="26" spans="1:9" ht="10.5" x14ac:dyDescent="0.25">
      <c r="A26" s="20" t="s">
        <v>27</v>
      </c>
      <c r="B26" s="20"/>
      <c r="C26" s="20"/>
      <c r="D26" s="20"/>
      <c r="E26" s="25">
        <f>SUM(E25:E25)</f>
        <v>101.1461006</v>
      </c>
      <c r="F26" s="26">
        <f>SUM(F25:F25)</f>
        <v>0.30976285687502397</v>
      </c>
      <c r="G26" s="25"/>
      <c r="H26" s="14"/>
      <c r="I26" s="14"/>
    </row>
    <row r="27" spans="1:9" x14ac:dyDescent="0.2">
      <c r="A27" s="21"/>
      <c r="B27" s="21"/>
      <c r="C27" s="21"/>
      <c r="D27" s="21"/>
      <c r="E27" s="22"/>
      <c r="F27" s="23"/>
      <c r="G27" s="22"/>
    </row>
    <row r="28" spans="1:9" ht="10.5" x14ac:dyDescent="0.25">
      <c r="A28" s="20" t="s">
        <v>36</v>
      </c>
      <c r="B28" s="20"/>
      <c r="C28" s="20"/>
      <c r="D28" s="20"/>
      <c r="E28" s="25">
        <f>E13+E22+E26</f>
        <v>28785.353624899999</v>
      </c>
      <c r="F28" s="26">
        <f>F13+F22+F26</f>
        <v>88.15597756229117</v>
      </c>
      <c r="G28" s="25"/>
      <c r="H28" s="14"/>
      <c r="I28" s="14"/>
    </row>
    <row r="29" spans="1:9" ht="10.5" x14ac:dyDescent="0.25">
      <c r="A29" s="20"/>
      <c r="B29" s="20"/>
      <c r="C29" s="20"/>
      <c r="D29" s="20"/>
      <c r="E29" s="25"/>
      <c r="F29" s="26"/>
      <c r="G29" s="25"/>
      <c r="H29" s="14"/>
      <c r="I29" s="14"/>
    </row>
    <row r="30" spans="1:9" ht="10.5" x14ac:dyDescent="0.25">
      <c r="A30" s="20" t="s">
        <v>335</v>
      </c>
      <c r="B30" s="20"/>
      <c r="C30" s="20"/>
      <c r="D30" s="20"/>
      <c r="E30" s="25">
        <v>4.8298496150000005</v>
      </c>
      <c r="F30" s="26">
        <f>+E30/E34*100</f>
        <v>1.4791554060356274E-2</v>
      </c>
      <c r="G30" s="25"/>
      <c r="H30" s="14"/>
      <c r="I30" s="14"/>
    </row>
    <row r="31" spans="1:9" ht="10.5" x14ac:dyDescent="0.25">
      <c r="A31" s="20"/>
      <c r="B31" s="20"/>
      <c r="C31" s="20"/>
      <c r="D31" s="20"/>
      <c r="E31" s="25"/>
      <c r="F31" s="26"/>
      <c r="G31" s="25"/>
      <c r="H31" s="14"/>
      <c r="I31" s="14"/>
    </row>
    <row r="32" spans="1:9" ht="10.5" x14ac:dyDescent="0.25">
      <c r="A32" s="20" t="s">
        <v>38</v>
      </c>
      <c r="B32" s="20"/>
      <c r="C32" s="20"/>
      <c r="D32" s="20"/>
      <c r="E32" s="25">
        <f>E34-(E13+E22+E26+E30)</f>
        <v>3862.5695444850026</v>
      </c>
      <c r="F32" s="26">
        <f>F34-(F13+F22+F26+F30)</f>
        <v>11.829230883648478</v>
      </c>
      <c r="G32" s="25"/>
      <c r="H32" s="14"/>
      <c r="I32" s="14"/>
    </row>
    <row r="33" spans="1:9" ht="10.5" x14ac:dyDescent="0.25">
      <c r="A33" s="20"/>
      <c r="B33" s="20"/>
      <c r="C33" s="20"/>
      <c r="D33" s="20"/>
      <c r="E33" s="25"/>
      <c r="F33" s="26"/>
      <c r="G33" s="25"/>
      <c r="H33" s="14"/>
      <c r="I33" s="14"/>
    </row>
    <row r="34" spans="1:9" ht="10.5" x14ac:dyDescent="0.25">
      <c r="A34" s="27" t="s">
        <v>37</v>
      </c>
      <c r="B34" s="27"/>
      <c r="C34" s="27"/>
      <c r="D34" s="27"/>
      <c r="E34" s="28">
        <v>32652.753019</v>
      </c>
      <c r="F34" s="29">
        <v>100</v>
      </c>
      <c r="G34" s="28"/>
      <c r="H34" s="14"/>
      <c r="I34" s="14"/>
    </row>
    <row r="36" spans="1:9" ht="10.5" x14ac:dyDescent="0.25">
      <c r="A36" s="72" t="s">
        <v>1283</v>
      </c>
      <c r="B36" s="72"/>
      <c r="C36" s="72"/>
      <c r="D36" s="72"/>
      <c r="E36" s="73"/>
      <c r="F36" s="73"/>
      <c r="G36" s="73"/>
    </row>
    <row r="37" spans="1:9" ht="10.5" x14ac:dyDescent="0.25">
      <c r="A37" s="74"/>
      <c r="B37" s="74"/>
      <c r="C37" s="74"/>
      <c r="D37" s="74"/>
      <c r="E37" s="26"/>
      <c r="F37" s="26"/>
      <c r="G37" s="26"/>
    </row>
    <row r="38" spans="1:9" ht="10.5" x14ac:dyDescent="0.25">
      <c r="A38" s="75" t="s">
        <v>1284</v>
      </c>
      <c r="C38" s="76"/>
      <c r="D38" s="74"/>
      <c r="E38" s="77" t="s">
        <v>1285</v>
      </c>
      <c r="F38" s="75" t="s">
        <v>3</v>
      </c>
      <c r="G38" s="26"/>
    </row>
    <row r="39" spans="1:9" ht="10.5" x14ac:dyDescent="0.25">
      <c r="A39" s="78" t="s">
        <v>1286</v>
      </c>
      <c r="C39" s="76"/>
      <c r="D39" s="74"/>
      <c r="E39" s="79">
        <v>2500</v>
      </c>
      <c r="F39" s="79">
        <f>E39/$E$34*100</f>
        <v>7.656322266441971</v>
      </c>
      <c r="G39" s="26"/>
    </row>
    <row r="40" spans="1:9" ht="10.5" x14ac:dyDescent="0.25">
      <c r="A40" s="78" t="s">
        <v>1286</v>
      </c>
      <c r="C40" s="76"/>
      <c r="D40" s="74"/>
      <c r="E40" s="79">
        <v>2500</v>
      </c>
      <c r="F40" s="79">
        <f>E40/$E$34*100</f>
        <v>7.656322266441971</v>
      </c>
      <c r="G40" s="26"/>
    </row>
    <row r="41" spans="1:9" ht="10.5" x14ac:dyDescent="0.25">
      <c r="A41" s="78" t="s">
        <v>1286</v>
      </c>
      <c r="C41" s="76"/>
      <c r="D41" s="74"/>
      <c r="E41" s="79">
        <v>2500</v>
      </c>
      <c r="F41" s="79">
        <f>E41/$E$34*100</f>
        <v>7.656322266441971</v>
      </c>
      <c r="G41" s="26"/>
    </row>
    <row r="42" spans="1:9" ht="10.5" x14ac:dyDescent="0.25">
      <c r="A42" s="78" t="s">
        <v>1286</v>
      </c>
      <c r="C42" s="76"/>
      <c r="D42" s="74"/>
      <c r="E42" s="79">
        <v>2500</v>
      </c>
      <c r="F42" s="79">
        <f>E42/$E$34*100</f>
        <v>7.656322266441971</v>
      </c>
      <c r="G42" s="26"/>
    </row>
    <row r="43" spans="1:9" ht="10.5" x14ac:dyDescent="0.25">
      <c r="A43" s="78" t="s">
        <v>1286</v>
      </c>
      <c r="C43" s="80"/>
      <c r="D43" s="74"/>
      <c r="E43" s="79">
        <v>2500</v>
      </c>
      <c r="F43" s="79">
        <f>E43/$E$34*100</f>
        <v>7.656322266441971</v>
      </c>
      <c r="G43" s="81"/>
    </row>
    <row r="44" spans="1:9" ht="10.5" x14ac:dyDescent="0.25">
      <c r="A44" s="82" t="s">
        <v>1287</v>
      </c>
      <c r="B44" s="83"/>
      <c r="C44" s="83"/>
      <c r="D44" s="82"/>
      <c r="E44" s="84">
        <f>SUM(E39:E43)</f>
        <v>12500</v>
      </c>
      <c r="F44" s="84">
        <f>SUM(F39:F43)</f>
        <v>38.281611332209856</v>
      </c>
      <c r="G44" s="29"/>
    </row>
    <row r="46" spans="1:9" ht="10.5" x14ac:dyDescent="0.25">
      <c r="A46" s="14" t="s">
        <v>39</v>
      </c>
    </row>
    <row r="47" spans="1:9" ht="10.5" x14ac:dyDescent="0.25">
      <c r="A47" s="14" t="s">
        <v>1125</v>
      </c>
    </row>
    <row r="48" spans="1:9" ht="10.5" x14ac:dyDescent="0.25">
      <c r="A48" s="14" t="s">
        <v>1288</v>
      </c>
    </row>
    <row r="49" spans="1:7" ht="10.5" x14ac:dyDescent="0.25">
      <c r="A49" s="14"/>
    </row>
    <row r="50" spans="1:7" ht="33.75" customHeight="1" x14ac:dyDescent="0.2">
      <c r="A50" s="110" t="s">
        <v>1289</v>
      </c>
      <c r="B50" s="110"/>
      <c r="C50" s="110"/>
      <c r="D50" s="110"/>
      <c r="E50" s="110"/>
      <c r="F50" s="110"/>
      <c r="G50" s="110"/>
    </row>
    <row r="52" spans="1:7" ht="10.5" x14ac:dyDescent="0.25">
      <c r="A52" s="14" t="s">
        <v>40</v>
      </c>
    </row>
    <row r="53" spans="1:7" ht="10.5" x14ac:dyDescent="0.25">
      <c r="A53" s="14" t="s">
        <v>41</v>
      </c>
    </row>
    <row r="54" spans="1:7" ht="10.5" x14ac:dyDescent="0.25">
      <c r="A54" s="14" t="s">
        <v>42</v>
      </c>
      <c r="B54" s="14"/>
      <c r="C54" s="30" t="s">
        <v>44</v>
      </c>
      <c r="D54" s="14" t="s">
        <v>43</v>
      </c>
    </row>
    <row r="55" spans="1:7" x14ac:dyDescent="0.2">
      <c r="A55" s="7" t="s">
        <v>45</v>
      </c>
      <c r="C55" s="31">
        <v>40.433799999999998</v>
      </c>
      <c r="D55" s="31">
        <v>41.681399999999996</v>
      </c>
    </row>
    <row r="56" spans="1:7" x14ac:dyDescent="0.2">
      <c r="A56" s="7" t="s">
        <v>1147</v>
      </c>
      <c r="C56" s="31">
        <v>10.378</v>
      </c>
      <c r="D56" s="31">
        <v>10.285600000000001</v>
      </c>
    </row>
    <row r="57" spans="1:7" x14ac:dyDescent="0.2">
      <c r="A57" s="7" t="s">
        <v>47</v>
      </c>
      <c r="C57" s="31">
        <v>44.083599999999997</v>
      </c>
      <c r="D57" s="31">
        <v>45.610799999999998</v>
      </c>
    </row>
    <row r="58" spans="1:7" x14ac:dyDescent="0.2">
      <c r="A58" s="7" t="s">
        <v>1149</v>
      </c>
      <c r="C58" s="31">
        <v>10.274699999999999</v>
      </c>
      <c r="D58" s="31">
        <v>10.1838</v>
      </c>
    </row>
    <row r="60" spans="1:7" ht="10.5" x14ac:dyDescent="0.25">
      <c r="A60" s="14" t="s">
        <v>49</v>
      </c>
    </row>
    <row r="61" spans="1:7" ht="10.5" x14ac:dyDescent="0.25">
      <c r="A61" s="108" t="s">
        <v>50</v>
      </c>
      <c r="B61" s="109"/>
      <c r="C61" s="32" t="s">
        <v>51</v>
      </c>
    </row>
    <row r="62" spans="1:7" x14ac:dyDescent="0.2">
      <c r="A62" s="104" t="s">
        <v>1147</v>
      </c>
      <c r="B62" s="105"/>
      <c r="C62" s="33">
        <v>0.40620946000000002</v>
      </c>
    </row>
    <row r="63" spans="1:7" x14ac:dyDescent="0.2">
      <c r="A63" s="104" t="s">
        <v>1149</v>
      </c>
      <c r="B63" s="105"/>
      <c r="C63" s="33">
        <v>0.43073713000000002</v>
      </c>
    </row>
    <row r="64" spans="1:7" x14ac:dyDescent="0.2">
      <c r="A64" s="7" t="s">
        <v>52</v>
      </c>
    </row>
    <row r="65" spans="1:9" x14ac:dyDescent="0.2">
      <c r="A65" s="7" t="s">
        <v>53</v>
      </c>
    </row>
    <row r="67" spans="1:9" ht="10.5" x14ac:dyDescent="0.25">
      <c r="A67" s="64" t="s">
        <v>1290</v>
      </c>
    </row>
    <row r="68" spans="1:9" ht="10.5" x14ac:dyDescent="0.25">
      <c r="A68" s="64"/>
    </row>
    <row r="69" spans="1:9" x14ac:dyDescent="0.2">
      <c r="A69" s="65" t="s">
        <v>1291</v>
      </c>
    </row>
    <row r="70" spans="1:9" x14ac:dyDescent="0.2">
      <c r="A70" s="65" t="s">
        <v>1292</v>
      </c>
    </row>
    <row r="72" spans="1:9" ht="10.5" x14ac:dyDescent="0.25">
      <c r="A72" s="14" t="s">
        <v>284</v>
      </c>
      <c r="D72" s="34">
        <v>5.0302410439541498</v>
      </c>
      <c r="E72" s="10" t="s">
        <v>54</v>
      </c>
    </row>
    <row r="74" spans="1:9" ht="10.5" x14ac:dyDescent="0.25">
      <c r="A74" s="14" t="s">
        <v>1489</v>
      </c>
      <c r="D74" s="30" t="s">
        <v>55</v>
      </c>
    </row>
    <row r="76" spans="1:9" ht="10.5" x14ac:dyDescent="0.25">
      <c r="A76" s="64" t="s">
        <v>1293</v>
      </c>
      <c r="B76" s="65"/>
      <c r="C76" s="65"/>
      <c r="D76" s="65"/>
      <c r="E76" s="11"/>
      <c r="G76" s="11"/>
      <c r="H76" s="65"/>
      <c r="I76" s="65"/>
    </row>
    <row r="77" spans="1:9" ht="14.5" x14ac:dyDescent="0.35">
      <c r="A77" s="85"/>
      <c r="B77" s="65"/>
      <c r="C77" s="65"/>
      <c r="D77" s="65"/>
      <c r="E77" s="11"/>
      <c r="G77" s="11"/>
      <c r="H77" s="65"/>
      <c r="I77" s="65"/>
    </row>
    <row r="78" spans="1:9" ht="10.5" x14ac:dyDescent="0.25">
      <c r="A78" s="64" t="s">
        <v>997</v>
      </c>
      <c r="B78" s="65"/>
      <c r="C78" s="65"/>
      <c r="D78" s="65"/>
      <c r="E78" s="11"/>
      <c r="G78" s="11"/>
      <c r="H78" s="65"/>
      <c r="I78" s="65"/>
    </row>
    <row r="79" spans="1:9" x14ac:dyDescent="0.2">
      <c r="A79" s="65"/>
      <c r="B79" s="65"/>
      <c r="C79" s="65"/>
      <c r="D79" s="65"/>
      <c r="E79" s="11"/>
      <c r="G79" s="11"/>
      <c r="H79" s="65"/>
      <c r="I79" s="65"/>
    </row>
    <row r="80" spans="1:9" x14ac:dyDescent="0.2">
      <c r="A80" s="65"/>
      <c r="B80" s="65"/>
      <c r="C80" s="65"/>
      <c r="D80" s="65"/>
      <c r="E80" s="11"/>
      <c r="G80" s="11"/>
      <c r="H80" s="65"/>
      <c r="I80" s="65"/>
    </row>
    <row r="81" spans="1:9" x14ac:dyDescent="0.2">
      <c r="A81" s="65"/>
      <c r="B81" s="65"/>
      <c r="C81" s="65"/>
      <c r="D81" s="65"/>
      <c r="E81" s="11"/>
      <c r="G81" s="11"/>
      <c r="H81" s="65"/>
      <c r="I81" s="65"/>
    </row>
    <row r="82" spans="1:9" x14ac:dyDescent="0.2">
      <c r="A82" s="65"/>
      <c r="B82" s="65"/>
      <c r="C82" s="65"/>
      <c r="D82" s="65"/>
      <c r="E82" s="11"/>
      <c r="G82" s="11"/>
      <c r="H82" s="65"/>
      <c r="I82" s="65"/>
    </row>
    <row r="83" spans="1:9" x14ac:dyDescent="0.2">
      <c r="A83" s="65"/>
      <c r="B83" s="65"/>
      <c r="C83" s="65"/>
      <c r="D83" s="65"/>
      <c r="E83" s="11"/>
      <c r="G83" s="11"/>
      <c r="H83" s="65"/>
      <c r="I83" s="65"/>
    </row>
    <row r="84" spans="1:9" x14ac:dyDescent="0.2">
      <c r="A84" s="65"/>
      <c r="B84" s="65"/>
      <c r="C84" s="65"/>
      <c r="D84" s="65"/>
      <c r="E84" s="11"/>
      <c r="G84" s="11"/>
      <c r="H84" s="65"/>
      <c r="I84" s="65"/>
    </row>
    <row r="85" spans="1:9" x14ac:dyDescent="0.2">
      <c r="A85" s="65"/>
      <c r="B85" s="65"/>
      <c r="C85" s="65"/>
      <c r="D85" s="65"/>
      <c r="E85" s="11"/>
      <c r="G85" s="11"/>
      <c r="H85" s="65"/>
      <c r="I85" s="65"/>
    </row>
    <row r="86" spans="1:9" x14ac:dyDescent="0.2">
      <c r="A86" s="65"/>
      <c r="B86" s="65"/>
      <c r="C86" s="65"/>
      <c r="D86" s="65"/>
      <c r="E86" s="11"/>
      <c r="G86" s="11"/>
      <c r="H86" s="65"/>
      <c r="I86" s="65"/>
    </row>
    <row r="87" spans="1:9" x14ac:dyDescent="0.2">
      <c r="A87" s="65"/>
      <c r="B87" s="65"/>
      <c r="C87" s="65"/>
      <c r="D87" s="65"/>
      <c r="E87" s="11"/>
      <c r="G87" s="11"/>
      <c r="H87" s="65"/>
      <c r="I87" s="65"/>
    </row>
    <row r="88" spans="1:9" x14ac:dyDescent="0.2">
      <c r="A88" s="65"/>
      <c r="B88" s="65"/>
      <c r="C88" s="65"/>
      <c r="D88" s="65"/>
      <c r="E88" s="11"/>
      <c r="G88" s="11"/>
      <c r="H88" s="65"/>
      <c r="I88" s="65"/>
    </row>
    <row r="89" spans="1:9" x14ac:dyDescent="0.2">
      <c r="A89" s="65"/>
      <c r="B89" s="65"/>
      <c r="C89" s="65"/>
      <c r="D89" s="65"/>
      <c r="E89" s="11"/>
      <c r="G89" s="11"/>
      <c r="H89" s="65"/>
      <c r="I89" s="65"/>
    </row>
    <row r="90" spans="1:9" x14ac:dyDescent="0.2">
      <c r="A90" s="65"/>
      <c r="B90" s="65"/>
      <c r="C90" s="65"/>
      <c r="D90" s="65"/>
      <c r="E90" s="11"/>
      <c r="G90" s="11"/>
      <c r="H90" s="65"/>
      <c r="I90" s="65"/>
    </row>
    <row r="91" spans="1:9" x14ac:dyDescent="0.2">
      <c r="A91" s="65"/>
      <c r="B91" s="65"/>
      <c r="C91" s="65"/>
      <c r="D91" s="65"/>
      <c r="E91" s="11"/>
      <c r="G91" s="11"/>
      <c r="H91" s="65"/>
      <c r="I91" s="65"/>
    </row>
    <row r="92" spans="1:9" x14ac:dyDescent="0.2">
      <c r="A92" s="65"/>
      <c r="B92" s="65"/>
      <c r="C92" s="65"/>
      <c r="D92" s="65"/>
      <c r="E92" s="11"/>
      <c r="G92" s="11"/>
      <c r="H92" s="65"/>
      <c r="I92" s="65"/>
    </row>
    <row r="93" spans="1:9" x14ac:dyDescent="0.2">
      <c r="A93" s="65"/>
      <c r="B93" s="65"/>
      <c r="C93" s="65"/>
      <c r="D93" s="65"/>
      <c r="E93" s="11"/>
      <c r="G93" s="11"/>
      <c r="H93" s="65"/>
      <c r="I93" s="65"/>
    </row>
    <row r="94" spans="1:9" ht="10.5" x14ac:dyDescent="0.25">
      <c r="A94" s="64" t="s">
        <v>1294</v>
      </c>
      <c r="B94" s="65"/>
      <c r="C94" s="65"/>
      <c r="D94" s="65"/>
      <c r="E94" s="11"/>
      <c r="G94" s="11"/>
      <c r="H94" s="65"/>
      <c r="I94" s="65"/>
    </row>
    <row r="95" spans="1:9" x14ac:dyDescent="0.2">
      <c r="A95" s="65"/>
      <c r="B95" s="65"/>
      <c r="C95" s="65"/>
      <c r="D95" s="65"/>
      <c r="E95" s="11"/>
      <c r="G95" s="11"/>
      <c r="H95" s="65"/>
      <c r="I95" s="65"/>
    </row>
    <row r="96" spans="1:9" ht="10.5" x14ac:dyDescent="0.25">
      <c r="A96" s="64" t="s">
        <v>998</v>
      </c>
      <c r="B96" s="65"/>
      <c r="C96" s="65"/>
      <c r="D96" s="65"/>
      <c r="E96" s="11"/>
      <c r="G96" s="11"/>
      <c r="H96" s="65"/>
      <c r="I96" s="65"/>
    </row>
    <row r="97" spans="1:9" x14ac:dyDescent="0.2">
      <c r="A97" s="65"/>
      <c r="B97" s="65"/>
      <c r="C97" s="65"/>
      <c r="D97" s="65"/>
      <c r="E97" s="11"/>
      <c r="G97" s="11"/>
      <c r="H97" s="65"/>
      <c r="I97" s="65"/>
    </row>
    <row r="98" spans="1:9" x14ac:dyDescent="0.2">
      <c r="A98" s="65"/>
      <c r="B98" s="65"/>
      <c r="C98" s="65"/>
      <c r="D98" s="65"/>
      <c r="E98" s="11"/>
      <c r="G98" s="11"/>
      <c r="H98" s="65"/>
      <c r="I98" s="65"/>
    </row>
    <row r="99" spans="1:9" x14ac:dyDescent="0.2">
      <c r="A99" s="65"/>
      <c r="B99" s="65"/>
      <c r="C99" s="65"/>
      <c r="D99" s="65"/>
      <c r="E99" s="11"/>
      <c r="G99" s="11"/>
      <c r="H99" s="65"/>
      <c r="I99" s="65"/>
    </row>
    <row r="100" spans="1:9" x14ac:dyDescent="0.2">
      <c r="A100" s="65"/>
      <c r="B100" s="65"/>
      <c r="C100" s="65"/>
      <c r="D100" s="65"/>
      <c r="E100" s="11"/>
      <c r="G100" s="11"/>
      <c r="H100" s="65"/>
      <c r="I100" s="65"/>
    </row>
    <row r="101" spans="1:9" x14ac:dyDescent="0.2">
      <c r="A101" s="65"/>
      <c r="B101" s="65"/>
      <c r="C101" s="65"/>
      <c r="D101" s="65"/>
      <c r="E101" s="11"/>
      <c r="G101" s="11"/>
      <c r="H101" s="65"/>
      <c r="I101" s="65"/>
    </row>
    <row r="102" spans="1:9" x14ac:dyDescent="0.2">
      <c r="A102" s="65"/>
      <c r="B102" s="65"/>
      <c r="C102" s="65"/>
      <c r="D102" s="65"/>
      <c r="E102" s="11"/>
      <c r="G102" s="11"/>
      <c r="H102" s="65"/>
      <c r="I102" s="65"/>
    </row>
    <row r="103" spans="1:9" x14ac:dyDescent="0.2">
      <c r="A103" s="65"/>
      <c r="B103" s="65"/>
      <c r="C103" s="65"/>
      <c r="D103" s="65"/>
      <c r="E103" s="11"/>
      <c r="G103" s="11"/>
      <c r="H103" s="65"/>
      <c r="I103" s="65"/>
    </row>
    <row r="104" spans="1:9" x14ac:dyDescent="0.2">
      <c r="A104" s="65"/>
      <c r="B104" s="65"/>
      <c r="C104" s="65"/>
      <c r="D104" s="65"/>
      <c r="E104" s="11"/>
      <c r="G104" s="11"/>
      <c r="H104" s="65"/>
      <c r="I104" s="65"/>
    </row>
    <row r="105" spans="1:9" x14ac:dyDescent="0.2">
      <c r="A105" s="65"/>
      <c r="B105" s="65"/>
      <c r="C105" s="65"/>
      <c r="D105" s="65"/>
      <c r="E105" s="11"/>
      <c r="G105" s="11"/>
      <c r="H105" s="65"/>
      <c r="I105" s="65"/>
    </row>
    <row r="106" spans="1:9" x14ac:dyDescent="0.2">
      <c r="A106" s="65"/>
      <c r="B106" s="65"/>
      <c r="C106" s="65"/>
      <c r="D106" s="65"/>
      <c r="E106" s="11"/>
      <c r="G106" s="11"/>
      <c r="H106" s="65"/>
      <c r="I106" s="65"/>
    </row>
    <row r="107" spans="1:9" x14ac:dyDescent="0.2">
      <c r="A107" s="65"/>
      <c r="B107" s="65"/>
      <c r="C107" s="65"/>
      <c r="D107" s="65"/>
      <c r="E107" s="11"/>
      <c r="G107" s="11"/>
      <c r="H107" s="65"/>
      <c r="I107" s="65"/>
    </row>
    <row r="108" spans="1:9" x14ac:dyDescent="0.2">
      <c r="A108" s="65"/>
      <c r="B108" s="65"/>
      <c r="C108" s="65"/>
      <c r="D108" s="65"/>
      <c r="E108" s="11"/>
      <c r="G108" s="11"/>
      <c r="H108" s="65"/>
      <c r="I108" s="65"/>
    </row>
    <row r="109" spans="1:9" x14ac:dyDescent="0.2">
      <c r="A109" s="65"/>
      <c r="B109" s="65"/>
      <c r="C109" s="65"/>
      <c r="D109" s="65"/>
      <c r="E109" s="11"/>
      <c r="G109" s="11"/>
      <c r="H109" s="65"/>
      <c r="I109" s="65"/>
    </row>
    <row r="110" spans="1:9" x14ac:dyDescent="0.2">
      <c r="A110" s="65"/>
      <c r="B110" s="65"/>
      <c r="C110" s="65"/>
      <c r="D110" s="65"/>
      <c r="E110" s="11"/>
      <c r="G110" s="11"/>
      <c r="H110" s="65"/>
      <c r="I110" s="65"/>
    </row>
    <row r="111" spans="1:9" x14ac:dyDescent="0.2">
      <c r="A111" s="65" t="s">
        <v>1001</v>
      </c>
      <c r="B111" s="65"/>
      <c r="C111" s="65"/>
      <c r="D111" s="65"/>
      <c r="E111" s="11"/>
      <c r="G111" s="11"/>
      <c r="H111" s="65"/>
      <c r="I111" s="65"/>
    </row>
    <row r="112" spans="1:9" x14ac:dyDescent="0.2">
      <c r="A112" s="66"/>
      <c r="B112" s="65"/>
      <c r="C112" s="65"/>
      <c r="D112" s="65"/>
      <c r="E112" s="11"/>
      <c r="G112" s="11"/>
      <c r="H112" s="65"/>
      <c r="I112" s="65"/>
    </row>
    <row r="113" spans="1:9" x14ac:dyDescent="0.2">
      <c r="A113" s="65"/>
      <c r="B113" s="65"/>
      <c r="C113" s="65"/>
      <c r="D113" s="65"/>
      <c r="E113" s="11"/>
      <c r="G113" s="11"/>
      <c r="H113" s="65"/>
      <c r="I113" s="65"/>
    </row>
    <row r="114" spans="1:9" x14ac:dyDescent="0.2">
      <c r="A114" s="65"/>
      <c r="B114" s="65"/>
      <c r="C114" s="65"/>
      <c r="D114" s="65"/>
      <c r="E114" s="11"/>
      <c r="G114" s="11"/>
      <c r="H114" s="65"/>
      <c r="I114" s="65"/>
    </row>
    <row r="115" spans="1:9" x14ac:dyDescent="0.2">
      <c r="A115" s="65"/>
      <c r="B115" s="65"/>
      <c r="C115" s="65"/>
      <c r="D115" s="65"/>
      <c r="E115" s="11"/>
      <c r="G115" s="11"/>
      <c r="H115" s="65"/>
      <c r="I115" s="65"/>
    </row>
    <row r="116" spans="1:9" x14ac:dyDescent="0.2">
      <c r="A116" s="66"/>
    </row>
  </sheetData>
  <mergeCells count="5">
    <mergeCell ref="A1:G1"/>
    <mergeCell ref="A50:G50"/>
    <mergeCell ref="A61:B61"/>
    <mergeCell ref="A62:B62"/>
    <mergeCell ref="A63:B63"/>
  </mergeCells>
  <conditionalFormatting sqref="F2:F3 F45:F49">
    <cfRule type="cellIs" dxfId="115" priority="3" stopIfTrue="1" operator="between">
      <formula>0.009</formula>
      <formula>-0.009</formula>
    </cfRule>
  </conditionalFormatting>
  <conditionalFormatting sqref="F5:F38">
    <cfRule type="cellIs" dxfId="114" priority="2" stopIfTrue="1" operator="between">
      <formula>0.009</formula>
      <formula>-0.009</formula>
    </cfRule>
  </conditionalFormatting>
  <conditionalFormatting sqref="F51:F65536">
    <cfRule type="cellIs" dxfId="113"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61"/>
  <sheetViews>
    <sheetView workbookViewId="0">
      <selection sqref="A1:G1"/>
    </sheetView>
  </sheetViews>
  <sheetFormatPr defaultColWidth="9.08984375" defaultRowHeight="10" x14ac:dyDescent="0.2"/>
  <cols>
    <col min="1" max="1" width="38.6328125" style="7" bestFit="1" customWidth="1"/>
    <col min="2" max="2" width="53.90625" style="7" bestFit="1" customWidth="1"/>
    <col min="3" max="3" width="24.6328125" style="7" bestFit="1" customWidth="1"/>
    <col min="4" max="4" width="15" style="7" bestFit="1" customWidth="1"/>
    <col min="5" max="5" width="27.6328125" style="10" customWidth="1"/>
    <col min="6" max="6" width="13.54296875" style="11" bestFit="1" customWidth="1"/>
    <col min="7" max="7" width="4.54296875" style="10" bestFit="1" customWidth="1"/>
    <col min="8" max="16384" width="9.08984375" style="7"/>
  </cols>
  <sheetData>
    <row r="1" spans="1:7" s="1" customFormat="1" ht="14" x14ac:dyDescent="0.25">
      <c r="A1" s="106" t="s">
        <v>1295</v>
      </c>
      <c r="B1" s="107"/>
      <c r="C1" s="107"/>
      <c r="D1" s="107"/>
      <c r="E1" s="107"/>
      <c r="F1" s="107"/>
      <c r="G1" s="107"/>
    </row>
    <row r="2" spans="1:7" s="1" customFormat="1" ht="11.5" x14ac:dyDescent="0.25">
      <c r="E2" s="5"/>
      <c r="F2" s="9"/>
      <c r="G2" s="10"/>
    </row>
    <row r="3" spans="1:7" s="1" customFormat="1" ht="11.5" x14ac:dyDescent="0.25">
      <c r="A3" s="8" t="s">
        <v>7</v>
      </c>
      <c r="B3" s="2"/>
      <c r="C3" s="3"/>
      <c r="D3" s="3"/>
      <c r="E3" s="4"/>
      <c r="F3" s="9"/>
      <c r="G3" s="10"/>
    </row>
    <row r="4" spans="1:7" s="1" customFormat="1" ht="21" x14ac:dyDescent="0.25">
      <c r="A4" s="6" t="s">
        <v>2</v>
      </c>
      <c r="B4" s="6" t="s">
        <v>0</v>
      </c>
      <c r="C4" s="13" t="s">
        <v>1041</v>
      </c>
      <c r="D4" s="13" t="s">
        <v>1</v>
      </c>
      <c r="E4" s="53" t="s">
        <v>6</v>
      </c>
      <c r="F4" s="12" t="s">
        <v>3</v>
      </c>
      <c r="G4" s="12" t="s">
        <v>5</v>
      </c>
    </row>
    <row r="5" spans="1:7" ht="10.5" x14ac:dyDescent="0.25">
      <c r="A5" s="16" t="s">
        <v>19</v>
      </c>
      <c r="B5" s="17"/>
      <c r="C5" s="17"/>
      <c r="D5" s="17"/>
      <c r="E5" s="18"/>
      <c r="F5" s="19"/>
      <c r="G5" s="18"/>
    </row>
    <row r="6" spans="1:7" ht="10.5" x14ac:dyDescent="0.25">
      <c r="A6" s="20" t="s">
        <v>20</v>
      </c>
      <c r="B6" s="21"/>
      <c r="C6" s="21"/>
      <c r="D6" s="21"/>
      <c r="E6" s="22"/>
      <c r="F6" s="23"/>
      <c r="G6" s="22"/>
    </row>
    <row r="7" spans="1:7" x14ac:dyDescent="0.2">
      <c r="A7" s="21" t="s">
        <v>63</v>
      </c>
      <c r="B7" s="21" t="s">
        <v>62</v>
      </c>
      <c r="C7" s="21" t="s">
        <v>21</v>
      </c>
      <c r="D7" s="24">
        <v>8000</v>
      </c>
      <c r="E7" s="22">
        <v>8021.4115068000001</v>
      </c>
      <c r="F7" s="23">
        <v>6.2182196867015396</v>
      </c>
      <c r="G7" s="22">
        <v>7.6584000000000003</v>
      </c>
    </row>
    <row r="8" spans="1:7" x14ac:dyDescent="0.2">
      <c r="A8" s="21" t="s">
        <v>88</v>
      </c>
      <c r="B8" s="21" t="s">
        <v>87</v>
      </c>
      <c r="C8" s="21" t="s">
        <v>21</v>
      </c>
      <c r="D8" s="24">
        <v>7500</v>
      </c>
      <c r="E8" s="22">
        <v>7688.0806849000001</v>
      </c>
      <c r="F8" s="23">
        <v>5.9598207406848802</v>
      </c>
      <c r="G8" s="22">
        <v>6.64</v>
      </c>
    </row>
    <row r="9" spans="1:7" x14ac:dyDescent="0.2">
      <c r="A9" s="21" t="s">
        <v>23</v>
      </c>
      <c r="B9" s="21" t="s">
        <v>22</v>
      </c>
      <c r="C9" s="21" t="s">
        <v>24</v>
      </c>
      <c r="D9" s="24">
        <v>6576</v>
      </c>
      <c r="E9" s="22">
        <v>6982.7979359999999</v>
      </c>
      <c r="F9" s="23">
        <v>5.41308366452526</v>
      </c>
      <c r="G9" s="22">
        <v>8.1367999999999991</v>
      </c>
    </row>
    <row r="10" spans="1:7" x14ac:dyDescent="0.2">
      <c r="A10" s="21" t="s">
        <v>1296</v>
      </c>
      <c r="B10" s="21" t="s">
        <v>1297</v>
      </c>
      <c r="C10" s="21" t="s">
        <v>64</v>
      </c>
      <c r="D10" s="24">
        <v>500</v>
      </c>
      <c r="E10" s="22">
        <v>5357.4708219000004</v>
      </c>
      <c r="F10" s="23">
        <v>4.1531257319770196</v>
      </c>
      <c r="G10" s="22">
        <v>6.2499000000000002</v>
      </c>
    </row>
    <row r="11" spans="1:7" x14ac:dyDescent="0.2">
      <c r="A11" s="21" t="s">
        <v>1298</v>
      </c>
      <c r="B11" s="21" t="s">
        <v>1299</v>
      </c>
      <c r="C11" s="21" t="s">
        <v>21</v>
      </c>
      <c r="D11" s="24">
        <v>500</v>
      </c>
      <c r="E11" s="22">
        <v>5215.9834246999999</v>
      </c>
      <c r="F11" s="23">
        <v>4.0434443226710197</v>
      </c>
      <c r="G11" s="22">
        <v>6.23</v>
      </c>
    </row>
    <row r="12" spans="1:7" x14ac:dyDescent="0.2">
      <c r="A12" s="21" t="s">
        <v>1300</v>
      </c>
      <c r="B12" s="21" t="s">
        <v>1301</v>
      </c>
      <c r="C12" s="21" t="s">
        <v>21</v>
      </c>
      <c r="D12" s="24">
        <v>500</v>
      </c>
      <c r="E12" s="22">
        <v>5176.7439040999998</v>
      </c>
      <c r="F12" s="23">
        <v>4.01302574119258</v>
      </c>
      <c r="G12" s="22">
        <v>6.59</v>
      </c>
    </row>
    <row r="13" spans="1:7" x14ac:dyDescent="0.2">
      <c r="A13" s="21" t="s">
        <v>90</v>
      </c>
      <c r="B13" s="21" t="s">
        <v>89</v>
      </c>
      <c r="C13" s="21" t="s">
        <v>21</v>
      </c>
      <c r="D13" s="24">
        <v>5000</v>
      </c>
      <c r="E13" s="22">
        <v>5161.8005479000003</v>
      </c>
      <c r="F13" s="23">
        <v>4.0014416114381799</v>
      </c>
      <c r="G13" s="22">
        <v>7.3414999999999999</v>
      </c>
    </row>
    <row r="14" spans="1:7" x14ac:dyDescent="0.2">
      <c r="A14" s="21" t="s">
        <v>92</v>
      </c>
      <c r="B14" s="21" t="s">
        <v>91</v>
      </c>
      <c r="C14" s="21" t="s">
        <v>21</v>
      </c>
      <c r="D14" s="24">
        <v>5000</v>
      </c>
      <c r="E14" s="22">
        <v>5049.6204795000003</v>
      </c>
      <c r="F14" s="23">
        <v>3.9144793219222902</v>
      </c>
      <c r="G14" s="22">
        <v>7.2312000000000003</v>
      </c>
    </row>
    <row r="15" spans="1:7" x14ac:dyDescent="0.2">
      <c r="A15" s="21" t="s">
        <v>94</v>
      </c>
      <c r="B15" s="21" t="s">
        <v>93</v>
      </c>
      <c r="C15" s="21" t="s">
        <v>21</v>
      </c>
      <c r="D15" s="24">
        <v>9000</v>
      </c>
      <c r="E15" s="22">
        <v>5040.1260000000002</v>
      </c>
      <c r="F15" s="23">
        <v>3.9071191759814199</v>
      </c>
      <c r="G15" s="22">
        <v>6.65</v>
      </c>
    </row>
    <row r="16" spans="1:7" x14ac:dyDescent="0.2">
      <c r="A16" s="21" t="s">
        <v>1302</v>
      </c>
      <c r="B16" s="21" t="s">
        <v>1303</v>
      </c>
      <c r="C16" s="21" t="s">
        <v>1304</v>
      </c>
      <c r="D16" s="24">
        <v>4550</v>
      </c>
      <c r="E16" s="22">
        <v>4874.5274411</v>
      </c>
      <c r="F16" s="23">
        <v>3.7787467295399799</v>
      </c>
      <c r="G16" s="22">
        <v>6.9649999999999999</v>
      </c>
    </row>
    <row r="17" spans="1:7" x14ac:dyDescent="0.2">
      <c r="A17" s="21" t="s">
        <v>26</v>
      </c>
      <c r="B17" s="21" t="s">
        <v>25</v>
      </c>
      <c r="C17" s="21" t="s">
        <v>24</v>
      </c>
      <c r="D17" s="24">
        <v>4269</v>
      </c>
      <c r="E17" s="22">
        <v>4521.4900049999997</v>
      </c>
      <c r="F17" s="23">
        <v>3.5050711634081799</v>
      </c>
      <c r="G17" s="22">
        <v>8.0718999999999994</v>
      </c>
    </row>
    <row r="18" spans="1:7" x14ac:dyDescent="0.2">
      <c r="A18" s="21" t="s">
        <v>1271</v>
      </c>
      <c r="B18" s="21" t="s">
        <v>1272</v>
      </c>
      <c r="C18" s="21" t="s">
        <v>21</v>
      </c>
      <c r="D18" s="24">
        <v>300</v>
      </c>
      <c r="E18" s="22">
        <v>3166.7522054999999</v>
      </c>
      <c r="F18" s="23">
        <v>2.4548747923544898</v>
      </c>
      <c r="G18" s="22">
        <v>6.7149999999999999</v>
      </c>
    </row>
    <row r="19" spans="1:7" x14ac:dyDescent="0.2">
      <c r="A19" s="21" t="s">
        <v>1305</v>
      </c>
      <c r="B19" s="21" t="s">
        <v>1306</v>
      </c>
      <c r="C19" s="21" t="s">
        <v>64</v>
      </c>
      <c r="D19" s="24">
        <v>2500</v>
      </c>
      <c r="E19" s="22">
        <v>2684.977089</v>
      </c>
      <c r="F19" s="23">
        <v>2.0814014315321998</v>
      </c>
      <c r="G19" s="22">
        <v>6.8849999999999998</v>
      </c>
    </row>
    <row r="20" spans="1:7" x14ac:dyDescent="0.2">
      <c r="A20" s="21" t="s">
        <v>1307</v>
      </c>
      <c r="B20" s="21" t="s">
        <v>1308</v>
      </c>
      <c r="C20" s="21" t="s">
        <v>1304</v>
      </c>
      <c r="D20" s="24">
        <v>2500</v>
      </c>
      <c r="E20" s="22">
        <v>2666.1494521</v>
      </c>
      <c r="F20" s="23">
        <v>2.0668061969744902</v>
      </c>
      <c r="G20" s="22">
        <v>6.7778</v>
      </c>
    </row>
    <row r="21" spans="1:7" x14ac:dyDescent="0.2">
      <c r="A21" s="21" t="s">
        <v>1309</v>
      </c>
      <c r="B21" s="21" t="s">
        <v>1310</v>
      </c>
      <c r="C21" s="21" t="s">
        <v>21</v>
      </c>
      <c r="D21" s="24">
        <v>250</v>
      </c>
      <c r="E21" s="22">
        <v>2644.5385615999999</v>
      </c>
      <c r="F21" s="23">
        <v>2.0500533767706699</v>
      </c>
      <c r="G21" s="22">
        <v>6.2050000000000001</v>
      </c>
    </row>
    <row r="22" spans="1:7" x14ac:dyDescent="0.2">
      <c r="A22" s="21" t="s">
        <v>96</v>
      </c>
      <c r="B22" s="21" t="s">
        <v>95</v>
      </c>
      <c r="C22" s="21" t="s">
        <v>21</v>
      </c>
      <c r="D22" s="24">
        <v>250</v>
      </c>
      <c r="E22" s="22">
        <v>2643.7263699</v>
      </c>
      <c r="F22" s="23">
        <v>2.04942376358925</v>
      </c>
      <c r="G22" s="22">
        <v>6.9649999999999999</v>
      </c>
    </row>
    <row r="23" spans="1:7" x14ac:dyDescent="0.2">
      <c r="A23" s="21" t="s">
        <v>1311</v>
      </c>
      <c r="B23" s="21" t="s">
        <v>1312</v>
      </c>
      <c r="C23" s="21" t="s">
        <v>21</v>
      </c>
      <c r="D23" s="24">
        <v>2500</v>
      </c>
      <c r="E23" s="22">
        <v>2638.9371575</v>
      </c>
      <c r="F23" s="23">
        <v>2.0457111533080998</v>
      </c>
      <c r="G23" s="22">
        <v>7.16</v>
      </c>
    </row>
    <row r="24" spans="1:7" x14ac:dyDescent="0.2">
      <c r="A24" s="21" t="s">
        <v>1313</v>
      </c>
      <c r="B24" s="21" t="s">
        <v>1314</v>
      </c>
      <c r="C24" s="21" t="s">
        <v>21</v>
      </c>
      <c r="D24" s="24">
        <v>250</v>
      </c>
      <c r="E24" s="22">
        <v>2637.6585067999999</v>
      </c>
      <c r="F24" s="23">
        <v>2.0447199398603901</v>
      </c>
      <c r="G24" s="22">
        <v>6.335</v>
      </c>
    </row>
    <row r="25" spans="1:7" x14ac:dyDescent="0.2">
      <c r="A25" s="21" t="s">
        <v>1315</v>
      </c>
      <c r="B25" s="21" t="s">
        <v>1316</v>
      </c>
      <c r="C25" s="21" t="s">
        <v>64</v>
      </c>
      <c r="D25" s="24">
        <v>2500</v>
      </c>
      <c r="E25" s="22">
        <v>2602.7377055000002</v>
      </c>
      <c r="F25" s="23">
        <v>2.0176492411516902</v>
      </c>
      <c r="G25" s="22">
        <v>6.7850000000000001</v>
      </c>
    </row>
    <row r="26" spans="1:7" x14ac:dyDescent="0.2">
      <c r="A26" s="21" t="s">
        <v>98</v>
      </c>
      <c r="B26" s="21" t="s">
        <v>97</v>
      </c>
      <c r="C26" s="21" t="s">
        <v>21</v>
      </c>
      <c r="D26" s="24">
        <v>2500</v>
      </c>
      <c r="E26" s="22">
        <v>2598.6006849</v>
      </c>
      <c r="F26" s="23">
        <v>2.0144422117009002</v>
      </c>
      <c r="G26" s="22">
        <v>7.6882999999999999</v>
      </c>
    </row>
    <row r="27" spans="1:7" x14ac:dyDescent="0.2">
      <c r="A27" s="21" t="s">
        <v>1317</v>
      </c>
      <c r="B27" s="21" t="s">
        <v>1318</v>
      </c>
      <c r="C27" s="21" t="s">
        <v>1304</v>
      </c>
      <c r="D27" s="24">
        <v>2500</v>
      </c>
      <c r="E27" s="22">
        <v>2580.414726</v>
      </c>
      <c r="F27" s="23">
        <v>2.00034440764763</v>
      </c>
      <c r="G27" s="22">
        <v>6.97</v>
      </c>
    </row>
    <row r="28" spans="1:7" x14ac:dyDescent="0.2">
      <c r="A28" s="21" t="s">
        <v>1319</v>
      </c>
      <c r="B28" s="21" t="s">
        <v>1320</v>
      </c>
      <c r="C28" s="21" t="s">
        <v>64</v>
      </c>
      <c r="D28" s="24">
        <v>2500</v>
      </c>
      <c r="E28" s="22">
        <v>2552.3101026999998</v>
      </c>
      <c r="F28" s="23">
        <v>1.9785576283827599</v>
      </c>
      <c r="G28" s="22">
        <v>6.72</v>
      </c>
    </row>
    <row r="29" spans="1:7" x14ac:dyDescent="0.2">
      <c r="A29" s="21" t="s">
        <v>1321</v>
      </c>
      <c r="B29" s="21" t="s">
        <v>1322</v>
      </c>
      <c r="C29" s="21" t="s">
        <v>21</v>
      </c>
      <c r="D29" s="24">
        <v>2000</v>
      </c>
      <c r="E29" s="22">
        <v>2325.0573150999999</v>
      </c>
      <c r="F29" s="23">
        <v>1.8023906587023999</v>
      </c>
      <c r="G29" s="22">
        <v>7.7211999999999996</v>
      </c>
    </row>
    <row r="30" spans="1:7" x14ac:dyDescent="0.2">
      <c r="A30" s="21" t="s">
        <v>1323</v>
      </c>
      <c r="B30" s="21" t="s">
        <v>1324</v>
      </c>
      <c r="C30" s="21" t="s">
        <v>21</v>
      </c>
      <c r="D30" s="24">
        <v>2000</v>
      </c>
      <c r="E30" s="22">
        <v>2245.9441918000002</v>
      </c>
      <c r="F30" s="23">
        <v>1.74106195360312</v>
      </c>
      <c r="G30" s="22">
        <v>7.3543000000000003</v>
      </c>
    </row>
    <row r="31" spans="1:7" x14ac:dyDescent="0.2">
      <c r="A31" s="21" t="s">
        <v>1325</v>
      </c>
      <c r="B31" s="21" t="s">
        <v>1326</v>
      </c>
      <c r="C31" s="21" t="s">
        <v>64</v>
      </c>
      <c r="D31" s="24">
        <v>2050</v>
      </c>
      <c r="E31" s="22">
        <v>2208.1637062</v>
      </c>
      <c r="F31" s="23">
        <v>1.7117744199649401</v>
      </c>
      <c r="G31" s="22">
        <v>6.6449999999999996</v>
      </c>
    </row>
    <row r="32" spans="1:7" x14ac:dyDescent="0.2">
      <c r="A32" s="21" t="s">
        <v>100</v>
      </c>
      <c r="B32" s="21" t="s">
        <v>99</v>
      </c>
      <c r="C32" s="21" t="s">
        <v>21</v>
      </c>
      <c r="D32" s="24">
        <v>1000</v>
      </c>
      <c r="E32" s="22">
        <v>1049.4338685</v>
      </c>
      <c r="F32" s="23">
        <v>0.813523945937207</v>
      </c>
      <c r="G32" s="22">
        <v>7.0686999999999998</v>
      </c>
    </row>
    <row r="33" spans="1:9" x14ac:dyDescent="0.2">
      <c r="A33" s="21" t="s">
        <v>1327</v>
      </c>
      <c r="B33" s="21" t="s">
        <v>1328</v>
      </c>
      <c r="C33" s="21" t="s">
        <v>1304</v>
      </c>
      <c r="D33" s="24">
        <v>10</v>
      </c>
      <c r="E33" s="22">
        <v>1041.1757534000001</v>
      </c>
      <c r="F33" s="23">
        <v>0.80712223299100805</v>
      </c>
      <c r="G33" s="22">
        <v>6.7</v>
      </c>
    </row>
    <row r="34" spans="1:9" x14ac:dyDescent="0.2">
      <c r="A34" s="21" t="s">
        <v>1329</v>
      </c>
      <c r="B34" s="21" t="s">
        <v>1330</v>
      </c>
      <c r="C34" s="21" t="s">
        <v>21</v>
      </c>
      <c r="D34" s="24">
        <v>50</v>
      </c>
      <c r="E34" s="22">
        <v>506.08861639999998</v>
      </c>
      <c r="F34" s="23">
        <v>0.39232125107236299</v>
      </c>
      <c r="G34" s="22">
        <v>6.7249999999999996</v>
      </c>
    </row>
    <row r="35" spans="1:9" ht="10.5" x14ac:dyDescent="0.25">
      <c r="A35" s="20" t="s">
        <v>27</v>
      </c>
      <c r="B35" s="20"/>
      <c r="C35" s="20"/>
      <c r="D35" s="20"/>
      <c r="E35" s="25">
        <f>SUM(E6:E34)</f>
        <v>101882.71876479998</v>
      </c>
      <c r="F35" s="26">
        <f>SUM(F6:F34)</f>
        <v>78.97975649558596</v>
      </c>
      <c r="G35" s="25"/>
      <c r="H35" s="14"/>
      <c r="I35" s="14"/>
    </row>
    <row r="36" spans="1:9" x14ac:dyDescent="0.2">
      <c r="A36" s="21"/>
      <c r="B36" s="21"/>
      <c r="C36" s="21"/>
      <c r="D36" s="21"/>
      <c r="E36" s="22"/>
      <c r="F36" s="23"/>
      <c r="G36" s="22"/>
    </row>
    <row r="37" spans="1:9" ht="10.5" x14ac:dyDescent="0.25">
      <c r="A37" s="20" t="s">
        <v>28</v>
      </c>
      <c r="B37" s="21"/>
      <c r="C37" s="21"/>
      <c r="D37" s="21"/>
      <c r="E37" s="22"/>
      <c r="F37" s="23"/>
      <c r="G37" s="22"/>
    </row>
    <row r="38" spans="1:9" ht="10.5" x14ac:dyDescent="0.25">
      <c r="A38" s="20" t="s">
        <v>1072</v>
      </c>
      <c r="B38" s="21"/>
      <c r="C38" s="21"/>
      <c r="D38" s="21"/>
      <c r="E38" s="22"/>
      <c r="F38" s="23"/>
      <c r="G38" s="22"/>
    </row>
    <row r="39" spans="1:9" x14ac:dyDescent="0.2">
      <c r="A39" s="21" t="s">
        <v>1092</v>
      </c>
      <c r="B39" s="21" t="s">
        <v>1093</v>
      </c>
      <c r="C39" s="21" t="s">
        <v>1053</v>
      </c>
      <c r="D39" s="24">
        <v>500</v>
      </c>
      <c r="E39" s="22">
        <v>2497.5075000000002</v>
      </c>
      <c r="F39" s="23">
        <v>1.9360745039722</v>
      </c>
      <c r="G39" s="22">
        <v>6.0742000000000003</v>
      </c>
    </row>
    <row r="40" spans="1:9" ht="10.5" x14ac:dyDescent="0.25">
      <c r="A40" s="20" t="s">
        <v>27</v>
      </c>
      <c r="B40" s="20"/>
      <c r="C40" s="20"/>
      <c r="D40" s="20"/>
      <c r="E40" s="25">
        <f>SUM(E38:E39)</f>
        <v>2497.5075000000002</v>
      </c>
      <c r="F40" s="26">
        <f>SUM(F38:F39)</f>
        <v>1.9360745039722</v>
      </c>
      <c r="G40" s="25"/>
      <c r="H40" s="14"/>
      <c r="I40" s="14"/>
    </row>
    <row r="41" spans="1:9" x14ac:dyDescent="0.2">
      <c r="A41" s="21"/>
      <c r="B41" s="21"/>
      <c r="C41" s="21"/>
      <c r="D41" s="21"/>
      <c r="E41" s="22"/>
      <c r="F41" s="23"/>
      <c r="G41" s="22"/>
    </row>
    <row r="42" spans="1:9" ht="10.5" x14ac:dyDescent="0.25">
      <c r="A42" s="20" t="s">
        <v>33</v>
      </c>
      <c r="B42" s="21"/>
      <c r="C42" s="21"/>
      <c r="D42" s="21"/>
      <c r="E42" s="22"/>
      <c r="F42" s="23"/>
      <c r="G42" s="22"/>
    </row>
    <row r="43" spans="1:9" x14ac:dyDescent="0.2">
      <c r="A43" s="21" t="s">
        <v>101</v>
      </c>
      <c r="B43" s="21" t="s">
        <v>1331</v>
      </c>
      <c r="C43" s="21" t="s">
        <v>34</v>
      </c>
      <c r="D43" s="24">
        <v>2500000</v>
      </c>
      <c r="E43" s="22">
        <v>2555.9077778000001</v>
      </c>
      <c r="F43" s="23">
        <v>1.9813465557572201</v>
      </c>
      <c r="G43" s="22">
        <v>7.1328761250000001</v>
      </c>
    </row>
    <row r="44" spans="1:9" x14ac:dyDescent="0.2">
      <c r="A44" s="21" t="s">
        <v>69</v>
      </c>
      <c r="B44" s="21" t="s">
        <v>1332</v>
      </c>
      <c r="C44" s="21" t="s">
        <v>34</v>
      </c>
      <c r="D44" s="24">
        <v>2500000</v>
      </c>
      <c r="E44" s="22">
        <v>2538.6908333000001</v>
      </c>
      <c r="F44" s="23">
        <v>1.9679999342624901</v>
      </c>
      <c r="G44" s="22">
        <v>7.2510395699999997</v>
      </c>
    </row>
    <row r="45" spans="1:9" x14ac:dyDescent="0.2">
      <c r="A45" s="21" t="s">
        <v>71</v>
      </c>
      <c r="B45" s="21" t="s">
        <v>70</v>
      </c>
      <c r="C45" s="21" t="s">
        <v>34</v>
      </c>
      <c r="D45" s="24">
        <v>2000000</v>
      </c>
      <c r="E45" s="22">
        <v>2112.5740000000001</v>
      </c>
      <c r="F45" s="23">
        <v>1.6376730236664201</v>
      </c>
      <c r="G45" s="22">
        <v>7.5082519850000002</v>
      </c>
    </row>
    <row r="46" spans="1:9" x14ac:dyDescent="0.2">
      <c r="A46" s="21" t="s">
        <v>75</v>
      </c>
      <c r="B46" s="21" t="s">
        <v>74</v>
      </c>
      <c r="C46" s="21" t="s">
        <v>34</v>
      </c>
      <c r="D46" s="24">
        <v>1700000</v>
      </c>
      <c r="E46" s="22">
        <v>1688.9703999999999</v>
      </c>
      <c r="F46" s="23">
        <v>1.30929437825662</v>
      </c>
      <c r="G46" s="22">
        <v>7.3924019950000002</v>
      </c>
    </row>
    <row r="47" spans="1:9" x14ac:dyDescent="0.2">
      <c r="A47" s="21" t="s">
        <v>1333</v>
      </c>
      <c r="B47" s="21" t="s">
        <v>1334</v>
      </c>
      <c r="C47" s="21" t="s">
        <v>34</v>
      </c>
      <c r="D47" s="24">
        <v>1500000</v>
      </c>
      <c r="E47" s="22">
        <v>1565.0256667000001</v>
      </c>
      <c r="F47" s="23">
        <v>1.21321208899672</v>
      </c>
      <c r="G47" s="22">
        <v>7.1587519999999998</v>
      </c>
    </row>
    <row r="48" spans="1:9" x14ac:dyDescent="0.2">
      <c r="A48" s="21" t="s">
        <v>1335</v>
      </c>
      <c r="B48" s="21" t="s">
        <v>1336</v>
      </c>
      <c r="C48" s="21" t="s">
        <v>34</v>
      </c>
      <c r="D48" s="24">
        <v>1000000</v>
      </c>
      <c r="E48" s="22">
        <v>989.48500000000001</v>
      </c>
      <c r="F48" s="23">
        <v>0.76705142249339997</v>
      </c>
      <c r="G48" s="22">
        <v>7.16264082</v>
      </c>
    </row>
    <row r="49" spans="1:9" x14ac:dyDescent="0.2">
      <c r="A49" s="21" t="s">
        <v>66</v>
      </c>
      <c r="B49" s="21" t="s">
        <v>65</v>
      </c>
      <c r="C49" s="21" t="s">
        <v>34</v>
      </c>
      <c r="D49" s="24">
        <v>779500</v>
      </c>
      <c r="E49" s="22">
        <v>742.07690530000002</v>
      </c>
      <c r="F49" s="23">
        <v>0.57526000475991601</v>
      </c>
      <c r="G49" s="22">
        <v>7.4246111111125002</v>
      </c>
    </row>
    <row r="50" spans="1:9" x14ac:dyDescent="0.2">
      <c r="A50" s="21" t="s">
        <v>1337</v>
      </c>
      <c r="B50" s="21" t="s">
        <v>1338</v>
      </c>
      <c r="C50" s="21" t="s">
        <v>34</v>
      </c>
      <c r="D50" s="24">
        <v>500000</v>
      </c>
      <c r="E50" s="22">
        <v>508.05791670000002</v>
      </c>
      <c r="F50" s="23">
        <v>0.39384785794000798</v>
      </c>
      <c r="G50" s="22">
        <v>7.2059563950000003</v>
      </c>
    </row>
    <row r="51" spans="1:9" x14ac:dyDescent="0.2">
      <c r="A51" s="21" t="s">
        <v>77</v>
      </c>
      <c r="B51" s="21" t="s">
        <v>76</v>
      </c>
      <c r="C51" s="21" t="s">
        <v>34</v>
      </c>
      <c r="D51" s="24">
        <v>52560</v>
      </c>
      <c r="E51" s="22">
        <v>53.3473313</v>
      </c>
      <c r="F51" s="23">
        <v>4.1354994123095998E-2</v>
      </c>
      <c r="G51" s="22">
        <v>7.4033003449999999</v>
      </c>
    </row>
    <row r="52" spans="1:9" x14ac:dyDescent="0.2">
      <c r="A52" s="21" t="s">
        <v>79</v>
      </c>
      <c r="B52" s="21" t="s">
        <v>78</v>
      </c>
      <c r="C52" s="21" t="s">
        <v>34</v>
      </c>
      <c r="D52" s="24">
        <v>50000</v>
      </c>
      <c r="E52" s="22">
        <v>50.652383299999997</v>
      </c>
      <c r="F52" s="23">
        <v>3.9265863214647999E-2</v>
      </c>
      <c r="G52" s="22">
        <v>7.430775025</v>
      </c>
    </row>
    <row r="53" spans="1:9" x14ac:dyDescent="0.2">
      <c r="A53" s="21" t="s">
        <v>81</v>
      </c>
      <c r="B53" s="21" t="s">
        <v>80</v>
      </c>
      <c r="C53" s="21" t="s">
        <v>34</v>
      </c>
      <c r="D53" s="24">
        <v>41700</v>
      </c>
      <c r="E53" s="22">
        <v>40.908482999999997</v>
      </c>
      <c r="F53" s="23">
        <v>3.1712365601496803E-2</v>
      </c>
      <c r="G53" s="22">
        <v>7.5008873149999999</v>
      </c>
    </row>
    <row r="54" spans="1:9" ht="10.5" x14ac:dyDescent="0.25">
      <c r="A54" s="20" t="s">
        <v>27</v>
      </c>
      <c r="B54" s="20"/>
      <c r="C54" s="20"/>
      <c r="D54" s="20"/>
      <c r="E54" s="25">
        <f>SUM(E43:E53)</f>
        <v>12845.696697399999</v>
      </c>
      <c r="F54" s="26">
        <f>SUM(F43:F53)</f>
        <v>9.9580184890720371</v>
      </c>
      <c r="G54" s="25"/>
      <c r="H54" s="14"/>
      <c r="I54" s="14"/>
    </row>
    <row r="55" spans="1:9" x14ac:dyDescent="0.2">
      <c r="A55" s="21"/>
      <c r="B55" s="21"/>
      <c r="C55" s="21"/>
      <c r="D55" s="21"/>
      <c r="E55" s="22"/>
      <c r="F55" s="23"/>
      <c r="G55" s="22"/>
    </row>
    <row r="56" spans="1:9" ht="10.5" x14ac:dyDescent="0.25">
      <c r="A56" s="20" t="s">
        <v>1120</v>
      </c>
      <c r="B56" s="21"/>
      <c r="C56" s="21"/>
      <c r="D56" s="21"/>
      <c r="E56" s="22"/>
      <c r="F56" s="23"/>
      <c r="G56" s="22"/>
    </row>
    <row r="57" spans="1:9" x14ac:dyDescent="0.2">
      <c r="A57" s="21" t="s">
        <v>1121</v>
      </c>
      <c r="B57" s="21" t="s">
        <v>1122</v>
      </c>
      <c r="C57" s="21" t="s">
        <v>1123</v>
      </c>
      <c r="D57" s="24">
        <v>2645.6950000000002</v>
      </c>
      <c r="E57" s="22">
        <v>302.6901843</v>
      </c>
      <c r="F57" s="23">
        <v>0.23464624167329901</v>
      </c>
      <c r="G57" s="22">
        <v>5.58</v>
      </c>
    </row>
    <row r="58" spans="1:9" ht="10.5" x14ac:dyDescent="0.25">
      <c r="A58" s="20" t="s">
        <v>27</v>
      </c>
      <c r="B58" s="20"/>
      <c r="C58" s="20"/>
      <c r="D58" s="20"/>
      <c r="E58" s="25">
        <f>SUM(E57:E57)</f>
        <v>302.6901843</v>
      </c>
      <c r="F58" s="26">
        <f>SUM(F57:F57)</f>
        <v>0.23464624167329901</v>
      </c>
      <c r="G58" s="25"/>
      <c r="H58" s="14"/>
      <c r="I58" s="14"/>
    </row>
    <row r="59" spans="1:9" x14ac:dyDescent="0.2">
      <c r="A59" s="21"/>
      <c r="B59" s="21"/>
      <c r="C59" s="21"/>
      <c r="D59" s="21"/>
      <c r="E59" s="22"/>
      <c r="F59" s="23"/>
      <c r="G59" s="22"/>
    </row>
    <row r="60" spans="1:9" ht="10.5" x14ac:dyDescent="0.25">
      <c r="A60" s="20" t="s">
        <v>36</v>
      </c>
      <c r="B60" s="20"/>
      <c r="C60" s="20"/>
      <c r="D60" s="20"/>
      <c r="E60" s="25">
        <f>E35+E40+E54+E58</f>
        <v>117528.61314649998</v>
      </c>
      <c r="F60" s="26">
        <f>F35+F40+F54+F58</f>
        <v>91.108495730303488</v>
      </c>
      <c r="G60" s="25"/>
      <c r="H60" s="14"/>
      <c r="I60" s="14"/>
    </row>
    <row r="61" spans="1:9" ht="10.5" x14ac:dyDescent="0.25">
      <c r="A61" s="20"/>
      <c r="B61" s="20"/>
      <c r="C61" s="20"/>
      <c r="D61" s="20"/>
      <c r="E61" s="25"/>
      <c r="F61" s="26"/>
      <c r="G61" s="25"/>
      <c r="H61" s="14"/>
      <c r="I61" s="14"/>
    </row>
    <row r="62" spans="1:9" ht="10.5" x14ac:dyDescent="0.25">
      <c r="A62" s="20" t="s">
        <v>335</v>
      </c>
      <c r="B62" s="20"/>
      <c r="C62" s="20"/>
      <c r="D62" s="20"/>
      <c r="E62" s="25">
        <v>18.64860638</v>
      </c>
      <c r="F62" s="26">
        <f>+E62/E66*100</f>
        <v>1.445644961904273E-2</v>
      </c>
      <c r="G62" s="25"/>
      <c r="H62" s="14"/>
      <c r="I62" s="14"/>
    </row>
    <row r="63" spans="1:9" ht="10.5" x14ac:dyDescent="0.25">
      <c r="A63" s="20"/>
      <c r="B63" s="20"/>
      <c r="C63" s="20"/>
      <c r="D63" s="20"/>
      <c r="E63" s="25"/>
      <c r="F63" s="26"/>
      <c r="G63" s="25"/>
      <c r="H63" s="14"/>
      <c r="I63" s="14"/>
    </row>
    <row r="64" spans="1:9" ht="10.5" x14ac:dyDescent="0.25">
      <c r="A64" s="20" t="s">
        <v>38</v>
      </c>
      <c r="B64" s="20"/>
      <c r="C64" s="20"/>
      <c r="D64" s="20"/>
      <c r="E64" s="25">
        <f>E66-(E35+E40+E54+E58+E62)</f>
        <v>11451.260508320032</v>
      </c>
      <c r="F64" s="26">
        <f>F66-(F35+F40+F54+F58+F62)</f>
        <v>8.8770478200774647</v>
      </c>
      <c r="G64" s="25"/>
      <c r="H64" s="14"/>
      <c r="I64" s="14"/>
    </row>
    <row r="65" spans="1:9" ht="10.5" x14ac:dyDescent="0.25">
      <c r="A65" s="20"/>
      <c r="B65" s="20"/>
      <c r="C65" s="20"/>
      <c r="D65" s="20"/>
      <c r="E65" s="25"/>
      <c r="F65" s="26"/>
      <c r="G65" s="25"/>
      <c r="H65" s="14"/>
      <c r="I65" s="14"/>
    </row>
    <row r="66" spans="1:9" ht="10.5" x14ac:dyDescent="0.25">
      <c r="A66" s="27" t="s">
        <v>37</v>
      </c>
      <c r="B66" s="27"/>
      <c r="C66" s="27"/>
      <c r="D66" s="27"/>
      <c r="E66" s="28">
        <v>128998.52226120001</v>
      </c>
      <c r="F66" s="29">
        <v>100</v>
      </c>
      <c r="G66" s="28"/>
      <c r="H66" s="14"/>
      <c r="I66" s="14"/>
    </row>
    <row r="68" spans="1:9" ht="10.5" x14ac:dyDescent="0.25">
      <c r="A68" s="72" t="s">
        <v>1283</v>
      </c>
      <c r="B68" s="72"/>
      <c r="C68" s="72"/>
      <c r="D68" s="72"/>
      <c r="E68" s="73"/>
      <c r="F68" s="73"/>
      <c r="G68" s="73"/>
    </row>
    <row r="69" spans="1:9" ht="10.5" x14ac:dyDescent="0.25">
      <c r="A69" s="74"/>
      <c r="B69" s="74"/>
      <c r="C69" s="74"/>
      <c r="D69" s="74"/>
      <c r="E69" s="26"/>
      <c r="F69" s="26"/>
      <c r="G69" s="26"/>
    </row>
    <row r="70" spans="1:9" ht="10.5" x14ac:dyDescent="0.25">
      <c r="A70" s="75" t="s">
        <v>1284</v>
      </c>
      <c r="B70" s="76"/>
      <c r="C70" s="74"/>
      <c r="D70" s="74"/>
      <c r="E70" s="77" t="s">
        <v>1285</v>
      </c>
      <c r="F70" s="75" t="s">
        <v>3</v>
      </c>
      <c r="G70" s="26"/>
    </row>
    <row r="71" spans="1:9" ht="10.5" x14ac:dyDescent="0.25">
      <c r="A71" s="76" t="s">
        <v>1339</v>
      </c>
      <c r="B71" s="76"/>
      <c r="C71" s="74"/>
      <c r="D71" s="74"/>
      <c r="E71" s="23">
        <v>1500</v>
      </c>
      <c r="F71" s="23">
        <f>E71/$E$66*100</f>
        <v>1.1628040179892571</v>
      </c>
      <c r="G71" s="26"/>
    </row>
    <row r="72" spans="1:9" ht="10.5" x14ac:dyDescent="0.25">
      <c r="A72" s="76" t="s">
        <v>1339</v>
      </c>
      <c r="B72" s="76"/>
      <c r="C72" s="74"/>
      <c r="D72" s="74"/>
      <c r="E72" s="23">
        <v>2500</v>
      </c>
      <c r="F72" s="23">
        <f t="shared" ref="F72:F77" si="0">E72/$E$66*100</f>
        <v>1.9380066966487621</v>
      </c>
      <c r="G72" s="26"/>
    </row>
    <row r="73" spans="1:9" ht="10.5" x14ac:dyDescent="0.25">
      <c r="A73" s="76" t="s">
        <v>1339</v>
      </c>
      <c r="B73" s="76"/>
      <c r="C73" s="74"/>
      <c r="D73" s="74"/>
      <c r="E73" s="23">
        <v>1000</v>
      </c>
      <c r="F73" s="23">
        <f t="shared" si="0"/>
        <v>0.77520267865950476</v>
      </c>
      <c r="G73" s="26"/>
    </row>
    <row r="74" spans="1:9" ht="10.5" x14ac:dyDescent="0.25">
      <c r="A74" s="76" t="s">
        <v>1339</v>
      </c>
      <c r="B74" s="76"/>
      <c r="C74" s="74"/>
      <c r="D74" s="74"/>
      <c r="E74" s="23">
        <v>2000</v>
      </c>
      <c r="F74" s="23">
        <f t="shared" si="0"/>
        <v>1.5504053573190095</v>
      </c>
      <c r="G74" s="26"/>
    </row>
    <row r="75" spans="1:9" ht="10.5" x14ac:dyDescent="0.25">
      <c r="A75" s="76" t="s">
        <v>1286</v>
      </c>
      <c r="B75" s="76"/>
      <c r="C75" s="74"/>
      <c r="D75" s="74"/>
      <c r="E75" s="23">
        <v>2500</v>
      </c>
      <c r="F75" s="23">
        <f t="shared" si="0"/>
        <v>1.9380066966487621</v>
      </c>
      <c r="G75" s="26"/>
    </row>
    <row r="76" spans="1:9" ht="10.5" x14ac:dyDescent="0.25">
      <c r="A76" s="76" t="s">
        <v>1286</v>
      </c>
      <c r="B76" s="76"/>
      <c r="C76" s="74"/>
      <c r="D76" s="74"/>
      <c r="E76" s="23">
        <v>6500</v>
      </c>
      <c r="F76" s="23">
        <f t="shared" si="0"/>
        <v>5.0388174112867805</v>
      </c>
      <c r="G76" s="26"/>
    </row>
    <row r="77" spans="1:9" ht="10.5" x14ac:dyDescent="0.25">
      <c r="A77" s="76" t="s">
        <v>1286</v>
      </c>
      <c r="B77" s="76"/>
      <c r="C77" s="80"/>
      <c r="D77" s="86"/>
      <c r="E77" s="23">
        <v>2500</v>
      </c>
      <c r="F77" s="23">
        <f t="shared" si="0"/>
        <v>1.9380066966487621</v>
      </c>
      <c r="G77" s="26"/>
    </row>
    <row r="78" spans="1:9" ht="10.5" x14ac:dyDescent="0.25">
      <c r="A78" s="82" t="s">
        <v>1287</v>
      </c>
      <c r="B78" s="83"/>
      <c r="C78" s="83"/>
      <c r="D78" s="82"/>
      <c r="E78" s="84">
        <f>SUM(E71:E77)</f>
        <v>18500</v>
      </c>
      <c r="F78" s="84">
        <f>SUM(F71:F77)</f>
        <v>14.341249555200838</v>
      </c>
      <c r="G78" s="29"/>
    </row>
    <row r="80" spans="1:9" ht="10.5" x14ac:dyDescent="0.25">
      <c r="A80" s="14" t="s">
        <v>1124</v>
      </c>
    </row>
    <row r="81" spans="1:7" ht="10.5" x14ac:dyDescent="0.25">
      <c r="A81" s="14" t="s">
        <v>39</v>
      </c>
    </row>
    <row r="82" spans="1:7" ht="10.5" x14ac:dyDescent="0.25">
      <c r="A82" s="14" t="s">
        <v>1125</v>
      </c>
    </row>
    <row r="83" spans="1:7" ht="10.5" x14ac:dyDescent="0.25">
      <c r="A83" s="14"/>
    </row>
    <row r="84" spans="1:7" ht="36.75" customHeight="1" x14ac:dyDescent="0.2">
      <c r="A84" s="110" t="s">
        <v>1289</v>
      </c>
      <c r="B84" s="110"/>
      <c r="C84" s="110"/>
      <c r="D84" s="110"/>
      <c r="E84" s="110"/>
      <c r="F84" s="110"/>
      <c r="G84" s="110"/>
    </row>
    <row r="86" spans="1:7" ht="10.5" x14ac:dyDescent="0.25">
      <c r="A86" s="14" t="s">
        <v>40</v>
      </c>
    </row>
    <row r="87" spans="1:7" ht="10.5" x14ac:dyDescent="0.25">
      <c r="A87" s="14" t="s">
        <v>41</v>
      </c>
    </row>
    <row r="88" spans="1:7" ht="10.5" x14ac:dyDescent="0.25">
      <c r="A88" s="14" t="s">
        <v>42</v>
      </c>
      <c r="B88" s="14"/>
      <c r="C88" s="30" t="s">
        <v>44</v>
      </c>
      <c r="D88" s="14" t="s">
        <v>43</v>
      </c>
    </row>
    <row r="89" spans="1:7" x14ac:dyDescent="0.2">
      <c r="A89" s="7" t="s">
        <v>45</v>
      </c>
      <c r="C89" s="31">
        <v>98.581500000000005</v>
      </c>
      <c r="D89" s="31">
        <v>101.8852</v>
      </c>
    </row>
    <row r="90" spans="1:7" x14ac:dyDescent="0.2">
      <c r="A90" s="7" t="s">
        <v>102</v>
      </c>
      <c r="C90" s="31">
        <v>15.3752</v>
      </c>
      <c r="D90" s="31">
        <v>15.3436</v>
      </c>
    </row>
    <row r="91" spans="1:7" x14ac:dyDescent="0.2">
      <c r="A91" s="7" t="s">
        <v>103</v>
      </c>
      <c r="C91" s="31">
        <v>12.1525</v>
      </c>
      <c r="D91" s="31">
        <v>12.118399999999999</v>
      </c>
    </row>
    <row r="92" spans="1:7" x14ac:dyDescent="0.2">
      <c r="A92" s="7" t="s">
        <v>1340</v>
      </c>
      <c r="C92" s="31">
        <v>12.7209</v>
      </c>
      <c r="D92" s="31">
        <v>12.592700000000001</v>
      </c>
    </row>
    <row r="93" spans="1:7" x14ac:dyDescent="0.2">
      <c r="A93" s="7" t="s">
        <v>1341</v>
      </c>
      <c r="C93" s="31">
        <v>16.829000000000001</v>
      </c>
      <c r="D93" s="31">
        <v>17.392900000000001</v>
      </c>
    </row>
    <row r="94" spans="1:7" x14ac:dyDescent="0.2">
      <c r="A94" s="7" t="s">
        <v>47</v>
      </c>
      <c r="C94" s="31">
        <v>106.6534</v>
      </c>
      <c r="D94" s="31">
        <v>110.5431</v>
      </c>
    </row>
    <row r="95" spans="1:7" x14ac:dyDescent="0.2">
      <c r="A95" s="7" t="s">
        <v>104</v>
      </c>
      <c r="C95" s="31">
        <v>17.2745</v>
      </c>
      <c r="D95" s="31">
        <v>17.215699999999998</v>
      </c>
    </row>
    <row r="96" spans="1:7" x14ac:dyDescent="0.2">
      <c r="A96" s="7" t="s">
        <v>105</v>
      </c>
      <c r="C96" s="31">
        <v>13.8195</v>
      </c>
      <c r="D96" s="31">
        <v>13.7906</v>
      </c>
    </row>
    <row r="97" spans="1:4" x14ac:dyDescent="0.2">
      <c r="A97" s="7" t="s">
        <v>1342</v>
      </c>
      <c r="C97" s="31">
        <v>14.9696</v>
      </c>
      <c r="D97" s="31">
        <v>14.8515</v>
      </c>
    </row>
    <row r="98" spans="1:4" x14ac:dyDescent="0.2">
      <c r="A98" s="7" t="s">
        <v>1343</v>
      </c>
      <c r="C98" s="31">
        <v>18.878</v>
      </c>
      <c r="D98" s="31">
        <v>19.566299999999998</v>
      </c>
    </row>
    <row r="100" spans="1:4" ht="10.5" x14ac:dyDescent="0.25">
      <c r="A100" s="14" t="s">
        <v>49</v>
      </c>
    </row>
    <row r="101" spans="1:4" ht="10.5" x14ac:dyDescent="0.25">
      <c r="A101" s="108" t="s">
        <v>50</v>
      </c>
      <c r="B101" s="109"/>
      <c r="C101" s="32" t="s">
        <v>51</v>
      </c>
    </row>
    <row r="102" spans="1:4" x14ac:dyDescent="0.2">
      <c r="A102" s="104" t="s">
        <v>102</v>
      </c>
      <c r="B102" s="105"/>
      <c r="C102" s="33">
        <v>0.54</v>
      </c>
    </row>
    <row r="103" spans="1:4" x14ac:dyDescent="0.2">
      <c r="A103" s="104" t="s">
        <v>103</v>
      </c>
      <c r="B103" s="105"/>
      <c r="C103" s="33">
        <v>0.435</v>
      </c>
    </row>
    <row r="104" spans="1:4" x14ac:dyDescent="0.2">
      <c r="A104" s="104" t="s">
        <v>1340</v>
      </c>
      <c r="B104" s="105"/>
      <c r="C104" s="33">
        <v>0.55000000000000004</v>
      </c>
    </row>
    <row r="105" spans="1:4" x14ac:dyDescent="0.2">
      <c r="A105" s="104" t="s">
        <v>104</v>
      </c>
      <c r="B105" s="105"/>
      <c r="C105" s="33">
        <v>0.68</v>
      </c>
    </row>
    <row r="106" spans="1:4" x14ac:dyDescent="0.2">
      <c r="A106" s="104" t="s">
        <v>105</v>
      </c>
      <c r="B106" s="105"/>
      <c r="C106" s="33">
        <v>0.52500000000000002</v>
      </c>
    </row>
    <row r="107" spans="1:4" x14ac:dyDescent="0.2">
      <c r="A107" s="104" t="s">
        <v>1342</v>
      </c>
      <c r="B107" s="105"/>
      <c r="C107" s="33">
        <v>0.66</v>
      </c>
    </row>
    <row r="108" spans="1:4" x14ac:dyDescent="0.2">
      <c r="A108" s="7" t="s">
        <v>52</v>
      </c>
    </row>
    <row r="109" spans="1:4" x14ac:dyDescent="0.2">
      <c r="A109" s="7" t="s">
        <v>53</v>
      </c>
    </row>
    <row r="111" spans="1:4" ht="10.5" x14ac:dyDescent="0.25">
      <c r="A111" s="64" t="s">
        <v>1290</v>
      </c>
    </row>
    <row r="112" spans="1:4" ht="10.5" x14ac:dyDescent="0.25">
      <c r="A112" s="64"/>
    </row>
    <row r="113" spans="1:9" x14ac:dyDescent="0.2">
      <c r="A113" s="65" t="s">
        <v>1344</v>
      </c>
    </row>
    <row r="114" spans="1:9" x14ac:dyDescent="0.2">
      <c r="A114" s="65" t="s">
        <v>1345</v>
      </c>
    </row>
    <row r="115" spans="1:9" x14ac:dyDescent="0.2">
      <c r="A115" s="65"/>
    </row>
    <row r="116" spans="1:9" ht="10.5" x14ac:dyDescent="0.25">
      <c r="A116" s="14" t="s">
        <v>284</v>
      </c>
      <c r="D116" s="34">
        <v>3.1639930455920999</v>
      </c>
      <c r="E116" s="10" t="s">
        <v>54</v>
      </c>
    </row>
    <row r="118" spans="1:9" ht="10.5" x14ac:dyDescent="0.25">
      <c r="A118" s="14" t="s">
        <v>1489</v>
      </c>
      <c r="D118" s="30" t="s">
        <v>55</v>
      </c>
    </row>
    <row r="120" spans="1:9" ht="10.5" x14ac:dyDescent="0.25">
      <c r="A120" s="64" t="s">
        <v>1293</v>
      </c>
      <c r="B120" s="65"/>
      <c r="C120" s="65"/>
      <c r="D120" s="65"/>
      <c r="E120" s="11"/>
      <c r="G120" s="11"/>
      <c r="H120" s="65"/>
      <c r="I120" s="65"/>
    </row>
    <row r="121" spans="1:9" ht="10.5" x14ac:dyDescent="0.25">
      <c r="A121" s="64"/>
      <c r="B121" s="65"/>
      <c r="C121" s="65"/>
      <c r="D121" s="65"/>
      <c r="E121" s="11"/>
      <c r="G121" s="11"/>
      <c r="H121" s="65"/>
      <c r="I121" s="65"/>
    </row>
    <row r="122" spans="1:9" ht="10.5" x14ac:dyDescent="0.25">
      <c r="A122" s="64" t="s">
        <v>997</v>
      </c>
      <c r="B122" s="65"/>
      <c r="C122" s="65"/>
      <c r="D122" s="65"/>
      <c r="E122" s="11"/>
      <c r="G122" s="11"/>
      <c r="H122" s="65"/>
      <c r="I122" s="65"/>
    </row>
    <row r="123" spans="1:9" x14ac:dyDescent="0.2">
      <c r="A123" s="66"/>
      <c r="B123" s="65"/>
      <c r="C123" s="65"/>
      <c r="D123" s="65"/>
      <c r="E123" s="11"/>
      <c r="G123" s="11"/>
      <c r="H123" s="65"/>
      <c r="I123" s="65"/>
    </row>
    <row r="124" spans="1:9" x14ac:dyDescent="0.2">
      <c r="A124" s="65"/>
      <c r="B124" s="65"/>
      <c r="C124" s="65"/>
      <c r="D124" s="65"/>
      <c r="E124" s="11"/>
      <c r="G124" s="11"/>
      <c r="H124" s="65"/>
      <c r="I124" s="65"/>
    </row>
    <row r="125" spans="1:9" x14ac:dyDescent="0.2">
      <c r="A125" s="65"/>
      <c r="B125" s="65"/>
      <c r="C125" s="65"/>
      <c r="D125" s="65"/>
      <c r="E125" s="11"/>
      <c r="G125" s="11"/>
      <c r="H125" s="65"/>
      <c r="I125" s="65"/>
    </row>
    <row r="126" spans="1:9" x14ac:dyDescent="0.2">
      <c r="A126" s="65"/>
      <c r="B126" s="65"/>
      <c r="C126" s="65"/>
      <c r="D126" s="65"/>
      <c r="E126" s="11"/>
      <c r="G126" s="11"/>
      <c r="H126" s="65"/>
      <c r="I126" s="65"/>
    </row>
    <row r="127" spans="1:9" x14ac:dyDescent="0.2">
      <c r="A127" s="65"/>
      <c r="B127" s="65"/>
      <c r="C127" s="65"/>
      <c r="D127" s="65"/>
      <c r="E127" s="11"/>
      <c r="G127" s="11"/>
      <c r="H127" s="65"/>
      <c r="I127" s="65"/>
    </row>
    <row r="128" spans="1:9" x14ac:dyDescent="0.2">
      <c r="A128" s="65"/>
      <c r="B128" s="65"/>
      <c r="C128" s="65"/>
      <c r="D128" s="65"/>
      <c r="E128" s="11"/>
      <c r="G128" s="11"/>
      <c r="H128" s="65"/>
      <c r="I128" s="65"/>
    </row>
    <row r="129" spans="1:9" x14ac:dyDescent="0.2">
      <c r="A129" s="65"/>
      <c r="B129" s="65"/>
      <c r="C129" s="65"/>
      <c r="D129" s="65"/>
      <c r="E129" s="11"/>
      <c r="G129" s="11"/>
      <c r="H129" s="65"/>
      <c r="I129" s="65"/>
    </row>
    <row r="130" spans="1:9" x14ac:dyDescent="0.2">
      <c r="A130" s="65"/>
      <c r="B130" s="65"/>
      <c r="C130" s="65"/>
      <c r="D130" s="65"/>
      <c r="E130" s="11"/>
      <c r="G130" s="11"/>
      <c r="H130" s="65"/>
      <c r="I130" s="65"/>
    </row>
    <row r="131" spans="1:9" x14ac:dyDescent="0.2">
      <c r="A131" s="65"/>
      <c r="B131" s="65"/>
      <c r="C131" s="65"/>
      <c r="D131" s="65"/>
      <c r="E131" s="11"/>
      <c r="G131" s="11"/>
      <c r="H131" s="65"/>
      <c r="I131" s="65"/>
    </row>
    <row r="132" spans="1:9" x14ac:dyDescent="0.2">
      <c r="A132" s="65"/>
      <c r="B132" s="65"/>
      <c r="C132" s="65"/>
      <c r="D132" s="65"/>
      <c r="E132" s="11"/>
      <c r="G132" s="11"/>
      <c r="H132" s="65"/>
      <c r="I132" s="65"/>
    </row>
    <row r="133" spans="1:9" x14ac:dyDescent="0.2">
      <c r="A133" s="65"/>
      <c r="B133" s="65"/>
      <c r="C133" s="65"/>
      <c r="D133" s="65"/>
      <c r="E133" s="11"/>
      <c r="G133" s="11"/>
      <c r="H133" s="65"/>
      <c r="I133" s="65"/>
    </row>
    <row r="134" spans="1:9" x14ac:dyDescent="0.2">
      <c r="A134" s="65"/>
      <c r="B134" s="65"/>
      <c r="C134" s="65"/>
      <c r="D134" s="65"/>
      <c r="E134" s="11"/>
      <c r="G134" s="11"/>
      <c r="H134" s="65"/>
      <c r="I134" s="65"/>
    </row>
    <row r="135" spans="1:9" x14ac:dyDescent="0.2">
      <c r="A135" s="65"/>
      <c r="B135" s="65"/>
      <c r="C135" s="65"/>
      <c r="D135" s="65"/>
      <c r="E135" s="11"/>
      <c r="G135" s="11"/>
      <c r="H135" s="65"/>
      <c r="I135" s="65"/>
    </row>
    <row r="136" spans="1:9" x14ac:dyDescent="0.2">
      <c r="A136" s="65"/>
      <c r="B136" s="65"/>
      <c r="C136" s="65"/>
      <c r="D136" s="65"/>
      <c r="E136" s="11"/>
      <c r="G136" s="11"/>
      <c r="H136" s="65"/>
      <c r="I136" s="65"/>
    </row>
    <row r="137" spans="1:9" x14ac:dyDescent="0.2">
      <c r="A137" s="65"/>
      <c r="B137" s="65"/>
      <c r="C137" s="65"/>
      <c r="D137" s="65"/>
      <c r="E137" s="11"/>
      <c r="G137" s="11"/>
      <c r="H137" s="65"/>
      <c r="I137" s="65"/>
    </row>
    <row r="138" spans="1:9" ht="10.5" x14ac:dyDescent="0.25">
      <c r="A138" s="64" t="s">
        <v>1346</v>
      </c>
      <c r="B138" s="65"/>
      <c r="C138" s="65"/>
      <c r="D138" s="65"/>
      <c r="E138" s="11"/>
      <c r="G138" s="11"/>
      <c r="H138" s="65"/>
      <c r="I138" s="65"/>
    </row>
    <row r="139" spans="1:9" x14ac:dyDescent="0.2">
      <c r="A139" s="65"/>
      <c r="B139" s="65"/>
      <c r="C139" s="65"/>
      <c r="D139" s="65"/>
      <c r="E139" s="11"/>
      <c r="G139" s="11"/>
      <c r="H139" s="65"/>
      <c r="I139" s="65"/>
    </row>
    <row r="140" spans="1:9" ht="10.5" x14ac:dyDescent="0.25">
      <c r="A140" s="64" t="s">
        <v>998</v>
      </c>
      <c r="B140" s="65"/>
      <c r="C140" s="65"/>
      <c r="D140" s="65"/>
      <c r="E140" s="11"/>
      <c r="G140" s="11"/>
      <c r="H140" s="65"/>
      <c r="I140" s="65"/>
    </row>
    <row r="141" spans="1:9" x14ac:dyDescent="0.2">
      <c r="A141" s="65"/>
      <c r="B141" s="65"/>
      <c r="C141" s="65"/>
      <c r="D141" s="65"/>
      <c r="E141" s="11"/>
      <c r="G141" s="11"/>
      <c r="H141" s="65"/>
      <c r="I141" s="65"/>
    </row>
    <row r="142" spans="1:9" x14ac:dyDescent="0.2">
      <c r="A142" s="65"/>
      <c r="B142" s="65"/>
      <c r="C142" s="65"/>
      <c r="D142" s="65"/>
      <c r="E142" s="11"/>
      <c r="G142" s="11"/>
      <c r="H142" s="65"/>
      <c r="I142" s="65"/>
    </row>
    <row r="143" spans="1:9" x14ac:dyDescent="0.2">
      <c r="A143" s="65"/>
      <c r="B143" s="65"/>
      <c r="C143" s="65"/>
      <c r="D143" s="65"/>
      <c r="E143" s="11"/>
      <c r="G143" s="11"/>
      <c r="H143" s="65"/>
      <c r="I143" s="65"/>
    </row>
    <row r="144" spans="1:9" x14ac:dyDescent="0.2">
      <c r="A144" s="65"/>
      <c r="B144" s="65"/>
      <c r="C144" s="65"/>
      <c r="D144" s="65"/>
      <c r="E144" s="11"/>
      <c r="G144" s="11"/>
      <c r="H144" s="65"/>
      <c r="I144" s="65"/>
    </row>
    <row r="145" spans="1:9" x14ac:dyDescent="0.2">
      <c r="A145" s="65"/>
      <c r="B145" s="65"/>
      <c r="C145" s="65"/>
      <c r="D145" s="65"/>
      <c r="E145" s="11"/>
      <c r="G145" s="11"/>
      <c r="H145" s="65"/>
      <c r="I145" s="65"/>
    </row>
    <row r="146" spans="1:9" x14ac:dyDescent="0.2">
      <c r="A146" s="65"/>
      <c r="B146" s="65"/>
      <c r="C146" s="65"/>
      <c r="D146" s="65"/>
      <c r="E146" s="11"/>
      <c r="G146" s="11"/>
      <c r="H146" s="65"/>
      <c r="I146" s="65"/>
    </row>
    <row r="147" spans="1:9" x14ac:dyDescent="0.2">
      <c r="A147" s="65"/>
      <c r="B147" s="65"/>
      <c r="C147" s="65"/>
      <c r="D147" s="65"/>
      <c r="E147" s="11"/>
      <c r="G147" s="11"/>
      <c r="H147" s="65"/>
      <c r="I147" s="65"/>
    </row>
    <row r="148" spans="1:9" x14ac:dyDescent="0.2">
      <c r="A148" s="65"/>
      <c r="B148" s="65"/>
      <c r="C148" s="65"/>
      <c r="D148" s="65"/>
      <c r="E148" s="11"/>
      <c r="G148" s="11"/>
      <c r="H148" s="65"/>
      <c r="I148" s="65"/>
    </row>
    <row r="149" spans="1:9" x14ac:dyDescent="0.2">
      <c r="A149" s="65"/>
      <c r="B149" s="65"/>
      <c r="C149" s="65"/>
      <c r="D149" s="65"/>
      <c r="E149" s="11"/>
      <c r="G149" s="11"/>
      <c r="H149" s="65"/>
      <c r="I149" s="65"/>
    </row>
    <row r="150" spans="1:9" x14ac:dyDescent="0.2">
      <c r="A150" s="65"/>
      <c r="B150" s="65"/>
      <c r="C150" s="65"/>
      <c r="D150" s="65"/>
      <c r="E150" s="11"/>
      <c r="G150" s="11"/>
      <c r="H150" s="65"/>
      <c r="I150" s="65"/>
    </row>
    <row r="151" spans="1:9" x14ac:dyDescent="0.2">
      <c r="A151" s="65"/>
      <c r="B151" s="65"/>
      <c r="C151" s="65"/>
      <c r="D151" s="65"/>
      <c r="E151" s="11"/>
      <c r="G151" s="11"/>
      <c r="H151" s="65"/>
      <c r="I151" s="65"/>
    </row>
    <row r="152" spans="1:9" x14ac:dyDescent="0.2">
      <c r="A152" s="65"/>
      <c r="B152" s="65"/>
      <c r="C152" s="65"/>
      <c r="D152" s="65"/>
      <c r="E152" s="11"/>
      <c r="G152" s="11"/>
      <c r="H152" s="65"/>
      <c r="I152" s="65"/>
    </row>
    <row r="153" spans="1:9" x14ac:dyDescent="0.2">
      <c r="A153" s="65"/>
      <c r="B153" s="65"/>
      <c r="C153" s="65"/>
      <c r="D153" s="65"/>
      <c r="E153" s="11"/>
      <c r="G153" s="11"/>
      <c r="H153" s="65"/>
      <c r="I153" s="65"/>
    </row>
    <row r="154" spans="1:9" x14ac:dyDescent="0.2">
      <c r="A154" s="65"/>
      <c r="B154" s="65"/>
      <c r="C154" s="65"/>
      <c r="D154" s="65"/>
      <c r="E154" s="11"/>
      <c r="G154" s="11"/>
      <c r="H154" s="65"/>
      <c r="I154" s="65"/>
    </row>
    <row r="155" spans="1:9" x14ac:dyDescent="0.2">
      <c r="A155" s="65"/>
      <c r="B155" s="65"/>
      <c r="C155" s="65"/>
      <c r="D155" s="65"/>
      <c r="E155" s="11"/>
      <c r="G155" s="11"/>
      <c r="H155" s="65"/>
      <c r="I155" s="65"/>
    </row>
    <row r="156" spans="1:9" x14ac:dyDescent="0.2">
      <c r="A156" s="65" t="s">
        <v>1001</v>
      </c>
      <c r="B156" s="65"/>
      <c r="C156" s="65"/>
      <c r="D156" s="65"/>
      <c r="E156" s="11"/>
      <c r="G156" s="11"/>
      <c r="H156" s="65"/>
      <c r="I156" s="65"/>
    </row>
    <row r="157" spans="1:9" x14ac:dyDescent="0.2">
      <c r="A157" s="65"/>
      <c r="B157" s="65"/>
      <c r="C157" s="65"/>
      <c r="D157" s="65"/>
      <c r="E157" s="11"/>
      <c r="G157" s="11"/>
      <c r="H157" s="65"/>
      <c r="I157" s="65"/>
    </row>
    <row r="158" spans="1:9" x14ac:dyDescent="0.2">
      <c r="A158" s="65"/>
      <c r="B158" s="65"/>
      <c r="C158" s="65"/>
      <c r="D158" s="65"/>
      <c r="E158" s="11"/>
      <c r="G158" s="11"/>
      <c r="H158" s="65"/>
      <c r="I158" s="65"/>
    </row>
    <row r="159" spans="1:9" x14ac:dyDescent="0.2">
      <c r="A159" s="65"/>
      <c r="B159" s="65"/>
      <c r="C159" s="65"/>
      <c r="D159" s="65"/>
      <c r="E159" s="11"/>
      <c r="G159" s="11"/>
      <c r="H159" s="65"/>
      <c r="I159" s="65"/>
    </row>
    <row r="160" spans="1:9" x14ac:dyDescent="0.2">
      <c r="A160" s="65"/>
    </row>
    <row r="161" spans="1:1" x14ac:dyDescent="0.2">
      <c r="A161" s="66"/>
    </row>
  </sheetData>
  <mergeCells count="9">
    <mergeCell ref="A105:B105"/>
    <mergeCell ref="A106:B106"/>
    <mergeCell ref="A107:B107"/>
    <mergeCell ref="A1:G1"/>
    <mergeCell ref="A84:G84"/>
    <mergeCell ref="A101:B101"/>
    <mergeCell ref="A102:B102"/>
    <mergeCell ref="A103:B103"/>
    <mergeCell ref="A104:B104"/>
  </mergeCells>
  <conditionalFormatting sqref="F2:F3 F79:F83">
    <cfRule type="cellIs" dxfId="112" priority="3" stopIfTrue="1" operator="between">
      <formula>0.009</formula>
      <formula>-0.009</formula>
    </cfRule>
  </conditionalFormatting>
  <conditionalFormatting sqref="F5:F70">
    <cfRule type="cellIs" dxfId="111" priority="2" stopIfTrue="1" operator="between">
      <formula>0.009</formula>
      <formula>-0.009</formula>
    </cfRule>
  </conditionalFormatting>
  <conditionalFormatting sqref="F85:F65536">
    <cfRule type="cellIs" dxfId="110"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37"/>
  <sheetViews>
    <sheetView workbookViewId="0">
      <selection sqref="A1:G1"/>
    </sheetView>
  </sheetViews>
  <sheetFormatPr defaultColWidth="9.08984375" defaultRowHeight="10" x14ac:dyDescent="0.2"/>
  <cols>
    <col min="1" max="1" width="38.6328125" style="7" bestFit="1" customWidth="1"/>
    <col min="2" max="2" width="54.36328125" style="7" bestFit="1" customWidth="1"/>
    <col min="3" max="3" width="24.6328125" style="7" bestFit="1" customWidth="1"/>
    <col min="4" max="4" width="15" style="7" bestFit="1" customWidth="1"/>
    <col min="5" max="5" width="27.6328125" style="10" customWidth="1"/>
    <col min="6" max="6" width="13.54296875" style="11" bestFit="1" customWidth="1"/>
    <col min="7" max="7" width="4.54296875" style="10" bestFit="1" customWidth="1"/>
    <col min="8" max="8" width="4" style="7" bestFit="1" customWidth="1"/>
    <col min="9" max="16384" width="9.08984375" style="7"/>
  </cols>
  <sheetData>
    <row r="1" spans="1:8" s="1" customFormat="1" ht="14" x14ac:dyDescent="0.25">
      <c r="A1" s="106" t="s">
        <v>1347</v>
      </c>
      <c r="B1" s="107"/>
      <c r="C1" s="107"/>
      <c r="D1" s="107"/>
      <c r="E1" s="107"/>
      <c r="F1" s="107"/>
      <c r="G1" s="107"/>
    </row>
    <row r="2" spans="1:8" s="1" customFormat="1" ht="11.5" x14ac:dyDescent="0.25">
      <c r="E2" s="5"/>
      <c r="F2" s="9"/>
      <c r="G2" s="10"/>
    </row>
    <row r="3" spans="1:8" s="1" customFormat="1" ht="11.5" x14ac:dyDescent="0.25">
      <c r="A3" s="8" t="s">
        <v>7</v>
      </c>
      <c r="B3" s="2"/>
      <c r="C3" s="3"/>
      <c r="D3" s="3"/>
      <c r="E3" s="4"/>
      <c r="F3" s="9"/>
      <c r="G3" s="10"/>
    </row>
    <row r="4" spans="1:8" s="1" customFormat="1" ht="21" x14ac:dyDescent="0.25">
      <c r="A4" s="6" t="s">
        <v>2</v>
      </c>
      <c r="B4" s="6" t="s">
        <v>0</v>
      </c>
      <c r="C4" s="13" t="s">
        <v>1041</v>
      </c>
      <c r="D4" s="13" t="s">
        <v>1</v>
      </c>
      <c r="E4" s="53" t="s">
        <v>6</v>
      </c>
      <c r="F4" s="12" t="s">
        <v>3</v>
      </c>
      <c r="G4" s="12" t="s">
        <v>5</v>
      </c>
      <c r="H4" s="12" t="s">
        <v>1348</v>
      </c>
    </row>
    <row r="5" spans="1:8" ht="10.5" x14ac:dyDescent="0.25">
      <c r="A5" s="16" t="s">
        <v>19</v>
      </c>
      <c r="B5" s="17"/>
      <c r="C5" s="17"/>
      <c r="D5" s="17"/>
      <c r="E5" s="18"/>
      <c r="F5" s="19"/>
      <c r="G5" s="18"/>
      <c r="H5" s="18"/>
    </row>
    <row r="6" spans="1:8" ht="10.5" x14ac:dyDescent="0.25">
      <c r="A6" s="20" t="s">
        <v>20</v>
      </c>
      <c r="B6" s="21"/>
      <c r="C6" s="21"/>
      <c r="D6" s="21"/>
      <c r="E6" s="22"/>
      <c r="F6" s="23"/>
      <c r="G6" s="22"/>
      <c r="H6" s="22"/>
    </row>
    <row r="7" spans="1:8" x14ac:dyDescent="0.2">
      <c r="A7" s="21" t="s">
        <v>23</v>
      </c>
      <c r="B7" s="21" t="s">
        <v>22</v>
      </c>
      <c r="C7" s="21" t="s">
        <v>24</v>
      </c>
      <c r="D7" s="24">
        <v>3747</v>
      </c>
      <c r="E7" s="22">
        <v>3978.7931669999998</v>
      </c>
      <c r="F7" s="23">
        <v>7.9720385601447497</v>
      </c>
      <c r="G7" s="22">
        <v>8.1367999999999991</v>
      </c>
      <c r="H7" s="22"/>
    </row>
    <row r="8" spans="1:8" x14ac:dyDescent="0.2">
      <c r="A8" s="21" t="s">
        <v>94</v>
      </c>
      <c r="B8" s="21" t="s">
        <v>93</v>
      </c>
      <c r="C8" s="21" t="s">
        <v>21</v>
      </c>
      <c r="D8" s="24">
        <v>6000</v>
      </c>
      <c r="E8" s="22">
        <v>3360.0839999999998</v>
      </c>
      <c r="F8" s="23">
        <v>6.7323728801722398</v>
      </c>
      <c r="G8" s="22">
        <v>6.65</v>
      </c>
      <c r="H8" s="22"/>
    </row>
    <row r="9" spans="1:8" x14ac:dyDescent="0.2">
      <c r="A9" s="21" t="s">
        <v>1349</v>
      </c>
      <c r="B9" s="21" t="s">
        <v>1350</v>
      </c>
      <c r="C9" s="21" t="s">
        <v>86</v>
      </c>
      <c r="D9" s="24">
        <v>3000</v>
      </c>
      <c r="E9" s="22">
        <v>3220.5725342000001</v>
      </c>
      <c r="F9" s="23">
        <v>6.4528431991211104</v>
      </c>
      <c r="G9" s="22">
        <v>6.6356000000000002</v>
      </c>
      <c r="H9" s="22"/>
    </row>
    <row r="10" spans="1:8" x14ac:dyDescent="0.2">
      <c r="A10" s="21" t="s">
        <v>1296</v>
      </c>
      <c r="B10" s="21" t="s">
        <v>1297</v>
      </c>
      <c r="C10" s="21" t="s">
        <v>64</v>
      </c>
      <c r="D10" s="24">
        <v>250</v>
      </c>
      <c r="E10" s="22">
        <v>2678.7354110000001</v>
      </c>
      <c r="F10" s="23">
        <v>5.3672008301499101</v>
      </c>
      <c r="G10" s="22">
        <v>6.2499000000000002</v>
      </c>
      <c r="H10" s="22"/>
    </row>
    <row r="11" spans="1:8" x14ac:dyDescent="0.2">
      <c r="A11" s="21" t="s">
        <v>1302</v>
      </c>
      <c r="B11" s="21" t="s">
        <v>1303</v>
      </c>
      <c r="C11" s="21" t="s">
        <v>1304</v>
      </c>
      <c r="D11" s="24">
        <v>2500</v>
      </c>
      <c r="E11" s="22">
        <v>2678.3117808000002</v>
      </c>
      <c r="F11" s="23">
        <v>5.3663520309920001</v>
      </c>
      <c r="G11" s="22">
        <v>6.9649999999999999</v>
      </c>
      <c r="H11" s="22"/>
    </row>
    <row r="12" spans="1:8" x14ac:dyDescent="0.2">
      <c r="A12" s="21" t="s">
        <v>1351</v>
      </c>
      <c r="B12" s="21" t="s">
        <v>1352</v>
      </c>
      <c r="C12" s="21" t="s">
        <v>64</v>
      </c>
      <c r="D12" s="24">
        <v>25</v>
      </c>
      <c r="E12" s="22">
        <v>2589.5072945000002</v>
      </c>
      <c r="F12" s="23">
        <v>5.1884204926126802</v>
      </c>
      <c r="G12" s="22">
        <v>7.3310000000000004</v>
      </c>
      <c r="H12" s="87">
        <v>7.2953999999999999</v>
      </c>
    </row>
    <row r="13" spans="1:8" x14ac:dyDescent="0.2">
      <c r="A13" s="21" t="s">
        <v>1317</v>
      </c>
      <c r="B13" s="21" t="s">
        <v>1318</v>
      </c>
      <c r="C13" s="21" t="s">
        <v>1304</v>
      </c>
      <c r="D13" s="24">
        <v>2500</v>
      </c>
      <c r="E13" s="22">
        <v>2580.414726</v>
      </c>
      <c r="F13" s="23">
        <v>5.1702023285487799</v>
      </c>
      <c r="G13" s="22">
        <v>6.97</v>
      </c>
      <c r="H13" s="88"/>
    </row>
    <row r="14" spans="1:8" x14ac:dyDescent="0.2">
      <c r="A14" s="21" t="s">
        <v>1353</v>
      </c>
      <c r="B14" s="21" t="s">
        <v>1354</v>
      </c>
      <c r="C14" s="21" t="s">
        <v>21</v>
      </c>
      <c r="D14" s="24">
        <v>2500</v>
      </c>
      <c r="E14" s="22">
        <v>2547.1018150999998</v>
      </c>
      <c r="F14" s="23">
        <v>5.1034555037959599</v>
      </c>
      <c r="G14" s="22">
        <v>6.64</v>
      </c>
      <c r="H14" s="89"/>
    </row>
    <row r="15" spans="1:8" x14ac:dyDescent="0.2">
      <c r="A15" s="21" t="s">
        <v>1355</v>
      </c>
      <c r="B15" s="21" t="s">
        <v>1356</v>
      </c>
      <c r="C15" s="21" t="s">
        <v>21</v>
      </c>
      <c r="D15" s="24">
        <v>20</v>
      </c>
      <c r="E15" s="22">
        <v>2092.8558904000001</v>
      </c>
      <c r="F15" s="23">
        <v>4.1933136905618102</v>
      </c>
      <c r="G15" s="22">
        <v>6.7</v>
      </c>
      <c r="H15" s="89"/>
    </row>
    <row r="16" spans="1:8" x14ac:dyDescent="0.2">
      <c r="A16" s="21" t="s">
        <v>1357</v>
      </c>
      <c r="B16" s="21" t="s">
        <v>1358</v>
      </c>
      <c r="C16" s="21" t="s">
        <v>1304</v>
      </c>
      <c r="D16" s="24">
        <v>200</v>
      </c>
      <c r="E16" s="22">
        <v>2041.4972055000001</v>
      </c>
      <c r="F16" s="23">
        <v>4.09040976989135</v>
      </c>
      <c r="G16" s="22">
        <v>7.13</v>
      </c>
      <c r="H16" s="89"/>
    </row>
    <row r="17" spans="1:9" x14ac:dyDescent="0.2">
      <c r="A17" s="21" t="s">
        <v>1359</v>
      </c>
      <c r="B17" s="21" t="s">
        <v>1360</v>
      </c>
      <c r="C17" s="21" t="s">
        <v>21</v>
      </c>
      <c r="D17" s="24">
        <v>1500</v>
      </c>
      <c r="E17" s="22">
        <v>1553.6782602999999</v>
      </c>
      <c r="F17" s="23">
        <v>3.1129999679046398</v>
      </c>
      <c r="G17" s="22">
        <v>6.5475000000000003</v>
      </c>
      <c r="H17" s="22"/>
    </row>
    <row r="18" spans="1:9" x14ac:dyDescent="0.2">
      <c r="A18" s="21" t="s">
        <v>26</v>
      </c>
      <c r="B18" s="21" t="s">
        <v>25</v>
      </c>
      <c r="C18" s="21" t="s">
        <v>24</v>
      </c>
      <c r="D18" s="24">
        <v>1154</v>
      </c>
      <c r="E18" s="22">
        <v>1222.25333</v>
      </c>
      <c r="F18" s="23">
        <v>2.4489462678886</v>
      </c>
      <c r="G18" s="22">
        <v>8.0718999999999994</v>
      </c>
      <c r="H18" s="89"/>
    </row>
    <row r="19" spans="1:9" x14ac:dyDescent="0.2">
      <c r="A19" s="21" t="s">
        <v>107</v>
      </c>
      <c r="B19" s="21" t="s">
        <v>106</v>
      </c>
      <c r="C19" s="21" t="s">
        <v>21</v>
      </c>
      <c r="D19" s="24">
        <v>1000</v>
      </c>
      <c r="E19" s="22">
        <v>1063.000411</v>
      </c>
      <c r="F19" s="23">
        <v>2.12986197328053</v>
      </c>
      <c r="G19" s="22">
        <v>6.6449999999999996</v>
      </c>
      <c r="H19" s="89"/>
    </row>
    <row r="20" spans="1:9" x14ac:dyDescent="0.2">
      <c r="A20" s="21" t="s">
        <v>1361</v>
      </c>
      <c r="B20" s="21" t="s">
        <v>1362</v>
      </c>
      <c r="C20" s="21" t="s">
        <v>1304</v>
      </c>
      <c r="D20" s="24">
        <v>1000</v>
      </c>
      <c r="E20" s="22">
        <v>1048.5967396999999</v>
      </c>
      <c r="F20" s="23">
        <v>2.1010023120235402</v>
      </c>
      <c r="G20" s="22">
        <v>6.5149999999999997</v>
      </c>
      <c r="H20" s="22"/>
    </row>
    <row r="21" spans="1:9" x14ac:dyDescent="0.2">
      <c r="A21" s="21" t="s">
        <v>1363</v>
      </c>
      <c r="B21" s="21" t="s">
        <v>1364</v>
      </c>
      <c r="C21" s="21" t="s">
        <v>21</v>
      </c>
      <c r="D21" s="24">
        <v>1000</v>
      </c>
      <c r="E21" s="22">
        <v>1047.6615068000001</v>
      </c>
      <c r="F21" s="23">
        <v>2.0991284491639801</v>
      </c>
      <c r="G21" s="22">
        <v>6.5774999999999997</v>
      </c>
      <c r="H21" s="22"/>
    </row>
    <row r="22" spans="1:9" x14ac:dyDescent="0.2">
      <c r="A22" s="21" t="s">
        <v>1365</v>
      </c>
      <c r="B22" s="21" t="s">
        <v>1366</v>
      </c>
      <c r="C22" s="21" t="s">
        <v>21</v>
      </c>
      <c r="D22" s="24">
        <v>5</v>
      </c>
      <c r="E22" s="22">
        <v>529.85550000000001</v>
      </c>
      <c r="F22" s="23">
        <v>1.0616356015534401</v>
      </c>
      <c r="G22" s="22">
        <v>6.7267000000000001</v>
      </c>
      <c r="H22" s="22"/>
    </row>
    <row r="23" spans="1:9" ht="10.5" x14ac:dyDescent="0.25">
      <c r="A23" s="20" t="s">
        <v>27</v>
      </c>
      <c r="B23" s="20"/>
      <c r="C23" s="20"/>
      <c r="D23" s="20"/>
      <c r="E23" s="25">
        <f>SUM(E6:E22)</f>
        <v>34232.919572299994</v>
      </c>
      <c r="F23" s="26">
        <f>SUM(F6:F22)</f>
        <v>68.590183857805329</v>
      </c>
      <c r="G23" s="25"/>
      <c r="H23" s="22"/>
      <c r="I23" s="14"/>
    </row>
    <row r="24" spans="1:9" x14ac:dyDescent="0.2">
      <c r="A24" s="21"/>
      <c r="B24" s="21"/>
      <c r="C24" s="21"/>
      <c r="D24" s="21"/>
      <c r="E24" s="22"/>
      <c r="F24" s="23"/>
      <c r="G24" s="22"/>
      <c r="H24" s="22"/>
    </row>
    <row r="25" spans="1:9" ht="10.5" x14ac:dyDescent="0.25">
      <c r="A25" s="20" t="s">
        <v>28</v>
      </c>
      <c r="B25" s="21"/>
      <c r="C25" s="21"/>
      <c r="D25" s="21"/>
      <c r="E25" s="22"/>
      <c r="F25" s="23"/>
      <c r="G25" s="22"/>
      <c r="H25" s="22"/>
    </row>
    <row r="26" spans="1:9" ht="10.5" x14ac:dyDescent="0.25">
      <c r="A26" s="20" t="s">
        <v>29</v>
      </c>
      <c r="B26" s="21"/>
      <c r="C26" s="21"/>
      <c r="D26" s="21"/>
      <c r="E26" s="22"/>
      <c r="F26" s="23"/>
      <c r="G26" s="22"/>
      <c r="H26" s="22"/>
    </row>
    <row r="27" spans="1:9" x14ac:dyDescent="0.2">
      <c r="A27" s="21" t="s">
        <v>1367</v>
      </c>
      <c r="B27" s="21" t="s">
        <v>1368</v>
      </c>
      <c r="C27" s="21" t="s">
        <v>1053</v>
      </c>
      <c r="D27" s="24">
        <v>500</v>
      </c>
      <c r="E27" s="22">
        <v>2483.5275000000001</v>
      </c>
      <c r="F27" s="23">
        <v>4.9760759517208397</v>
      </c>
      <c r="G27" s="22">
        <v>5.9047000000000001</v>
      </c>
      <c r="H27" s="22"/>
    </row>
    <row r="28" spans="1:9" x14ac:dyDescent="0.2">
      <c r="A28" s="21" t="s">
        <v>1177</v>
      </c>
      <c r="B28" s="21" t="s">
        <v>1178</v>
      </c>
      <c r="C28" s="21" t="s">
        <v>1053</v>
      </c>
      <c r="D28" s="24">
        <v>500</v>
      </c>
      <c r="E28" s="22">
        <v>2472.2249999999999</v>
      </c>
      <c r="F28" s="23">
        <v>4.9534298974917901</v>
      </c>
      <c r="G28" s="22">
        <v>6.0305</v>
      </c>
      <c r="H28" s="22"/>
    </row>
    <row r="29" spans="1:9" x14ac:dyDescent="0.2">
      <c r="A29" s="21" t="s">
        <v>1369</v>
      </c>
      <c r="B29" s="21" t="s">
        <v>1370</v>
      </c>
      <c r="C29" s="21" t="s">
        <v>1053</v>
      </c>
      <c r="D29" s="24">
        <v>400</v>
      </c>
      <c r="E29" s="22">
        <v>1961.508</v>
      </c>
      <c r="F29" s="23">
        <v>3.93014081297994</v>
      </c>
      <c r="G29" s="22">
        <v>6.07</v>
      </c>
      <c r="H29" s="22"/>
    </row>
    <row r="30" spans="1:9" x14ac:dyDescent="0.2">
      <c r="A30" s="21" t="s">
        <v>1371</v>
      </c>
      <c r="B30" s="21" t="s">
        <v>1372</v>
      </c>
      <c r="C30" s="21" t="s">
        <v>1053</v>
      </c>
      <c r="D30" s="24">
        <v>100</v>
      </c>
      <c r="E30" s="22">
        <v>492.93849999999998</v>
      </c>
      <c r="F30" s="23">
        <v>0.98766750741731002</v>
      </c>
      <c r="G30" s="22">
        <v>6.01</v>
      </c>
      <c r="H30" s="22"/>
    </row>
    <row r="31" spans="1:9" ht="10.5" x14ac:dyDescent="0.25">
      <c r="A31" s="20" t="s">
        <v>27</v>
      </c>
      <c r="B31" s="20"/>
      <c r="C31" s="20"/>
      <c r="D31" s="20"/>
      <c r="E31" s="25">
        <f>SUM(E26:E30)</f>
        <v>7410.1990000000005</v>
      </c>
      <c r="F31" s="26">
        <f>SUM(F26:F30)</f>
        <v>14.847314169609881</v>
      </c>
      <c r="G31" s="25"/>
      <c r="H31" s="22"/>
      <c r="I31" s="14"/>
    </row>
    <row r="32" spans="1:9" x14ac:dyDescent="0.2">
      <c r="A32" s="21"/>
      <c r="B32" s="21"/>
      <c r="C32" s="21"/>
      <c r="D32" s="21"/>
      <c r="E32" s="22"/>
      <c r="F32" s="23"/>
      <c r="G32" s="22"/>
      <c r="H32" s="22"/>
    </row>
    <row r="33" spans="1:9" ht="10.5" x14ac:dyDescent="0.25">
      <c r="A33" s="20" t="s">
        <v>33</v>
      </c>
      <c r="B33" s="21"/>
      <c r="C33" s="21"/>
      <c r="D33" s="21"/>
      <c r="E33" s="22"/>
      <c r="F33" s="23"/>
      <c r="G33" s="22"/>
      <c r="H33" s="25"/>
    </row>
    <row r="34" spans="1:9" x14ac:dyDescent="0.2">
      <c r="A34" s="21" t="s">
        <v>69</v>
      </c>
      <c r="B34" s="21" t="s">
        <v>1332</v>
      </c>
      <c r="C34" s="21" t="s">
        <v>34</v>
      </c>
      <c r="D34" s="24">
        <v>2500000</v>
      </c>
      <c r="E34" s="22">
        <v>2538.6908333000001</v>
      </c>
      <c r="F34" s="23">
        <v>5.0866029888689601</v>
      </c>
      <c r="G34" s="22">
        <v>7.2510395699999997</v>
      </c>
      <c r="H34" s="22"/>
    </row>
    <row r="35" spans="1:9" x14ac:dyDescent="0.2">
      <c r="A35" s="21" t="s">
        <v>75</v>
      </c>
      <c r="B35" s="21" t="s">
        <v>74</v>
      </c>
      <c r="C35" s="21" t="s">
        <v>34</v>
      </c>
      <c r="D35" s="24">
        <v>1275000</v>
      </c>
      <c r="E35" s="22">
        <v>1266.7277999999999</v>
      </c>
      <c r="F35" s="23">
        <v>2.5380567531288598</v>
      </c>
      <c r="G35" s="22">
        <v>7.3924019950000002</v>
      </c>
      <c r="H35" s="22"/>
    </row>
    <row r="36" spans="1:9" x14ac:dyDescent="0.2">
      <c r="A36" s="21" t="s">
        <v>71</v>
      </c>
      <c r="B36" s="21" t="s">
        <v>70</v>
      </c>
      <c r="C36" s="21" t="s">
        <v>34</v>
      </c>
      <c r="D36" s="24">
        <v>1000000</v>
      </c>
      <c r="E36" s="22">
        <v>1056.287</v>
      </c>
      <c r="F36" s="23">
        <v>2.1164107660637299</v>
      </c>
      <c r="G36" s="22">
        <v>7.5082519850000002</v>
      </c>
      <c r="H36" s="22"/>
    </row>
    <row r="37" spans="1:9" ht="10.5" x14ac:dyDescent="0.25">
      <c r="A37" s="21" t="s">
        <v>1333</v>
      </c>
      <c r="B37" s="21" t="s">
        <v>1334</v>
      </c>
      <c r="C37" s="21" t="s">
        <v>34</v>
      </c>
      <c r="D37" s="24">
        <v>1000000</v>
      </c>
      <c r="E37" s="22">
        <v>1043.3504444</v>
      </c>
      <c r="F37" s="23">
        <v>2.0904906652316502</v>
      </c>
      <c r="G37" s="22">
        <v>7.1587519999999998</v>
      </c>
      <c r="H37" s="25"/>
    </row>
    <row r="38" spans="1:9" x14ac:dyDescent="0.2">
      <c r="A38" s="21" t="s">
        <v>1337</v>
      </c>
      <c r="B38" s="21" t="s">
        <v>1338</v>
      </c>
      <c r="C38" s="21" t="s">
        <v>34</v>
      </c>
      <c r="D38" s="24">
        <v>500000</v>
      </c>
      <c r="E38" s="22">
        <v>508.05791670000002</v>
      </c>
      <c r="F38" s="23">
        <v>1.0179612592863401</v>
      </c>
      <c r="G38" s="22">
        <v>7.2059563950000003</v>
      </c>
      <c r="H38" s="22"/>
    </row>
    <row r="39" spans="1:9" x14ac:dyDescent="0.2">
      <c r="A39" s="21" t="s">
        <v>77</v>
      </c>
      <c r="B39" s="21" t="s">
        <v>76</v>
      </c>
      <c r="C39" s="21" t="s">
        <v>34</v>
      </c>
      <c r="D39" s="24">
        <v>52560</v>
      </c>
      <c r="E39" s="22">
        <v>53.3473313</v>
      </c>
      <c r="F39" s="23">
        <v>0.10688843685862701</v>
      </c>
      <c r="G39" s="22">
        <v>7.4033003449999999</v>
      </c>
      <c r="H39" s="22"/>
    </row>
    <row r="40" spans="1:9" x14ac:dyDescent="0.2">
      <c r="A40" s="21" t="s">
        <v>79</v>
      </c>
      <c r="B40" s="21" t="s">
        <v>78</v>
      </c>
      <c r="C40" s="21" t="s">
        <v>34</v>
      </c>
      <c r="D40" s="24">
        <v>50000</v>
      </c>
      <c r="E40" s="22">
        <v>50.652383299999997</v>
      </c>
      <c r="F40" s="23">
        <v>0.101488751961263</v>
      </c>
      <c r="G40" s="22">
        <v>7.430775025</v>
      </c>
      <c r="H40" s="22"/>
    </row>
    <row r="41" spans="1:9" ht="10.5" x14ac:dyDescent="0.25">
      <c r="A41" s="21" t="s">
        <v>66</v>
      </c>
      <c r="B41" s="21" t="s">
        <v>65</v>
      </c>
      <c r="C41" s="21" t="s">
        <v>34</v>
      </c>
      <c r="D41" s="24">
        <v>46200</v>
      </c>
      <c r="E41" s="22">
        <v>44.004699199999997</v>
      </c>
      <c r="F41" s="23">
        <v>8.81692372852039E-2</v>
      </c>
      <c r="G41" s="22">
        <v>7.4246111111125002</v>
      </c>
      <c r="H41" s="25"/>
    </row>
    <row r="42" spans="1:9" x14ac:dyDescent="0.2">
      <c r="A42" s="21" t="s">
        <v>81</v>
      </c>
      <c r="B42" s="21" t="s">
        <v>80</v>
      </c>
      <c r="C42" s="21" t="s">
        <v>34</v>
      </c>
      <c r="D42" s="24">
        <v>41700</v>
      </c>
      <c r="E42" s="22">
        <v>40.908482999999997</v>
      </c>
      <c r="F42" s="23">
        <v>8.1965558455737206E-2</v>
      </c>
      <c r="G42" s="22">
        <v>7.5008873149999999</v>
      </c>
      <c r="H42" s="22"/>
    </row>
    <row r="43" spans="1:9" ht="10.5" x14ac:dyDescent="0.25">
      <c r="A43" s="20" t="s">
        <v>27</v>
      </c>
      <c r="B43" s="20"/>
      <c r="C43" s="20"/>
      <c r="D43" s="20"/>
      <c r="E43" s="25">
        <f>SUM(E34:E42)</f>
        <v>6602.0268912000001</v>
      </c>
      <c r="F43" s="26">
        <f>SUM(F34:F42)</f>
        <v>13.228034417140371</v>
      </c>
      <c r="G43" s="25"/>
      <c r="H43" s="22"/>
      <c r="I43" s="14"/>
    </row>
    <row r="44" spans="1:9" ht="10.5" x14ac:dyDescent="0.25">
      <c r="A44" s="21"/>
      <c r="B44" s="21"/>
      <c r="C44" s="21"/>
      <c r="D44" s="21"/>
      <c r="E44" s="22"/>
      <c r="F44" s="23"/>
      <c r="G44" s="22"/>
      <c r="H44" s="20"/>
    </row>
    <row r="45" spans="1:9" ht="10.5" x14ac:dyDescent="0.25">
      <c r="A45" s="20" t="s">
        <v>1120</v>
      </c>
      <c r="B45" s="21"/>
      <c r="C45" s="21"/>
      <c r="D45" s="21"/>
      <c r="E45" s="22"/>
      <c r="F45" s="23"/>
      <c r="G45" s="22"/>
      <c r="H45" s="20"/>
    </row>
    <row r="46" spans="1:9" ht="10.5" x14ac:dyDescent="0.25">
      <c r="A46" s="21" t="s">
        <v>1121</v>
      </c>
      <c r="B46" s="21" t="s">
        <v>1122</v>
      </c>
      <c r="C46" s="21" t="s">
        <v>1123</v>
      </c>
      <c r="D46" s="24">
        <v>1762.3119999999999</v>
      </c>
      <c r="E46" s="22">
        <v>201.62359760000001</v>
      </c>
      <c r="F46" s="23">
        <v>0.40397955541736502</v>
      </c>
      <c r="G46" s="22">
        <v>5.58</v>
      </c>
      <c r="H46" s="20"/>
    </row>
    <row r="47" spans="1:9" ht="10.5" x14ac:dyDescent="0.25">
      <c r="A47" s="20" t="s">
        <v>27</v>
      </c>
      <c r="B47" s="20"/>
      <c r="C47" s="20"/>
      <c r="D47" s="20"/>
      <c r="E47" s="25">
        <f>SUM(E46:E46)</f>
        <v>201.62359760000001</v>
      </c>
      <c r="F47" s="26">
        <f>SUM(F46:F46)</f>
        <v>0.40397955541736502</v>
      </c>
      <c r="G47" s="25"/>
      <c r="H47" s="20"/>
      <c r="I47" s="14"/>
    </row>
    <row r="48" spans="1:9" ht="10.5" x14ac:dyDescent="0.25">
      <c r="A48" s="21"/>
      <c r="B48" s="21"/>
      <c r="C48" s="21"/>
      <c r="D48" s="21"/>
      <c r="E48" s="22"/>
      <c r="F48" s="23"/>
      <c r="G48" s="22"/>
      <c r="H48" s="20"/>
    </row>
    <row r="49" spans="1:9" ht="10.5" x14ac:dyDescent="0.25">
      <c r="A49" s="20" t="s">
        <v>36</v>
      </c>
      <c r="B49" s="20"/>
      <c r="C49" s="20"/>
      <c r="D49" s="20"/>
      <c r="E49" s="25">
        <f>E23+E31+E43+E47</f>
        <v>48446.7690611</v>
      </c>
      <c r="F49" s="26">
        <f>F23+F31+F43+F47</f>
        <v>97.06951199997296</v>
      </c>
      <c r="G49" s="25"/>
      <c r="H49" s="20"/>
      <c r="I49" s="14"/>
    </row>
    <row r="50" spans="1:9" ht="10.5" x14ac:dyDescent="0.25">
      <c r="A50" s="20"/>
      <c r="B50" s="20"/>
      <c r="C50" s="20"/>
      <c r="D50" s="20"/>
      <c r="E50" s="25"/>
      <c r="F50" s="26"/>
      <c r="G50" s="25"/>
      <c r="H50" s="20"/>
      <c r="I50" s="14"/>
    </row>
    <row r="51" spans="1:9" ht="10.5" x14ac:dyDescent="0.25">
      <c r="A51" s="20" t="s">
        <v>335</v>
      </c>
      <c r="B51" s="20"/>
      <c r="C51" s="20"/>
      <c r="D51" s="20"/>
      <c r="E51" s="25">
        <v>13.933082240000003</v>
      </c>
      <c r="F51" s="26">
        <f>+E51/E55*100</f>
        <v>2.7916773809757583E-2</v>
      </c>
      <c r="G51" s="25"/>
      <c r="H51" s="20"/>
      <c r="I51" s="14"/>
    </row>
    <row r="52" spans="1:9" ht="10.5" x14ac:dyDescent="0.25">
      <c r="A52" s="20"/>
      <c r="B52" s="20"/>
      <c r="C52" s="20"/>
      <c r="D52" s="20"/>
      <c r="E52" s="25"/>
      <c r="F52" s="26"/>
      <c r="G52" s="25"/>
      <c r="H52" s="20"/>
      <c r="I52" s="14"/>
    </row>
    <row r="53" spans="1:9" ht="10.5" x14ac:dyDescent="0.25">
      <c r="A53" s="20" t="s">
        <v>38</v>
      </c>
      <c r="B53" s="20"/>
      <c r="C53" s="20"/>
      <c r="D53" s="20"/>
      <c r="E53" s="25">
        <f>E55-(E23+E31+E43+E47+E51)</f>
        <v>1448.6546288600002</v>
      </c>
      <c r="F53" s="26">
        <f>F55-(F23+F31+F43+F47+F51)</f>
        <v>2.902571226217276</v>
      </c>
      <c r="G53" s="25"/>
      <c r="H53" s="20"/>
      <c r="I53" s="14"/>
    </row>
    <row r="54" spans="1:9" ht="10.5" x14ac:dyDescent="0.25">
      <c r="A54" s="20"/>
      <c r="B54" s="20"/>
      <c r="C54" s="20"/>
      <c r="D54" s="20"/>
      <c r="E54" s="25"/>
      <c r="F54" s="26"/>
      <c r="G54" s="25"/>
      <c r="H54" s="20"/>
      <c r="I54" s="14"/>
    </row>
    <row r="55" spans="1:9" ht="10.5" x14ac:dyDescent="0.25">
      <c r="A55" s="27" t="s">
        <v>37</v>
      </c>
      <c r="B55" s="27"/>
      <c r="C55" s="27"/>
      <c r="D55" s="27"/>
      <c r="E55" s="28">
        <v>49909.356772200001</v>
      </c>
      <c r="F55" s="29">
        <v>100</v>
      </c>
      <c r="G55" s="28"/>
      <c r="H55" s="20"/>
      <c r="I55" s="14"/>
    </row>
    <row r="56" spans="1:9" ht="10.5" x14ac:dyDescent="0.25">
      <c r="H56" s="27"/>
    </row>
    <row r="57" spans="1:9" ht="10.5" x14ac:dyDescent="0.25">
      <c r="A57" s="72" t="s">
        <v>1283</v>
      </c>
      <c r="B57" s="72"/>
      <c r="C57" s="72"/>
      <c r="D57" s="72"/>
      <c r="E57" s="73"/>
      <c r="F57" s="73"/>
      <c r="G57" s="73"/>
      <c r="H57" s="16"/>
    </row>
    <row r="58" spans="1:9" ht="10.5" x14ac:dyDescent="0.25">
      <c r="A58" s="74"/>
      <c r="B58" s="74"/>
      <c r="C58" s="74"/>
      <c r="D58" s="74"/>
      <c r="E58" s="26"/>
      <c r="F58" s="26"/>
      <c r="G58" s="26"/>
      <c r="H58" s="20"/>
    </row>
    <row r="59" spans="1:9" ht="10.5" x14ac:dyDescent="0.25">
      <c r="A59" s="74" t="s">
        <v>1284</v>
      </c>
      <c r="B59" s="74"/>
      <c r="C59" s="74"/>
      <c r="D59" s="74"/>
      <c r="E59" s="74" t="s">
        <v>1285</v>
      </c>
      <c r="F59" s="74" t="s">
        <v>3</v>
      </c>
      <c r="G59" s="26"/>
      <c r="H59" s="20"/>
    </row>
    <row r="60" spans="1:9" ht="10.5" x14ac:dyDescent="0.25">
      <c r="A60" s="76" t="s">
        <v>1286</v>
      </c>
      <c r="B60" s="74"/>
      <c r="C60" s="74"/>
      <c r="D60" s="74"/>
      <c r="E60" s="79">
        <v>2500</v>
      </c>
      <c r="F60" s="79">
        <f t="shared" ref="F60:F65" si="0">E60/$E$55*100</f>
        <v>5.0090807850132908</v>
      </c>
      <c r="G60" s="26"/>
      <c r="H60" s="20"/>
    </row>
    <row r="61" spans="1:9" ht="10.5" x14ac:dyDescent="0.25">
      <c r="A61" s="76" t="s">
        <v>1286</v>
      </c>
      <c r="B61" s="74"/>
      <c r="C61" s="74"/>
      <c r="D61" s="74"/>
      <c r="E61" s="79">
        <v>3500</v>
      </c>
      <c r="F61" s="79">
        <f t="shared" si="0"/>
        <v>7.0127130990186082</v>
      </c>
      <c r="G61" s="26"/>
      <c r="H61" s="20"/>
    </row>
    <row r="62" spans="1:9" ht="10.5" x14ac:dyDescent="0.25">
      <c r="A62" s="76" t="s">
        <v>1286</v>
      </c>
      <c r="B62" s="74"/>
      <c r="C62" s="74"/>
      <c r="D62" s="74"/>
      <c r="E62" s="79">
        <v>2500</v>
      </c>
      <c r="F62" s="79">
        <f t="shared" si="0"/>
        <v>5.0090807850132908</v>
      </c>
      <c r="G62" s="26"/>
      <c r="H62" s="20"/>
    </row>
    <row r="63" spans="1:9" ht="10.5" x14ac:dyDescent="0.25">
      <c r="A63" s="76" t="s">
        <v>1339</v>
      </c>
      <c r="B63" s="74"/>
      <c r="C63" s="74"/>
      <c r="D63" s="74"/>
      <c r="E63" s="79">
        <v>2500</v>
      </c>
      <c r="F63" s="79">
        <f t="shared" si="0"/>
        <v>5.0090807850132908</v>
      </c>
      <c r="G63" s="26"/>
      <c r="H63" s="20"/>
    </row>
    <row r="64" spans="1:9" ht="10.5" x14ac:dyDescent="0.25">
      <c r="A64" s="76" t="s">
        <v>1339</v>
      </c>
      <c r="B64" s="74"/>
      <c r="C64" s="74"/>
      <c r="D64" s="74"/>
      <c r="E64" s="79">
        <v>500</v>
      </c>
      <c r="F64" s="79">
        <f t="shared" si="0"/>
        <v>1.0018161570026582</v>
      </c>
      <c r="G64" s="26"/>
      <c r="H64" s="20"/>
    </row>
    <row r="65" spans="1:8" ht="10.5" x14ac:dyDescent="0.25">
      <c r="A65" s="76" t="s">
        <v>1339</v>
      </c>
      <c r="B65" s="74"/>
      <c r="C65" s="74"/>
      <c r="D65" s="74"/>
      <c r="E65" s="79">
        <v>2500</v>
      </c>
      <c r="F65" s="79">
        <f t="shared" si="0"/>
        <v>5.0090807850132908</v>
      </c>
      <c r="G65" s="26"/>
      <c r="H65" s="20"/>
    </row>
    <row r="66" spans="1:8" ht="10.5" x14ac:dyDescent="0.25">
      <c r="A66" s="90" t="s">
        <v>1287</v>
      </c>
      <c r="B66" s="91"/>
      <c r="C66" s="91"/>
      <c r="D66" s="90"/>
      <c r="E66" s="92">
        <f>SUM(E60:E65)</f>
        <v>14000</v>
      </c>
      <c r="F66" s="92">
        <f>SUM(F60:F65)</f>
        <v>28.050852396074426</v>
      </c>
      <c r="G66" s="93"/>
      <c r="H66" s="27"/>
    </row>
    <row r="68" spans="1:8" ht="10.5" x14ac:dyDescent="0.25">
      <c r="A68" s="14" t="s">
        <v>39</v>
      </c>
    </row>
    <row r="69" spans="1:8" ht="10.5" x14ac:dyDescent="0.25">
      <c r="A69" s="14" t="s">
        <v>1125</v>
      </c>
    </row>
    <row r="70" spans="1:8" ht="10.5" x14ac:dyDescent="0.25">
      <c r="A70" s="14"/>
    </row>
    <row r="71" spans="1:8" ht="38.25" customHeight="1" x14ac:dyDescent="0.25">
      <c r="A71" s="110" t="s">
        <v>1289</v>
      </c>
      <c r="B71" s="110"/>
      <c r="C71" s="110"/>
      <c r="D71" s="110"/>
      <c r="E71" s="110"/>
      <c r="F71" s="110"/>
      <c r="G71" s="110"/>
      <c r="H71" s="14"/>
    </row>
    <row r="73" spans="1:8" ht="10.5" x14ac:dyDescent="0.25">
      <c r="A73" s="14" t="s">
        <v>40</v>
      </c>
    </row>
    <row r="74" spans="1:8" ht="10.5" x14ac:dyDescent="0.25">
      <c r="A74" s="14" t="s">
        <v>41</v>
      </c>
    </row>
    <row r="75" spans="1:8" ht="10.5" x14ac:dyDescent="0.25">
      <c r="A75" s="14" t="s">
        <v>42</v>
      </c>
      <c r="B75" s="14"/>
      <c r="C75" s="30" t="s">
        <v>44</v>
      </c>
      <c r="D75" s="14" t="s">
        <v>43</v>
      </c>
    </row>
    <row r="76" spans="1:8" x14ac:dyDescent="0.2">
      <c r="A76" s="7" t="s">
        <v>45</v>
      </c>
      <c r="C76" s="31">
        <v>22.2166</v>
      </c>
      <c r="D76" s="31">
        <v>22.983599999999999</v>
      </c>
    </row>
    <row r="77" spans="1:8" x14ac:dyDescent="0.2">
      <c r="A77" s="7" t="s">
        <v>46</v>
      </c>
      <c r="C77" s="31">
        <v>10.860300000000001</v>
      </c>
      <c r="D77" s="31">
        <v>10.9354</v>
      </c>
    </row>
    <row r="78" spans="1:8" x14ac:dyDescent="0.2">
      <c r="A78" s="7" t="s">
        <v>47</v>
      </c>
      <c r="C78" s="31">
        <v>23.196200000000001</v>
      </c>
      <c r="D78" s="31">
        <v>24.037299999999998</v>
      </c>
    </row>
    <row r="79" spans="1:8" x14ac:dyDescent="0.2">
      <c r="A79" s="7" t="s">
        <v>48</v>
      </c>
      <c r="C79" s="31">
        <v>11.4787</v>
      </c>
      <c r="D79" s="31">
        <v>11.5616</v>
      </c>
    </row>
    <row r="81" spans="1:5" ht="10.5" x14ac:dyDescent="0.25">
      <c r="A81" s="14" t="s">
        <v>49</v>
      </c>
    </row>
    <row r="82" spans="1:5" ht="10.5" x14ac:dyDescent="0.25">
      <c r="A82" s="108" t="s">
        <v>50</v>
      </c>
      <c r="B82" s="109"/>
      <c r="C82" s="32" t="s">
        <v>51</v>
      </c>
    </row>
    <row r="83" spans="1:5" x14ac:dyDescent="0.2">
      <c r="A83" s="104" t="s">
        <v>46</v>
      </c>
      <c r="B83" s="105"/>
      <c r="C83" s="33">
        <v>0.29499999999999998</v>
      </c>
    </row>
    <row r="84" spans="1:5" x14ac:dyDescent="0.2">
      <c r="A84" s="104" t="s">
        <v>48</v>
      </c>
      <c r="B84" s="105"/>
      <c r="C84" s="33">
        <v>0.32500000000000001</v>
      </c>
    </row>
    <row r="85" spans="1:5" x14ac:dyDescent="0.2">
      <c r="A85" s="7" t="s">
        <v>52</v>
      </c>
    </row>
    <row r="86" spans="1:5" x14ac:dyDescent="0.2">
      <c r="A86" s="7" t="s">
        <v>53</v>
      </c>
    </row>
    <row r="88" spans="1:5" ht="10.5" x14ac:dyDescent="0.25">
      <c r="A88" s="64" t="s">
        <v>1290</v>
      </c>
    </row>
    <row r="89" spans="1:5" ht="10.5" x14ac:dyDescent="0.25">
      <c r="A89" s="64"/>
    </row>
    <row r="90" spans="1:5" x14ac:dyDescent="0.2">
      <c r="A90" s="65" t="s">
        <v>1373</v>
      </c>
    </row>
    <row r="91" spans="1:5" x14ac:dyDescent="0.2">
      <c r="A91" s="65" t="s">
        <v>1374</v>
      </c>
    </row>
    <row r="93" spans="1:5" ht="10.5" x14ac:dyDescent="0.25">
      <c r="A93" s="14" t="s">
        <v>284</v>
      </c>
      <c r="D93" s="34">
        <v>4.4145335772743097</v>
      </c>
      <c r="E93" s="10" t="s">
        <v>54</v>
      </c>
    </row>
    <row r="95" spans="1:5" ht="10.5" x14ac:dyDescent="0.25">
      <c r="A95" s="14" t="s">
        <v>1489</v>
      </c>
      <c r="D95" s="30" t="s">
        <v>55</v>
      </c>
    </row>
    <row r="97" spans="1:9" ht="10.5" x14ac:dyDescent="0.25">
      <c r="A97" s="64" t="s">
        <v>1293</v>
      </c>
      <c r="B97" s="65"/>
      <c r="C97" s="65"/>
      <c r="D97" s="65"/>
      <c r="E97" s="11"/>
      <c r="G97" s="11"/>
      <c r="H97" s="11"/>
      <c r="I97" s="65"/>
    </row>
    <row r="98" spans="1:9" ht="14.5" x14ac:dyDescent="0.35">
      <c r="A98" s="85"/>
      <c r="B98" s="65"/>
      <c r="C98" s="65"/>
      <c r="D98" s="65"/>
      <c r="E98" s="11"/>
      <c r="G98" s="11"/>
      <c r="H98" s="11"/>
      <c r="I98" s="65"/>
    </row>
    <row r="99" spans="1:9" ht="10.5" x14ac:dyDescent="0.25">
      <c r="A99" s="64" t="s">
        <v>997</v>
      </c>
      <c r="B99" s="65"/>
      <c r="C99" s="65"/>
      <c r="D99" s="65"/>
      <c r="E99" s="11"/>
      <c r="G99" s="11"/>
      <c r="H99" s="11"/>
      <c r="I99" s="65"/>
    </row>
    <row r="100" spans="1:9" x14ac:dyDescent="0.2">
      <c r="A100" s="66"/>
      <c r="B100" s="65"/>
      <c r="C100" s="65"/>
      <c r="D100" s="65"/>
      <c r="E100" s="11"/>
      <c r="G100" s="11"/>
      <c r="H100" s="11"/>
      <c r="I100" s="65"/>
    </row>
    <row r="101" spans="1:9" x14ac:dyDescent="0.2">
      <c r="A101" s="65"/>
      <c r="B101" s="65"/>
      <c r="C101" s="65"/>
      <c r="D101" s="65"/>
      <c r="E101" s="11"/>
      <c r="G101" s="11"/>
      <c r="H101" s="11"/>
      <c r="I101" s="65"/>
    </row>
    <row r="102" spans="1:9" x14ac:dyDescent="0.2">
      <c r="A102" s="65"/>
      <c r="B102" s="65"/>
      <c r="C102" s="65"/>
      <c r="D102" s="65"/>
      <c r="E102" s="11"/>
      <c r="G102" s="11"/>
      <c r="H102" s="11"/>
      <c r="I102" s="65"/>
    </row>
    <row r="103" spans="1:9" x14ac:dyDescent="0.2">
      <c r="A103" s="65"/>
      <c r="B103" s="65"/>
      <c r="C103" s="65"/>
      <c r="D103" s="65"/>
      <c r="E103" s="11"/>
      <c r="G103" s="11"/>
      <c r="H103" s="11"/>
      <c r="I103" s="65"/>
    </row>
    <row r="104" spans="1:9" x14ac:dyDescent="0.2">
      <c r="A104" s="65"/>
      <c r="B104" s="65"/>
      <c r="C104" s="65"/>
      <c r="D104" s="65"/>
      <c r="E104" s="11"/>
      <c r="G104" s="11"/>
      <c r="H104" s="11"/>
      <c r="I104" s="65"/>
    </row>
    <row r="105" spans="1:9" x14ac:dyDescent="0.2">
      <c r="A105" s="65"/>
      <c r="B105" s="65"/>
      <c r="C105" s="65"/>
      <c r="D105" s="65"/>
      <c r="E105" s="11"/>
      <c r="G105" s="11"/>
      <c r="H105" s="11"/>
      <c r="I105" s="65"/>
    </row>
    <row r="106" spans="1:9" x14ac:dyDescent="0.2">
      <c r="A106" s="65"/>
      <c r="B106" s="65"/>
      <c r="C106" s="65"/>
      <c r="D106" s="65"/>
      <c r="E106" s="11"/>
      <c r="G106" s="11"/>
      <c r="H106" s="11"/>
      <c r="I106" s="65"/>
    </row>
    <row r="107" spans="1:9" x14ac:dyDescent="0.2">
      <c r="A107" s="65"/>
      <c r="B107" s="65"/>
      <c r="C107" s="65"/>
      <c r="D107" s="65"/>
      <c r="E107" s="11"/>
      <c r="G107" s="11"/>
      <c r="H107" s="11"/>
      <c r="I107" s="65"/>
    </row>
    <row r="108" spans="1:9" x14ac:dyDescent="0.2">
      <c r="A108" s="65"/>
      <c r="B108" s="65"/>
      <c r="C108" s="65"/>
      <c r="D108" s="65"/>
      <c r="E108" s="11"/>
      <c r="G108" s="11"/>
      <c r="H108" s="11"/>
      <c r="I108" s="65"/>
    </row>
    <row r="109" spans="1:9" x14ac:dyDescent="0.2">
      <c r="A109" s="65"/>
      <c r="B109" s="65"/>
      <c r="C109" s="65"/>
      <c r="D109" s="65"/>
      <c r="E109" s="11"/>
      <c r="G109" s="11"/>
      <c r="H109" s="11"/>
      <c r="I109" s="65"/>
    </row>
    <row r="110" spans="1:9" x14ac:dyDescent="0.2">
      <c r="A110" s="65"/>
      <c r="B110" s="65"/>
      <c r="C110" s="65"/>
      <c r="D110" s="65"/>
      <c r="E110" s="11"/>
      <c r="G110" s="11"/>
      <c r="H110" s="11"/>
      <c r="I110" s="65"/>
    </row>
    <row r="111" spans="1:9" x14ac:dyDescent="0.2">
      <c r="A111" s="65"/>
      <c r="B111" s="65"/>
      <c r="C111" s="65"/>
      <c r="D111" s="65"/>
      <c r="E111" s="11"/>
      <c r="G111" s="11"/>
      <c r="H111" s="11"/>
      <c r="I111" s="65"/>
    </row>
    <row r="112" spans="1:9" x14ac:dyDescent="0.2">
      <c r="A112" s="65"/>
      <c r="B112" s="65"/>
      <c r="C112" s="65"/>
      <c r="D112" s="65"/>
      <c r="E112" s="11"/>
      <c r="G112" s="11"/>
      <c r="H112" s="11"/>
      <c r="I112" s="65"/>
    </row>
    <row r="113" spans="1:9" x14ac:dyDescent="0.2">
      <c r="A113" s="65"/>
      <c r="B113" s="65"/>
      <c r="C113" s="65"/>
      <c r="D113" s="65"/>
      <c r="E113" s="11"/>
      <c r="G113" s="11"/>
      <c r="H113" s="11"/>
      <c r="I113" s="65"/>
    </row>
    <row r="114" spans="1:9" x14ac:dyDescent="0.2">
      <c r="A114" s="65"/>
      <c r="B114" s="65"/>
      <c r="C114" s="65"/>
      <c r="D114" s="65"/>
      <c r="E114" s="11"/>
      <c r="G114" s="11"/>
      <c r="H114" s="11"/>
      <c r="I114" s="65"/>
    </row>
    <row r="115" spans="1:9" x14ac:dyDescent="0.2">
      <c r="A115" s="65"/>
      <c r="B115" s="65"/>
      <c r="C115" s="65"/>
      <c r="D115" s="65"/>
      <c r="E115" s="11"/>
      <c r="G115" s="11"/>
      <c r="H115" s="11"/>
      <c r="I115" s="65"/>
    </row>
    <row r="116" spans="1:9" ht="10.5" x14ac:dyDescent="0.25">
      <c r="A116" s="64" t="s">
        <v>1375</v>
      </c>
      <c r="B116" s="65"/>
      <c r="C116" s="65"/>
      <c r="D116" s="65"/>
      <c r="E116" s="11"/>
      <c r="G116" s="11"/>
      <c r="H116" s="11"/>
      <c r="I116" s="65"/>
    </row>
    <row r="117" spans="1:9" x14ac:dyDescent="0.2">
      <c r="A117" s="65"/>
      <c r="B117" s="65"/>
      <c r="C117" s="65"/>
      <c r="D117" s="65"/>
      <c r="E117" s="11"/>
      <c r="G117" s="11"/>
      <c r="H117" s="11"/>
      <c r="I117" s="65"/>
    </row>
    <row r="118" spans="1:9" ht="10.5" x14ac:dyDescent="0.25">
      <c r="A118" s="64" t="s">
        <v>998</v>
      </c>
      <c r="B118" s="65"/>
      <c r="C118" s="65"/>
      <c r="D118" s="65"/>
      <c r="E118" s="11"/>
      <c r="G118" s="11"/>
      <c r="H118" s="11"/>
      <c r="I118" s="65"/>
    </row>
    <row r="119" spans="1:9" x14ac:dyDescent="0.2">
      <c r="A119" s="65"/>
      <c r="B119" s="65"/>
      <c r="C119" s="65"/>
      <c r="D119" s="65"/>
      <c r="E119" s="11"/>
      <c r="G119" s="11"/>
      <c r="H119" s="11"/>
      <c r="I119" s="65"/>
    </row>
    <row r="120" spans="1:9" x14ac:dyDescent="0.2">
      <c r="A120" s="65"/>
      <c r="B120" s="65"/>
      <c r="C120" s="65"/>
      <c r="D120" s="65"/>
      <c r="E120" s="11"/>
      <c r="G120" s="11"/>
      <c r="H120" s="11"/>
      <c r="I120" s="65"/>
    </row>
    <row r="121" spans="1:9" x14ac:dyDescent="0.2">
      <c r="A121" s="65"/>
      <c r="B121" s="65"/>
      <c r="C121" s="65"/>
      <c r="D121" s="65"/>
      <c r="E121" s="11"/>
      <c r="G121" s="11"/>
      <c r="H121" s="11"/>
      <c r="I121" s="65"/>
    </row>
    <row r="122" spans="1:9" x14ac:dyDescent="0.2">
      <c r="A122" s="65"/>
      <c r="B122" s="65"/>
      <c r="C122" s="65"/>
      <c r="D122" s="65"/>
      <c r="E122" s="11"/>
      <c r="G122" s="11"/>
      <c r="H122" s="11"/>
      <c r="I122" s="65"/>
    </row>
    <row r="123" spans="1:9" x14ac:dyDescent="0.2">
      <c r="A123" s="65"/>
      <c r="B123" s="65"/>
      <c r="C123" s="65"/>
      <c r="D123" s="65"/>
      <c r="E123" s="11"/>
      <c r="G123" s="11"/>
      <c r="H123" s="11"/>
      <c r="I123" s="65"/>
    </row>
    <row r="124" spans="1:9" x14ac:dyDescent="0.2">
      <c r="A124" s="65"/>
      <c r="B124" s="65"/>
      <c r="C124" s="65"/>
      <c r="D124" s="65"/>
      <c r="E124" s="11"/>
      <c r="G124" s="11"/>
      <c r="H124" s="11"/>
      <c r="I124" s="65"/>
    </row>
    <row r="125" spans="1:9" x14ac:dyDescent="0.2">
      <c r="A125" s="65"/>
      <c r="B125" s="65"/>
      <c r="C125" s="65"/>
      <c r="D125" s="65"/>
      <c r="E125" s="11"/>
      <c r="G125" s="11"/>
      <c r="H125" s="11"/>
      <c r="I125" s="65"/>
    </row>
    <row r="126" spans="1:9" x14ac:dyDescent="0.2">
      <c r="A126" s="65"/>
      <c r="B126" s="65"/>
      <c r="C126" s="65"/>
      <c r="D126" s="65"/>
      <c r="E126" s="11"/>
      <c r="G126" s="11"/>
      <c r="H126" s="11"/>
      <c r="I126" s="65"/>
    </row>
    <row r="127" spans="1:9" x14ac:dyDescent="0.2">
      <c r="A127" s="65"/>
      <c r="B127" s="65"/>
      <c r="C127" s="65"/>
      <c r="D127" s="65"/>
      <c r="E127" s="11"/>
      <c r="G127" s="11"/>
      <c r="H127" s="11"/>
      <c r="I127" s="65"/>
    </row>
    <row r="128" spans="1:9" x14ac:dyDescent="0.2">
      <c r="A128" s="65"/>
      <c r="B128" s="65"/>
      <c r="C128" s="65"/>
      <c r="D128" s="65"/>
      <c r="E128" s="11"/>
      <c r="G128" s="11"/>
      <c r="H128" s="11"/>
      <c r="I128" s="65"/>
    </row>
    <row r="129" spans="1:9" x14ac:dyDescent="0.2">
      <c r="A129" s="65"/>
      <c r="B129" s="65"/>
      <c r="C129" s="65"/>
      <c r="D129" s="65"/>
      <c r="E129" s="11"/>
      <c r="G129" s="11"/>
      <c r="H129" s="11"/>
      <c r="I129" s="65"/>
    </row>
    <row r="130" spans="1:9" x14ac:dyDescent="0.2">
      <c r="A130" s="65"/>
      <c r="B130" s="65"/>
      <c r="C130" s="65"/>
      <c r="D130" s="65"/>
      <c r="E130" s="11"/>
      <c r="G130" s="11"/>
      <c r="H130" s="11"/>
      <c r="I130" s="65"/>
    </row>
    <row r="131" spans="1:9" x14ac:dyDescent="0.2">
      <c r="A131" s="65"/>
      <c r="B131" s="65"/>
      <c r="C131" s="65"/>
      <c r="D131" s="65"/>
      <c r="E131" s="11"/>
      <c r="G131" s="11"/>
      <c r="H131" s="11"/>
      <c r="I131" s="65"/>
    </row>
    <row r="132" spans="1:9" x14ac:dyDescent="0.2">
      <c r="A132" s="65"/>
      <c r="B132" s="65"/>
      <c r="C132" s="65"/>
      <c r="D132" s="65"/>
      <c r="E132" s="11"/>
      <c r="G132" s="11"/>
      <c r="H132" s="11"/>
      <c r="I132" s="65"/>
    </row>
    <row r="133" spans="1:9" x14ac:dyDescent="0.2">
      <c r="A133" s="65" t="s">
        <v>1001</v>
      </c>
      <c r="B133" s="65"/>
      <c r="C133" s="65"/>
      <c r="D133" s="65"/>
      <c r="E133" s="11"/>
      <c r="G133" s="11"/>
      <c r="H133" s="11"/>
      <c r="I133" s="65"/>
    </row>
    <row r="134" spans="1:9" x14ac:dyDescent="0.2">
      <c r="A134" s="65"/>
      <c r="B134" s="65"/>
      <c r="C134" s="65"/>
      <c r="D134" s="65"/>
      <c r="E134" s="11"/>
      <c r="G134" s="11"/>
      <c r="H134" s="11"/>
      <c r="I134" s="65"/>
    </row>
    <row r="135" spans="1:9" x14ac:dyDescent="0.2">
      <c r="H135" s="11"/>
    </row>
    <row r="136" spans="1:9" x14ac:dyDescent="0.2">
      <c r="H136" s="11"/>
    </row>
    <row r="137" spans="1:9" x14ac:dyDescent="0.2">
      <c r="A137" s="65"/>
      <c r="H137" s="11"/>
    </row>
    <row r="138" spans="1:9" x14ac:dyDescent="0.2">
      <c r="A138" s="66"/>
      <c r="H138" s="11"/>
    </row>
    <row r="139" spans="1:9" x14ac:dyDescent="0.2">
      <c r="H139" s="11"/>
    </row>
    <row r="140" spans="1:9" x14ac:dyDescent="0.2">
      <c r="H140" s="11"/>
    </row>
    <row r="141" spans="1:9" x14ac:dyDescent="0.2">
      <c r="H141" s="11"/>
    </row>
    <row r="142" spans="1:9" x14ac:dyDescent="0.2">
      <c r="H142" s="11"/>
    </row>
    <row r="143" spans="1:9" x14ac:dyDescent="0.2">
      <c r="H143" s="11"/>
    </row>
    <row r="144" spans="1:9" x14ac:dyDescent="0.2">
      <c r="H144" s="11"/>
    </row>
    <row r="145" spans="8:8" x14ac:dyDescent="0.2">
      <c r="H145" s="11"/>
    </row>
    <row r="146" spans="8:8" x14ac:dyDescent="0.2">
      <c r="H146" s="11"/>
    </row>
    <row r="147" spans="8:8" x14ac:dyDescent="0.2">
      <c r="H147" s="11"/>
    </row>
    <row r="148" spans="8:8" x14ac:dyDescent="0.2">
      <c r="H148" s="11"/>
    </row>
    <row r="149" spans="8:8" x14ac:dyDescent="0.2">
      <c r="H149" s="11"/>
    </row>
    <row r="150" spans="8:8" x14ac:dyDescent="0.2">
      <c r="H150" s="11"/>
    </row>
    <row r="151" spans="8:8" x14ac:dyDescent="0.2">
      <c r="H151" s="11"/>
    </row>
    <row r="152" spans="8:8" x14ac:dyDescent="0.2">
      <c r="H152" s="11"/>
    </row>
    <row r="153" spans="8:8" x14ac:dyDescent="0.2">
      <c r="H153" s="11"/>
    </row>
    <row r="154" spans="8:8" x14ac:dyDescent="0.2">
      <c r="H154" s="11"/>
    </row>
    <row r="155" spans="8:8" x14ac:dyDescent="0.2">
      <c r="H155" s="11"/>
    </row>
    <row r="156" spans="8:8" x14ac:dyDescent="0.2">
      <c r="H156" s="11"/>
    </row>
    <row r="157" spans="8:8" x14ac:dyDescent="0.2">
      <c r="H157" s="11"/>
    </row>
    <row r="158" spans="8:8" x14ac:dyDescent="0.2">
      <c r="H158" s="11"/>
    </row>
    <row r="159" spans="8:8" x14ac:dyDescent="0.2">
      <c r="H159" s="11"/>
    </row>
    <row r="160" spans="8:8" x14ac:dyDescent="0.2">
      <c r="H160" s="11"/>
    </row>
    <row r="161" spans="8:8" x14ac:dyDescent="0.2">
      <c r="H161" s="11"/>
    </row>
    <row r="162" spans="8:8" x14ac:dyDescent="0.2">
      <c r="H162" s="11"/>
    </row>
    <row r="163" spans="8:8" x14ac:dyDescent="0.2">
      <c r="H163" s="11"/>
    </row>
    <row r="164" spans="8:8" x14ac:dyDescent="0.2">
      <c r="H164" s="11"/>
    </row>
    <row r="165" spans="8:8" x14ac:dyDescent="0.2">
      <c r="H165" s="11"/>
    </row>
    <row r="166" spans="8:8" x14ac:dyDescent="0.2">
      <c r="H166" s="11"/>
    </row>
    <row r="167" spans="8:8" x14ac:dyDescent="0.2">
      <c r="H167" s="11"/>
    </row>
    <row r="168" spans="8:8" x14ac:dyDescent="0.2">
      <c r="H168" s="11"/>
    </row>
    <row r="169" spans="8:8" x14ac:dyDescent="0.2">
      <c r="H169" s="11"/>
    </row>
    <row r="170" spans="8:8" x14ac:dyDescent="0.2">
      <c r="H170" s="11"/>
    </row>
    <row r="171" spans="8:8" x14ac:dyDescent="0.2">
      <c r="H171" s="11"/>
    </row>
    <row r="172" spans="8:8" x14ac:dyDescent="0.2">
      <c r="H172" s="11"/>
    </row>
    <row r="173" spans="8:8" x14ac:dyDescent="0.2">
      <c r="H173" s="11"/>
    </row>
    <row r="174" spans="8:8" x14ac:dyDescent="0.2">
      <c r="H174" s="11"/>
    </row>
    <row r="175" spans="8:8" x14ac:dyDescent="0.2">
      <c r="H175" s="11"/>
    </row>
    <row r="176" spans="8:8" x14ac:dyDescent="0.2">
      <c r="H176" s="11"/>
    </row>
    <row r="177" spans="8:8" x14ac:dyDescent="0.2">
      <c r="H177" s="11"/>
    </row>
    <row r="178" spans="8:8" x14ac:dyDescent="0.2">
      <c r="H178" s="11"/>
    </row>
    <row r="179" spans="8:8" x14ac:dyDescent="0.2">
      <c r="H179" s="11"/>
    </row>
    <row r="180" spans="8:8" x14ac:dyDescent="0.2">
      <c r="H180" s="11"/>
    </row>
    <row r="181" spans="8:8" x14ac:dyDescent="0.2">
      <c r="H181" s="11"/>
    </row>
    <row r="182" spans="8:8" x14ac:dyDescent="0.2">
      <c r="H182" s="11"/>
    </row>
    <row r="183" spans="8:8" x14ac:dyDescent="0.2">
      <c r="H183" s="11"/>
    </row>
    <row r="184" spans="8:8" x14ac:dyDescent="0.2">
      <c r="H184" s="11"/>
    </row>
    <row r="185" spans="8:8" x14ac:dyDescent="0.2">
      <c r="H185" s="11"/>
    </row>
    <row r="186" spans="8:8" x14ac:dyDescent="0.2">
      <c r="H186" s="11"/>
    </row>
    <row r="187" spans="8:8" x14ac:dyDescent="0.2">
      <c r="H187" s="11"/>
    </row>
    <row r="188" spans="8:8" x14ac:dyDescent="0.2">
      <c r="H188" s="11"/>
    </row>
    <row r="189" spans="8:8" x14ac:dyDescent="0.2">
      <c r="H189" s="11"/>
    </row>
    <row r="190" spans="8:8" x14ac:dyDescent="0.2">
      <c r="H190" s="11"/>
    </row>
    <row r="191" spans="8:8" x14ac:dyDescent="0.2">
      <c r="H191" s="11"/>
    </row>
    <row r="192" spans="8:8" x14ac:dyDescent="0.2">
      <c r="H192" s="11"/>
    </row>
    <row r="193" spans="8:8" x14ac:dyDescent="0.2">
      <c r="H193" s="11"/>
    </row>
    <row r="194" spans="8:8" x14ac:dyDescent="0.2">
      <c r="H194" s="11"/>
    </row>
    <row r="195" spans="8:8" x14ac:dyDescent="0.2">
      <c r="H195" s="11"/>
    </row>
    <row r="196" spans="8:8" x14ac:dyDescent="0.2">
      <c r="H196" s="11"/>
    </row>
    <row r="197" spans="8:8" x14ac:dyDescent="0.2">
      <c r="H197" s="11"/>
    </row>
    <row r="198" spans="8:8" x14ac:dyDescent="0.2">
      <c r="H198" s="11"/>
    </row>
    <row r="199" spans="8:8" x14ac:dyDescent="0.2">
      <c r="H199" s="11"/>
    </row>
    <row r="200" spans="8:8" x14ac:dyDescent="0.2">
      <c r="H200" s="11"/>
    </row>
    <row r="201" spans="8:8" x14ac:dyDescent="0.2">
      <c r="H201" s="11"/>
    </row>
    <row r="202" spans="8:8" x14ac:dyDescent="0.2">
      <c r="H202" s="11"/>
    </row>
    <row r="203" spans="8:8" x14ac:dyDescent="0.2">
      <c r="H203" s="11"/>
    </row>
    <row r="204" spans="8:8" x14ac:dyDescent="0.2">
      <c r="H204" s="11"/>
    </row>
    <row r="205" spans="8:8" x14ac:dyDescent="0.2">
      <c r="H205" s="11"/>
    </row>
    <row r="206" spans="8:8" x14ac:dyDescent="0.2">
      <c r="H206" s="11"/>
    </row>
    <row r="207" spans="8:8" x14ac:dyDescent="0.2">
      <c r="H207" s="11"/>
    </row>
    <row r="208" spans="8:8" x14ac:dyDescent="0.2">
      <c r="H208" s="11"/>
    </row>
    <row r="209" spans="8:8" x14ac:dyDescent="0.2">
      <c r="H209" s="11"/>
    </row>
    <row r="210" spans="8:8" x14ac:dyDescent="0.2">
      <c r="H210" s="11"/>
    </row>
    <row r="211" spans="8:8" x14ac:dyDescent="0.2">
      <c r="H211" s="11"/>
    </row>
    <row r="212" spans="8:8" x14ac:dyDescent="0.2">
      <c r="H212" s="11"/>
    </row>
    <row r="213" spans="8:8" x14ac:dyDescent="0.2">
      <c r="H213" s="11"/>
    </row>
    <row r="214" spans="8:8" x14ac:dyDescent="0.2">
      <c r="H214" s="11"/>
    </row>
    <row r="215" spans="8:8" x14ac:dyDescent="0.2">
      <c r="H215" s="11"/>
    </row>
    <row r="216" spans="8:8" x14ac:dyDescent="0.2">
      <c r="H216" s="11"/>
    </row>
    <row r="217" spans="8:8" x14ac:dyDescent="0.2">
      <c r="H217" s="11"/>
    </row>
    <row r="218" spans="8:8" x14ac:dyDescent="0.2">
      <c r="H218" s="11"/>
    </row>
    <row r="219" spans="8:8" x14ac:dyDescent="0.2">
      <c r="H219" s="11"/>
    </row>
    <row r="220" spans="8:8" x14ac:dyDescent="0.2">
      <c r="H220" s="11"/>
    </row>
    <row r="221" spans="8:8" x14ac:dyDescent="0.2">
      <c r="H221" s="11"/>
    </row>
    <row r="222" spans="8:8" x14ac:dyDescent="0.2">
      <c r="H222" s="11"/>
    </row>
    <row r="223" spans="8:8" x14ac:dyDescent="0.2">
      <c r="H223" s="11"/>
    </row>
    <row r="224" spans="8:8" x14ac:dyDescent="0.2">
      <c r="H224" s="11"/>
    </row>
    <row r="225" spans="8:8" x14ac:dyDescent="0.2">
      <c r="H225" s="11"/>
    </row>
    <row r="226" spans="8:8" x14ac:dyDescent="0.2">
      <c r="H226" s="11"/>
    </row>
    <row r="227" spans="8:8" x14ac:dyDescent="0.2">
      <c r="H227" s="11"/>
    </row>
    <row r="228" spans="8:8" x14ac:dyDescent="0.2">
      <c r="H228" s="11"/>
    </row>
    <row r="229" spans="8:8" x14ac:dyDescent="0.2">
      <c r="H229" s="11"/>
    </row>
    <row r="230" spans="8:8" x14ac:dyDescent="0.2">
      <c r="H230" s="11"/>
    </row>
    <row r="231" spans="8:8" x14ac:dyDescent="0.2">
      <c r="H231" s="11"/>
    </row>
    <row r="232" spans="8:8" x14ac:dyDescent="0.2">
      <c r="H232" s="11"/>
    </row>
    <row r="233" spans="8:8" x14ac:dyDescent="0.2">
      <c r="H233" s="11"/>
    </row>
    <row r="234" spans="8:8" x14ac:dyDescent="0.2">
      <c r="H234" s="11"/>
    </row>
    <row r="235" spans="8:8" x14ac:dyDescent="0.2">
      <c r="H235" s="11"/>
    </row>
    <row r="236" spans="8:8" x14ac:dyDescent="0.2">
      <c r="H236" s="65"/>
    </row>
    <row r="237" spans="8:8" x14ac:dyDescent="0.2">
      <c r="H237" s="65"/>
    </row>
    <row r="238" spans="8:8" x14ac:dyDescent="0.2">
      <c r="H238" s="65"/>
    </row>
    <row r="239" spans="8:8" x14ac:dyDescent="0.2">
      <c r="H239" s="65"/>
    </row>
    <row r="240" spans="8:8" x14ac:dyDescent="0.2">
      <c r="H240" s="65"/>
    </row>
    <row r="241" spans="8:8" x14ac:dyDescent="0.2">
      <c r="H241" s="65"/>
    </row>
    <row r="242" spans="8:8" x14ac:dyDescent="0.2">
      <c r="H242" s="65"/>
    </row>
    <row r="243" spans="8:8" x14ac:dyDescent="0.2">
      <c r="H243" s="65"/>
    </row>
    <row r="244" spans="8:8" x14ac:dyDescent="0.2">
      <c r="H244" s="65"/>
    </row>
    <row r="245" spans="8:8" x14ac:dyDescent="0.2">
      <c r="H245" s="65"/>
    </row>
    <row r="246" spans="8:8" x14ac:dyDescent="0.2">
      <c r="H246" s="65"/>
    </row>
    <row r="247" spans="8:8" x14ac:dyDescent="0.2">
      <c r="H247" s="65"/>
    </row>
    <row r="248" spans="8:8" x14ac:dyDescent="0.2">
      <c r="H248" s="65"/>
    </row>
    <row r="249" spans="8:8" x14ac:dyDescent="0.2">
      <c r="H249" s="65"/>
    </row>
    <row r="250" spans="8:8" x14ac:dyDescent="0.2">
      <c r="H250" s="65"/>
    </row>
    <row r="251" spans="8:8" x14ac:dyDescent="0.2">
      <c r="H251" s="65"/>
    </row>
    <row r="252" spans="8:8" x14ac:dyDescent="0.2">
      <c r="H252" s="65"/>
    </row>
    <row r="253" spans="8:8" x14ac:dyDescent="0.2">
      <c r="H253" s="65"/>
    </row>
    <row r="254" spans="8:8" x14ac:dyDescent="0.2">
      <c r="H254" s="65"/>
    </row>
    <row r="255" spans="8:8" x14ac:dyDescent="0.2">
      <c r="H255" s="65"/>
    </row>
    <row r="256" spans="8:8" x14ac:dyDescent="0.2">
      <c r="H256" s="65"/>
    </row>
    <row r="257" spans="8:8" x14ac:dyDescent="0.2">
      <c r="H257" s="65"/>
    </row>
    <row r="258" spans="8:8" x14ac:dyDescent="0.2">
      <c r="H258" s="65"/>
    </row>
    <row r="259" spans="8:8" x14ac:dyDescent="0.2">
      <c r="H259" s="65"/>
    </row>
    <row r="260" spans="8:8" x14ac:dyDescent="0.2">
      <c r="H260" s="65"/>
    </row>
    <row r="261" spans="8:8" x14ac:dyDescent="0.2">
      <c r="H261" s="65"/>
    </row>
    <row r="262" spans="8:8" x14ac:dyDescent="0.2">
      <c r="H262" s="65"/>
    </row>
    <row r="263" spans="8:8" x14ac:dyDescent="0.2">
      <c r="H263" s="65"/>
    </row>
    <row r="264" spans="8:8" x14ac:dyDescent="0.2">
      <c r="H264" s="65"/>
    </row>
    <row r="265" spans="8:8" x14ac:dyDescent="0.2">
      <c r="H265" s="65"/>
    </row>
    <row r="266" spans="8:8" x14ac:dyDescent="0.2">
      <c r="H266" s="65"/>
    </row>
    <row r="267" spans="8:8" x14ac:dyDescent="0.2">
      <c r="H267" s="65"/>
    </row>
    <row r="268" spans="8:8" x14ac:dyDescent="0.2">
      <c r="H268" s="65"/>
    </row>
    <row r="269" spans="8:8" x14ac:dyDescent="0.2">
      <c r="H269" s="65"/>
    </row>
    <row r="270" spans="8:8" x14ac:dyDescent="0.2">
      <c r="H270" s="65"/>
    </row>
    <row r="271" spans="8:8" x14ac:dyDescent="0.2">
      <c r="H271" s="65"/>
    </row>
    <row r="272" spans="8:8" x14ac:dyDescent="0.2">
      <c r="H272" s="65"/>
    </row>
    <row r="273" spans="8:8" x14ac:dyDescent="0.2">
      <c r="H273" s="65"/>
    </row>
    <row r="274" spans="8:8" x14ac:dyDescent="0.2">
      <c r="H274" s="65"/>
    </row>
    <row r="275" spans="8:8" x14ac:dyDescent="0.2">
      <c r="H275" s="65"/>
    </row>
    <row r="276" spans="8:8" x14ac:dyDescent="0.2">
      <c r="H276" s="65"/>
    </row>
    <row r="277" spans="8:8" x14ac:dyDescent="0.2">
      <c r="H277" s="65"/>
    </row>
    <row r="278" spans="8:8" x14ac:dyDescent="0.2">
      <c r="H278" s="65"/>
    </row>
    <row r="279" spans="8:8" x14ac:dyDescent="0.2">
      <c r="H279" s="65"/>
    </row>
    <row r="280" spans="8:8" x14ac:dyDescent="0.2">
      <c r="H280" s="65"/>
    </row>
    <row r="281" spans="8:8" x14ac:dyDescent="0.2">
      <c r="H281" s="65"/>
    </row>
    <row r="282" spans="8:8" x14ac:dyDescent="0.2">
      <c r="H282" s="65"/>
    </row>
    <row r="283" spans="8:8" x14ac:dyDescent="0.2">
      <c r="H283" s="65"/>
    </row>
    <row r="284" spans="8:8" x14ac:dyDescent="0.2">
      <c r="H284" s="65"/>
    </row>
    <row r="285" spans="8:8" x14ac:dyDescent="0.2">
      <c r="H285" s="65"/>
    </row>
    <row r="286" spans="8:8" x14ac:dyDescent="0.2">
      <c r="H286" s="65"/>
    </row>
    <row r="287" spans="8:8" x14ac:dyDescent="0.2">
      <c r="H287" s="65"/>
    </row>
    <row r="288" spans="8:8" x14ac:dyDescent="0.2">
      <c r="H288" s="65"/>
    </row>
    <row r="289" spans="8:8" x14ac:dyDescent="0.2">
      <c r="H289" s="65"/>
    </row>
    <row r="290" spans="8:8" x14ac:dyDescent="0.2">
      <c r="H290" s="65"/>
    </row>
    <row r="291" spans="8:8" x14ac:dyDescent="0.2">
      <c r="H291" s="65"/>
    </row>
    <row r="292" spans="8:8" x14ac:dyDescent="0.2">
      <c r="H292" s="65"/>
    </row>
    <row r="293" spans="8:8" x14ac:dyDescent="0.2">
      <c r="H293" s="65"/>
    </row>
    <row r="294" spans="8:8" x14ac:dyDescent="0.2">
      <c r="H294" s="65"/>
    </row>
    <row r="295" spans="8:8" x14ac:dyDescent="0.2">
      <c r="H295" s="65"/>
    </row>
    <row r="296" spans="8:8" x14ac:dyDescent="0.2">
      <c r="H296" s="65"/>
    </row>
    <row r="297" spans="8:8" x14ac:dyDescent="0.2">
      <c r="H297" s="65"/>
    </row>
    <row r="298" spans="8:8" x14ac:dyDescent="0.2">
      <c r="H298" s="65"/>
    </row>
    <row r="299" spans="8:8" x14ac:dyDescent="0.2">
      <c r="H299" s="65"/>
    </row>
    <row r="300" spans="8:8" x14ac:dyDescent="0.2">
      <c r="H300" s="65"/>
    </row>
    <row r="301" spans="8:8" x14ac:dyDescent="0.2">
      <c r="H301" s="65"/>
    </row>
    <row r="302" spans="8:8" x14ac:dyDescent="0.2">
      <c r="H302" s="65"/>
    </row>
    <row r="303" spans="8:8" x14ac:dyDescent="0.2">
      <c r="H303" s="65"/>
    </row>
    <row r="304" spans="8:8" x14ac:dyDescent="0.2">
      <c r="H304" s="65"/>
    </row>
    <row r="305" spans="8:8" x14ac:dyDescent="0.2">
      <c r="H305" s="65"/>
    </row>
    <row r="306" spans="8:8" x14ac:dyDescent="0.2">
      <c r="H306" s="65"/>
    </row>
    <row r="307" spans="8:8" x14ac:dyDescent="0.2">
      <c r="H307" s="65"/>
    </row>
    <row r="308" spans="8:8" x14ac:dyDescent="0.2">
      <c r="H308" s="65"/>
    </row>
    <row r="309" spans="8:8" x14ac:dyDescent="0.2">
      <c r="H309" s="65"/>
    </row>
    <row r="310" spans="8:8" x14ac:dyDescent="0.2">
      <c r="H310" s="65"/>
    </row>
    <row r="311" spans="8:8" x14ac:dyDescent="0.2">
      <c r="H311" s="65"/>
    </row>
    <row r="312" spans="8:8" x14ac:dyDescent="0.2">
      <c r="H312" s="65"/>
    </row>
    <row r="313" spans="8:8" x14ac:dyDescent="0.2">
      <c r="H313" s="65"/>
    </row>
    <row r="314" spans="8:8" x14ac:dyDescent="0.2">
      <c r="H314" s="65"/>
    </row>
    <row r="315" spans="8:8" x14ac:dyDescent="0.2">
      <c r="H315" s="65"/>
    </row>
    <row r="316" spans="8:8" x14ac:dyDescent="0.2">
      <c r="H316" s="65"/>
    </row>
    <row r="317" spans="8:8" x14ac:dyDescent="0.2">
      <c r="H317" s="65"/>
    </row>
    <row r="318" spans="8:8" x14ac:dyDescent="0.2">
      <c r="H318" s="65"/>
    </row>
    <row r="319" spans="8:8" x14ac:dyDescent="0.2">
      <c r="H319" s="65"/>
    </row>
    <row r="320" spans="8:8" x14ac:dyDescent="0.2">
      <c r="H320" s="65"/>
    </row>
    <row r="321" spans="8:8" x14ac:dyDescent="0.2">
      <c r="H321" s="65"/>
    </row>
    <row r="322" spans="8:8" x14ac:dyDescent="0.2">
      <c r="H322" s="65"/>
    </row>
    <row r="323" spans="8:8" x14ac:dyDescent="0.2">
      <c r="H323" s="65"/>
    </row>
    <row r="324" spans="8:8" x14ac:dyDescent="0.2">
      <c r="H324" s="65"/>
    </row>
    <row r="325" spans="8:8" x14ac:dyDescent="0.2">
      <c r="H325" s="65"/>
    </row>
    <row r="326" spans="8:8" x14ac:dyDescent="0.2">
      <c r="H326" s="65"/>
    </row>
    <row r="327" spans="8:8" x14ac:dyDescent="0.2">
      <c r="H327" s="65"/>
    </row>
    <row r="328" spans="8:8" x14ac:dyDescent="0.2">
      <c r="H328" s="65"/>
    </row>
    <row r="329" spans="8:8" x14ac:dyDescent="0.2">
      <c r="H329" s="65"/>
    </row>
    <row r="330" spans="8:8" x14ac:dyDescent="0.2">
      <c r="H330" s="65"/>
    </row>
    <row r="331" spans="8:8" x14ac:dyDescent="0.2">
      <c r="H331" s="65"/>
    </row>
    <row r="332" spans="8:8" x14ac:dyDescent="0.2">
      <c r="H332" s="65"/>
    </row>
    <row r="333" spans="8:8" x14ac:dyDescent="0.2">
      <c r="H333" s="65"/>
    </row>
    <row r="334" spans="8:8" x14ac:dyDescent="0.2">
      <c r="H334" s="65"/>
    </row>
    <row r="335" spans="8:8" x14ac:dyDescent="0.2">
      <c r="H335" s="65"/>
    </row>
    <row r="336" spans="8:8" x14ac:dyDescent="0.2">
      <c r="H336" s="65"/>
    </row>
    <row r="337" spans="8:8" x14ac:dyDescent="0.2">
      <c r="H337" s="65"/>
    </row>
  </sheetData>
  <mergeCells count="5">
    <mergeCell ref="A1:G1"/>
    <mergeCell ref="A71:G71"/>
    <mergeCell ref="A82:B82"/>
    <mergeCell ref="A83:B83"/>
    <mergeCell ref="A84:B84"/>
  </mergeCells>
  <conditionalFormatting sqref="F2:F3 F67:F70">
    <cfRule type="cellIs" dxfId="109" priority="3" stopIfTrue="1" operator="between">
      <formula>0.009</formula>
      <formula>-0.009</formula>
    </cfRule>
  </conditionalFormatting>
  <conditionalFormatting sqref="F5:F58">
    <cfRule type="cellIs" dxfId="108" priority="2" stopIfTrue="1" operator="between">
      <formula>0.009</formula>
      <formula>-0.009</formula>
    </cfRule>
  </conditionalFormatting>
  <conditionalFormatting sqref="F72:F65536">
    <cfRule type="cellIs" dxfId="107"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35"/>
  <sheetViews>
    <sheetView workbookViewId="0">
      <selection sqref="A1:G1"/>
    </sheetView>
  </sheetViews>
  <sheetFormatPr defaultColWidth="9.08984375" defaultRowHeight="10" x14ac:dyDescent="0.2"/>
  <cols>
    <col min="1" max="1" width="38.6328125" style="7" bestFit="1" customWidth="1"/>
    <col min="2" max="2" width="43.54296875" style="7" bestFit="1" customWidth="1"/>
    <col min="3" max="3" width="24.6328125" style="7" bestFit="1" customWidth="1"/>
    <col min="4" max="4" width="15" style="7" bestFit="1" customWidth="1"/>
    <col min="5" max="5" width="27.6328125" style="10" customWidth="1"/>
    <col min="6" max="6" width="13.54296875" style="11" bestFit="1" customWidth="1"/>
    <col min="7" max="7" width="4.54296875" style="10" bestFit="1" customWidth="1"/>
    <col min="8" max="16384" width="9.08984375" style="7"/>
  </cols>
  <sheetData>
    <row r="1" spans="1:9" s="1" customFormat="1" ht="14" x14ac:dyDescent="0.25">
      <c r="A1" s="106" t="s">
        <v>1376</v>
      </c>
      <c r="B1" s="107"/>
      <c r="C1" s="107"/>
      <c r="D1" s="107"/>
      <c r="E1" s="107"/>
      <c r="F1" s="107"/>
      <c r="G1" s="107"/>
    </row>
    <row r="2" spans="1:9" s="1" customFormat="1" ht="11.5" x14ac:dyDescent="0.25">
      <c r="E2" s="5"/>
      <c r="F2" s="9"/>
      <c r="G2" s="10"/>
    </row>
    <row r="3" spans="1:9" s="1" customFormat="1" ht="11.5" x14ac:dyDescent="0.25">
      <c r="A3" s="8" t="s">
        <v>7</v>
      </c>
      <c r="B3" s="2"/>
      <c r="C3" s="3"/>
      <c r="D3" s="3"/>
      <c r="E3" s="4"/>
      <c r="F3" s="9"/>
      <c r="G3" s="10"/>
    </row>
    <row r="4" spans="1:9" s="1" customFormat="1" ht="21" x14ac:dyDescent="0.25">
      <c r="A4" s="6" t="s">
        <v>2</v>
      </c>
      <c r="B4" s="6" t="s">
        <v>0</v>
      </c>
      <c r="C4" s="13" t="s">
        <v>1041</v>
      </c>
      <c r="D4" s="13" t="s">
        <v>1</v>
      </c>
      <c r="E4" s="53" t="s">
        <v>6</v>
      </c>
      <c r="F4" s="12" t="s">
        <v>3</v>
      </c>
      <c r="G4" s="12" t="s">
        <v>5</v>
      </c>
    </row>
    <row r="5" spans="1:9" ht="10.5" x14ac:dyDescent="0.25">
      <c r="A5" s="16" t="s">
        <v>19</v>
      </c>
      <c r="B5" s="17"/>
      <c r="C5" s="17"/>
      <c r="D5" s="17"/>
      <c r="E5" s="18"/>
      <c r="F5" s="19"/>
      <c r="G5" s="18"/>
    </row>
    <row r="6" spans="1:9" ht="10.5" x14ac:dyDescent="0.25">
      <c r="A6" s="20" t="s">
        <v>20</v>
      </c>
      <c r="B6" s="21"/>
      <c r="C6" s="21"/>
      <c r="D6" s="21"/>
      <c r="E6" s="22"/>
      <c r="F6" s="23"/>
      <c r="G6" s="22"/>
    </row>
    <row r="7" spans="1:9" x14ac:dyDescent="0.2">
      <c r="A7" s="21" t="s">
        <v>1298</v>
      </c>
      <c r="B7" s="21" t="s">
        <v>1299</v>
      </c>
      <c r="C7" s="21" t="s">
        <v>21</v>
      </c>
      <c r="D7" s="24">
        <v>250</v>
      </c>
      <c r="E7" s="22">
        <v>2607.9917123</v>
      </c>
      <c r="F7" s="23">
        <v>8.4906604540953694</v>
      </c>
      <c r="G7" s="22">
        <v>6.23</v>
      </c>
    </row>
    <row r="8" spans="1:9" x14ac:dyDescent="0.2">
      <c r="A8" s="21" t="s">
        <v>23</v>
      </c>
      <c r="B8" s="21" t="s">
        <v>22</v>
      </c>
      <c r="C8" s="21" t="s">
        <v>24</v>
      </c>
      <c r="D8" s="24">
        <v>1761</v>
      </c>
      <c r="E8" s="22">
        <v>1869.9372209999999</v>
      </c>
      <c r="F8" s="23">
        <v>6.0878268665906496</v>
      </c>
      <c r="G8" s="22">
        <v>8.1367999999999991</v>
      </c>
    </row>
    <row r="9" spans="1:9" x14ac:dyDescent="0.2">
      <c r="A9" s="21" t="s">
        <v>1377</v>
      </c>
      <c r="B9" s="21" t="s">
        <v>1378</v>
      </c>
      <c r="C9" s="21" t="s">
        <v>21</v>
      </c>
      <c r="D9" s="24">
        <v>150</v>
      </c>
      <c r="E9" s="22">
        <v>1625.9551233</v>
      </c>
      <c r="F9" s="23">
        <v>5.29351101862283</v>
      </c>
      <c r="G9" s="22">
        <v>6.7849000000000004</v>
      </c>
    </row>
    <row r="10" spans="1:9" x14ac:dyDescent="0.2">
      <c r="A10" s="21" t="s">
        <v>1313</v>
      </c>
      <c r="B10" s="21" t="s">
        <v>1314</v>
      </c>
      <c r="C10" s="21" t="s">
        <v>21</v>
      </c>
      <c r="D10" s="24">
        <v>150</v>
      </c>
      <c r="E10" s="22">
        <v>1582.5951041000001</v>
      </c>
      <c r="F10" s="23">
        <v>5.1523467662312497</v>
      </c>
      <c r="G10" s="22">
        <v>6.335</v>
      </c>
    </row>
    <row r="11" spans="1:9" x14ac:dyDescent="0.2">
      <c r="A11" s="21" t="s">
        <v>26</v>
      </c>
      <c r="B11" s="21" t="s">
        <v>25</v>
      </c>
      <c r="C11" s="21" t="s">
        <v>24</v>
      </c>
      <c r="D11" s="24">
        <v>780</v>
      </c>
      <c r="E11" s="22">
        <v>826.13310000000001</v>
      </c>
      <c r="F11" s="23">
        <v>2.6895850968035302</v>
      </c>
      <c r="G11" s="22">
        <v>8.0718999999999994</v>
      </c>
    </row>
    <row r="12" spans="1:9" ht="10.5" x14ac:dyDescent="0.25">
      <c r="A12" s="20" t="s">
        <v>27</v>
      </c>
      <c r="B12" s="20"/>
      <c r="C12" s="20"/>
      <c r="D12" s="20"/>
      <c r="E12" s="25">
        <f>SUM(E6:E11)</f>
        <v>8512.6122606999998</v>
      </c>
      <c r="F12" s="26">
        <f>SUM(F6:F11)</f>
        <v>27.713930202343629</v>
      </c>
      <c r="G12" s="25"/>
      <c r="H12" s="14"/>
      <c r="I12" s="14"/>
    </row>
    <row r="13" spans="1:9" x14ac:dyDescent="0.2">
      <c r="A13" s="21"/>
      <c r="B13" s="21"/>
      <c r="C13" s="21"/>
      <c r="D13" s="21"/>
      <c r="E13" s="22"/>
      <c r="F13" s="23"/>
      <c r="G13" s="22"/>
    </row>
    <row r="14" spans="1:9" ht="10.5" x14ac:dyDescent="0.25">
      <c r="A14" s="20" t="s">
        <v>28</v>
      </c>
      <c r="B14" s="21"/>
      <c r="C14" s="21"/>
      <c r="D14" s="21"/>
      <c r="E14" s="22"/>
      <c r="F14" s="23"/>
      <c r="G14" s="22"/>
    </row>
    <row r="15" spans="1:9" ht="10.5" x14ac:dyDescent="0.25">
      <c r="A15" s="20" t="s">
        <v>29</v>
      </c>
      <c r="B15" s="21"/>
      <c r="C15" s="21"/>
      <c r="D15" s="21"/>
      <c r="E15" s="22"/>
      <c r="F15" s="23"/>
      <c r="G15" s="22"/>
    </row>
    <row r="16" spans="1:9" x14ac:dyDescent="0.2">
      <c r="A16" s="21" t="s">
        <v>1058</v>
      </c>
      <c r="B16" s="21" t="s">
        <v>1059</v>
      </c>
      <c r="C16" s="21" t="s">
        <v>30</v>
      </c>
      <c r="D16" s="24">
        <v>500</v>
      </c>
      <c r="E16" s="22">
        <v>2486.2199999999998</v>
      </c>
      <c r="F16" s="23">
        <v>8.0942166091334204</v>
      </c>
      <c r="G16" s="22">
        <v>5.9500999999999999</v>
      </c>
    </row>
    <row r="17" spans="1:9" x14ac:dyDescent="0.2">
      <c r="A17" s="21" t="s">
        <v>1379</v>
      </c>
      <c r="B17" s="21" t="s">
        <v>1380</v>
      </c>
      <c r="C17" s="21" t="s">
        <v>30</v>
      </c>
      <c r="D17" s="24">
        <v>500</v>
      </c>
      <c r="E17" s="22">
        <v>2481.2449999999999</v>
      </c>
      <c r="F17" s="23">
        <v>8.0780198414980404</v>
      </c>
      <c r="G17" s="22">
        <v>5.8700999999999999</v>
      </c>
    </row>
    <row r="18" spans="1:9" x14ac:dyDescent="0.2">
      <c r="A18" s="21" t="s">
        <v>1381</v>
      </c>
      <c r="B18" s="21" t="s">
        <v>1382</v>
      </c>
      <c r="C18" s="21" t="s">
        <v>1053</v>
      </c>
      <c r="D18" s="24">
        <v>500</v>
      </c>
      <c r="E18" s="22">
        <v>2472.34</v>
      </c>
      <c r="F18" s="23">
        <v>8.0490284413386295</v>
      </c>
      <c r="G18" s="22">
        <v>6.0052000000000003</v>
      </c>
    </row>
    <row r="19" spans="1:9" x14ac:dyDescent="0.2">
      <c r="A19" s="21" t="s">
        <v>1383</v>
      </c>
      <c r="B19" s="21" t="s">
        <v>1384</v>
      </c>
      <c r="C19" s="21" t="s">
        <v>31</v>
      </c>
      <c r="D19" s="24">
        <v>500</v>
      </c>
      <c r="E19" s="22">
        <v>2453.0100000000002</v>
      </c>
      <c r="F19" s="23">
        <v>7.9860970808578404</v>
      </c>
      <c r="G19" s="22">
        <v>6.08</v>
      </c>
    </row>
    <row r="20" spans="1:9" x14ac:dyDescent="0.2">
      <c r="A20" s="21" t="s">
        <v>1371</v>
      </c>
      <c r="B20" s="21" t="s">
        <v>1372</v>
      </c>
      <c r="C20" s="21" t="s">
        <v>1053</v>
      </c>
      <c r="D20" s="24">
        <v>400</v>
      </c>
      <c r="E20" s="22">
        <v>1971.7539999999999</v>
      </c>
      <c r="F20" s="23">
        <v>6.4193047984189899</v>
      </c>
      <c r="G20" s="22">
        <v>6.01</v>
      </c>
    </row>
    <row r="21" spans="1:9" x14ac:dyDescent="0.2">
      <c r="A21" s="21" t="s">
        <v>1225</v>
      </c>
      <c r="B21" s="21" t="s">
        <v>1226</v>
      </c>
      <c r="C21" s="21" t="s">
        <v>1053</v>
      </c>
      <c r="D21" s="24">
        <v>200</v>
      </c>
      <c r="E21" s="22">
        <v>979.91</v>
      </c>
      <c r="F21" s="23">
        <v>3.1902260449420901</v>
      </c>
      <c r="G21" s="22">
        <v>6.0838999999999999</v>
      </c>
    </row>
    <row r="22" spans="1:9" x14ac:dyDescent="0.2">
      <c r="A22" s="21" t="s">
        <v>1219</v>
      </c>
      <c r="B22" s="21" t="s">
        <v>1220</v>
      </c>
      <c r="C22" s="21" t="s">
        <v>1053</v>
      </c>
      <c r="D22" s="24">
        <v>200</v>
      </c>
      <c r="E22" s="22">
        <v>978.74800000000005</v>
      </c>
      <c r="F22" s="23">
        <v>3.18644300092354</v>
      </c>
      <c r="G22" s="22">
        <v>6.0499000000000001</v>
      </c>
    </row>
    <row r="23" spans="1:9" ht="10.5" x14ac:dyDescent="0.25">
      <c r="A23" s="20" t="s">
        <v>27</v>
      </c>
      <c r="B23" s="20"/>
      <c r="C23" s="20"/>
      <c r="D23" s="20"/>
      <c r="E23" s="25">
        <f>SUM(E15:E22)</f>
        <v>13823.226999999999</v>
      </c>
      <c r="F23" s="26">
        <f>SUM(F15:F22)</f>
        <v>45.00333581711255</v>
      </c>
      <c r="G23" s="25"/>
      <c r="H23" s="14"/>
      <c r="I23" s="14"/>
    </row>
    <row r="24" spans="1:9" x14ac:dyDescent="0.2">
      <c r="A24" s="21"/>
      <c r="B24" s="21"/>
      <c r="C24" s="21"/>
      <c r="D24" s="21"/>
      <c r="E24" s="22"/>
      <c r="F24" s="23"/>
      <c r="G24" s="22"/>
    </row>
    <row r="25" spans="1:9" ht="10.5" x14ac:dyDescent="0.25">
      <c r="A25" s="20" t="s">
        <v>1072</v>
      </c>
      <c r="B25" s="21"/>
      <c r="C25" s="21"/>
      <c r="D25" s="21"/>
      <c r="E25" s="22"/>
      <c r="F25" s="23"/>
      <c r="G25" s="22"/>
    </row>
    <row r="26" spans="1:9" x14ac:dyDescent="0.2">
      <c r="A26" s="21" t="s">
        <v>1385</v>
      </c>
      <c r="B26" s="21" t="s">
        <v>1386</v>
      </c>
      <c r="C26" s="21" t="s">
        <v>1053</v>
      </c>
      <c r="D26" s="24">
        <v>400</v>
      </c>
      <c r="E26" s="22">
        <v>1982.11</v>
      </c>
      <c r="F26" s="23">
        <v>6.4530201201540702</v>
      </c>
      <c r="G26" s="22">
        <v>6.46</v>
      </c>
    </row>
    <row r="27" spans="1:9" x14ac:dyDescent="0.2">
      <c r="A27" s="21" t="s">
        <v>1227</v>
      </c>
      <c r="B27" s="21" t="s">
        <v>1228</v>
      </c>
      <c r="C27" s="21" t="s">
        <v>1053</v>
      </c>
      <c r="D27" s="24">
        <v>200</v>
      </c>
      <c r="E27" s="22">
        <v>928.31200000000001</v>
      </c>
      <c r="F27" s="23">
        <v>3.0222419612334699</v>
      </c>
      <c r="G27" s="22">
        <v>7.7649999999999997</v>
      </c>
    </row>
    <row r="28" spans="1:9" x14ac:dyDescent="0.2">
      <c r="A28" s="21" t="s">
        <v>1387</v>
      </c>
      <c r="B28" s="21" t="s">
        <v>1388</v>
      </c>
      <c r="C28" s="21" t="s">
        <v>1053</v>
      </c>
      <c r="D28" s="24">
        <v>100</v>
      </c>
      <c r="E28" s="22">
        <v>499.65949999999998</v>
      </c>
      <c r="F28" s="23">
        <v>1.6267073001630199</v>
      </c>
      <c r="G28" s="22">
        <v>6.2229000000000001</v>
      </c>
    </row>
    <row r="29" spans="1:9" ht="10.5" x14ac:dyDescent="0.25">
      <c r="A29" s="20" t="s">
        <v>27</v>
      </c>
      <c r="B29" s="20"/>
      <c r="C29" s="20"/>
      <c r="D29" s="20"/>
      <c r="E29" s="25">
        <f>SUM(E25:E28)</f>
        <v>3410.0815000000002</v>
      </c>
      <c r="F29" s="26">
        <f>SUM(F25:F28)</f>
        <v>11.10196938155056</v>
      </c>
      <c r="G29" s="25"/>
      <c r="H29" s="14"/>
      <c r="I29" s="14"/>
    </row>
    <row r="30" spans="1:9" x14ac:dyDescent="0.2">
      <c r="A30" s="21"/>
      <c r="B30" s="21"/>
      <c r="C30" s="21"/>
      <c r="D30" s="21"/>
      <c r="E30" s="22"/>
      <c r="F30" s="23"/>
      <c r="G30" s="22"/>
    </row>
    <row r="31" spans="1:9" ht="10.5" x14ac:dyDescent="0.25">
      <c r="A31" s="20" t="s">
        <v>32</v>
      </c>
      <c r="B31" s="21"/>
      <c r="C31" s="21"/>
      <c r="D31" s="21"/>
      <c r="E31" s="22"/>
      <c r="F31" s="23"/>
      <c r="G31" s="22"/>
    </row>
    <row r="32" spans="1:9" x14ac:dyDescent="0.2">
      <c r="A32" s="21" t="s">
        <v>1251</v>
      </c>
      <c r="B32" s="21" t="s">
        <v>1252</v>
      </c>
      <c r="C32" s="21" t="s">
        <v>34</v>
      </c>
      <c r="D32" s="24">
        <v>15800</v>
      </c>
      <c r="E32" s="22">
        <v>15.609230800000001</v>
      </c>
      <c r="F32" s="23">
        <v>5.08179063788229E-2</v>
      </c>
      <c r="G32" s="22">
        <v>5.4401000000000002</v>
      </c>
    </row>
    <row r="33" spans="1:9" ht="10.5" x14ac:dyDescent="0.25">
      <c r="A33" s="20" t="s">
        <v>27</v>
      </c>
      <c r="B33" s="20"/>
      <c r="C33" s="20"/>
      <c r="D33" s="20"/>
      <c r="E33" s="25">
        <f>SUM(E31:E32)</f>
        <v>15.609230800000001</v>
      </c>
      <c r="F33" s="26">
        <f>SUM(F31:F32)</f>
        <v>5.08179063788229E-2</v>
      </c>
      <c r="G33" s="25"/>
      <c r="H33" s="14"/>
      <c r="I33" s="14"/>
    </row>
    <row r="34" spans="1:9" x14ac:dyDescent="0.2">
      <c r="A34" s="21"/>
      <c r="B34" s="21"/>
      <c r="C34" s="21"/>
      <c r="D34" s="21"/>
      <c r="E34" s="22"/>
      <c r="F34" s="23"/>
      <c r="G34" s="22"/>
    </row>
    <row r="35" spans="1:9" ht="10.5" x14ac:dyDescent="0.25">
      <c r="A35" s="20" t="s">
        <v>33</v>
      </c>
      <c r="B35" s="21"/>
      <c r="C35" s="21"/>
      <c r="D35" s="21"/>
      <c r="E35" s="22"/>
      <c r="F35" s="23"/>
      <c r="G35" s="22"/>
    </row>
    <row r="36" spans="1:9" x14ac:dyDescent="0.2">
      <c r="A36" s="21" t="s">
        <v>1389</v>
      </c>
      <c r="B36" s="21" t="s">
        <v>1390</v>
      </c>
      <c r="C36" s="21" t="s">
        <v>34</v>
      </c>
      <c r="D36" s="24">
        <v>1500000</v>
      </c>
      <c r="E36" s="22">
        <v>1524.914</v>
      </c>
      <c r="F36" s="23">
        <v>4.96455833606844</v>
      </c>
      <c r="G36" s="22">
        <v>5.9013499999999999</v>
      </c>
    </row>
    <row r="37" spans="1:9" x14ac:dyDescent="0.2">
      <c r="A37" s="21" t="s">
        <v>1391</v>
      </c>
      <c r="B37" s="21" t="s">
        <v>1392</v>
      </c>
      <c r="C37" s="21" t="s">
        <v>34</v>
      </c>
      <c r="D37" s="24">
        <v>1500000</v>
      </c>
      <c r="E37" s="22">
        <v>1521.2805000000001</v>
      </c>
      <c r="F37" s="23">
        <v>4.95272899833917</v>
      </c>
      <c r="G37" s="22">
        <v>6.1329912530923796</v>
      </c>
    </row>
    <row r="38" spans="1:9" x14ac:dyDescent="0.2">
      <c r="A38" s="21" t="s">
        <v>1393</v>
      </c>
      <c r="B38" s="21" t="s">
        <v>1394</v>
      </c>
      <c r="C38" s="21" t="s">
        <v>34</v>
      </c>
      <c r="D38" s="24">
        <v>1000000</v>
      </c>
      <c r="E38" s="22">
        <v>1023.7556111</v>
      </c>
      <c r="F38" s="23">
        <v>3.33297120570953</v>
      </c>
      <c r="G38" s="22">
        <v>5.8903008049999999</v>
      </c>
    </row>
    <row r="39" spans="1:9" ht="10.5" x14ac:dyDescent="0.25">
      <c r="A39" s="20" t="s">
        <v>27</v>
      </c>
      <c r="B39" s="20"/>
      <c r="C39" s="20"/>
      <c r="D39" s="20"/>
      <c r="E39" s="25">
        <f>SUM(E36:E38)</f>
        <v>4069.9501111</v>
      </c>
      <c r="F39" s="26">
        <f>SUM(F36:F38)</f>
        <v>13.250258540117141</v>
      </c>
      <c r="G39" s="25"/>
      <c r="H39" s="14"/>
      <c r="I39" s="14"/>
    </row>
    <row r="40" spans="1:9" x14ac:dyDescent="0.2">
      <c r="A40" s="21"/>
      <c r="B40" s="21"/>
      <c r="C40" s="21"/>
      <c r="D40" s="21"/>
      <c r="E40" s="22"/>
      <c r="F40" s="23"/>
      <c r="G40" s="22"/>
    </row>
    <row r="41" spans="1:9" ht="10.5" x14ac:dyDescent="0.25">
      <c r="A41" s="20" t="s">
        <v>1120</v>
      </c>
      <c r="B41" s="21"/>
      <c r="C41" s="21"/>
      <c r="D41" s="21"/>
      <c r="E41" s="22"/>
      <c r="F41" s="23"/>
      <c r="G41" s="22"/>
    </row>
    <row r="42" spans="1:9" x14ac:dyDescent="0.2">
      <c r="A42" s="21" t="s">
        <v>1121</v>
      </c>
      <c r="B42" s="21" t="s">
        <v>1122</v>
      </c>
      <c r="C42" s="21" t="s">
        <v>1123</v>
      </c>
      <c r="D42" s="24">
        <v>589.673</v>
      </c>
      <c r="E42" s="22">
        <v>67.463645299999996</v>
      </c>
      <c r="F42" s="23">
        <v>0.21963678125827399</v>
      </c>
      <c r="G42" s="22">
        <v>5.58</v>
      </c>
    </row>
    <row r="43" spans="1:9" ht="10.5" x14ac:dyDescent="0.25">
      <c r="A43" s="20" t="s">
        <v>27</v>
      </c>
      <c r="B43" s="20"/>
      <c r="C43" s="20"/>
      <c r="D43" s="20"/>
      <c r="E43" s="25">
        <f>SUM(E42:E42)</f>
        <v>67.463645299999996</v>
      </c>
      <c r="F43" s="26">
        <f>SUM(F42:F42)</f>
        <v>0.21963678125827399</v>
      </c>
      <c r="G43" s="25"/>
      <c r="H43" s="14"/>
      <c r="I43" s="14"/>
    </row>
    <row r="44" spans="1:9" x14ac:dyDescent="0.2">
      <c r="A44" s="21"/>
      <c r="B44" s="21"/>
      <c r="C44" s="21"/>
      <c r="D44" s="21"/>
      <c r="E44" s="22"/>
      <c r="F44" s="23"/>
      <c r="G44" s="22"/>
    </row>
    <row r="45" spans="1:9" ht="10.5" x14ac:dyDescent="0.25">
      <c r="A45" s="20" t="s">
        <v>36</v>
      </c>
      <c r="B45" s="20"/>
      <c r="C45" s="20"/>
      <c r="D45" s="20"/>
      <c r="E45" s="25">
        <f>E12+E23+E29+E33+E39+E43</f>
        <v>29898.943747899997</v>
      </c>
      <c r="F45" s="26">
        <f>F12+F23+F29+F33+F39+F43</f>
        <v>97.339948628760979</v>
      </c>
      <c r="G45" s="25"/>
      <c r="H45" s="14"/>
      <c r="I45" s="14"/>
    </row>
    <row r="46" spans="1:9" ht="10.5" x14ac:dyDescent="0.25">
      <c r="A46" s="20"/>
      <c r="B46" s="20"/>
      <c r="C46" s="20"/>
      <c r="D46" s="20"/>
      <c r="E46" s="25"/>
      <c r="F46" s="26"/>
      <c r="G46" s="25"/>
      <c r="H46" s="14"/>
      <c r="I46" s="14"/>
    </row>
    <row r="47" spans="1:9" ht="10.5" x14ac:dyDescent="0.25">
      <c r="A47" s="20" t="s">
        <v>335</v>
      </c>
      <c r="B47" s="20"/>
      <c r="C47" s="20"/>
      <c r="D47" s="20"/>
      <c r="E47" s="25">
        <v>2.1039886800000001</v>
      </c>
      <c r="F47" s="26">
        <v>0.01</v>
      </c>
      <c r="G47" s="25"/>
      <c r="H47" s="14"/>
      <c r="I47" s="14"/>
    </row>
    <row r="48" spans="1:9" ht="10.5" x14ac:dyDescent="0.25">
      <c r="A48" s="20"/>
      <c r="B48" s="20"/>
      <c r="C48" s="20"/>
      <c r="D48" s="20"/>
      <c r="E48" s="25"/>
      <c r="F48" s="26"/>
      <c r="G48" s="25"/>
      <c r="H48" s="14"/>
      <c r="I48" s="14"/>
    </row>
    <row r="49" spans="1:9" ht="10.5" x14ac:dyDescent="0.25">
      <c r="A49" s="20" t="s">
        <v>38</v>
      </c>
      <c r="B49" s="20"/>
      <c r="C49" s="20"/>
      <c r="D49" s="20"/>
      <c r="E49" s="25">
        <f>E51-(E12+E23+E29+E33+E39+E43+E47)</f>
        <v>814.95753062000222</v>
      </c>
      <c r="F49" s="26">
        <f>F51-(F12+F23+F29+F33+F39+F43+F47)</f>
        <v>2.6500513712390159</v>
      </c>
      <c r="G49" s="25"/>
      <c r="H49" s="14"/>
      <c r="I49" s="14"/>
    </row>
    <row r="50" spans="1:9" ht="10.5" x14ac:dyDescent="0.25">
      <c r="A50" s="20"/>
      <c r="B50" s="20"/>
      <c r="C50" s="20"/>
      <c r="D50" s="20"/>
      <c r="E50" s="25"/>
      <c r="F50" s="26"/>
      <c r="G50" s="25"/>
      <c r="H50" s="14"/>
      <c r="I50" s="14"/>
    </row>
    <row r="51" spans="1:9" ht="10.5" x14ac:dyDescent="0.25">
      <c r="A51" s="27" t="s">
        <v>37</v>
      </c>
      <c r="B51" s="27"/>
      <c r="C51" s="27"/>
      <c r="D51" s="27"/>
      <c r="E51" s="28">
        <v>30716.005267199998</v>
      </c>
      <c r="F51" s="29">
        <v>100</v>
      </c>
      <c r="G51" s="28"/>
      <c r="H51" s="14"/>
      <c r="I51" s="14"/>
    </row>
    <row r="52" spans="1:9" ht="10.5" x14ac:dyDescent="0.25">
      <c r="F52" s="15"/>
    </row>
    <row r="53" spans="1:9" ht="10.5" x14ac:dyDescent="0.25">
      <c r="A53" s="72" t="s">
        <v>1283</v>
      </c>
      <c r="B53" s="72"/>
      <c r="C53" s="72"/>
      <c r="D53" s="72"/>
      <c r="E53" s="73"/>
      <c r="F53" s="73"/>
      <c r="G53" s="73"/>
    </row>
    <row r="54" spans="1:9" ht="10.5" x14ac:dyDescent="0.25">
      <c r="A54" s="74"/>
      <c r="B54" s="74"/>
      <c r="C54" s="74"/>
      <c r="D54" s="74"/>
      <c r="E54" s="26"/>
      <c r="F54" s="26"/>
      <c r="G54" s="26"/>
    </row>
    <row r="55" spans="1:9" ht="10.5" x14ac:dyDescent="0.25">
      <c r="A55" s="75" t="s">
        <v>1284</v>
      </c>
      <c r="B55" s="76"/>
      <c r="C55" s="76"/>
      <c r="D55" s="74"/>
      <c r="E55" s="77" t="s">
        <v>1285</v>
      </c>
      <c r="F55" s="75" t="s">
        <v>3</v>
      </c>
      <c r="G55" s="26"/>
    </row>
    <row r="56" spans="1:9" x14ac:dyDescent="0.2">
      <c r="A56" s="76" t="s">
        <v>1286</v>
      </c>
      <c r="B56" s="76"/>
      <c r="C56" s="76"/>
      <c r="D56" s="76"/>
      <c r="E56" s="23">
        <v>1500</v>
      </c>
      <c r="F56" s="23">
        <f>E56/$E$51*100</f>
        <v>4.8834475282558012</v>
      </c>
      <c r="G56" s="23"/>
    </row>
    <row r="57" spans="1:9" x14ac:dyDescent="0.2">
      <c r="A57" s="76" t="s">
        <v>1286</v>
      </c>
      <c r="B57" s="76"/>
      <c r="C57" s="76"/>
      <c r="D57" s="76"/>
      <c r="E57" s="23">
        <v>1000</v>
      </c>
      <c r="F57" s="23">
        <f>E57/$E$51*100</f>
        <v>3.2556316855038672</v>
      </c>
      <c r="G57" s="23"/>
    </row>
    <row r="58" spans="1:9" x14ac:dyDescent="0.2">
      <c r="A58" s="76" t="s">
        <v>1286</v>
      </c>
      <c r="B58" s="76"/>
      <c r="C58" s="76"/>
      <c r="D58" s="76"/>
      <c r="E58" s="23">
        <v>1000</v>
      </c>
      <c r="F58" s="23">
        <f>E58/$E$51*100</f>
        <v>3.2556316855038672</v>
      </c>
      <c r="G58" s="23"/>
    </row>
    <row r="59" spans="1:9" x14ac:dyDescent="0.2">
      <c r="A59" s="76" t="s">
        <v>1286</v>
      </c>
      <c r="B59" s="76"/>
      <c r="C59" s="76"/>
      <c r="D59" s="76"/>
      <c r="E59" s="23">
        <v>1500</v>
      </c>
      <c r="F59" s="23">
        <f>E59/$E$51*100</f>
        <v>4.8834475282558012</v>
      </c>
      <c r="G59" s="23"/>
    </row>
    <row r="60" spans="1:9" x14ac:dyDescent="0.2">
      <c r="A60" s="76" t="s">
        <v>1286</v>
      </c>
      <c r="B60" s="76"/>
      <c r="C60" s="76"/>
      <c r="D60" s="76"/>
      <c r="E60" s="23">
        <v>1000</v>
      </c>
      <c r="F60" s="23">
        <f>E60/$E$51*100</f>
        <v>3.2556316855038672</v>
      </c>
      <c r="G60" s="23"/>
    </row>
    <row r="61" spans="1:9" ht="10.5" x14ac:dyDescent="0.25">
      <c r="A61" s="82" t="s">
        <v>1287</v>
      </c>
      <c r="B61" s="83"/>
      <c r="C61" s="83"/>
      <c r="D61" s="82"/>
      <c r="E61" s="84">
        <f>SUM(E56:E60)</f>
        <v>6000</v>
      </c>
      <c r="F61" s="84">
        <f>SUM(F56:F60)</f>
        <v>19.533790113023205</v>
      </c>
      <c r="G61" s="29"/>
    </row>
    <row r="63" spans="1:9" ht="10.5" x14ac:dyDescent="0.25">
      <c r="A63" s="14" t="s">
        <v>1124</v>
      </c>
    </row>
    <row r="64" spans="1:9" ht="10.5" x14ac:dyDescent="0.25">
      <c r="A64" s="14" t="s">
        <v>39</v>
      </c>
    </row>
    <row r="65" spans="1:7" ht="10.5" x14ac:dyDescent="0.25">
      <c r="A65" s="14" t="s">
        <v>1125</v>
      </c>
    </row>
    <row r="66" spans="1:7" ht="10.5" x14ac:dyDescent="0.25">
      <c r="A66" s="14" t="s">
        <v>1288</v>
      </c>
    </row>
    <row r="67" spans="1:7" ht="10.5" x14ac:dyDescent="0.25">
      <c r="A67" s="14"/>
    </row>
    <row r="68" spans="1:7" ht="33.75" customHeight="1" x14ac:dyDescent="0.2">
      <c r="A68" s="110" t="s">
        <v>1289</v>
      </c>
      <c r="B68" s="110"/>
      <c r="C68" s="110"/>
      <c r="D68" s="110"/>
      <c r="E68" s="110"/>
      <c r="F68" s="110"/>
      <c r="G68" s="110"/>
    </row>
    <row r="70" spans="1:7" ht="10.5" x14ac:dyDescent="0.25">
      <c r="A70" s="14" t="s">
        <v>40</v>
      </c>
    </row>
    <row r="71" spans="1:7" ht="10.5" x14ac:dyDescent="0.25">
      <c r="A71" s="14" t="s">
        <v>41</v>
      </c>
    </row>
    <row r="72" spans="1:7" ht="10.5" x14ac:dyDescent="0.25">
      <c r="A72" s="14" t="s">
        <v>42</v>
      </c>
      <c r="B72" s="14"/>
      <c r="C72" s="30" t="s">
        <v>44</v>
      </c>
      <c r="D72" s="14" t="s">
        <v>43</v>
      </c>
    </row>
    <row r="73" spans="1:7" x14ac:dyDescent="0.2">
      <c r="A73" s="7" t="s">
        <v>45</v>
      </c>
      <c r="C73" s="31">
        <v>10.5046</v>
      </c>
      <c r="D73" s="31">
        <v>10.8551</v>
      </c>
    </row>
    <row r="74" spans="1:7" x14ac:dyDescent="0.2">
      <c r="A74" s="7" t="s">
        <v>46</v>
      </c>
      <c r="C74" s="31">
        <v>10.5046</v>
      </c>
      <c r="D74" s="31">
        <v>10.6068</v>
      </c>
    </row>
    <row r="75" spans="1:7" x14ac:dyDescent="0.2">
      <c r="A75" s="7" t="s">
        <v>47</v>
      </c>
      <c r="C75" s="31">
        <v>10.537800000000001</v>
      </c>
      <c r="D75" s="31">
        <v>10.913600000000001</v>
      </c>
    </row>
    <row r="76" spans="1:7" x14ac:dyDescent="0.2">
      <c r="A76" s="7" t="s">
        <v>48</v>
      </c>
      <c r="C76" s="31">
        <v>10.537800000000001</v>
      </c>
      <c r="D76" s="31">
        <v>10.6601</v>
      </c>
    </row>
    <row r="78" spans="1:7" ht="10.5" x14ac:dyDescent="0.25">
      <c r="A78" s="14" t="s">
        <v>49</v>
      </c>
    </row>
    <row r="79" spans="1:7" ht="10.5" x14ac:dyDescent="0.25">
      <c r="A79" s="108" t="s">
        <v>50</v>
      </c>
      <c r="B79" s="109"/>
      <c r="C79" s="32" t="s">
        <v>51</v>
      </c>
    </row>
    <row r="80" spans="1:7" x14ac:dyDescent="0.2">
      <c r="A80" s="104" t="s">
        <v>46</v>
      </c>
      <c r="B80" s="105"/>
      <c r="C80" s="33">
        <v>0.245</v>
      </c>
    </row>
    <row r="81" spans="1:9" x14ac:dyDescent="0.2">
      <c r="A81" s="104" t="s">
        <v>48</v>
      </c>
      <c r="B81" s="105"/>
      <c r="C81" s="33">
        <v>0.25</v>
      </c>
    </row>
    <row r="82" spans="1:9" x14ac:dyDescent="0.2">
      <c r="A82" s="7" t="s">
        <v>52</v>
      </c>
    </row>
    <row r="83" spans="1:9" x14ac:dyDescent="0.2">
      <c r="A83" s="7" t="s">
        <v>53</v>
      </c>
    </row>
    <row r="85" spans="1:9" ht="10.5" x14ac:dyDescent="0.25">
      <c r="A85" s="64" t="s">
        <v>1290</v>
      </c>
    </row>
    <row r="86" spans="1:9" ht="10.5" x14ac:dyDescent="0.25">
      <c r="A86" s="64"/>
    </row>
    <row r="87" spans="1:9" x14ac:dyDescent="0.2">
      <c r="A87" s="65" t="s">
        <v>1395</v>
      </c>
      <c r="H87" s="11"/>
    </row>
    <row r="88" spans="1:9" x14ac:dyDescent="0.2">
      <c r="A88" s="65" t="s">
        <v>1396</v>
      </c>
      <c r="H88" s="11"/>
    </row>
    <row r="90" spans="1:9" ht="10.5" x14ac:dyDescent="0.25">
      <c r="A90" s="14" t="s">
        <v>284</v>
      </c>
      <c r="D90" s="34">
        <v>0.60399631799419595</v>
      </c>
      <c r="E90" s="10" t="s">
        <v>54</v>
      </c>
    </row>
    <row r="92" spans="1:9" ht="10.5" x14ac:dyDescent="0.25">
      <c r="A92" s="14" t="s">
        <v>1489</v>
      </c>
      <c r="D92" s="30" t="s">
        <v>55</v>
      </c>
    </row>
    <row r="94" spans="1:9" ht="10.5" x14ac:dyDescent="0.25">
      <c r="A94" s="64" t="s">
        <v>1293</v>
      </c>
      <c r="B94" s="65"/>
      <c r="C94" s="65"/>
      <c r="D94" s="65"/>
      <c r="E94" s="11"/>
      <c r="G94" s="11"/>
      <c r="H94" s="65"/>
      <c r="I94" s="65"/>
    </row>
    <row r="95" spans="1:9" x14ac:dyDescent="0.2">
      <c r="A95" s="65"/>
      <c r="B95" s="65"/>
      <c r="C95" s="65"/>
      <c r="D95" s="65"/>
      <c r="E95" s="11"/>
      <c r="G95" s="11"/>
      <c r="H95" s="65"/>
      <c r="I95" s="65"/>
    </row>
    <row r="96" spans="1:9" ht="10.5" x14ac:dyDescent="0.25">
      <c r="A96" s="64" t="s">
        <v>997</v>
      </c>
      <c r="B96" s="65"/>
      <c r="C96" s="65"/>
      <c r="D96" s="65"/>
      <c r="E96" s="11"/>
      <c r="G96" s="11"/>
      <c r="H96" s="65"/>
      <c r="I96" s="65"/>
    </row>
    <row r="97" spans="1:9" x14ac:dyDescent="0.2">
      <c r="A97" s="66"/>
      <c r="B97" s="65"/>
      <c r="C97" s="65"/>
      <c r="D97" s="65"/>
      <c r="E97" s="11"/>
      <c r="G97" s="11"/>
      <c r="H97" s="65"/>
      <c r="I97" s="65"/>
    </row>
    <row r="98" spans="1:9" x14ac:dyDescent="0.2">
      <c r="A98" s="65"/>
      <c r="B98" s="65"/>
      <c r="C98" s="65"/>
      <c r="D98" s="65"/>
      <c r="E98" s="11"/>
      <c r="G98" s="11"/>
      <c r="H98" s="65"/>
      <c r="I98" s="65"/>
    </row>
    <row r="99" spans="1:9" x14ac:dyDescent="0.2">
      <c r="A99" s="65"/>
      <c r="B99" s="65"/>
      <c r="C99" s="65"/>
      <c r="D99" s="65"/>
      <c r="E99" s="11"/>
      <c r="G99" s="11"/>
      <c r="H99" s="65"/>
      <c r="I99" s="65"/>
    </row>
    <row r="100" spans="1:9" x14ac:dyDescent="0.2">
      <c r="A100" s="65"/>
      <c r="B100" s="65"/>
      <c r="C100" s="65"/>
      <c r="D100" s="65"/>
      <c r="E100" s="11"/>
      <c r="G100" s="11"/>
      <c r="H100" s="65"/>
      <c r="I100" s="65"/>
    </row>
    <row r="101" spans="1:9" x14ac:dyDescent="0.2">
      <c r="A101" s="65"/>
      <c r="B101" s="65"/>
      <c r="C101" s="65"/>
      <c r="D101" s="65"/>
      <c r="E101" s="11"/>
      <c r="G101" s="11"/>
      <c r="H101" s="65"/>
      <c r="I101" s="65"/>
    </row>
    <row r="102" spans="1:9" x14ac:dyDescent="0.2">
      <c r="A102" s="65"/>
      <c r="B102" s="65"/>
      <c r="C102" s="65"/>
      <c r="D102" s="65"/>
      <c r="E102" s="11"/>
      <c r="G102" s="11"/>
      <c r="H102" s="65"/>
      <c r="I102" s="65"/>
    </row>
    <row r="103" spans="1:9" x14ac:dyDescent="0.2">
      <c r="A103" s="65"/>
      <c r="B103" s="65"/>
      <c r="C103" s="65"/>
      <c r="D103" s="65"/>
      <c r="E103" s="11"/>
      <c r="G103" s="11"/>
      <c r="H103" s="65"/>
      <c r="I103" s="65"/>
    </row>
    <row r="104" spans="1:9" x14ac:dyDescent="0.2">
      <c r="A104" s="65"/>
      <c r="B104" s="65"/>
      <c r="C104" s="65"/>
      <c r="D104" s="65"/>
      <c r="E104" s="11"/>
      <c r="G104" s="11"/>
      <c r="H104" s="65"/>
      <c r="I104" s="65"/>
    </row>
    <row r="105" spans="1:9" x14ac:dyDescent="0.2">
      <c r="A105" s="65"/>
      <c r="B105" s="65"/>
      <c r="C105" s="65"/>
      <c r="D105" s="65"/>
      <c r="E105" s="11"/>
      <c r="G105" s="11"/>
      <c r="H105" s="65"/>
      <c r="I105" s="65"/>
    </row>
    <row r="106" spans="1:9" x14ac:dyDescent="0.2">
      <c r="A106" s="65"/>
      <c r="B106" s="65"/>
      <c r="C106" s="65"/>
      <c r="D106" s="65"/>
      <c r="E106" s="11"/>
      <c r="G106" s="11"/>
      <c r="H106" s="65"/>
      <c r="I106" s="65"/>
    </row>
    <row r="107" spans="1:9" x14ac:dyDescent="0.2">
      <c r="A107" s="65"/>
      <c r="B107" s="65"/>
      <c r="C107" s="65"/>
      <c r="D107" s="65"/>
      <c r="E107" s="11"/>
      <c r="G107" s="11"/>
      <c r="H107" s="65"/>
      <c r="I107" s="65"/>
    </row>
    <row r="108" spans="1:9" x14ac:dyDescent="0.2">
      <c r="A108" s="65"/>
      <c r="B108" s="65"/>
      <c r="C108" s="65"/>
      <c r="D108" s="65"/>
      <c r="E108" s="11"/>
      <c r="G108" s="11"/>
      <c r="H108" s="65"/>
      <c r="I108" s="65"/>
    </row>
    <row r="109" spans="1:9" x14ac:dyDescent="0.2">
      <c r="A109" s="65"/>
      <c r="B109" s="65"/>
      <c r="C109" s="65"/>
      <c r="D109" s="65"/>
      <c r="E109" s="11"/>
      <c r="G109" s="11"/>
      <c r="H109" s="65"/>
      <c r="I109" s="65"/>
    </row>
    <row r="110" spans="1:9" x14ac:dyDescent="0.2">
      <c r="A110" s="65"/>
      <c r="B110" s="65"/>
      <c r="C110" s="65"/>
      <c r="D110" s="65"/>
      <c r="E110" s="11"/>
      <c r="G110" s="11"/>
      <c r="H110" s="65"/>
      <c r="I110" s="65"/>
    </row>
    <row r="111" spans="1:9" x14ac:dyDescent="0.2">
      <c r="A111" s="65"/>
      <c r="B111" s="65"/>
      <c r="C111" s="65"/>
      <c r="D111" s="65"/>
      <c r="E111" s="11"/>
      <c r="G111" s="11"/>
      <c r="H111" s="65"/>
      <c r="I111" s="65"/>
    </row>
    <row r="112" spans="1:9" x14ac:dyDescent="0.2">
      <c r="A112" s="65"/>
      <c r="B112" s="65"/>
      <c r="C112" s="65"/>
      <c r="D112" s="65"/>
      <c r="E112" s="11"/>
      <c r="G112" s="11"/>
      <c r="H112" s="65"/>
      <c r="I112" s="65"/>
    </row>
    <row r="113" spans="1:9" ht="10.5" x14ac:dyDescent="0.25">
      <c r="A113" s="64" t="s">
        <v>1397</v>
      </c>
      <c r="B113" s="65"/>
      <c r="C113" s="65"/>
      <c r="D113" s="65"/>
      <c r="E113" s="11"/>
      <c r="G113" s="11"/>
      <c r="H113" s="65"/>
      <c r="I113" s="65"/>
    </row>
    <row r="114" spans="1:9" x14ac:dyDescent="0.2">
      <c r="A114" s="65"/>
      <c r="B114" s="65"/>
      <c r="C114" s="65"/>
      <c r="D114" s="65"/>
      <c r="E114" s="11"/>
      <c r="G114" s="11"/>
      <c r="H114" s="65"/>
      <c r="I114" s="65"/>
    </row>
    <row r="115" spans="1:9" ht="10.5" x14ac:dyDescent="0.25">
      <c r="A115" s="64" t="s">
        <v>998</v>
      </c>
      <c r="B115" s="65"/>
      <c r="C115" s="65"/>
      <c r="D115" s="65"/>
      <c r="E115" s="11"/>
      <c r="G115" s="11"/>
      <c r="H115" s="65"/>
      <c r="I115" s="65"/>
    </row>
    <row r="116" spans="1:9" x14ac:dyDescent="0.2">
      <c r="A116" s="65"/>
      <c r="B116" s="65"/>
      <c r="C116" s="65"/>
      <c r="D116" s="65"/>
      <c r="E116" s="11"/>
      <c r="G116" s="11"/>
      <c r="H116" s="65"/>
      <c r="I116" s="65"/>
    </row>
    <row r="117" spans="1:9" x14ac:dyDescent="0.2">
      <c r="A117" s="65"/>
      <c r="B117" s="65"/>
      <c r="C117" s="65"/>
      <c r="D117" s="65"/>
      <c r="E117" s="11"/>
      <c r="G117" s="11"/>
      <c r="H117" s="65"/>
      <c r="I117" s="65"/>
    </row>
    <row r="118" spans="1:9" x14ac:dyDescent="0.2">
      <c r="A118" s="65"/>
      <c r="B118" s="65"/>
      <c r="C118" s="65"/>
      <c r="D118" s="65"/>
      <c r="E118" s="11"/>
      <c r="G118" s="11"/>
      <c r="H118" s="65"/>
      <c r="I118" s="65"/>
    </row>
    <row r="119" spans="1:9" x14ac:dyDescent="0.2">
      <c r="A119" s="65"/>
      <c r="B119" s="65"/>
      <c r="C119" s="65"/>
      <c r="D119" s="65"/>
      <c r="E119" s="11"/>
      <c r="G119" s="11"/>
      <c r="H119" s="65"/>
      <c r="I119" s="65"/>
    </row>
    <row r="120" spans="1:9" x14ac:dyDescent="0.2">
      <c r="A120" s="65"/>
      <c r="B120" s="65"/>
      <c r="C120" s="65"/>
      <c r="D120" s="65"/>
      <c r="E120" s="11"/>
      <c r="G120" s="11"/>
      <c r="H120" s="65"/>
      <c r="I120" s="65"/>
    </row>
    <row r="121" spans="1:9" x14ac:dyDescent="0.2">
      <c r="A121" s="65"/>
      <c r="B121" s="65"/>
      <c r="C121" s="65"/>
      <c r="D121" s="65"/>
      <c r="E121" s="11"/>
      <c r="G121" s="11"/>
      <c r="H121" s="65"/>
      <c r="I121" s="65"/>
    </row>
    <row r="122" spans="1:9" x14ac:dyDescent="0.2">
      <c r="A122" s="65"/>
      <c r="B122" s="65"/>
      <c r="C122" s="65"/>
      <c r="D122" s="65"/>
      <c r="E122" s="11"/>
      <c r="G122" s="11"/>
      <c r="H122" s="65"/>
      <c r="I122" s="65"/>
    </row>
    <row r="123" spans="1:9" x14ac:dyDescent="0.2">
      <c r="A123" s="65"/>
      <c r="B123" s="65"/>
      <c r="C123" s="65"/>
      <c r="D123" s="65"/>
      <c r="E123" s="11"/>
      <c r="G123" s="11"/>
      <c r="H123" s="65"/>
      <c r="I123" s="65"/>
    </row>
    <row r="124" spans="1:9" x14ac:dyDescent="0.2">
      <c r="A124" s="65"/>
      <c r="B124" s="65"/>
      <c r="C124" s="65"/>
      <c r="D124" s="65"/>
      <c r="E124" s="11"/>
      <c r="G124" s="11"/>
      <c r="H124" s="65"/>
      <c r="I124" s="65"/>
    </row>
    <row r="125" spans="1:9" x14ac:dyDescent="0.2">
      <c r="A125" s="65"/>
      <c r="B125" s="65"/>
      <c r="C125" s="65"/>
      <c r="D125" s="65"/>
      <c r="E125" s="11"/>
      <c r="G125" s="11"/>
      <c r="H125" s="65"/>
      <c r="I125" s="65"/>
    </row>
    <row r="126" spans="1:9" x14ac:dyDescent="0.2">
      <c r="A126" s="65"/>
      <c r="B126" s="65"/>
      <c r="C126" s="65"/>
      <c r="D126" s="65"/>
      <c r="E126" s="11"/>
      <c r="G126" s="11"/>
      <c r="H126" s="65"/>
      <c r="I126" s="65"/>
    </row>
    <row r="127" spans="1:9" x14ac:dyDescent="0.2">
      <c r="A127" s="65"/>
      <c r="B127" s="65"/>
      <c r="C127" s="65"/>
      <c r="D127" s="65"/>
      <c r="E127" s="11"/>
      <c r="G127" s="11"/>
      <c r="H127" s="65"/>
      <c r="I127" s="65"/>
    </row>
    <row r="128" spans="1:9" x14ac:dyDescent="0.2">
      <c r="A128" s="65"/>
      <c r="B128" s="65"/>
      <c r="C128" s="65"/>
      <c r="D128" s="65"/>
      <c r="E128" s="11"/>
      <c r="G128" s="11"/>
      <c r="H128" s="65"/>
      <c r="I128" s="65"/>
    </row>
    <row r="129" spans="1:9" x14ac:dyDescent="0.2">
      <c r="A129" s="65"/>
      <c r="B129" s="65"/>
      <c r="C129" s="65"/>
      <c r="D129" s="65"/>
      <c r="E129" s="11"/>
      <c r="G129" s="11"/>
      <c r="H129" s="65"/>
      <c r="I129" s="65"/>
    </row>
    <row r="130" spans="1:9" x14ac:dyDescent="0.2">
      <c r="A130" s="65" t="s">
        <v>1001</v>
      </c>
      <c r="B130" s="65"/>
      <c r="C130" s="65"/>
      <c r="D130" s="65"/>
      <c r="E130" s="11"/>
      <c r="G130" s="11"/>
      <c r="H130" s="65"/>
      <c r="I130" s="65"/>
    </row>
    <row r="131" spans="1:9" x14ac:dyDescent="0.2">
      <c r="A131" s="65"/>
      <c r="B131" s="65"/>
      <c r="C131" s="65"/>
      <c r="D131" s="65"/>
      <c r="E131" s="11"/>
      <c r="G131" s="11"/>
      <c r="H131" s="65"/>
      <c r="I131" s="65"/>
    </row>
    <row r="132" spans="1:9" x14ac:dyDescent="0.2">
      <c r="A132" s="65"/>
      <c r="B132" s="65"/>
      <c r="C132" s="65"/>
      <c r="D132" s="65"/>
      <c r="E132" s="11"/>
      <c r="G132" s="11"/>
      <c r="H132" s="65"/>
      <c r="I132" s="65"/>
    </row>
    <row r="133" spans="1:9" x14ac:dyDescent="0.2">
      <c r="A133" s="66"/>
      <c r="B133" s="65"/>
      <c r="C133" s="65"/>
      <c r="D133" s="65"/>
      <c r="E133" s="11"/>
      <c r="G133" s="11"/>
      <c r="H133" s="65"/>
      <c r="I133" s="65"/>
    </row>
    <row r="134" spans="1:9" x14ac:dyDescent="0.2">
      <c r="A134" s="65"/>
    </row>
    <row r="135" spans="1:9" x14ac:dyDescent="0.2">
      <c r="A135" s="66"/>
    </row>
  </sheetData>
  <mergeCells count="5">
    <mergeCell ref="A1:G1"/>
    <mergeCell ref="A68:G68"/>
    <mergeCell ref="A79:B79"/>
    <mergeCell ref="A80:B80"/>
    <mergeCell ref="A81:B81"/>
  </mergeCells>
  <conditionalFormatting sqref="F2:F3 F62:F67">
    <cfRule type="cellIs" dxfId="106" priority="4" stopIfTrue="1" operator="between">
      <formula>0.009</formula>
      <formula>-0.009</formula>
    </cfRule>
  </conditionalFormatting>
  <conditionalFormatting sqref="F5:F60">
    <cfRule type="cellIs" dxfId="105" priority="2" stopIfTrue="1" operator="between">
      <formula>0.009</formula>
      <formula>-0.009</formula>
    </cfRule>
  </conditionalFormatting>
  <conditionalFormatting sqref="F69:F65536">
    <cfRule type="cellIs" dxfId="104" priority="1" stopIfTrue="1" operator="between">
      <formula>0.009</formula>
      <formula>-0.009</formula>
    </cfRule>
  </conditionalFormatting>
  <conditionalFormatting sqref="H87:H88">
    <cfRule type="cellIs" dxfId="103" priority="3"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1"/>
  <sheetViews>
    <sheetView workbookViewId="0">
      <selection sqref="A1:G1"/>
    </sheetView>
  </sheetViews>
  <sheetFormatPr defaultColWidth="9.08984375" defaultRowHeight="10" x14ac:dyDescent="0.2"/>
  <cols>
    <col min="1" max="1" width="38.6328125" style="7" bestFit="1" customWidth="1"/>
    <col min="2" max="2" width="48.54296875" style="7" bestFit="1" customWidth="1"/>
    <col min="3" max="3" width="24.6328125" style="7" bestFit="1" customWidth="1"/>
    <col min="4" max="4" width="15" style="7" bestFit="1" customWidth="1"/>
    <col min="5" max="5" width="27.6328125" style="10" customWidth="1"/>
    <col min="6" max="6" width="13.54296875" style="11" bestFit="1" customWidth="1"/>
    <col min="7" max="7" width="4.54296875" style="10" bestFit="1" customWidth="1"/>
    <col min="8" max="16384" width="9.08984375" style="7"/>
  </cols>
  <sheetData>
    <row r="1" spans="1:9" s="1" customFormat="1" ht="14" x14ac:dyDescent="0.25">
      <c r="A1" s="106" t="s">
        <v>1398</v>
      </c>
      <c r="B1" s="107"/>
      <c r="C1" s="107"/>
      <c r="D1" s="107"/>
      <c r="E1" s="107"/>
      <c r="F1" s="107"/>
      <c r="G1" s="107"/>
    </row>
    <row r="2" spans="1:9" s="1" customFormat="1" ht="11.5" x14ac:dyDescent="0.25">
      <c r="E2" s="5"/>
      <c r="F2" s="9"/>
      <c r="G2" s="10"/>
    </row>
    <row r="3" spans="1:9" s="1" customFormat="1" ht="11.5" x14ac:dyDescent="0.25">
      <c r="A3" s="8" t="s">
        <v>7</v>
      </c>
      <c r="B3" s="2"/>
      <c r="C3" s="3"/>
      <c r="D3" s="3"/>
      <c r="E3" s="4"/>
      <c r="F3" s="9"/>
      <c r="G3" s="10"/>
    </row>
    <row r="4" spans="1:9" s="1" customFormat="1" ht="21" x14ac:dyDescent="0.25">
      <c r="A4" s="6" t="s">
        <v>2</v>
      </c>
      <c r="B4" s="6" t="s">
        <v>0</v>
      </c>
      <c r="C4" s="13" t="s">
        <v>1041</v>
      </c>
      <c r="D4" s="13" t="s">
        <v>1</v>
      </c>
      <c r="E4" s="53" t="s">
        <v>6</v>
      </c>
      <c r="F4" s="12" t="s">
        <v>3</v>
      </c>
      <c r="G4" s="12" t="s">
        <v>5</v>
      </c>
    </row>
    <row r="5" spans="1:9" ht="10.5" x14ac:dyDescent="0.25">
      <c r="A5" s="16" t="s">
        <v>19</v>
      </c>
      <c r="B5" s="17"/>
      <c r="C5" s="17"/>
      <c r="D5" s="17"/>
      <c r="E5" s="18"/>
      <c r="F5" s="19"/>
      <c r="G5" s="18"/>
    </row>
    <row r="6" spans="1:9" ht="10.5" x14ac:dyDescent="0.25">
      <c r="A6" s="20" t="s">
        <v>20</v>
      </c>
      <c r="B6" s="21"/>
      <c r="C6" s="21"/>
      <c r="D6" s="21"/>
      <c r="E6" s="22"/>
      <c r="F6" s="23"/>
      <c r="G6" s="22"/>
    </row>
    <row r="7" spans="1:9" x14ac:dyDescent="0.2">
      <c r="A7" s="21" t="s">
        <v>63</v>
      </c>
      <c r="B7" s="21" t="s">
        <v>62</v>
      </c>
      <c r="C7" s="21" t="s">
        <v>21</v>
      </c>
      <c r="D7" s="24">
        <v>500</v>
      </c>
      <c r="E7" s="22">
        <v>501.33821920000003</v>
      </c>
      <c r="F7" s="23">
        <v>9.7896205725673795</v>
      </c>
      <c r="G7" s="22">
        <v>7.6584000000000003</v>
      </c>
    </row>
    <row r="8" spans="1:9" x14ac:dyDescent="0.2">
      <c r="A8" s="21" t="s">
        <v>1325</v>
      </c>
      <c r="B8" s="21" t="s">
        <v>1326</v>
      </c>
      <c r="C8" s="21" t="s">
        <v>64</v>
      </c>
      <c r="D8" s="24">
        <v>450</v>
      </c>
      <c r="E8" s="22">
        <v>484.71886230000001</v>
      </c>
      <c r="F8" s="23">
        <v>9.4650947495198192</v>
      </c>
      <c r="G8" s="22">
        <v>6.6449999999999996</v>
      </c>
    </row>
    <row r="9" spans="1:9" x14ac:dyDescent="0.2">
      <c r="A9" s="21" t="s">
        <v>1302</v>
      </c>
      <c r="B9" s="21" t="s">
        <v>1303</v>
      </c>
      <c r="C9" s="21" t="s">
        <v>1304</v>
      </c>
      <c r="D9" s="24">
        <v>450</v>
      </c>
      <c r="E9" s="22">
        <v>482.09612049999998</v>
      </c>
      <c r="F9" s="23">
        <v>9.4138805270677892</v>
      </c>
      <c r="G9" s="22">
        <v>6.9649999999999999</v>
      </c>
    </row>
    <row r="10" spans="1:9" x14ac:dyDescent="0.2">
      <c r="A10" s="21" t="s">
        <v>23</v>
      </c>
      <c r="B10" s="21" t="s">
        <v>22</v>
      </c>
      <c r="C10" s="21" t="s">
        <v>24</v>
      </c>
      <c r="D10" s="24">
        <v>373</v>
      </c>
      <c r="E10" s="22">
        <v>396.07415300000002</v>
      </c>
      <c r="F10" s="23">
        <v>7.7341314266012002</v>
      </c>
      <c r="G10" s="22">
        <v>8.1367999999999991</v>
      </c>
    </row>
    <row r="11" spans="1:9" x14ac:dyDescent="0.2">
      <c r="A11" s="21" t="s">
        <v>26</v>
      </c>
      <c r="B11" s="21" t="s">
        <v>25</v>
      </c>
      <c r="C11" s="21" t="s">
        <v>24</v>
      </c>
      <c r="D11" s="24">
        <v>362</v>
      </c>
      <c r="E11" s="22">
        <v>383.41048999999998</v>
      </c>
      <c r="F11" s="23">
        <v>7.4868483528577201</v>
      </c>
      <c r="G11" s="22">
        <v>8.0718999999999994</v>
      </c>
    </row>
    <row r="12" spans="1:9" ht="10.5" x14ac:dyDescent="0.25">
      <c r="A12" s="20" t="s">
        <v>27</v>
      </c>
      <c r="B12" s="20"/>
      <c r="C12" s="20"/>
      <c r="D12" s="20"/>
      <c r="E12" s="25">
        <f>SUM(E6:E11)</f>
        <v>2247.6378450000002</v>
      </c>
      <c r="F12" s="26">
        <f>SUM(F6:F11)</f>
        <v>43.889575628613912</v>
      </c>
      <c r="G12" s="25"/>
      <c r="H12" s="14"/>
      <c r="I12" s="14"/>
    </row>
    <row r="13" spans="1:9" x14ac:dyDescent="0.2">
      <c r="A13" s="21"/>
      <c r="B13" s="21"/>
      <c r="C13" s="21"/>
      <c r="D13" s="21"/>
      <c r="E13" s="22"/>
      <c r="F13" s="23"/>
      <c r="G13" s="22"/>
    </row>
    <row r="14" spans="1:9" ht="10.5" x14ac:dyDescent="0.25">
      <c r="A14" s="20" t="s">
        <v>33</v>
      </c>
      <c r="B14" s="21"/>
      <c r="C14" s="21"/>
      <c r="D14" s="21"/>
      <c r="E14" s="22"/>
      <c r="F14" s="23"/>
      <c r="G14" s="22"/>
    </row>
    <row r="15" spans="1:9" x14ac:dyDescent="0.2">
      <c r="A15" s="21" t="s">
        <v>1399</v>
      </c>
      <c r="B15" s="21" t="s">
        <v>1400</v>
      </c>
      <c r="C15" s="21" t="s">
        <v>34</v>
      </c>
      <c r="D15" s="24">
        <v>500000</v>
      </c>
      <c r="E15" s="22">
        <v>534.88483329999997</v>
      </c>
      <c r="F15" s="23">
        <v>10.444684581166999</v>
      </c>
      <c r="G15" s="22">
        <v>7.1587519999999998</v>
      </c>
    </row>
    <row r="16" spans="1:9" x14ac:dyDescent="0.2">
      <c r="A16" s="21" t="s">
        <v>66</v>
      </c>
      <c r="B16" s="21" t="s">
        <v>65</v>
      </c>
      <c r="C16" s="21" t="s">
        <v>34</v>
      </c>
      <c r="D16" s="24">
        <v>475000</v>
      </c>
      <c r="E16" s="22">
        <v>452.42926670000003</v>
      </c>
      <c r="F16" s="23">
        <v>8.8345765140059704</v>
      </c>
      <c r="G16" s="22">
        <v>7.4246111111125002</v>
      </c>
    </row>
    <row r="17" spans="1:9" x14ac:dyDescent="0.2">
      <c r="A17" s="21" t="s">
        <v>1401</v>
      </c>
      <c r="B17" s="21" t="s">
        <v>1402</v>
      </c>
      <c r="C17" s="21" t="s">
        <v>34</v>
      </c>
      <c r="D17" s="24">
        <v>355500</v>
      </c>
      <c r="E17" s="22">
        <v>362.78295079999998</v>
      </c>
      <c r="F17" s="23">
        <v>7.08405484065353</v>
      </c>
      <c r="G17" s="22">
        <v>7.2626156399999999</v>
      </c>
    </row>
    <row r="18" spans="1:9" x14ac:dyDescent="0.2">
      <c r="A18" s="21" t="s">
        <v>1403</v>
      </c>
      <c r="B18" s="21" t="s">
        <v>1404</v>
      </c>
      <c r="C18" s="21" t="s">
        <v>34</v>
      </c>
      <c r="D18" s="24">
        <v>300000</v>
      </c>
      <c r="E18" s="22">
        <v>323.38433329999998</v>
      </c>
      <c r="F18" s="23">
        <v>6.31471888812196</v>
      </c>
      <c r="G18" s="22">
        <v>6.7442386900000004</v>
      </c>
    </row>
    <row r="19" spans="1:9" x14ac:dyDescent="0.2">
      <c r="A19" s="21" t="s">
        <v>1405</v>
      </c>
      <c r="B19" s="21" t="s">
        <v>1406</v>
      </c>
      <c r="C19" s="21" t="s">
        <v>34</v>
      </c>
      <c r="D19" s="24">
        <v>287900</v>
      </c>
      <c r="E19" s="22">
        <v>293.20129459999998</v>
      </c>
      <c r="F19" s="23">
        <v>5.7253353436724197</v>
      </c>
      <c r="G19" s="22">
        <v>7.3447199799999998</v>
      </c>
    </row>
    <row r="20" spans="1:9" x14ac:dyDescent="0.2">
      <c r="A20" s="21" t="s">
        <v>1407</v>
      </c>
      <c r="B20" s="21" t="s">
        <v>1408</v>
      </c>
      <c r="C20" s="21" t="s">
        <v>34</v>
      </c>
      <c r="D20" s="24">
        <v>232900</v>
      </c>
      <c r="E20" s="22">
        <v>247.35086279999999</v>
      </c>
      <c r="F20" s="23">
        <v>4.8300149527262901</v>
      </c>
      <c r="G20" s="22">
        <v>7.3638788599999998</v>
      </c>
    </row>
    <row r="21" spans="1:9" ht="10.5" x14ac:dyDescent="0.25">
      <c r="A21" s="20" t="s">
        <v>27</v>
      </c>
      <c r="B21" s="20"/>
      <c r="C21" s="20"/>
      <c r="D21" s="20"/>
      <c r="E21" s="25">
        <f>SUM(E15:E20)</f>
        <v>2214.0335415</v>
      </c>
      <c r="F21" s="26">
        <f>SUM(F15:F20)</f>
        <v>43.233385120347165</v>
      </c>
      <c r="G21" s="25"/>
      <c r="H21" s="14"/>
      <c r="I21" s="14"/>
    </row>
    <row r="22" spans="1:9" x14ac:dyDescent="0.2">
      <c r="A22" s="21"/>
      <c r="B22" s="21"/>
      <c r="C22" s="21"/>
      <c r="D22" s="21"/>
      <c r="E22" s="22"/>
      <c r="F22" s="23"/>
      <c r="G22" s="22"/>
    </row>
    <row r="23" spans="1:9" ht="10.5" x14ac:dyDescent="0.25">
      <c r="A23" s="20" t="s">
        <v>1120</v>
      </c>
      <c r="B23" s="21"/>
      <c r="C23" s="21"/>
      <c r="D23" s="21"/>
      <c r="E23" s="22"/>
      <c r="F23" s="23"/>
      <c r="G23" s="22"/>
    </row>
    <row r="24" spans="1:9" x14ac:dyDescent="0.2">
      <c r="A24" s="21" t="s">
        <v>1121</v>
      </c>
      <c r="B24" s="21" t="s">
        <v>1122</v>
      </c>
      <c r="C24" s="21" t="s">
        <v>1123</v>
      </c>
      <c r="D24" s="24">
        <v>125.408</v>
      </c>
      <c r="E24" s="22">
        <v>14.347750100000001</v>
      </c>
      <c r="F24" s="23">
        <v>0.280168206152625</v>
      </c>
      <c r="G24" s="22">
        <v>5.58</v>
      </c>
    </row>
    <row r="25" spans="1:9" ht="10.5" x14ac:dyDescent="0.25">
      <c r="A25" s="20" t="s">
        <v>27</v>
      </c>
      <c r="B25" s="20"/>
      <c r="C25" s="20"/>
      <c r="D25" s="20"/>
      <c r="E25" s="25">
        <f>SUM(E24:E24)</f>
        <v>14.347750100000001</v>
      </c>
      <c r="F25" s="26">
        <f>SUM(F24:F24)</f>
        <v>0.280168206152625</v>
      </c>
      <c r="G25" s="25"/>
      <c r="H25" s="14"/>
      <c r="I25" s="14"/>
    </row>
    <row r="26" spans="1:9" x14ac:dyDescent="0.2">
      <c r="A26" s="21"/>
      <c r="B26" s="21"/>
      <c r="C26" s="21"/>
      <c r="D26" s="21"/>
      <c r="E26" s="22"/>
      <c r="F26" s="23"/>
      <c r="G26" s="22"/>
    </row>
    <row r="27" spans="1:9" ht="10.5" x14ac:dyDescent="0.25">
      <c r="A27" s="20" t="s">
        <v>36</v>
      </c>
      <c r="B27" s="20"/>
      <c r="C27" s="20"/>
      <c r="D27" s="20"/>
      <c r="E27" s="25">
        <f>E12+E21+E25</f>
        <v>4476.0191365999999</v>
      </c>
      <c r="F27" s="26">
        <f>F12+F21+F25</f>
        <v>87.403128955113701</v>
      </c>
      <c r="G27" s="25"/>
      <c r="H27" s="14"/>
      <c r="I27" s="14"/>
    </row>
    <row r="28" spans="1:9" ht="10.5" x14ac:dyDescent="0.25">
      <c r="A28" s="20"/>
      <c r="B28" s="20"/>
      <c r="C28" s="20"/>
      <c r="D28" s="20"/>
      <c r="E28" s="25"/>
      <c r="F28" s="26"/>
      <c r="G28" s="25"/>
      <c r="H28" s="14"/>
      <c r="I28" s="14"/>
    </row>
    <row r="29" spans="1:9" ht="10.5" x14ac:dyDescent="0.25">
      <c r="A29" s="20" t="s">
        <v>38</v>
      </c>
      <c r="B29" s="20"/>
      <c r="C29" s="20"/>
      <c r="D29" s="20"/>
      <c r="E29" s="25">
        <f>E31-(E12+E21+E25)</f>
        <v>645.10088520000045</v>
      </c>
      <c r="F29" s="26">
        <f>F31-(F12+F21+F25)</f>
        <v>12.596871044886299</v>
      </c>
      <c r="G29" s="25"/>
      <c r="H29" s="14"/>
      <c r="I29" s="14"/>
    </row>
    <row r="30" spans="1:9" ht="10.5" x14ac:dyDescent="0.25">
      <c r="A30" s="20"/>
      <c r="B30" s="20"/>
      <c r="C30" s="20"/>
      <c r="D30" s="20"/>
      <c r="E30" s="25"/>
      <c r="F30" s="26"/>
      <c r="G30" s="25"/>
      <c r="H30" s="14"/>
      <c r="I30" s="14"/>
    </row>
    <row r="31" spans="1:9" ht="10.5" x14ac:dyDescent="0.25">
      <c r="A31" s="27" t="s">
        <v>37</v>
      </c>
      <c r="B31" s="27"/>
      <c r="C31" s="27"/>
      <c r="D31" s="27"/>
      <c r="E31" s="28">
        <v>5121.1200218000004</v>
      </c>
      <c r="F31" s="29">
        <v>100</v>
      </c>
      <c r="G31" s="28"/>
      <c r="H31" s="14"/>
      <c r="I31" s="14"/>
    </row>
    <row r="33" spans="1:4" ht="10.5" x14ac:dyDescent="0.25">
      <c r="A33" s="14" t="s">
        <v>39</v>
      </c>
    </row>
    <row r="34" spans="1:4" ht="10.5" x14ac:dyDescent="0.25">
      <c r="A34" s="14" t="s">
        <v>1125</v>
      </c>
    </row>
    <row r="36" spans="1:4" ht="10.5" x14ac:dyDescent="0.25">
      <c r="A36" s="14" t="s">
        <v>40</v>
      </c>
    </row>
    <row r="37" spans="1:4" ht="10.5" x14ac:dyDescent="0.25">
      <c r="A37" s="14" t="s">
        <v>41</v>
      </c>
    </row>
    <row r="38" spans="1:4" ht="10.5" x14ac:dyDescent="0.25">
      <c r="A38" s="14" t="s">
        <v>42</v>
      </c>
      <c r="B38" s="14"/>
      <c r="C38" s="30" t="s">
        <v>44</v>
      </c>
      <c r="D38" s="14" t="s">
        <v>43</v>
      </c>
    </row>
    <row r="39" spans="1:4" x14ac:dyDescent="0.2">
      <c r="A39" s="7" t="s">
        <v>45</v>
      </c>
      <c r="C39" s="31">
        <v>10.620900000000001</v>
      </c>
      <c r="D39" s="31">
        <v>10.802899999999999</v>
      </c>
    </row>
    <row r="40" spans="1:4" x14ac:dyDescent="0.2">
      <c r="A40" s="7" t="s">
        <v>46</v>
      </c>
      <c r="C40" s="31">
        <v>10.620900000000001</v>
      </c>
      <c r="D40" s="31">
        <v>10.570499999999999</v>
      </c>
    </row>
    <row r="41" spans="1:4" x14ac:dyDescent="0.2">
      <c r="A41" s="7" t="s">
        <v>47</v>
      </c>
      <c r="C41" s="31">
        <v>10.6539</v>
      </c>
      <c r="D41" s="31">
        <v>10.8649</v>
      </c>
    </row>
    <row r="42" spans="1:4" x14ac:dyDescent="0.2">
      <c r="A42" s="7" t="s">
        <v>48</v>
      </c>
      <c r="C42" s="31">
        <v>10.6539</v>
      </c>
      <c r="D42" s="31">
        <v>10.6271</v>
      </c>
    </row>
    <row r="44" spans="1:4" ht="10.5" x14ac:dyDescent="0.25">
      <c r="A44" s="14" t="s">
        <v>49</v>
      </c>
    </row>
    <row r="45" spans="1:4" ht="10.5" x14ac:dyDescent="0.25">
      <c r="A45" s="108" t="s">
        <v>50</v>
      </c>
      <c r="B45" s="109"/>
      <c r="C45" s="32" t="s">
        <v>51</v>
      </c>
    </row>
    <row r="46" spans="1:4" x14ac:dyDescent="0.2">
      <c r="A46" s="104" t="s">
        <v>46</v>
      </c>
      <c r="B46" s="105"/>
      <c r="C46" s="33">
        <v>0.23</v>
      </c>
    </row>
    <row r="47" spans="1:4" x14ac:dyDescent="0.2">
      <c r="A47" s="104" t="s">
        <v>48</v>
      </c>
      <c r="B47" s="105"/>
      <c r="C47" s="33">
        <v>0.23499999999999999</v>
      </c>
    </row>
    <row r="48" spans="1:4" x14ac:dyDescent="0.2">
      <c r="A48" s="7" t="s">
        <v>52</v>
      </c>
    </row>
    <row r="49" spans="1:9" x14ac:dyDescent="0.2">
      <c r="A49" s="7" t="s">
        <v>53</v>
      </c>
    </row>
    <row r="51" spans="1:9" ht="10.5" x14ac:dyDescent="0.25">
      <c r="A51" s="14" t="s">
        <v>1143</v>
      </c>
      <c r="D51" s="34">
        <v>7.4967113060602699</v>
      </c>
      <c r="E51" s="10" t="s">
        <v>54</v>
      </c>
    </row>
    <row r="53" spans="1:9" ht="10.5" x14ac:dyDescent="0.25">
      <c r="A53" s="14" t="s">
        <v>993</v>
      </c>
      <c r="D53" s="30" t="s">
        <v>55</v>
      </c>
    </row>
    <row r="55" spans="1:9" ht="10.5" x14ac:dyDescent="0.25">
      <c r="A55" s="64" t="s">
        <v>1144</v>
      </c>
      <c r="B55" s="65"/>
      <c r="C55" s="65"/>
      <c r="D55" s="65"/>
      <c r="E55" s="11"/>
      <c r="G55" s="11"/>
      <c r="H55" s="65"/>
      <c r="I55" s="65"/>
    </row>
    <row r="56" spans="1:9" x14ac:dyDescent="0.2">
      <c r="A56" s="65"/>
      <c r="B56" s="65"/>
      <c r="C56" s="65"/>
      <c r="D56" s="65"/>
      <c r="E56" s="11"/>
      <c r="G56" s="11"/>
      <c r="H56" s="65"/>
      <c r="I56" s="65"/>
    </row>
    <row r="57" spans="1:9" ht="10.5" x14ac:dyDescent="0.25">
      <c r="A57" s="64" t="s">
        <v>997</v>
      </c>
      <c r="B57" s="65"/>
      <c r="C57" s="65"/>
      <c r="D57" s="65"/>
      <c r="E57" s="11"/>
      <c r="G57" s="11"/>
      <c r="H57" s="65"/>
      <c r="I57" s="65"/>
    </row>
    <row r="58" spans="1:9" x14ac:dyDescent="0.2">
      <c r="A58" s="66"/>
      <c r="B58" s="65"/>
      <c r="C58" s="65"/>
      <c r="D58" s="65"/>
      <c r="E58" s="11"/>
      <c r="G58" s="11"/>
      <c r="H58" s="65"/>
      <c r="I58" s="65"/>
    </row>
    <row r="59" spans="1:9" x14ac:dyDescent="0.2">
      <c r="A59" s="65"/>
      <c r="B59" s="65"/>
      <c r="C59" s="65"/>
      <c r="D59" s="65"/>
      <c r="E59" s="11"/>
      <c r="G59" s="11"/>
      <c r="H59" s="65"/>
      <c r="I59" s="65"/>
    </row>
    <row r="60" spans="1:9" x14ac:dyDescent="0.2">
      <c r="A60" s="65"/>
      <c r="B60" s="65"/>
      <c r="C60" s="65"/>
      <c r="D60" s="65"/>
      <c r="E60" s="11"/>
      <c r="G60" s="11"/>
      <c r="H60" s="65"/>
      <c r="I60" s="65"/>
    </row>
    <row r="61" spans="1:9" x14ac:dyDescent="0.2">
      <c r="A61" s="65"/>
      <c r="B61" s="65"/>
      <c r="C61" s="65"/>
      <c r="D61" s="65"/>
      <c r="E61" s="11"/>
      <c r="G61" s="11"/>
      <c r="H61" s="65"/>
      <c r="I61" s="65"/>
    </row>
    <row r="62" spans="1:9" x14ac:dyDescent="0.2">
      <c r="A62" s="65"/>
      <c r="B62" s="65"/>
      <c r="C62" s="65"/>
      <c r="D62" s="65"/>
      <c r="E62" s="11"/>
      <c r="G62" s="11"/>
      <c r="H62" s="65"/>
      <c r="I62" s="65"/>
    </row>
    <row r="63" spans="1:9" x14ac:dyDescent="0.2">
      <c r="A63" s="65"/>
      <c r="B63" s="65"/>
      <c r="C63" s="65"/>
      <c r="D63" s="65"/>
      <c r="E63" s="11"/>
      <c r="G63" s="11"/>
      <c r="H63" s="65"/>
      <c r="I63" s="65"/>
    </row>
    <row r="64" spans="1:9" x14ac:dyDescent="0.2">
      <c r="A64" s="65"/>
      <c r="B64" s="65"/>
      <c r="C64" s="65"/>
      <c r="D64" s="65"/>
      <c r="E64" s="11"/>
      <c r="G64" s="11"/>
      <c r="H64" s="65"/>
      <c r="I64" s="65"/>
    </row>
    <row r="65" spans="1:9" x14ac:dyDescent="0.2">
      <c r="A65" s="65"/>
      <c r="B65" s="65"/>
      <c r="C65" s="65"/>
      <c r="D65" s="65"/>
      <c r="E65" s="11"/>
      <c r="G65" s="11"/>
      <c r="H65" s="65"/>
      <c r="I65" s="65"/>
    </row>
    <row r="66" spans="1:9" x14ac:dyDescent="0.2">
      <c r="A66" s="65"/>
      <c r="B66" s="65"/>
      <c r="C66" s="65"/>
      <c r="D66" s="65"/>
      <c r="E66" s="11"/>
      <c r="G66" s="11"/>
      <c r="H66" s="65"/>
      <c r="I66" s="65"/>
    </row>
    <row r="67" spans="1:9" x14ac:dyDescent="0.2">
      <c r="A67" s="65"/>
      <c r="B67" s="65"/>
      <c r="C67" s="65"/>
      <c r="D67" s="65"/>
      <c r="E67" s="11"/>
      <c r="G67" s="11"/>
      <c r="H67" s="65"/>
      <c r="I67" s="65"/>
    </row>
    <row r="68" spans="1:9" x14ac:dyDescent="0.2">
      <c r="A68" s="65"/>
      <c r="B68" s="65"/>
      <c r="C68" s="65"/>
      <c r="D68" s="65"/>
      <c r="E68" s="11"/>
      <c r="G68" s="11"/>
      <c r="H68" s="65"/>
      <c r="I68" s="65"/>
    </row>
    <row r="69" spans="1:9" x14ac:dyDescent="0.2">
      <c r="A69" s="65"/>
      <c r="B69" s="65"/>
      <c r="C69" s="65"/>
      <c r="D69" s="65"/>
      <c r="E69" s="11"/>
      <c r="G69" s="11"/>
      <c r="H69" s="65"/>
      <c r="I69" s="65"/>
    </row>
    <row r="70" spans="1:9" x14ac:dyDescent="0.2">
      <c r="A70" s="65"/>
      <c r="B70" s="65"/>
      <c r="C70" s="65"/>
      <c r="D70" s="65"/>
      <c r="E70" s="11"/>
      <c r="G70" s="11"/>
      <c r="H70" s="65"/>
      <c r="I70" s="65"/>
    </row>
    <row r="71" spans="1:9" x14ac:dyDescent="0.2">
      <c r="A71" s="65"/>
      <c r="B71" s="65"/>
      <c r="C71" s="65"/>
      <c r="D71" s="65"/>
      <c r="E71" s="11"/>
      <c r="G71" s="11"/>
      <c r="H71" s="65"/>
      <c r="I71" s="65"/>
    </row>
    <row r="72" spans="1:9" x14ac:dyDescent="0.2">
      <c r="A72" s="65"/>
      <c r="B72" s="65"/>
      <c r="C72" s="65"/>
      <c r="D72" s="65"/>
      <c r="E72" s="11"/>
      <c r="G72" s="11"/>
      <c r="H72" s="65"/>
      <c r="I72" s="65"/>
    </row>
    <row r="73" spans="1:9" ht="10.5" x14ac:dyDescent="0.25">
      <c r="A73" s="64" t="s">
        <v>1409</v>
      </c>
      <c r="B73" s="65"/>
      <c r="C73" s="65"/>
      <c r="D73" s="65"/>
      <c r="E73" s="11"/>
      <c r="G73" s="11"/>
      <c r="H73" s="65"/>
      <c r="I73" s="65"/>
    </row>
    <row r="74" spans="1:9" x14ac:dyDescent="0.2">
      <c r="A74" s="65"/>
      <c r="B74" s="65"/>
      <c r="C74" s="65"/>
      <c r="D74" s="65"/>
      <c r="E74" s="11"/>
      <c r="G74" s="11"/>
      <c r="H74" s="65"/>
      <c r="I74" s="65"/>
    </row>
    <row r="75" spans="1:9" ht="10.5" x14ac:dyDescent="0.25">
      <c r="A75" s="64" t="s">
        <v>998</v>
      </c>
      <c r="B75" s="65"/>
      <c r="C75" s="65"/>
      <c r="D75" s="65"/>
      <c r="E75" s="11"/>
      <c r="G75" s="11"/>
      <c r="H75" s="65"/>
      <c r="I75" s="65"/>
    </row>
    <row r="76" spans="1:9" x14ac:dyDescent="0.2">
      <c r="A76" s="65"/>
      <c r="B76" s="65"/>
      <c r="C76" s="65"/>
      <c r="D76" s="65"/>
      <c r="E76" s="11"/>
      <c r="G76" s="11"/>
      <c r="H76" s="65"/>
      <c r="I76" s="65"/>
    </row>
    <row r="77" spans="1:9" x14ac:dyDescent="0.2">
      <c r="A77" s="65"/>
      <c r="B77" s="65"/>
      <c r="C77" s="65"/>
      <c r="D77" s="65"/>
      <c r="E77" s="11"/>
      <c r="G77" s="11"/>
      <c r="H77" s="65"/>
      <c r="I77" s="65"/>
    </row>
    <row r="78" spans="1:9" x14ac:dyDescent="0.2">
      <c r="A78" s="65"/>
      <c r="B78" s="65"/>
      <c r="C78" s="65"/>
      <c r="D78" s="65"/>
      <c r="E78" s="11"/>
      <c r="G78" s="11"/>
      <c r="H78" s="65"/>
      <c r="I78" s="65"/>
    </row>
    <row r="79" spans="1:9" x14ac:dyDescent="0.2">
      <c r="A79" s="65"/>
      <c r="B79" s="65"/>
      <c r="C79" s="65"/>
      <c r="D79" s="65"/>
      <c r="E79" s="11"/>
      <c r="G79" s="11"/>
      <c r="H79" s="65"/>
      <c r="I79" s="65"/>
    </row>
    <row r="80" spans="1:9" x14ac:dyDescent="0.2">
      <c r="A80" s="65"/>
      <c r="B80" s="65"/>
      <c r="C80" s="65"/>
      <c r="D80" s="65"/>
      <c r="E80" s="11"/>
      <c r="G80" s="11"/>
      <c r="H80" s="65"/>
      <c r="I80" s="65"/>
    </row>
    <row r="81" spans="1:9" x14ac:dyDescent="0.2">
      <c r="A81" s="65"/>
      <c r="B81" s="65"/>
      <c r="C81" s="65"/>
      <c r="D81" s="65"/>
      <c r="E81" s="11"/>
      <c r="G81" s="11"/>
      <c r="H81" s="65"/>
      <c r="I81" s="65"/>
    </row>
    <row r="82" spans="1:9" x14ac:dyDescent="0.2">
      <c r="A82" s="65"/>
      <c r="B82" s="65"/>
      <c r="C82" s="65"/>
      <c r="D82" s="65"/>
      <c r="E82" s="11"/>
      <c r="G82" s="11"/>
      <c r="H82" s="65"/>
      <c r="I82" s="65"/>
    </row>
    <row r="83" spans="1:9" x14ac:dyDescent="0.2">
      <c r="A83" s="65"/>
      <c r="B83" s="65"/>
      <c r="C83" s="65"/>
      <c r="D83" s="65"/>
      <c r="E83" s="11"/>
      <c r="G83" s="11"/>
      <c r="H83" s="65"/>
      <c r="I83" s="65"/>
    </row>
    <row r="84" spans="1:9" x14ac:dyDescent="0.2">
      <c r="A84" s="65"/>
      <c r="B84" s="65"/>
      <c r="C84" s="65"/>
      <c r="D84" s="65"/>
      <c r="E84" s="11"/>
      <c r="G84" s="11"/>
      <c r="H84" s="65"/>
      <c r="I84" s="65"/>
    </row>
    <row r="85" spans="1:9" x14ac:dyDescent="0.2">
      <c r="A85" s="65"/>
      <c r="B85" s="65"/>
      <c r="C85" s="65"/>
      <c r="D85" s="65"/>
      <c r="E85" s="11"/>
      <c r="G85" s="11"/>
      <c r="H85" s="65"/>
      <c r="I85" s="65"/>
    </row>
    <row r="86" spans="1:9" x14ac:dyDescent="0.2">
      <c r="A86" s="65"/>
      <c r="B86" s="65"/>
      <c r="C86" s="65"/>
      <c r="D86" s="65"/>
      <c r="E86" s="11"/>
      <c r="G86" s="11"/>
      <c r="H86" s="65"/>
      <c r="I86" s="65"/>
    </row>
    <row r="87" spans="1:9" x14ac:dyDescent="0.2">
      <c r="A87" s="65"/>
      <c r="B87" s="65"/>
      <c r="C87" s="65"/>
      <c r="D87" s="65"/>
      <c r="E87" s="11"/>
      <c r="G87" s="11"/>
      <c r="H87" s="65"/>
      <c r="I87" s="65"/>
    </row>
    <row r="88" spans="1:9" x14ac:dyDescent="0.2">
      <c r="A88" s="65"/>
      <c r="B88" s="65"/>
      <c r="C88" s="65"/>
      <c r="D88" s="65"/>
      <c r="E88" s="11"/>
      <c r="G88" s="11"/>
      <c r="H88" s="65"/>
      <c r="I88" s="65"/>
    </row>
    <row r="89" spans="1:9" x14ac:dyDescent="0.2">
      <c r="A89" s="65"/>
      <c r="B89" s="65"/>
      <c r="C89" s="65"/>
      <c r="D89" s="65"/>
      <c r="E89" s="11"/>
      <c r="G89" s="11"/>
      <c r="H89" s="65"/>
      <c r="I89" s="65"/>
    </row>
    <row r="90" spans="1:9" x14ac:dyDescent="0.2">
      <c r="A90" s="65"/>
      <c r="B90" s="65"/>
      <c r="C90" s="65"/>
      <c r="D90" s="65"/>
      <c r="E90" s="11"/>
      <c r="G90" s="11"/>
      <c r="H90" s="65"/>
      <c r="I90" s="65"/>
    </row>
    <row r="91" spans="1:9" x14ac:dyDescent="0.2">
      <c r="A91" s="65" t="s">
        <v>1001</v>
      </c>
      <c r="B91" s="65"/>
      <c r="C91" s="65"/>
      <c r="D91" s="65"/>
      <c r="E91" s="11"/>
      <c r="G91" s="11"/>
      <c r="H91" s="65"/>
      <c r="I91" s="65"/>
    </row>
    <row r="92" spans="1:9" x14ac:dyDescent="0.2">
      <c r="A92" s="65"/>
      <c r="B92" s="65"/>
      <c r="C92" s="65"/>
      <c r="D92" s="65"/>
      <c r="E92" s="11"/>
      <c r="G92" s="11"/>
      <c r="H92" s="65"/>
      <c r="I92" s="65"/>
    </row>
    <row r="93" spans="1:9" x14ac:dyDescent="0.2">
      <c r="A93" s="65"/>
      <c r="B93" s="65"/>
      <c r="C93" s="65"/>
      <c r="D93" s="65"/>
      <c r="E93" s="11"/>
      <c r="G93" s="11"/>
      <c r="H93" s="65"/>
      <c r="I93" s="65"/>
    </row>
    <row r="94" spans="1:9" x14ac:dyDescent="0.2">
      <c r="A94" s="65"/>
      <c r="B94" s="65"/>
      <c r="C94" s="65"/>
      <c r="D94" s="65"/>
      <c r="E94" s="11"/>
      <c r="G94" s="11"/>
      <c r="H94" s="65"/>
      <c r="I94" s="65"/>
    </row>
    <row r="95" spans="1:9" x14ac:dyDescent="0.2">
      <c r="A95" s="65"/>
      <c r="B95" s="65"/>
      <c r="C95" s="65"/>
      <c r="D95" s="65"/>
      <c r="E95" s="11"/>
      <c r="G95" s="11"/>
      <c r="H95" s="65"/>
      <c r="I95" s="65"/>
    </row>
    <row r="96" spans="1:9" x14ac:dyDescent="0.2">
      <c r="A96" s="66"/>
      <c r="B96" s="65"/>
      <c r="C96" s="65"/>
      <c r="D96" s="65"/>
      <c r="E96" s="11"/>
      <c r="G96" s="11"/>
      <c r="H96" s="65"/>
      <c r="I96" s="65"/>
    </row>
    <row r="97" spans="1:9" x14ac:dyDescent="0.2">
      <c r="A97" s="65"/>
      <c r="B97" s="65"/>
      <c r="C97" s="65"/>
      <c r="D97" s="65"/>
      <c r="E97" s="11"/>
      <c r="G97" s="11"/>
      <c r="H97" s="65"/>
      <c r="I97" s="65"/>
    </row>
    <row r="98" spans="1:9" x14ac:dyDescent="0.2">
      <c r="A98" s="65"/>
      <c r="B98" s="65"/>
      <c r="C98" s="65"/>
      <c r="D98" s="65"/>
      <c r="E98" s="11"/>
      <c r="G98" s="11"/>
      <c r="H98" s="65"/>
      <c r="I98" s="65"/>
    </row>
    <row r="99" spans="1:9" x14ac:dyDescent="0.2">
      <c r="A99" s="65"/>
      <c r="B99" s="65"/>
      <c r="C99" s="65"/>
      <c r="D99" s="65"/>
      <c r="E99" s="11"/>
      <c r="G99" s="11"/>
      <c r="H99" s="65"/>
      <c r="I99" s="65"/>
    </row>
    <row r="100" spans="1:9" x14ac:dyDescent="0.2">
      <c r="A100" s="65"/>
      <c r="B100" s="65"/>
      <c r="C100" s="65"/>
      <c r="D100" s="65"/>
      <c r="E100" s="11"/>
      <c r="G100" s="11"/>
      <c r="H100" s="65"/>
      <c r="I100" s="65"/>
    </row>
    <row r="101" spans="1:9" x14ac:dyDescent="0.2">
      <c r="A101" s="65"/>
      <c r="B101" s="65"/>
      <c r="C101" s="65"/>
      <c r="D101" s="65"/>
      <c r="E101" s="11"/>
      <c r="G101" s="11"/>
      <c r="H101" s="65"/>
      <c r="I101" s="65"/>
    </row>
  </sheetData>
  <mergeCells count="4">
    <mergeCell ref="A1:G1"/>
    <mergeCell ref="A45:B45"/>
    <mergeCell ref="A46:B46"/>
    <mergeCell ref="A47:B47"/>
  </mergeCells>
  <conditionalFormatting sqref="F2:F3">
    <cfRule type="cellIs" dxfId="102" priority="2" stopIfTrue="1" operator="between">
      <formula>0.009</formula>
      <formula>-0.009</formula>
    </cfRule>
  </conditionalFormatting>
  <conditionalFormatting sqref="F5:F65536">
    <cfRule type="cellIs" dxfId="101"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29"/>
  <sheetViews>
    <sheetView workbookViewId="0">
      <selection sqref="A1:G1"/>
    </sheetView>
  </sheetViews>
  <sheetFormatPr defaultColWidth="9.08984375" defaultRowHeight="10" x14ac:dyDescent="0.2"/>
  <cols>
    <col min="1" max="1" width="38.6328125" style="7" bestFit="1" customWidth="1"/>
    <col min="2" max="2" width="43.36328125" style="7" bestFit="1" customWidth="1"/>
    <col min="3" max="3" width="24.6328125" style="7" bestFit="1" customWidth="1"/>
    <col min="4" max="4" width="15" style="7" bestFit="1" customWidth="1"/>
    <col min="5" max="5" width="27.6328125" style="10" customWidth="1"/>
    <col min="6" max="6" width="13.54296875" style="11" bestFit="1" customWidth="1"/>
    <col min="7" max="7" width="4.54296875" style="10" bestFit="1" customWidth="1"/>
    <col min="8" max="16384" width="9.08984375" style="7"/>
  </cols>
  <sheetData>
    <row r="1" spans="1:7" s="1" customFormat="1" ht="14" x14ac:dyDescent="0.25">
      <c r="A1" s="106" t="s">
        <v>1410</v>
      </c>
      <c r="B1" s="107"/>
      <c r="C1" s="107"/>
      <c r="D1" s="107"/>
      <c r="E1" s="107"/>
      <c r="F1" s="107"/>
      <c r="G1" s="107"/>
    </row>
    <row r="2" spans="1:7" s="1" customFormat="1" ht="11.5" x14ac:dyDescent="0.25">
      <c r="E2" s="5"/>
      <c r="F2" s="9"/>
      <c r="G2" s="10"/>
    </row>
    <row r="3" spans="1:7" s="1" customFormat="1" ht="11.5" x14ac:dyDescent="0.25">
      <c r="A3" s="8" t="s">
        <v>7</v>
      </c>
      <c r="B3" s="2"/>
      <c r="C3" s="3"/>
      <c r="D3" s="3"/>
      <c r="E3" s="4"/>
      <c r="F3" s="9"/>
      <c r="G3" s="10"/>
    </row>
    <row r="4" spans="1:7" s="1" customFormat="1" ht="21" x14ac:dyDescent="0.25">
      <c r="A4" s="6" t="s">
        <v>2</v>
      </c>
      <c r="B4" s="6" t="s">
        <v>0</v>
      </c>
      <c r="C4" s="13" t="s">
        <v>1041</v>
      </c>
      <c r="D4" s="13" t="s">
        <v>1</v>
      </c>
      <c r="E4" s="53" t="s">
        <v>6</v>
      </c>
      <c r="F4" s="12" t="s">
        <v>3</v>
      </c>
      <c r="G4" s="12" t="s">
        <v>5</v>
      </c>
    </row>
    <row r="5" spans="1:7" ht="10.5" x14ac:dyDescent="0.25">
      <c r="A5" s="16" t="s">
        <v>19</v>
      </c>
      <c r="B5" s="17"/>
      <c r="C5" s="17"/>
      <c r="D5" s="17"/>
      <c r="E5" s="18"/>
      <c r="F5" s="19"/>
      <c r="G5" s="18"/>
    </row>
    <row r="6" spans="1:7" ht="10.5" x14ac:dyDescent="0.25">
      <c r="A6" s="20" t="s">
        <v>20</v>
      </c>
      <c r="B6" s="21"/>
      <c r="C6" s="21"/>
      <c r="D6" s="21"/>
      <c r="E6" s="22"/>
      <c r="F6" s="23"/>
      <c r="G6" s="22"/>
    </row>
    <row r="7" spans="1:7" x14ac:dyDescent="0.2">
      <c r="A7" s="21" t="s">
        <v>23</v>
      </c>
      <c r="B7" s="21" t="s">
        <v>22</v>
      </c>
      <c r="C7" s="21" t="s">
        <v>24</v>
      </c>
      <c r="D7" s="24">
        <v>2627</v>
      </c>
      <c r="E7" s="22">
        <v>2789.5088470000001</v>
      </c>
      <c r="F7" s="23">
        <v>6.6753690138385497</v>
      </c>
      <c r="G7" s="22">
        <v>8.1367999999999991</v>
      </c>
    </row>
    <row r="8" spans="1:7" x14ac:dyDescent="0.2">
      <c r="A8" s="21" t="s">
        <v>1411</v>
      </c>
      <c r="B8" s="21" t="s">
        <v>1412</v>
      </c>
      <c r="C8" s="21" t="s">
        <v>1304</v>
      </c>
      <c r="D8" s="24">
        <v>2500</v>
      </c>
      <c r="E8" s="22">
        <v>2642.2404110000002</v>
      </c>
      <c r="F8" s="23">
        <v>6.3229517216517497</v>
      </c>
      <c r="G8" s="22">
        <v>6.77</v>
      </c>
    </row>
    <row r="9" spans="1:7" x14ac:dyDescent="0.2">
      <c r="A9" s="21" t="s">
        <v>1413</v>
      </c>
      <c r="B9" s="21" t="s">
        <v>1414</v>
      </c>
      <c r="C9" s="21" t="s">
        <v>64</v>
      </c>
      <c r="D9" s="24">
        <v>2500</v>
      </c>
      <c r="E9" s="22">
        <v>2635.0442466</v>
      </c>
      <c r="F9" s="23">
        <v>6.3057311084581702</v>
      </c>
      <c r="G9" s="22">
        <v>6.3949999999999996</v>
      </c>
    </row>
    <row r="10" spans="1:7" x14ac:dyDescent="0.2">
      <c r="A10" s="21" t="s">
        <v>1415</v>
      </c>
      <c r="B10" s="21" t="s">
        <v>1416</v>
      </c>
      <c r="C10" s="21" t="s">
        <v>64</v>
      </c>
      <c r="D10" s="24">
        <v>2500</v>
      </c>
      <c r="E10" s="22">
        <v>2632.6598629999999</v>
      </c>
      <c r="F10" s="23">
        <v>6.3000252149573601</v>
      </c>
      <c r="G10" s="22">
        <v>6.8901000000000003</v>
      </c>
    </row>
    <row r="11" spans="1:7" x14ac:dyDescent="0.2">
      <c r="A11" s="21" t="s">
        <v>1300</v>
      </c>
      <c r="B11" s="21" t="s">
        <v>1301</v>
      </c>
      <c r="C11" s="21" t="s">
        <v>21</v>
      </c>
      <c r="D11" s="24">
        <v>250</v>
      </c>
      <c r="E11" s="22">
        <v>2588.3719520999998</v>
      </c>
      <c r="F11" s="23">
        <v>6.1940430638602404</v>
      </c>
      <c r="G11" s="22">
        <v>6.59</v>
      </c>
    </row>
    <row r="12" spans="1:7" x14ac:dyDescent="0.2">
      <c r="A12" s="21" t="s">
        <v>1417</v>
      </c>
      <c r="B12" s="21" t="s">
        <v>1418</v>
      </c>
      <c r="C12" s="21" t="s">
        <v>21</v>
      </c>
      <c r="D12" s="24">
        <v>2500</v>
      </c>
      <c r="E12" s="22">
        <v>2562.9376711999998</v>
      </c>
      <c r="F12" s="23">
        <v>6.1331781518196404</v>
      </c>
      <c r="G12" s="22">
        <v>6.5350000000000001</v>
      </c>
    </row>
    <row r="13" spans="1:7" x14ac:dyDescent="0.2">
      <c r="A13" s="21" t="s">
        <v>1419</v>
      </c>
      <c r="B13" s="21" t="s">
        <v>1420</v>
      </c>
      <c r="C13" s="21" t="s">
        <v>21</v>
      </c>
      <c r="D13" s="24">
        <v>250</v>
      </c>
      <c r="E13" s="22">
        <v>2520.0720547999999</v>
      </c>
      <c r="F13" s="23">
        <v>6.0305995893664797</v>
      </c>
      <c r="G13" s="22">
        <v>6.9089999999999998</v>
      </c>
    </row>
    <row r="14" spans="1:7" x14ac:dyDescent="0.2">
      <c r="A14" s="21" t="s">
        <v>1421</v>
      </c>
      <c r="B14" s="21" t="s">
        <v>1422</v>
      </c>
      <c r="C14" s="21" t="s">
        <v>21</v>
      </c>
      <c r="D14" s="24">
        <v>250</v>
      </c>
      <c r="E14" s="22">
        <v>2514.1224658000001</v>
      </c>
      <c r="F14" s="23">
        <v>6.0163620643274802</v>
      </c>
      <c r="G14" s="22">
        <v>6.7436999999999996</v>
      </c>
    </row>
    <row r="15" spans="1:7" x14ac:dyDescent="0.2">
      <c r="A15" s="21" t="s">
        <v>63</v>
      </c>
      <c r="B15" s="21" t="s">
        <v>62</v>
      </c>
      <c r="C15" s="21" t="s">
        <v>21</v>
      </c>
      <c r="D15" s="24">
        <v>2000</v>
      </c>
      <c r="E15" s="22">
        <v>2005.3528767</v>
      </c>
      <c r="F15" s="23">
        <v>4.79886287843531</v>
      </c>
      <c r="G15" s="22">
        <v>7.6584000000000003</v>
      </c>
    </row>
    <row r="16" spans="1:7" x14ac:dyDescent="0.2">
      <c r="A16" s="21" t="s">
        <v>26</v>
      </c>
      <c r="B16" s="21" t="s">
        <v>25</v>
      </c>
      <c r="C16" s="21" t="s">
        <v>24</v>
      </c>
      <c r="D16" s="24">
        <v>1660</v>
      </c>
      <c r="E16" s="22">
        <v>1758.1806999999999</v>
      </c>
      <c r="F16" s="23">
        <v>4.2073732722271497</v>
      </c>
      <c r="G16" s="22">
        <v>8.0718999999999994</v>
      </c>
    </row>
    <row r="17" spans="1:9" x14ac:dyDescent="0.2">
      <c r="A17" s="21" t="s">
        <v>68</v>
      </c>
      <c r="B17" s="21" t="s">
        <v>67</v>
      </c>
      <c r="C17" s="21" t="s">
        <v>21</v>
      </c>
      <c r="D17" s="24">
        <v>1000</v>
      </c>
      <c r="E17" s="22">
        <v>1038.2650274</v>
      </c>
      <c r="F17" s="23">
        <v>2.4845958812828202</v>
      </c>
      <c r="G17" s="22">
        <v>7.7895000000000003</v>
      </c>
    </row>
    <row r="18" spans="1:9" ht="10.5" x14ac:dyDescent="0.25">
      <c r="A18" s="20" t="s">
        <v>27</v>
      </c>
      <c r="B18" s="20"/>
      <c r="C18" s="20"/>
      <c r="D18" s="20"/>
      <c r="E18" s="25">
        <f>SUM(E6:E17)</f>
        <v>25686.756115599997</v>
      </c>
      <c r="F18" s="26">
        <f>SUM(F6:F17)</f>
        <v>61.469091960224958</v>
      </c>
      <c r="G18" s="25"/>
      <c r="H18" s="14"/>
      <c r="I18" s="14"/>
    </row>
    <row r="19" spans="1:9" x14ac:dyDescent="0.2">
      <c r="A19" s="21"/>
      <c r="B19" s="21"/>
      <c r="C19" s="21"/>
      <c r="D19" s="21"/>
      <c r="E19" s="22"/>
      <c r="F19" s="23"/>
      <c r="G19" s="22"/>
    </row>
    <row r="20" spans="1:9" ht="10.5" x14ac:dyDescent="0.25">
      <c r="A20" s="20" t="s">
        <v>28</v>
      </c>
      <c r="B20" s="21"/>
      <c r="C20" s="21"/>
      <c r="D20" s="21"/>
      <c r="E20" s="22"/>
      <c r="F20" s="23"/>
      <c r="G20" s="22"/>
    </row>
    <row r="21" spans="1:9" ht="10.5" x14ac:dyDescent="0.25">
      <c r="A21" s="20" t="s">
        <v>29</v>
      </c>
      <c r="B21" s="21"/>
      <c r="C21" s="21"/>
      <c r="D21" s="21"/>
      <c r="E21" s="22"/>
      <c r="F21" s="23"/>
      <c r="G21" s="22"/>
    </row>
    <row r="22" spans="1:9" x14ac:dyDescent="0.2">
      <c r="A22" s="21" t="s">
        <v>59</v>
      </c>
      <c r="B22" s="21" t="s">
        <v>58</v>
      </c>
      <c r="C22" s="21" t="s">
        <v>30</v>
      </c>
      <c r="D22" s="24">
        <v>700</v>
      </c>
      <c r="E22" s="22">
        <v>3289.44</v>
      </c>
      <c r="F22" s="23">
        <v>7.8717175865910001</v>
      </c>
      <c r="G22" s="22">
        <v>6.49</v>
      </c>
    </row>
    <row r="23" spans="1:9" x14ac:dyDescent="0.2">
      <c r="A23" s="21" t="s">
        <v>1369</v>
      </c>
      <c r="B23" s="21" t="s">
        <v>1370</v>
      </c>
      <c r="C23" s="21" t="s">
        <v>1053</v>
      </c>
      <c r="D23" s="24">
        <v>600</v>
      </c>
      <c r="E23" s="22">
        <v>2942.2620000000002</v>
      </c>
      <c r="F23" s="23">
        <v>7.0409113799790797</v>
      </c>
      <c r="G23" s="22">
        <v>6.07</v>
      </c>
    </row>
    <row r="24" spans="1:9" ht="10.5" x14ac:dyDescent="0.25">
      <c r="A24" s="20" t="s">
        <v>27</v>
      </c>
      <c r="B24" s="20"/>
      <c r="C24" s="20"/>
      <c r="D24" s="20"/>
      <c r="E24" s="25">
        <f>SUM(E21:E23)</f>
        <v>6231.7020000000002</v>
      </c>
      <c r="F24" s="26">
        <f>SUM(F21:F23)</f>
        <v>14.912628966570079</v>
      </c>
      <c r="G24" s="25"/>
      <c r="H24" s="14"/>
      <c r="I24" s="14"/>
    </row>
    <row r="25" spans="1:9" x14ac:dyDescent="0.2">
      <c r="A25" s="21"/>
      <c r="B25" s="21"/>
      <c r="C25" s="21"/>
      <c r="D25" s="21"/>
      <c r="E25" s="22"/>
      <c r="F25" s="23"/>
      <c r="G25" s="22"/>
    </row>
    <row r="26" spans="1:9" ht="10.5" x14ac:dyDescent="0.25">
      <c r="A26" s="20" t="s">
        <v>33</v>
      </c>
      <c r="B26" s="21"/>
      <c r="C26" s="21"/>
      <c r="D26" s="21"/>
      <c r="E26" s="22"/>
      <c r="F26" s="23"/>
      <c r="G26" s="22"/>
    </row>
    <row r="27" spans="1:9" x14ac:dyDescent="0.2">
      <c r="A27" s="21" t="s">
        <v>1275</v>
      </c>
      <c r="B27" s="21" t="s">
        <v>1276</v>
      </c>
      <c r="C27" s="21" t="s">
        <v>34</v>
      </c>
      <c r="D27" s="24">
        <v>2500000</v>
      </c>
      <c r="E27" s="22">
        <v>2551.4175</v>
      </c>
      <c r="F27" s="23">
        <v>6.10561007511492</v>
      </c>
      <c r="G27" s="22">
        <v>6.8711283200000004</v>
      </c>
    </row>
    <row r="28" spans="1:9" x14ac:dyDescent="0.2">
      <c r="A28" s="21" t="s">
        <v>69</v>
      </c>
      <c r="B28" s="21" t="s">
        <v>1332</v>
      </c>
      <c r="C28" s="21" t="s">
        <v>34</v>
      </c>
      <c r="D28" s="24">
        <v>2500000</v>
      </c>
      <c r="E28" s="22">
        <v>2538.6908333000001</v>
      </c>
      <c r="F28" s="23">
        <v>6.0751548225244898</v>
      </c>
      <c r="G28" s="22">
        <v>7.2510395699999997</v>
      </c>
    </row>
    <row r="29" spans="1:9" x14ac:dyDescent="0.2">
      <c r="A29" s="21" t="s">
        <v>1423</v>
      </c>
      <c r="B29" s="21" t="s">
        <v>1424</v>
      </c>
      <c r="C29" s="21" t="s">
        <v>34</v>
      </c>
      <c r="D29" s="24">
        <v>1500000</v>
      </c>
      <c r="E29" s="22">
        <v>1561.3221667</v>
      </c>
      <c r="F29" s="23">
        <v>3.7362855555798999</v>
      </c>
      <c r="G29" s="22">
        <v>5.9210879600000004</v>
      </c>
    </row>
    <row r="30" spans="1:9" x14ac:dyDescent="0.2">
      <c r="A30" s="21" t="s">
        <v>1425</v>
      </c>
      <c r="B30" s="21" t="s">
        <v>1426</v>
      </c>
      <c r="C30" s="21" t="s">
        <v>34</v>
      </c>
      <c r="D30" s="24">
        <v>1000000</v>
      </c>
      <c r="E30" s="22">
        <v>1036.4553332999999</v>
      </c>
      <c r="F30" s="23">
        <v>2.48026523507151</v>
      </c>
      <c r="G30" s="22">
        <v>6.1139491650000002</v>
      </c>
    </row>
    <row r="31" spans="1:9" x14ac:dyDescent="0.2">
      <c r="A31" s="21" t="s">
        <v>1281</v>
      </c>
      <c r="B31" s="21" t="s">
        <v>1282</v>
      </c>
      <c r="C31" s="21" t="s">
        <v>34</v>
      </c>
      <c r="D31" s="24">
        <v>400000</v>
      </c>
      <c r="E31" s="22">
        <v>406.65026669999997</v>
      </c>
      <c r="F31" s="23">
        <v>0.97312492581542998</v>
      </c>
      <c r="G31" s="22">
        <v>6.4330463162940701</v>
      </c>
    </row>
    <row r="32" spans="1:9" ht="10.5" x14ac:dyDescent="0.25">
      <c r="A32" s="20" t="s">
        <v>27</v>
      </c>
      <c r="B32" s="20"/>
      <c r="C32" s="20"/>
      <c r="D32" s="20"/>
      <c r="E32" s="25">
        <f>SUM(E27:E31)</f>
        <v>8094.5361000000012</v>
      </c>
      <c r="F32" s="26">
        <f>SUM(F27:F31)</f>
        <v>19.370440614106251</v>
      </c>
      <c r="G32" s="25"/>
      <c r="H32" s="14"/>
      <c r="I32" s="14"/>
    </row>
    <row r="33" spans="1:9" x14ac:dyDescent="0.2">
      <c r="A33" s="21"/>
      <c r="B33" s="21"/>
      <c r="C33" s="21"/>
      <c r="D33" s="21"/>
      <c r="E33" s="22"/>
      <c r="F33" s="23"/>
      <c r="G33" s="22"/>
    </row>
    <row r="34" spans="1:9" ht="10.5" x14ac:dyDescent="0.25">
      <c r="A34" s="20" t="s">
        <v>1120</v>
      </c>
      <c r="B34" s="21"/>
      <c r="C34" s="21"/>
      <c r="D34" s="21"/>
      <c r="E34" s="22"/>
      <c r="F34" s="23"/>
      <c r="G34" s="22"/>
    </row>
    <row r="35" spans="1:9" x14ac:dyDescent="0.2">
      <c r="A35" s="21" t="s">
        <v>1121</v>
      </c>
      <c r="B35" s="21" t="s">
        <v>1122</v>
      </c>
      <c r="C35" s="21" t="s">
        <v>1123</v>
      </c>
      <c r="D35" s="24">
        <v>681.13800000000003</v>
      </c>
      <c r="E35" s="22">
        <v>77.928025199999993</v>
      </c>
      <c r="F35" s="23">
        <v>0.18648384115689801</v>
      </c>
      <c r="G35" s="22">
        <v>5.58</v>
      </c>
    </row>
    <row r="36" spans="1:9" ht="10.5" x14ac:dyDescent="0.25">
      <c r="A36" s="20" t="s">
        <v>27</v>
      </c>
      <c r="B36" s="20"/>
      <c r="C36" s="20"/>
      <c r="D36" s="20"/>
      <c r="E36" s="25">
        <f>SUM(E35:E35)</f>
        <v>77.928025199999993</v>
      </c>
      <c r="F36" s="26">
        <f>SUM(F35:F35)</f>
        <v>0.18648384115689801</v>
      </c>
      <c r="G36" s="25"/>
      <c r="H36" s="14"/>
      <c r="I36" s="14"/>
    </row>
    <row r="37" spans="1:9" x14ac:dyDescent="0.2">
      <c r="A37" s="21"/>
      <c r="B37" s="21"/>
      <c r="C37" s="21"/>
      <c r="D37" s="21"/>
      <c r="E37" s="22"/>
      <c r="F37" s="23"/>
      <c r="G37" s="22"/>
    </row>
    <row r="38" spans="1:9" ht="10.5" x14ac:dyDescent="0.25">
      <c r="A38" s="20" t="s">
        <v>36</v>
      </c>
      <c r="B38" s="20"/>
      <c r="C38" s="20"/>
      <c r="D38" s="20"/>
      <c r="E38" s="25">
        <f>E18+E24+E32+E36</f>
        <v>40090.922240800006</v>
      </c>
      <c r="F38" s="26">
        <f>F18+F24+F32+F36</f>
        <v>95.938645382058183</v>
      </c>
      <c r="G38" s="25"/>
      <c r="H38" s="14"/>
      <c r="I38" s="14"/>
    </row>
    <row r="39" spans="1:9" ht="10.5" x14ac:dyDescent="0.25">
      <c r="A39" s="20"/>
      <c r="B39" s="20"/>
      <c r="C39" s="20"/>
      <c r="D39" s="20"/>
      <c r="E39" s="25"/>
      <c r="F39" s="26"/>
      <c r="G39" s="25"/>
      <c r="H39" s="14"/>
      <c r="I39" s="14"/>
    </row>
    <row r="40" spans="1:9" ht="10.5" x14ac:dyDescent="0.25">
      <c r="A40" s="20" t="s">
        <v>335</v>
      </c>
      <c r="B40" s="20"/>
      <c r="C40" s="20"/>
      <c r="D40" s="20"/>
      <c r="E40" s="25">
        <v>4.501620365</v>
      </c>
      <c r="F40" s="26">
        <f>+E40/E44*100</f>
        <v>1.0772497505753773E-2</v>
      </c>
      <c r="G40" s="25"/>
      <c r="H40" s="14"/>
      <c r="I40" s="14"/>
    </row>
    <row r="41" spans="1:9" ht="10.5" x14ac:dyDescent="0.25">
      <c r="A41" s="20"/>
      <c r="B41" s="20"/>
      <c r="C41" s="20"/>
      <c r="D41" s="20"/>
      <c r="E41" s="25"/>
      <c r="F41" s="26"/>
      <c r="G41" s="25"/>
      <c r="H41" s="14"/>
      <c r="I41" s="14"/>
    </row>
    <row r="42" spans="1:9" ht="10.5" x14ac:dyDescent="0.25">
      <c r="A42" s="20" t="s">
        <v>38</v>
      </c>
      <c r="B42" s="20"/>
      <c r="C42" s="20"/>
      <c r="D42" s="20"/>
      <c r="E42" s="25">
        <f>E44-(E18+E24+E32+E36+E40)</f>
        <v>1692.6606809349905</v>
      </c>
      <c r="F42" s="25">
        <f>F44-(F18+F24+F32+F36+F40)</f>
        <v>4.0505821204360615</v>
      </c>
      <c r="G42" s="25"/>
      <c r="H42" s="14"/>
      <c r="I42" s="14"/>
    </row>
    <row r="43" spans="1:9" ht="10.5" x14ac:dyDescent="0.25">
      <c r="A43" s="20"/>
      <c r="B43" s="20"/>
      <c r="C43" s="20"/>
      <c r="D43" s="20"/>
      <c r="E43" s="25"/>
      <c r="F43" s="26"/>
      <c r="G43" s="25"/>
      <c r="H43" s="14"/>
      <c r="I43" s="14"/>
    </row>
    <row r="44" spans="1:9" ht="10.5" x14ac:dyDescent="0.25">
      <c r="A44" s="27" t="s">
        <v>37</v>
      </c>
      <c r="B44" s="27"/>
      <c r="C44" s="27"/>
      <c r="D44" s="27"/>
      <c r="E44" s="28">
        <v>41788.084542099998</v>
      </c>
      <c r="F44" s="29">
        <v>100</v>
      </c>
      <c r="G44" s="28"/>
      <c r="H44" s="14"/>
      <c r="I44" s="14"/>
    </row>
    <row r="46" spans="1:9" ht="10.5" x14ac:dyDescent="0.25">
      <c r="A46" s="72" t="s">
        <v>1283</v>
      </c>
      <c r="B46" s="72"/>
      <c r="C46" s="72"/>
      <c r="D46" s="72"/>
      <c r="E46" s="73"/>
      <c r="F46" s="73"/>
      <c r="G46" s="73"/>
    </row>
    <row r="47" spans="1:9" ht="10.5" x14ac:dyDescent="0.25">
      <c r="A47" s="74"/>
      <c r="B47" s="74"/>
      <c r="C47" s="74"/>
      <c r="D47" s="74"/>
      <c r="E47" s="26"/>
      <c r="F47" s="26"/>
      <c r="G47" s="26"/>
    </row>
    <row r="48" spans="1:9" ht="10.5" x14ac:dyDescent="0.25">
      <c r="A48" s="75" t="s">
        <v>1284</v>
      </c>
      <c r="B48" s="76"/>
      <c r="C48" s="76"/>
      <c r="D48" s="74"/>
      <c r="E48" s="77" t="s">
        <v>1285</v>
      </c>
      <c r="F48" s="75" t="s">
        <v>3</v>
      </c>
      <c r="G48" s="26"/>
    </row>
    <row r="49" spans="1:7" x14ac:dyDescent="0.2">
      <c r="A49" s="76" t="s">
        <v>1286</v>
      </c>
      <c r="B49" s="76"/>
      <c r="C49" s="76"/>
      <c r="D49" s="76"/>
      <c r="E49" s="23">
        <v>500</v>
      </c>
      <c r="F49" s="23">
        <f t="shared" ref="F49:F54" si="0">E49/$E$44*100</f>
        <v>1.1965133254582843</v>
      </c>
      <c r="G49" s="23"/>
    </row>
    <row r="50" spans="1:7" x14ac:dyDescent="0.2">
      <c r="A50" s="76" t="s">
        <v>1286</v>
      </c>
      <c r="B50" s="76"/>
      <c r="C50" s="76"/>
      <c r="D50" s="76"/>
      <c r="E50" s="23">
        <v>2000</v>
      </c>
      <c r="F50" s="23">
        <f t="shared" si="0"/>
        <v>4.786053301833137</v>
      </c>
      <c r="G50" s="23"/>
    </row>
    <row r="51" spans="1:7" x14ac:dyDescent="0.2">
      <c r="A51" s="76" t="s">
        <v>1286</v>
      </c>
      <c r="B51" s="76"/>
      <c r="C51" s="76"/>
      <c r="D51" s="76"/>
      <c r="E51" s="23">
        <v>2500</v>
      </c>
      <c r="F51" s="23">
        <f t="shared" si="0"/>
        <v>5.9825666272914226</v>
      </c>
      <c r="G51" s="23"/>
    </row>
    <row r="52" spans="1:7" x14ac:dyDescent="0.2">
      <c r="A52" s="76" t="s">
        <v>1286</v>
      </c>
      <c r="B52" s="76"/>
      <c r="C52" s="76"/>
      <c r="D52" s="76"/>
      <c r="E52" s="23">
        <v>2500</v>
      </c>
      <c r="F52" s="23">
        <f t="shared" si="0"/>
        <v>5.9825666272914226</v>
      </c>
      <c r="G52" s="23"/>
    </row>
    <row r="53" spans="1:7" x14ac:dyDescent="0.2">
      <c r="A53" s="76" t="s">
        <v>1339</v>
      </c>
      <c r="B53" s="76"/>
      <c r="C53" s="76"/>
      <c r="D53" s="76"/>
      <c r="E53" s="23">
        <v>2500</v>
      </c>
      <c r="F53" s="23">
        <f t="shared" si="0"/>
        <v>5.9825666272914226</v>
      </c>
      <c r="G53" s="23"/>
    </row>
    <row r="54" spans="1:7" x14ac:dyDescent="0.2">
      <c r="A54" s="76" t="s">
        <v>1339</v>
      </c>
      <c r="B54" s="76"/>
      <c r="C54" s="76"/>
      <c r="D54" s="76"/>
      <c r="E54" s="23">
        <v>1000</v>
      </c>
      <c r="F54" s="23">
        <f t="shared" si="0"/>
        <v>2.3930266509165685</v>
      </c>
      <c r="G54" s="23"/>
    </row>
    <row r="55" spans="1:7" ht="10.5" x14ac:dyDescent="0.25">
      <c r="A55" s="82" t="s">
        <v>1287</v>
      </c>
      <c r="B55" s="83"/>
      <c r="C55" s="83"/>
      <c r="D55" s="82"/>
      <c r="E55" s="84">
        <f>SUM(E49:E54)</f>
        <v>11000</v>
      </c>
      <c r="F55" s="84">
        <f>SUM(F49:F54)</f>
        <v>26.323293160082255</v>
      </c>
      <c r="G55" s="29"/>
    </row>
    <row r="57" spans="1:7" ht="10.5" x14ac:dyDescent="0.25">
      <c r="A57" s="14" t="s">
        <v>39</v>
      </c>
    </row>
    <row r="58" spans="1:7" ht="10.5" x14ac:dyDescent="0.25">
      <c r="A58" s="14" t="s">
        <v>1125</v>
      </c>
    </row>
    <row r="59" spans="1:7" ht="10.5" x14ac:dyDescent="0.25">
      <c r="A59" s="14" t="s">
        <v>1288</v>
      </c>
    </row>
    <row r="60" spans="1:7" ht="10.5" x14ac:dyDescent="0.25">
      <c r="A60" s="14"/>
    </row>
    <row r="61" spans="1:7" ht="33.75" customHeight="1" x14ac:dyDescent="0.2">
      <c r="A61" s="110" t="s">
        <v>1289</v>
      </c>
      <c r="B61" s="110"/>
      <c r="C61" s="110"/>
      <c r="D61" s="110"/>
      <c r="E61" s="110"/>
      <c r="F61" s="110"/>
      <c r="G61" s="110"/>
    </row>
    <row r="63" spans="1:7" ht="10.5" x14ac:dyDescent="0.25">
      <c r="A63" s="14" t="s">
        <v>40</v>
      </c>
    </row>
    <row r="64" spans="1:7" ht="10.5" x14ac:dyDescent="0.25">
      <c r="A64" s="14" t="s">
        <v>41</v>
      </c>
    </row>
    <row r="65" spans="1:8" ht="10.5" x14ac:dyDescent="0.25">
      <c r="A65" s="14" t="s">
        <v>42</v>
      </c>
      <c r="B65" s="14"/>
      <c r="C65" s="30" t="s">
        <v>44</v>
      </c>
      <c r="D65" s="14" t="s">
        <v>43</v>
      </c>
    </row>
    <row r="66" spans="1:8" x14ac:dyDescent="0.2">
      <c r="A66" s="7" t="s">
        <v>45</v>
      </c>
      <c r="C66" s="31">
        <v>10.1694</v>
      </c>
      <c r="D66" s="31">
        <v>10.524100000000001</v>
      </c>
    </row>
    <row r="67" spans="1:8" x14ac:dyDescent="0.2">
      <c r="A67" s="7" t="s">
        <v>46</v>
      </c>
      <c r="C67" s="31">
        <v>10.1694</v>
      </c>
      <c r="D67" s="31">
        <v>10.423299999999999</v>
      </c>
    </row>
    <row r="68" spans="1:8" x14ac:dyDescent="0.2">
      <c r="A68" s="7" t="s">
        <v>47</v>
      </c>
      <c r="C68" s="31">
        <v>10.178800000000001</v>
      </c>
      <c r="D68" s="31">
        <v>10.5665</v>
      </c>
    </row>
    <row r="69" spans="1:8" x14ac:dyDescent="0.2">
      <c r="A69" s="7" t="s">
        <v>48</v>
      </c>
      <c r="C69" s="31">
        <v>10.178800000000001</v>
      </c>
      <c r="D69" s="31">
        <v>10.460699999999999</v>
      </c>
    </row>
    <row r="71" spans="1:8" ht="10.5" x14ac:dyDescent="0.25">
      <c r="A71" s="14" t="s">
        <v>49</v>
      </c>
    </row>
    <row r="72" spans="1:8" ht="10.5" x14ac:dyDescent="0.25">
      <c r="A72" s="108" t="s">
        <v>50</v>
      </c>
      <c r="B72" s="109"/>
      <c r="C72" s="32" t="s">
        <v>51</v>
      </c>
    </row>
    <row r="73" spans="1:8" x14ac:dyDescent="0.2">
      <c r="A73" s="104" t="s">
        <v>46</v>
      </c>
      <c r="B73" s="105"/>
      <c r="C73" s="33">
        <v>0.1</v>
      </c>
    </row>
    <row r="74" spans="1:8" x14ac:dyDescent="0.2">
      <c r="A74" s="104" t="s">
        <v>48</v>
      </c>
      <c r="B74" s="105"/>
      <c r="C74" s="33">
        <v>0.105</v>
      </c>
    </row>
    <row r="75" spans="1:8" x14ac:dyDescent="0.2">
      <c r="A75" s="7" t="s">
        <v>52</v>
      </c>
    </row>
    <row r="76" spans="1:8" x14ac:dyDescent="0.2">
      <c r="A76" s="7" t="s">
        <v>53</v>
      </c>
    </row>
    <row r="78" spans="1:8" ht="10.5" x14ac:dyDescent="0.25">
      <c r="A78" s="64" t="s">
        <v>1290</v>
      </c>
    </row>
    <row r="79" spans="1:8" ht="10.5" x14ac:dyDescent="0.25">
      <c r="A79" s="64"/>
    </row>
    <row r="80" spans="1:8" x14ac:dyDescent="0.2">
      <c r="A80" s="65" t="s">
        <v>1427</v>
      </c>
      <c r="H80" s="11"/>
    </row>
    <row r="81" spans="1:9" x14ac:dyDescent="0.2">
      <c r="A81" s="65" t="s">
        <v>1428</v>
      </c>
      <c r="H81" s="11"/>
    </row>
    <row r="83" spans="1:9" ht="10.5" x14ac:dyDescent="0.25">
      <c r="A83" s="14" t="s">
        <v>284</v>
      </c>
      <c r="D83" s="34">
        <v>1.63394185023647</v>
      </c>
      <c r="E83" s="10" t="s">
        <v>54</v>
      </c>
    </row>
    <row r="85" spans="1:9" ht="10.5" x14ac:dyDescent="0.25">
      <c r="A85" s="14" t="s">
        <v>1489</v>
      </c>
      <c r="D85" s="30" t="s">
        <v>55</v>
      </c>
    </row>
    <row r="87" spans="1:9" ht="10.5" x14ac:dyDescent="0.25">
      <c r="A87" s="64" t="s">
        <v>1012</v>
      </c>
      <c r="B87" s="65"/>
      <c r="C87" s="65"/>
      <c r="D87" s="65"/>
      <c r="E87" s="11"/>
      <c r="G87" s="11"/>
      <c r="H87" s="65"/>
      <c r="I87" s="65"/>
    </row>
    <row r="88" spans="1:9" x14ac:dyDescent="0.2">
      <c r="A88" s="65"/>
      <c r="B88" s="65"/>
      <c r="C88" s="65"/>
      <c r="D88" s="65"/>
      <c r="E88" s="11"/>
      <c r="G88" s="11"/>
      <c r="H88" s="65"/>
      <c r="I88" s="65"/>
    </row>
    <row r="89" spans="1:9" ht="10.5" x14ac:dyDescent="0.25">
      <c r="A89" s="64" t="s">
        <v>997</v>
      </c>
      <c r="B89" s="65"/>
      <c r="C89" s="65"/>
      <c r="D89" s="65"/>
      <c r="E89" s="11"/>
      <c r="G89" s="11"/>
      <c r="H89" s="65"/>
      <c r="I89" s="65"/>
    </row>
    <row r="90" spans="1:9" x14ac:dyDescent="0.2">
      <c r="A90" s="66"/>
      <c r="B90" s="65"/>
      <c r="C90" s="65"/>
      <c r="D90" s="65"/>
      <c r="E90" s="11"/>
      <c r="G90" s="11"/>
      <c r="H90" s="65"/>
      <c r="I90" s="65"/>
    </row>
    <row r="91" spans="1:9" x14ac:dyDescent="0.2">
      <c r="A91" s="65"/>
      <c r="B91" s="65"/>
      <c r="C91" s="65"/>
      <c r="D91" s="65"/>
      <c r="E91" s="11"/>
      <c r="G91" s="11"/>
      <c r="H91" s="65"/>
      <c r="I91" s="65"/>
    </row>
    <row r="92" spans="1:9" x14ac:dyDescent="0.2">
      <c r="A92" s="65"/>
      <c r="B92" s="65"/>
      <c r="C92" s="65"/>
      <c r="D92" s="65"/>
      <c r="E92" s="11"/>
      <c r="G92" s="11"/>
      <c r="H92" s="65"/>
      <c r="I92" s="65"/>
    </row>
    <row r="93" spans="1:9" x14ac:dyDescent="0.2">
      <c r="A93" s="65"/>
      <c r="B93" s="65"/>
      <c r="C93" s="65"/>
      <c r="D93" s="65"/>
      <c r="E93" s="11"/>
      <c r="G93" s="11"/>
      <c r="H93" s="65"/>
      <c r="I93" s="65"/>
    </row>
    <row r="94" spans="1:9" x14ac:dyDescent="0.2">
      <c r="A94" s="65"/>
      <c r="B94" s="65"/>
      <c r="C94" s="65"/>
      <c r="D94" s="65"/>
      <c r="E94" s="11"/>
      <c r="G94" s="11"/>
      <c r="H94" s="65"/>
      <c r="I94" s="65"/>
    </row>
    <row r="95" spans="1:9" x14ac:dyDescent="0.2">
      <c r="A95" s="65"/>
      <c r="B95" s="65"/>
      <c r="C95" s="65"/>
      <c r="D95" s="65"/>
      <c r="E95" s="11"/>
      <c r="G95" s="11"/>
      <c r="H95" s="65"/>
      <c r="I95" s="65"/>
    </row>
    <row r="96" spans="1:9" x14ac:dyDescent="0.2">
      <c r="A96" s="65"/>
      <c r="B96" s="65"/>
      <c r="C96" s="65"/>
      <c r="D96" s="65"/>
      <c r="E96" s="11"/>
      <c r="G96" s="11"/>
      <c r="H96" s="65"/>
      <c r="I96" s="65"/>
    </row>
    <row r="97" spans="1:9" x14ac:dyDescent="0.2">
      <c r="A97" s="65"/>
      <c r="B97" s="65"/>
      <c r="C97" s="65"/>
      <c r="D97" s="65"/>
      <c r="E97" s="11"/>
      <c r="G97" s="11"/>
      <c r="H97" s="65"/>
      <c r="I97" s="65"/>
    </row>
    <row r="98" spans="1:9" x14ac:dyDescent="0.2">
      <c r="A98" s="65"/>
      <c r="B98" s="65"/>
      <c r="C98" s="65"/>
      <c r="D98" s="65"/>
      <c r="E98" s="11"/>
      <c r="G98" s="11"/>
      <c r="H98" s="65"/>
      <c r="I98" s="65"/>
    </row>
    <row r="99" spans="1:9" x14ac:dyDescent="0.2">
      <c r="A99" s="65"/>
      <c r="B99" s="65"/>
      <c r="C99" s="65"/>
      <c r="D99" s="65"/>
      <c r="E99" s="11"/>
      <c r="G99" s="11"/>
      <c r="H99" s="65"/>
      <c r="I99" s="65"/>
    </row>
    <row r="100" spans="1:9" x14ac:dyDescent="0.2">
      <c r="A100" s="65"/>
      <c r="B100" s="65"/>
      <c r="C100" s="65"/>
      <c r="D100" s="65"/>
      <c r="E100" s="11"/>
      <c r="G100" s="11"/>
      <c r="H100" s="65"/>
      <c r="I100" s="65"/>
    </row>
    <row r="101" spans="1:9" x14ac:dyDescent="0.2">
      <c r="A101" s="65"/>
      <c r="B101" s="65"/>
      <c r="C101" s="65"/>
      <c r="D101" s="65"/>
      <c r="E101" s="11"/>
      <c r="G101" s="11"/>
      <c r="H101" s="65"/>
      <c r="I101" s="65"/>
    </row>
    <row r="102" spans="1:9" x14ac:dyDescent="0.2">
      <c r="A102" s="65"/>
      <c r="B102" s="65"/>
      <c r="C102" s="65"/>
      <c r="D102" s="65"/>
      <c r="E102" s="11"/>
      <c r="G102" s="11"/>
      <c r="H102" s="65"/>
      <c r="I102" s="65"/>
    </row>
    <row r="103" spans="1:9" x14ac:dyDescent="0.2">
      <c r="A103" s="65"/>
      <c r="B103" s="65"/>
      <c r="C103" s="65"/>
      <c r="D103" s="65"/>
      <c r="E103" s="11"/>
      <c r="G103" s="11"/>
      <c r="H103" s="65"/>
      <c r="I103" s="65"/>
    </row>
    <row r="104" spans="1:9" x14ac:dyDescent="0.2">
      <c r="A104" s="65"/>
      <c r="B104" s="65"/>
      <c r="C104" s="65"/>
      <c r="D104" s="65"/>
      <c r="E104" s="11"/>
      <c r="G104" s="11"/>
      <c r="H104" s="65"/>
      <c r="I104" s="65"/>
    </row>
    <row r="105" spans="1:9" ht="10.5" x14ac:dyDescent="0.25">
      <c r="A105" s="64" t="s">
        <v>1429</v>
      </c>
      <c r="B105" s="65"/>
      <c r="C105" s="65"/>
      <c r="D105" s="65"/>
      <c r="E105" s="11"/>
      <c r="G105" s="11"/>
      <c r="H105" s="65"/>
      <c r="I105" s="65"/>
    </row>
    <row r="106" spans="1:9" x14ac:dyDescent="0.2">
      <c r="A106" s="65"/>
      <c r="B106" s="65"/>
      <c r="C106" s="65"/>
      <c r="D106" s="65"/>
      <c r="E106" s="11"/>
      <c r="G106" s="11"/>
      <c r="H106" s="65"/>
      <c r="I106" s="65"/>
    </row>
    <row r="107" spans="1:9" ht="10.5" x14ac:dyDescent="0.25">
      <c r="A107" s="64" t="s">
        <v>998</v>
      </c>
      <c r="B107" s="65"/>
      <c r="C107" s="65"/>
      <c r="D107" s="65"/>
      <c r="E107" s="11"/>
      <c r="G107" s="11"/>
      <c r="H107" s="65"/>
      <c r="I107" s="65"/>
    </row>
    <row r="108" spans="1:9" x14ac:dyDescent="0.2">
      <c r="A108" s="65"/>
      <c r="B108" s="65"/>
      <c r="C108" s="65"/>
      <c r="D108" s="65"/>
      <c r="E108" s="11"/>
      <c r="G108" s="11"/>
      <c r="H108" s="65"/>
      <c r="I108" s="65"/>
    </row>
    <row r="109" spans="1:9" x14ac:dyDescent="0.2">
      <c r="A109" s="65"/>
      <c r="B109" s="65"/>
      <c r="C109" s="65"/>
      <c r="D109" s="65"/>
      <c r="E109" s="11"/>
      <c r="G109" s="11"/>
      <c r="H109" s="65"/>
      <c r="I109" s="65"/>
    </row>
    <row r="110" spans="1:9" x14ac:dyDescent="0.2">
      <c r="A110" s="65"/>
      <c r="B110" s="65"/>
      <c r="C110" s="65"/>
      <c r="D110" s="65"/>
      <c r="E110" s="11"/>
      <c r="G110" s="11"/>
      <c r="H110" s="65"/>
      <c r="I110" s="65"/>
    </row>
    <row r="111" spans="1:9" x14ac:dyDescent="0.2">
      <c r="A111" s="65"/>
      <c r="B111" s="65"/>
      <c r="C111" s="65"/>
      <c r="D111" s="65"/>
      <c r="E111" s="11"/>
      <c r="G111" s="11"/>
      <c r="H111" s="65"/>
      <c r="I111" s="65"/>
    </row>
    <row r="112" spans="1:9" x14ac:dyDescent="0.2">
      <c r="A112" s="65"/>
      <c r="B112" s="65"/>
      <c r="C112" s="65"/>
      <c r="D112" s="65"/>
      <c r="E112" s="11"/>
      <c r="G112" s="11"/>
      <c r="H112" s="65"/>
      <c r="I112" s="65"/>
    </row>
    <row r="113" spans="1:9" x14ac:dyDescent="0.2">
      <c r="A113" s="65"/>
      <c r="B113" s="65"/>
      <c r="C113" s="65"/>
      <c r="D113" s="65"/>
      <c r="E113" s="11"/>
      <c r="G113" s="11"/>
      <c r="H113" s="65"/>
      <c r="I113" s="65"/>
    </row>
    <row r="114" spans="1:9" x14ac:dyDescent="0.2">
      <c r="A114" s="65"/>
      <c r="B114" s="65"/>
      <c r="C114" s="65"/>
      <c r="D114" s="65"/>
      <c r="E114" s="11"/>
      <c r="G114" s="11"/>
      <c r="H114" s="65"/>
      <c r="I114" s="65"/>
    </row>
    <row r="115" spans="1:9" x14ac:dyDescent="0.2">
      <c r="A115" s="65"/>
      <c r="B115" s="65"/>
      <c r="C115" s="65"/>
      <c r="D115" s="65"/>
      <c r="E115" s="11"/>
      <c r="G115" s="11"/>
      <c r="H115" s="65"/>
      <c r="I115" s="65"/>
    </row>
    <row r="116" spans="1:9" x14ac:dyDescent="0.2">
      <c r="A116" s="65"/>
      <c r="B116" s="65"/>
      <c r="C116" s="65"/>
      <c r="D116" s="65"/>
      <c r="E116" s="11"/>
      <c r="G116" s="11"/>
      <c r="H116" s="65"/>
      <c r="I116" s="65"/>
    </row>
    <row r="117" spans="1:9" x14ac:dyDescent="0.2">
      <c r="A117" s="65"/>
      <c r="B117" s="65"/>
      <c r="C117" s="65"/>
      <c r="D117" s="65"/>
      <c r="E117" s="11"/>
      <c r="G117" s="11"/>
      <c r="H117" s="65"/>
      <c r="I117" s="65"/>
    </row>
    <row r="118" spans="1:9" x14ac:dyDescent="0.2">
      <c r="A118" s="65"/>
      <c r="B118" s="65"/>
      <c r="C118" s="65"/>
      <c r="D118" s="65"/>
      <c r="E118" s="11"/>
      <c r="G118" s="11"/>
      <c r="H118" s="65"/>
      <c r="I118" s="65"/>
    </row>
    <row r="119" spans="1:9" x14ac:dyDescent="0.2">
      <c r="A119" s="65"/>
      <c r="B119" s="65"/>
      <c r="C119" s="65"/>
      <c r="D119" s="65"/>
      <c r="E119" s="11"/>
      <c r="G119" s="11"/>
      <c r="H119" s="65"/>
      <c r="I119" s="65"/>
    </row>
    <row r="120" spans="1:9" x14ac:dyDescent="0.2">
      <c r="A120" s="65"/>
      <c r="B120" s="65"/>
      <c r="C120" s="65"/>
      <c r="D120" s="65"/>
      <c r="E120" s="11"/>
      <c r="G120" s="11"/>
      <c r="H120" s="65"/>
      <c r="I120" s="65"/>
    </row>
    <row r="121" spans="1:9" x14ac:dyDescent="0.2">
      <c r="A121" s="65"/>
      <c r="B121" s="65"/>
      <c r="C121" s="65"/>
      <c r="D121" s="65"/>
      <c r="E121" s="11"/>
      <c r="G121" s="11"/>
      <c r="H121" s="65"/>
      <c r="I121" s="65"/>
    </row>
    <row r="122" spans="1:9" x14ac:dyDescent="0.2">
      <c r="A122" s="65"/>
      <c r="B122" s="65"/>
      <c r="C122" s="65"/>
      <c r="D122" s="65"/>
      <c r="E122" s="11"/>
      <c r="G122" s="11"/>
      <c r="H122" s="65"/>
      <c r="I122" s="65"/>
    </row>
    <row r="123" spans="1:9" x14ac:dyDescent="0.2">
      <c r="A123" s="65" t="s">
        <v>1001</v>
      </c>
      <c r="B123" s="65"/>
      <c r="C123" s="65"/>
      <c r="D123" s="65"/>
      <c r="E123" s="11"/>
      <c r="G123" s="11"/>
      <c r="H123" s="65"/>
      <c r="I123" s="65"/>
    </row>
    <row r="124" spans="1:9" x14ac:dyDescent="0.2">
      <c r="A124" s="65"/>
      <c r="B124" s="65"/>
      <c r="C124" s="65"/>
      <c r="D124" s="65"/>
      <c r="E124" s="11"/>
      <c r="G124" s="11"/>
      <c r="H124" s="65"/>
      <c r="I124" s="65"/>
    </row>
    <row r="125" spans="1:9" x14ac:dyDescent="0.2">
      <c r="A125" s="66"/>
      <c r="B125" s="65"/>
      <c r="C125" s="65"/>
      <c r="D125" s="65"/>
      <c r="E125" s="11"/>
      <c r="G125" s="11"/>
      <c r="H125" s="65"/>
      <c r="I125" s="65"/>
    </row>
    <row r="126" spans="1:9" x14ac:dyDescent="0.2">
      <c r="A126" s="65"/>
      <c r="B126" s="65"/>
      <c r="C126" s="65"/>
      <c r="D126" s="65"/>
      <c r="E126" s="11"/>
      <c r="G126" s="11"/>
      <c r="H126" s="65"/>
      <c r="I126" s="65"/>
    </row>
    <row r="127" spans="1:9" x14ac:dyDescent="0.2">
      <c r="A127" s="65"/>
      <c r="B127" s="65"/>
      <c r="C127" s="65"/>
      <c r="D127" s="65"/>
      <c r="E127" s="11"/>
      <c r="G127" s="11"/>
      <c r="H127" s="65"/>
      <c r="I127" s="65"/>
    </row>
    <row r="128" spans="1:9" x14ac:dyDescent="0.2">
      <c r="A128" s="66"/>
      <c r="B128" s="65"/>
      <c r="C128" s="65"/>
      <c r="D128" s="65"/>
      <c r="E128" s="11"/>
      <c r="G128" s="11"/>
      <c r="H128" s="65"/>
      <c r="I128" s="65"/>
    </row>
    <row r="129" spans="1:9" x14ac:dyDescent="0.2">
      <c r="A129" s="65"/>
      <c r="B129" s="65"/>
      <c r="C129" s="65"/>
      <c r="D129" s="65"/>
      <c r="E129" s="11"/>
      <c r="G129" s="11"/>
      <c r="H129" s="65"/>
      <c r="I129" s="65"/>
    </row>
  </sheetData>
  <mergeCells count="5">
    <mergeCell ref="A1:G1"/>
    <mergeCell ref="A61:G61"/>
    <mergeCell ref="A72:B72"/>
    <mergeCell ref="A73:B73"/>
    <mergeCell ref="A74:B74"/>
  </mergeCells>
  <conditionalFormatting sqref="F2:F3 F56:F60">
    <cfRule type="cellIs" dxfId="100" priority="5" stopIfTrue="1" operator="between">
      <formula>0.009</formula>
      <formula>-0.009</formula>
    </cfRule>
  </conditionalFormatting>
  <conditionalFormatting sqref="F5:F41">
    <cfRule type="cellIs" dxfId="99" priority="2" stopIfTrue="1" operator="between">
      <formula>0.009</formula>
      <formula>-0.009</formula>
    </cfRule>
  </conditionalFormatting>
  <conditionalFormatting sqref="F43:F54">
    <cfRule type="cellIs" dxfId="98" priority="4" stopIfTrue="1" operator="between">
      <formula>0.009</formula>
      <formula>-0.009</formula>
    </cfRule>
  </conditionalFormatting>
  <conditionalFormatting sqref="F62:F65536">
    <cfRule type="cellIs" dxfId="97" priority="1" stopIfTrue="1" operator="between">
      <formula>0.009</formula>
      <formula>-0.009</formula>
    </cfRule>
  </conditionalFormatting>
  <conditionalFormatting sqref="H80:H81">
    <cfRule type="cellIs" dxfId="96" priority="3"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87"/>
  <sheetViews>
    <sheetView workbookViewId="0">
      <selection sqref="A1:G1"/>
    </sheetView>
  </sheetViews>
  <sheetFormatPr defaultColWidth="9.08984375" defaultRowHeight="10" x14ac:dyDescent="0.2"/>
  <cols>
    <col min="1" max="1" width="35" style="7" bestFit="1" customWidth="1"/>
    <col min="2" max="2" width="34.36328125" style="7" customWidth="1"/>
    <col min="3" max="3" width="24.6328125" style="7" bestFit="1" customWidth="1"/>
    <col min="4" max="4" width="15" style="7" bestFit="1" customWidth="1"/>
    <col min="5" max="5" width="27.6328125" style="10" customWidth="1"/>
    <col min="6" max="6" width="13.54296875" style="11" bestFit="1" customWidth="1"/>
    <col min="7" max="7" width="4.54296875" style="10" bestFit="1" customWidth="1"/>
    <col min="8" max="16384" width="9.08984375" style="7"/>
  </cols>
  <sheetData>
    <row r="1" spans="1:9" s="1" customFormat="1" ht="14" x14ac:dyDescent="0.25">
      <c r="A1" s="106" t="s">
        <v>1430</v>
      </c>
      <c r="B1" s="107"/>
      <c r="C1" s="107"/>
      <c r="D1" s="107"/>
      <c r="E1" s="107"/>
      <c r="F1" s="107"/>
      <c r="G1" s="107"/>
    </row>
    <row r="2" spans="1:9" s="1" customFormat="1" ht="11.5" x14ac:dyDescent="0.25">
      <c r="E2" s="5"/>
      <c r="F2" s="9"/>
      <c r="G2" s="10"/>
    </row>
    <row r="3" spans="1:9" s="1" customFormat="1" ht="11.5" x14ac:dyDescent="0.25">
      <c r="A3" s="8" t="s">
        <v>7</v>
      </c>
      <c r="B3" s="2"/>
      <c r="C3" s="3"/>
      <c r="D3" s="3"/>
      <c r="E3" s="4"/>
      <c r="F3" s="9"/>
      <c r="G3" s="10"/>
    </row>
    <row r="4" spans="1:9" s="1" customFormat="1" ht="21" x14ac:dyDescent="0.25">
      <c r="A4" s="6" t="s">
        <v>2</v>
      </c>
      <c r="B4" s="6" t="s">
        <v>0</v>
      </c>
      <c r="C4" s="13" t="s">
        <v>1041</v>
      </c>
      <c r="D4" s="13" t="s">
        <v>1</v>
      </c>
      <c r="E4" s="53" t="s">
        <v>6</v>
      </c>
      <c r="F4" s="12" t="s">
        <v>3</v>
      </c>
      <c r="G4" s="12" t="s">
        <v>5</v>
      </c>
    </row>
    <row r="5" spans="1:9" ht="10.5" x14ac:dyDescent="0.25">
      <c r="A5" s="16" t="s">
        <v>33</v>
      </c>
      <c r="B5" s="17"/>
      <c r="C5" s="17"/>
      <c r="D5" s="17"/>
      <c r="E5" s="18"/>
      <c r="F5" s="19"/>
      <c r="G5" s="18"/>
    </row>
    <row r="6" spans="1:9" x14ac:dyDescent="0.2">
      <c r="A6" s="21" t="s">
        <v>66</v>
      </c>
      <c r="B6" s="21" t="s">
        <v>65</v>
      </c>
      <c r="C6" s="21" t="s">
        <v>34</v>
      </c>
      <c r="D6" s="24">
        <v>902300</v>
      </c>
      <c r="E6" s="22">
        <v>859.23344350000002</v>
      </c>
      <c r="F6" s="23">
        <v>28.4911243126115</v>
      </c>
      <c r="G6" s="22">
        <v>7.4246111111125002</v>
      </c>
    </row>
    <row r="7" spans="1:9" x14ac:dyDescent="0.2">
      <c r="A7" s="21" t="s">
        <v>1399</v>
      </c>
      <c r="B7" s="21" t="s">
        <v>1400</v>
      </c>
      <c r="C7" s="21" t="s">
        <v>34</v>
      </c>
      <c r="D7" s="24">
        <v>500000</v>
      </c>
      <c r="E7" s="22">
        <v>534.88483329999997</v>
      </c>
      <c r="F7" s="23">
        <v>17.7361232779818</v>
      </c>
      <c r="G7" s="22">
        <v>7.1587519999999998</v>
      </c>
    </row>
    <row r="8" spans="1:9" x14ac:dyDescent="0.2">
      <c r="A8" s="21" t="s">
        <v>71</v>
      </c>
      <c r="B8" s="21" t="s">
        <v>70</v>
      </c>
      <c r="C8" s="21" t="s">
        <v>34</v>
      </c>
      <c r="D8" s="24">
        <v>500000</v>
      </c>
      <c r="E8" s="22">
        <v>528.14350000000002</v>
      </c>
      <c r="F8" s="23">
        <v>17.5125889561557</v>
      </c>
      <c r="G8" s="22">
        <v>7.5082519850000002</v>
      </c>
    </row>
    <row r="9" spans="1:9" ht="10.5" x14ac:dyDescent="0.25">
      <c r="A9" s="20" t="s">
        <v>27</v>
      </c>
      <c r="B9" s="20"/>
      <c r="C9" s="20"/>
      <c r="D9" s="20"/>
      <c r="E9" s="25">
        <f>SUM(E6:E8)</f>
        <v>1922.2617768</v>
      </c>
      <c r="F9" s="26">
        <f>SUM(F6:F8)</f>
        <v>63.739836546749004</v>
      </c>
      <c r="G9" s="25"/>
      <c r="H9" s="14"/>
      <c r="I9" s="14"/>
    </row>
    <row r="10" spans="1:9" x14ac:dyDescent="0.2">
      <c r="A10" s="21"/>
      <c r="B10" s="21"/>
      <c r="C10" s="21"/>
      <c r="D10" s="21"/>
      <c r="E10" s="22"/>
      <c r="F10" s="23"/>
      <c r="G10" s="22"/>
    </row>
    <row r="11" spans="1:9" ht="10.5" x14ac:dyDescent="0.25">
      <c r="A11" s="20" t="s">
        <v>1120</v>
      </c>
      <c r="B11" s="21"/>
      <c r="C11" s="21"/>
      <c r="D11" s="21"/>
      <c r="E11" s="22"/>
      <c r="F11" s="23"/>
      <c r="G11" s="22"/>
    </row>
    <row r="12" spans="1:9" x14ac:dyDescent="0.2">
      <c r="A12" s="21" t="s">
        <v>1121</v>
      </c>
      <c r="B12" s="21" t="s">
        <v>1122</v>
      </c>
      <c r="C12" s="21" t="s">
        <v>1123</v>
      </c>
      <c r="D12" s="24">
        <v>72.486999999999995</v>
      </c>
      <c r="E12" s="22">
        <v>8.2931340999999996</v>
      </c>
      <c r="F12" s="23">
        <v>0.27499012797010303</v>
      </c>
      <c r="G12" s="22">
        <v>5.58</v>
      </c>
    </row>
    <row r="13" spans="1:9" ht="10.5" x14ac:dyDescent="0.25">
      <c r="A13" s="20" t="s">
        <v>27</v>
      </c>
      <c r="B13" s="20"/>
      <c r="C13" s="20"/>
      <c r="D13" s="20"/>
      <c r="E13" s="25">
        <f>SUM(E12:E12)</f>
        <v>8.2931340999999996</v>
      </c>
      <c r="F13" s="26">
        <f>SUM(F12:F12)</f>
        <v>0.27499012797010303</v>
      </c>
      <c r="G13" s="25"/>
      <c r="H13" s="14"/>
      <c r="I13" s="14"/>
    </row>
    <row r="14" spans="1:9" x14ac:dyDescent="0.2">
      <c r="A14" s="21"/>
      <c r="B14" s="21"/>
      <c r="C14" s="21"/>
      <c r="D14" s="21"/>
      <c r="E14" s="22"/>
      <c r="F14" s="23"/>
      <c r="G14" s="22"/>
    </row>
    <row r="15" spans="1:9" ht="10.5" x14ac:dyDescent="0.25">
      <c r="A15" s="20" t="s">
        <v>36</v>
      </c>
      <c r="B15" s="20"/>
      <c r="C15" s="20"/>
      <c r="D15" s="20"/>
      <c r="E15" s="25">
        <f>E9+E13</f>
        <v>1930.5549109000001</v>
      </c>
      <c r="F15" s="26">
        <f>F9+F13</f>
        <v>64.014826674719103</v>
      </c>
      <c r="G15" s="25"/>
      <c r="H15" s="14"/>
      <c r="I15" s="14"/>
    </row>
    <row r="16" spans="1:9" ht="10.5" x14ac:dyDescent="0.25">
      <c r="A16" s="20"/>
      <c r="B16" s="20"/>
      <c r="C16" s="20"/>
      <c r="D16" s="20"/>
      <c r="E16" s="25"/>
      <c r="F16" s="26"/>
      <c r="G16" s="25"/>
      <c r="H16" s="14"/>
      <c r="I16" s="14"/>
    </row>
    <row r="17" spans="1:9" ht="10.5" x14ac:dyDescent="0.25">
      <c r="A17" s="20" t="s">
        <v>38</v>
      </c>
      <c r="B17" s="20"/>
      <c r="C17" s="20"/>
      <c r="D17" s="20"/>
      <c r="E17" s="25">
        <f>E19-(E9+E13)</f>
        <v>1085.2384781999997</v>
      </c>
      <c r="F17" s="26">
        <f>F19-(F9+F13)</f>
        <v>35.985173325280897</v>
      </c>
      <c r="G17" s="25"/>
      <c r="H17" s="14"/>
      <c r="I17" s="14"/>
    </row>
    <row r="18" spans="1:9" ht="10.5" x14ac:dyDescent="0.25">
      <c r="A18" s="20"/>
      <c r="B18" s="20"/>
      <c r="C18" s="20"/>
      <c r="D18" s="20"/>
      <c r="E18" s="25"/>
      <c r="F18" s="26"/>
      <c r="G18" s="25"/>
      <c r="H18" s="14"/>
      <c r="I18" s="14"/>
    </row>
    <row r="19" spans="1:9" ht="10.5" x14ac:dyDescent="0.25">
      <c r="A19" s="27" t="s">
        <v>37</v>
      </c>
      <c r="B19" s="27"/>
      <c r="C19" s="27"/>
      <c r="D19" s="27"/>
      <c r="E19" s="28">
        <v>3015.7933890999998</v>
      </c>
      <c r="F19" s="29">
        <v>100</v>
      </c>
      <c r="G19" s="28"/>
      <c r="H19" s="14"/>
      <c r="I19" s="14"/>
    </row>
    <row r="21" spans="1:9" ht="10.5" x14ac:dyDescent="0.25">
      <c r="A21" s="14" t="s">
        <v>1125</v>
      </c>
    </row>
    <row r="23" spans="1:9" ht="10.5" x14ac:dyDescent="0.25">
      <c r="A23" s="14" t="s">
        <v>40</v>
      </c>
    </row>
    <row r="24" spans="1:9" ht="10.5" x14ac:dyDescent="0.25">
      <c r="A24" s="14" t="s">
        <v>41</v>
      </c>
    </row>
    <row r="25" spans="1:9" ht="10.5" x14ac:dyDescent="0.25">
      <c r="A25" s="14" t="s">
        <v>42</v>
      </c>
      <c r="B25" s="14"/>
      <c r="C25" s="30" t="s">
        <v>44</v>
      </c>
      <c r="D25" s="14" t="s">
        <v>43</v>
      </c>
    </row>
    <row r="26" spans="1:9" x14ac:dyDescent="0.2">
      <c r="A26" s="7" t="s">
        <v>45</v>
      </c>
      <c r="C26" s="31">
        <v>10.5825</v>
      </c>
      <c r="D26" s="31">
        <v>10.486700000000001</v>
      </c>
    </row>
    <row r="27" spans="1:9" x14ac:dyDescent="0.2">
      <c r="A27" s="7" t="s">
        <v>46</v>
      </c>
      <c r="C27" s="31">
        <v>10.5825</v>
      </c>
      <c r="D27" s="31">
        <v>10.3856</v>
      </c>
    </row>
    <row r="28" spans="1:9" x14ac:dyDescent="0.2">
      <c r="A28" s="7" t="s">
        <v>47</v>
      </c>
      <c r="C28" s="31">
        <v>10.605</v>
      </c>
      <c r="D28" s="31">
        <v>10.5357</v>
      </c>
    </row>
    <row r="29" spans="1:9" x14ac:dyDescent="0.2">
      <c r="A29" s="7" t="s">
        <v>48</v>
      </c>
      <c r="C29" s="31">
        <v>10.605</v>
      </c>
      <c r="D29" s="31">
        <v>10.434200000000001</v>
      </c>
    </row>
    <row r="31" spans="1:9" ht="10.5" x14ac:dyDescent="0.25">
      <c r="A31" s="14" t="s">
        <v>49</v>
      </c>
    </row>
    <row r="32" spans="1:9" ht="10.5" x14ac:dyDescent="0.25">
      <c r="A32" s="108" t="s">
        <v>50</v>
      </c>
      <c r="B32" s="109"/>
      <c r="C32" s="32" t="s">
        <v>51</v>
      </c>
    </row>
    <row r="33" spans="1:9" x14ac:dyDescent="0.2">
      <c r="A33" s="104" t="s">
        <v>46</v>
      </c>
      <c r="B33" s="105"/>
      <c r="C33" s="33">
        <v>0.1</v>
      </c>
    </row>
    <row r="34" spans="1:9" x14ac:dyDescent="0.2">
      <c r="A34" s="104" t="s">
        <v>48</v>
      </c>
      <c r="B34" s="105"/>
      <c r="C34" s="33">
        <v>0.1</v>
      </c>
    </row>
    <row r="35" spans="1:9" x14ac:dyDescent="0.2">
      <c r="A35" s="7" t="s">
        <v>52</v>
      </c>
    </row>
    <row r="36" spans="1:9" x14ac:dyDescent="0.2">
      <c r="A36" s="7" t="s">
        <v>53</v>
      </c>
    </row>
    <row r="38" spans="1:9" ht="10.5" x14ac:dyDescent="0.25">
      <c r="A38" s="14" t="s">
        <v>1143</v>
      </c>
      <c r="D38" s="34">
        <v>15.4219276701411</v>
      </c>
      <c r="E38" s="10" t="s">
        <v>54</v>
      </c>
    </row>
    <row r="40" spans="1:9" ht="10.5" x14ac:dyDescent="0.25">
      <c r="A40" s="14" t="s">
        <v>993</v>
      </c>
      <c r="D40" s="30" t="s">
        <v>55</v>
      </c>
    </row>
    <row r="42" spans="1:9" ht="10.5" x14ac:dyDescent="0.25">
      <c r="A42" s="64" t="s">
        <v>994</v>
      </c>
      <c r="B42" s="65"/>
      <c r="C42" s="65"/>
      <c r="D42" s="65"/>
      <c r="E42" s="11"/>
      <c r="G42" s="11"/>
      <c r="H42" s="65"/>
      <c r="I42" s="65"/>
    </row>
    <row r="43" spans="1:9" ht="10.5" x14ac:dyDescent="0.25">
      <c r="A43" s="64"/>
      <c r="B43" s="65"/>
      <c r="C43" s="65"/>
      <c r="D43" s="65"/>
      <c r="E43" s="11"/>
      <c r="G43" s="11"/>
      <c r="H43" s="65"/>
      <c r="I43" s="65"/>
    </row>
    <row r="44" spans="1:9" ht="10.5" x14ac:dyDescent="0.25">
      <c r="A44" s="64" t="s">
        <v>997</v>
      </c>
      <c r="B44" s="65"/>
      <c r="C44" s="65"/>
      <c r="D44" s="65"/>
      <c r="E44" s="11"/>
      <c r="G44" s="11"/>
      <c r="H44" s="65"/>
      <c r="I44" s="65"/>
    </row>
    <row r="45" spans="1:9" x14ac:dyDescent="0.2">
      <c r="A45" s="65"/>
      <c r="B45" s="65"/>
      <c r="C45" s="65"/>
      <c r="D45" s="65"/>
      <c r="E45" s="11"/>
      <c r="G45" s="11"/>
      <c r="H45" s="65"/>
      <c r="I45" s="65"/>
    </row>
    <row r="46" spans="1:9" x14ac:dyDescent="0.2">
      <c r="A46" s="65"/>
      <c r="B46" s="65"/>
      <c r="C46" s="65"/>
      <c r="D46" s="65"/>
      <c r="E46" s="11"/>
      <c r="G46" s="11"/>
      <c r="H46" s="65"/>
      <c r="I46" s="65"/>
    </row>
    <row r="47" spans="1:9" x14ac:dyDescent="0.2">
      <c r="A47" s="65"/>
      <c r="B47" s="65"/>
      <c r="C47" s="65"/>
      <c r="D47" s="65"/>
      <c r="E47" s="11"/>
      <c r="G47" s="11"/>
      <c r="H47" s="65"/>
      <c r="I47" s="65"/>
    </row>
    <row r="48" spans="1:9" x14ac:dyDescent="0.2">
      <c r="A48" s="65"/>
      <c r="B48" s="65"/>
      <c r="C48" s="65"/>
      <c r="D48" s="65"/>
      <c r="E48" s="11"/>
      <c r="G48" s="11"/>
      <c r="H48" s="65"/>
      <c r="I48" s="65"/>
    </row>
    <row r="49" spans="1:9" x14ac:dyDescent="0.2">
      <c r="A49" s="65"/>
      <c r="B49" s="65"/>
      <c r="C49" s="65"/>
      <c r="D49" s="65"/>
      <c r="E49" s="11"/>
      <c r="G49" s="11"/>
      <c r="H49" s="65"/>
      <c r="I49" s="65"/>
    </row>
    <row r="50" spans="1:9" x14ac:dyDescent="0.2">
      <c r="A50" s="65"/>
      <c r="B50" s="65"/>
      <c r="C50" s="65"/>
      <c r="D50" s="65"/>
      <c r="E50" s="11"/>
      <c r="G50" s="11"/>
      <c r="H50" s="65"/>
      <c r="I50" s="65"/>
    </row>
    <row r="51" spans="1:9" x14ac:dyDescent="0.2">
      <c r="A51" s="65"/>
      <c r="B51" s="65"/>
      <c r="C51" s="65"/>
      <c r="D51" s="65"/>
      <c r="E51" s="11"/>
      <c r="G51" s="11"/>
      <c r="H51" s="65"/>
      <c r="I51" s="65"/>
    </row>
    <row r="52" spans="1:9" x14ac:dyDescent="0.2">
      <c r="A52" s="65"/>
      <c r="B52" s="65"/>
      <c r="C52" s="65"/>
      <c r="D52" s="65"/>
      <c r="E52" s="11"/>
      <c r="G52" s="11"/>
      <c r="H52" s="65"/>
      <c r="I52" s="65"/>
    </row>
    <row r="53" spans="1:9" x14ac:dyDescent="0.2">
      <c r="A53" s="65"/>
      <c r="B53" s="65"/>
      <c r="C53" s="65"/>
      <c r="D53" s="65"/>
      <c r="E53" s="11"/>
      <c r="G53" s="11"/>
      <c r="H53" s="65"/>
      <c r="I53" s="65"/>
    </row>
    <row r="54" spans="1:9" x14ac:dyDescent="0.2">
      <c r="A54" s="65"/>
      <c r="B54" s="65"/>
      <c r="C54" s="65"/>
      <c r="D54" s="65"/>
      <c r="E54" s="11"/>
      <c r="G54" s="11"/>
      <c r="H54" s="65"/>
      <c r="I54" s="65"/>
    </row>
    <row r="55" spans="1:9" x14ac:dyDescent="0.2">
      <c r="A55" s="65"/>
      <c r="B55" s="65"/>
      <c r="C55" s="65"/>
      <c r="D55" s="65"/>
      <c r="E55" s="11"/>
      <c r="G55" s="11"/>
      <c r="H55" s="65"/>
      <c r="I55" s="65"/>
    </row>
    <row r="56" spans="1:9" x14ac:dyDescent="0.2">
      <c r="A56" s="65"/>
      <c r="B56" s="65"/>
      <c r="C56" s="65"/>
      <c r="D56" s="65"/>
      <c r="E56" s="11"/>
      <c r="G56" s="11"/>
      <c r="H56" s="65"/>
      <c r="I56" s="65"/>
    </row>
    <row r="57" spans="1:9" x14ac:dyDescent="0.2">
      <c r="A57" s="65"/>
      <c r="B57" s="65"/>
      <c r="C57" s="65"/>
      <c r="D57" s="65"/>
      <c r="E57" s="11"/>
      <c r="G57" s="11"/>
      <c r="H57" s="65"/>
      <c r="I57" s="65"/>
    </row>
    <row r="58" spans="1:9" x14ac:dyDescent="0.2">
      <c r="A58" s="65"/>
      <c r="B58" s="65"/>
      <c r="C58" s="65"/>
      <c r="D58" s="65"/>
      <c r="E58" s="11"/>
      <c r="G58" s="11"/>
      <c r="H58" s="65"/>
      <c r="I58" s="65"/>
    </row>
    <row r="59" spans="1:9" x14ac:dyDescent="0.2">
      <c r="A59" s="65"/>
      <c r="B59" s="65"/>
      <c r="C59" s="65"/>
      <c r="D59" s="65"/>
      <c r="E59" s="11"/>
      <c r="G59" s="11"/>
      <c r="H59" s="65"/>
      <c r="I59" s="65"/>
    </row>
    <row r="60" spans="1:9" x14ac:dyDescent="0.2">
      <c r="A60" s="65"/>
      <c r="B60" s="65"/>
      <c r="C60" s="65"/>
      <c r="D60" s="65"/>
      <c r="E60" s="11"/>
      <c r="G60" s="11"/>
      <c r="H60" s="65"/>
      <c r="I60" s="65"/>
    </row>
    <row r="61" spans="1:9" ht="10.5" x14ac:dyDescent="0.25">
      <c r="A61" s="64" t="s">
        <v>1431</v>
      </c>
      <c r="B61" s="65"/>
      <c r="C61" s="65"/>
      <c r="D61" s="65"/>
      <c r="E61" s="11"/>
      <c r="G61" s="11"/>
      <c r="H61" s="65"/>
      <c r="I61" s="65"/>
    </row>
    <row r="62" spans="1:9" x14ac:dyDescent="0.2">
      <c r="A62" s="65"/>
      <c r="B62" s="65"/>
      <c r="C62" s="65"/>
      <c r="D62" s="65"/>
      <c r="E62" s="11"/>
      <c r="G62" s="11"/>
      <c r="H62" s="65"/>
      <c r="I62" s="65"/>
    </row>
    <row r="63" spans="1:9" ht="10.5" x14ac:dyDescent="0.25">
      <c r="A63" s="64" t="s">
        <v>998</v>
      </c>
      <c r="B63" s="65"/>
      <c r="C63" s="65"/>
      <c r="D63" s="65"/>
      <c r="E63" s="11"/>
      <c r="G63" s="11"/>
      <c r="H63" s="65"/>
      <c r="I63" s="65"/>
    </row>
    <row r="64" spans="1:9" x14ac:dyDescent="0.2">
      <c r="A64" s="65"/>
      <c r="B64" s="65"/>
      <c r="C64" s="65"/>
      <c r="D64" s="65"/>
      <c r="E64" s="11"/>
      <c r="G64" s="11"/>
      <c r="H64" s="65"/>
      <c r="I64" s="65"/>
    </row>
    <row r="65" spans="1:9" x14ac:dyDescent="0.2">
      <c r="A65" s="65"/>
      <c r="B65" s="65"/>
      <c r="C65" s="65"/>
      <c r="D65" s="65"/>
      <c r="E65" s="11"/>
      <c r="G65" s="11"/>
      <c r="H65" s="65"/>
      <c r="I65" s="65"/>
    </row>
    <row r="66" spans="1:9" x14ac:dyDescent="0.2">
      <c r="A66" s="65"/>
      <c r="B66" s="65"/>
      <c r="C66" s="65"/>
      <c r="D66" s="65"/>
      <c r="E66" s="11"/>
      <c r="G66" s="11"/>
      <c r="H66" s="65"/>
      <c r="I66" s="65"/>
    </row>
    <row r="67" spans="1:9" x14ac:dyDescent="0.2">
      <c r="A67" s="65"/>
      <c r="B67" s="65"/>
      <c r="C67" s="65"/>
      <c r="D67" s="65"/>
      <c r="E67" s="11"/>
      <c r="G67" s="11"/>
      <c r="H67" s="65"/>
      <c r="I67" s="65"/>
    </row>
    <row r="68" spans="1:9" x14ac:dyDescent="0.2">
      <c r="A68" s="65"/>
      <c r="B68" s="65"/>
      <c r="C68" s="65"/>
      <c r="D68" s="65"/>
      <c r="E68" s="11"/>
      <c r="G68" s="11"/>
      <c r="H68" s="65"/>
      <c r="I68" s="65"/>
    </row>
    <row r="69" spans="1:9" x14ac:dyDescent="0.2">
      <c r="A69" s="65"/>
      <c r="B69" s="65"/>
      <c r="C69" s="65"/>
      <c r="D69" s="65"/>
      <c r="E69" s="11"/>
      <c r="G69" s="11"/>
      <c r="H69" s="65"/>
      <c r="I69" s="65"/>
    </row>
    <row r="70" spans="1:9" x14ac:dyDescent="0.2">
      <c r="A70" s="65"/>
      <c r="B70" s="65"/>
      <c r="C70" s="65"/>
      <c r="D70" s="65"/>
      <c r="E70" s="11"/>
      <c r="G70" s="11"/>
      <c r="H70" s="65"/>
      <c r="I70" s="65"/>
    </row>
    <row r="71" spans="1:9" x14ac:dyDescent="0.2">
      <c r="A71" s="65"/>
      <c r="B71" s="65"/>
      <c r="C71" s="65"/>
      <c r="D71" s="65"/>
      <c r="E71" s="11"/>
      <c r="G71" s="11"/>
      <c r="H71" s="65"/>
      <c r="I71" s="65"/>
    </row>
    <row r="72" spans="1:9" x14ac:dyDescent="0.2">
      <c r="A72" s="65"/>
      <c r="B72" s="65"/>
      <c r="C72" s="65"/>
      <c r="D72" s="65"/>
      <c r="E72" s="11"/>
      <c r="G72" s="11"/>
      <c r="H72" s="65"/>
      <c r="I72" s="65"/>
    </row>
    <row r="73" spans="1:9" x14ac:dyDescent="0.2">
      <c r="A73" s="65"/>
      <c r="B73" s="65"/>
      <c r="C73" s="65"/>
      <c r="D73" s="65"/>
      <c r="E73" s="11"/>
      <c r="G73" s="11"/>
      <c r="H73" s="65"/>
      <c r="I73" s="65"/>
    </row>
    <row r="74" spans="1:9" x14ac:dyDescent="0.2">
      <c r="A74" s="65"/>
      <c r="B74" s="65"/>
      <c r="C74" s="65"/>
      <c r="D74" s="65"/>
      <c r="E74" s="11"/>
      <c r="G74" s="11"/>
      <c r="H74" s="65"/>
      <c r="I74" s="65"/>
    </row>
    <row r="75" spans="1:9" x14ac:dyDescent="0.2">
      <c r="A75" s="65"/>
      <c r="B75" s="65"/>
      <c r="C75" s="65"/>
      <c r="D75" s="65"/>
      <c r="E75" s="11"/>
      <c r="G75" s="11"/>
      <c r="H75" s="65"/>
      <c r="I75" s="65"/>
    </row>
    <row r="76" spans="1:9" x14ac:dyDescent="0.2">
      <c r="A76" s="65"/>
      <c r="B76" s="65"/>
      <c r="C76" s="65"/>
      <c r="D76" s="65"/>
      <c r="E76" s="11"/>
      <c r="G76" s="11"/>
      <c r="H76" s="65"/>
      <c r="I76" s="65"/>
    </row>
    <row r="77" spans="1:9" x14ac:dyDescent="0.2">
      <c r="A77" s="65"/>
      <c r="B77" s="65"/>
      <c r="C77" s="65"/>
      <c r="D77" s="65"/>
      <c r="E77" s="11"/>
      <c r="G77" s="11"/>
      <c r="H77" s="65"/>
      <c r="I77" s="65"/>
    </row>
    <row r="78" spans="1:9" x14ac:dyDescent="0.2">
      <c r="A78" s="65"/>
      <c r="B78" s="65"/>
      <c r="C78" s="65"/>
      <c r="D78" s="65"/>
      <c r="E78" s="11"/>
      <c r="G78" s="11"/>
      <c r="H78" s="65"/>
      <c r="I78" s="65"/>
    </row>
    <row r="79" spans="1:9" x14ac:dyDescent="0.2">
      <c r="A79" s="111"/>
      <c r="B79" s="111"/>
      <c r="C79" s="111"/>
      <c r="D79" s="111"/>
      <c r="E79" s="111"/>
      <c r="F79" s="111"/>
      <c r="G79" s="111"/>
      <c r="H79" s="65"/>
      <c r="I79" s="65"/>
    </row>
    <row r="80" spans="1:9" x14ac:dyDescent="0.2">
      <c r="A80" s="65" t="s">
        <v>1001</v>
      </c>
      <c r="B80" s="65"/>
      <c r="C80" s="65"/>
      <c r="D80" s="65"/>
      <c r="E80" s="11"/>
      <c r="G80" s="11"/>
      <c r="H80" s="65"/>
      <c r="I80" s="65"/>
    </row>
    <row r="81" spans="1:9" x14ac:dyDescent="0.2">
      <c r="A81" s="65"/>
      <c r="B81" s="65"/>
      <c r="C81" s="65"/>
      <c r="D81" s="65"/>
      <c r="E81" s="11"/>
      <c r="G81" s="11"/>
      <c r="H81" s="65"/>
      <c r="I81" s="65"/>
    </row>
    <row r="82" spans="1:9" x14ac:dyDescent="0.2">
      <c r="A82" s="65"/>
      <c r="B82" s="65"/>
      <c r="C82" s="65"/>
      <c r="D82" s="65"/>
      <c r="E82" s="11"/>
      <c r="G82" s="11"/>
      <c r="H82" s="65"/>
      <c r="I82" s="65"/>
    </row>
    <row r="83" spans="1:9" x14ac:dyDescent="0.2">
      <c r="A83" s="65"/>
      <c r="B83" s="65"/>
      <c r="C83" s="65"/>
      <c r="D83" s="65"/>
      <c r="E83" s="11"/>
      <c r="G83" s="11"/>
      <c r="H83" s="65"/>
      <c r="I83" s="65"/>
    </row>
    <row r="84" spans="1:9" x14ac:dyDescent="0.2">
      <c r="A84" s="65"/>
      <c r="B84" s="65"/>
      <c r="C84" s="65"/>
      <c r="D84" s="65"/>
      <c r="E84" s="11"/>
      <c r="G84" s="11"/>
      <c r="H84" s="65"/>
      <c r="I84" s="65"/>
    </row>
    <row r="85" spans="1:9" x14ac:dyDescent="0.2">
      <c r="A85" s="65"/>
      <c r="B85" s="65"/>
      <c r="C85" s="65"/>
      <c r="D85" s="65"/>
      <c r="E85" s="11"/>
      <c r="G85" s="11"/>
      <c r="H85" s="65"/>
      <c r="I85" s="65"/>
    </row>
    <row r="86" spans="1:9" x14ac:dyDescent="0.2">
      <c r="A86" s="66"/>
      <c r="B86" s="65"/>
      <c r="C86" s="65"/>
      <c r="D86" s="65"/>
      <c r="E86" s="11"/>
      <c r="G86" s="11"/>
      <c r="H86" s="65"/>
      <c r="I86" s="65"/>
    </row>
    <row r="87" spans="1:9" x14ac:dyDescent="0.2">
      <c r="A87" s="65"/>
      <c r="B87" s="65"/>
      <c r="C87" s="65"/>
      <c r="D87" s="65"/>
      <c r="E87" s="11"/>
      <c r="G87" s="11"/>
      <c r="H87" s="65"/>
      <c r="I87" s="65"/>
    </row>
  </sheetData>
  <mergeCells count="5">
    <mergeCell ref="A1:G1"/>
    <mergeCell ref="A32:B32"/>
    <mergeCell ref="A33:B33"/>
    <mergeCell ref="A34:B34"/>
    <mergeCell ref="A79:G79"/>
  </mergeCells>
  <conditionalFormatting sqref="F2:F3">
    <cfRule type="cellIs" dxfId="95" priority="3" stopIfTrue="1" operator="between">
      <formula>0.009</formula>
      <formula>-0.009</formula>
    </cfRule>
  </conditionalFormatting>
  <conditionalFormatting sqref="F5:F78">
    <cfRule type="cellIs" dxfId="94" priority="1" stopIfTrue="1" operator="between">
      <formula>0.009</formula>
      <formula>-0.009</formula>
    </cfRule>
  </conditionalFormatting>
  <conditionalFormatting sqref="F80:F65536">
    <cfRule type="cellIs" dxfId="93" priority="2"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11"/>
  <sheetViews>
    <sheetView workbookViewId="0">
      <selection sqref="A1:G1"/>
    </sheetView>
  </sheetViews>
  <sheetFormatPr defaultColWidth="9.08984375" defaultRowHeight="10" x14ac:dyDescent="0.2"/>
  <cols>
    <col min="1" max="1" width="35" style="7" bestFit="1" customWidth="1"/>
    <col min="2" max="2" width="32.6328125" style="7" bestFit="1" customWidth="1"/>
    <col min="3" max="3" width="24.6328125" style="7" bestFit="1" customWidth="1"/>
    <col min="4" max="4" width="15" style="7" bestFit="1" customWidth="1"/>
    <col min="5" max="5" width="27.6328125" style="10" customWidth="1"/>
    <col min="6" max="6" width="13.54296875" style="11" bestFit="1" customWidth="1"/>
    <col min="7" max="7" width="4.54296875" style="10" bestFit="1" customWidth="1"/>
    <col min="8" max="16384" width="9.08984375" style="7"/>
  </cols>
  <sheetData>
    <row r="1" spans="1:9" s="1" customFormat="1" ht="14" x14ac:dyDescent="0.25">
      <c r="A1" s="106" t="s">
        <v>1432</v>
      </c>
      <c r="B1" s="107"/>
      <c r="C1" s="107"/>
      <c r="D1" s="107"/>
      <c r="E1" s="107"/>
      <c r="F1" s="107"/>
      <c r="G1" s="107"/>
    </row>
    <row r="2" spans="1:9" s="1" customFormat="1" ht="11.5" x14ac:dyDescent="0.25">
      <c r="E2" s="5"/>
      <c r="F2" s="9"/>
      <c r="G2" s="10"/>
    </row>
    <row r="3" spans="1:9" s="1" customFormat="1" ht="11.5" x14ac:dyDescent="0.25">
      <c r="A3" s="8" t="s">
        <v>7</v>
      </c>
      <c r="B3" s="2"/>
      <c r="C3" s="3"/>
      <c r="D3" s="3"/>
      <c r="E3" s="4"/>
      <c r="F3" s="9"/>
      <c r="G3" s="10"/>
    </row>
    <row r="4" spans="1:9" s="1" customFormat="1" ht="21" x14ac:dyDescent="0.25">
      <c r="A4" s="6" t="s">
        <v>2</v>
      </c>
      <c r="B4" s="6" t="s">
        <v>0</v>
      </c>
      <c r="C4" s="13" t="s">
        <v>1041</v>
      </c>
      <c r="D4" s="13" t="s">
        <v>1</v>
      </c>
      <c r="E4" s="53" t="s">
        <v>6</v>
      </c>
      <c r="F4" s="12" t="s">
        <v>3</v>
      </c>
      <c r="G4" s="12" t="s">
        <v>5</v>
      </c>
    </row>
    <row r="5" spans="1:9" ht="10.5" x14ac:dyDescent="0.25">
      <c r="A5" s="16" t="s">
        <v>28</v>
      </c>
      <c r="B5" s="17"/>
      <c r="C5" s="17"/>
      <c r="D5" s="17"/>
      <c r="E5" s="18"/>
      <c r="F5" s="19"/>
      <c r="G5" s="18"/>
    </row>
    <row r="6" spans="1:9" ht="10.5" x14ac:dyDescent="0.25">
      <c r="A6" s="20" t="s">
        <v>32</v>
      </c>
      <c r="B6" s="21"/>
      <c r="C6" s="21"/>
      <c r="D6" s="21"/>
      <c r="E6" s="22"/>
      <c r="F6" s="23"/>
      <c r="G6" s="22"/>
    </row>
    <row r="7" spans="1:9" x14ac:dyDescent="0.2">
      <c r="A7" s="21" t="s">
        <v>73</v>
      </c>
      <c r="B7" s="21" t="s">
        <v>72</v>
      </c>
      <c r="C7" s="21" t="s">
        <v>34</v>
      </c>
      <c r="D7" s="24">
        <v>2000000</v>
      </c>
      <c r="E7" s="22">
        <v>1996.432</v>
      </c>
      <c r="F7" s="23">
        <v>11.565072028350301</v>
      </c>
      <c r="G7" s="22">
        <v>5.4359999999999999</v>
      </c>
    </row>
    <row r="8" spans="1:9" x14ac:dyDescent="0.2">
      <c r="A8" s="21" t="s">
        <v>1112</v>
      </c>
      <c r="B8" s="21" t="s">
        <v>1113</v>
      </c>
      <c r="C8" s="21" t="s">
        <v>34</v>
      </c>
      <c r="D8" s="24">
        <v>1000000</v>
      </c>
      <c r="E8" s="22">
        <v>997.21699999999998</v>
      </c>
      <c r="F8" s="23">
        <v>5.77674893655053</v>
      </c>
      <c r="G8" s="22">
        <v>5.3612000000000002</v>
      </c>
    </row>
    <row r="9" spans="1:9" ht="10.5" x14ac:dyDescent="0.25">
      <c r="A9" s="20" t="s">
        <v>27</v>
      </c>
      <c r="B9" s="20"/>
      <c r="C9" s="20"/>
      <c r="D9" s="20"/>
      <c r="E9" s="25">
        <f>SUM(E6:E8)</f>
        <v>2993.6489999999999</v>
      </c>
      <c r="F9" s="26">
        <f>SUM(F6:F8)</f>
        <v>17.34182096490083</v>
      </c>
      <c r="G9" s="25"/>
      <c r="H9" s="14"/>
      <c r="I9" s="14"/>
    </row>
    <row r="10" spans="1:9" x14ac:dyDescent="0.2">
      <c r="A10" s="21"/>
      <c r="B10" s="21"/>
      <c r="C10" s="21"/>
      <c r="D10" s="21"/>
      <c r="E10" s="22"/>
      <c r="F10" s="23"/>
      <c r="G10" s="22"/>
    </row>
    <row r="11" spans="1:9" ht="10.5" x14ac:dyDescent="0.25">
      <c r="A11" s="20" t="s">
        <v>33</v>
      </c>
      <c r="B11" s="21"/>
      <c r="C11" s="21"/>
      <c r="D11" s="21"/>
      <c r="E11" s="22"/>
      <c r="F11" s="23"/>
      <c r="G11" s="22"/>
    </row>
    <row r="12" spans="1:9" x14ac:dyDescent="0.2">
      <c r="A12" s="21" t="s">
        <v>66</v>
      </c>
      <c r="B12" s="21" t="s">
        <v>65</v>
      </c>
      <c r="C12" s="21" t="s">
        <v>34</v>
      </c>
      <c r="D12" s="24">
        <v>3079400</v>
      </c>
      <c r="E12" s="22">
        <v>2932.6917899999999</v>
      </c>
      <c r="F12" s="23">
        <v>16.988703741625901</v>
      </c>
      <c r="G12" s="22">
        <v>7.4246111111125002</v>
      </c>
    </row>
    <row r="13" spans="1:9" x14ac:dyDescent="0.2">
      <c r="A13" s="21" t="s">
        <v>71</v>
      </c>
      <c r="B13" s="21" t="s">
        <v>70</v>
      </c>
      <c r="C13" s="21" t="s">
        <v>34</v>
      </c>
      <c r="D13" s="24">
        <v>2000000</v>
      </c>
      <c r="E13" s="22">
        <v>2112.5740000000001</v>
      </c>
      <c r="F13" s="23">
        <v>12.2378675933967</v>
      </c>
      <c r="G13" s="22">
        <v>7.5082519850000002</v>
      </c>
    </row>
    <row r="14" spans="1:9" x14ac:dyDescent="0.2">
      <c r="A14" s="21" t="s">
        <v>69</v>
      </c>
      <c r="B14" s="21" t="s">
        <v>1332</v>
      </c>
      <c r="C14" s="21" t="s">
        <v>34</v>
      </c>
      <c r="D14" s="24">
        <v>2000000</v>
      </c>
      <c r="E14" s="22">
        <v>2030.9526667</v>
      </c>
      <c r="F14" s="23">
        <v>11.7650457799493</v>
      </c>
      <c r="G14" s="22">
        <v>7.2510395699999997</v>
      </c>
    </row>
    <row r="15" spans="1:9" x14ac:dyDescent="0.2">
      <c r="A15" s="21" t="s">
        <v>1333</v>
      </c>
      <c r="B15" s="21" t="s">
        <v>1334</v>
      </c>
      <c r="C15" s="21" t="s">
        <v>34</v>
      </c>
      <c r="D15" s="24">
        <v>1500000</v>
      </c>
      <c r="E15" s="22">
        <v>1565.0256667000001</v>
      </c>
      <c r="F15" s="23">
        <v>9.0659910087608893</v>
      </c>
      <c r="G15" s="22">
        <v>7.1587519999999998</v>
      </c>
    </row>
    <row r="16" spans="1:9" x14ac:dyDescent="0.2">
      <c r="A16" s="21" t="s">
        <v>75</v>
      </c>
      <c r="B16" s="21" t="s">
        <v>74</v>
      </c>
      <c r="C16" s="21" t="s">
        <v>34</v>
      </c>
      <c r="D16" s="24">
        <v>1275000</v>
      </c>
      <c r="E16" s="22">
        <v>1266.7277999999999</v>
      </c>
      <c r="F16" s="23">
        <v>7.3379900979916997</v>
      </c>
      <c r="G16" s="22">
        <v>7.3924019950000002</v>
      </c>
    </row>
    <row r="17" spans="1:9" x14ac:dyDescent="0.2">
      <c r="A17" s="21" t="s">
        <v>1399</v>
      </c>
      <c r="B17" s="21" t="s">
        <v>1400</v>
      </c>
      <c r="C17" s="21" t="s">
        <v>34</v>
      </c>
      <c r="D17" s="24">
        <v>1000000</v>
      </c>
      <c r="E17" s="22">
        <v>1069.7696667</v>
      </c>
      <c r="F17" s="23">
        <v>6.1970371388205798</v>
      </c>
      <c r="G17" s="22">
        <v>7.1587519999999998</v>
      </c>
    </row>
    <row r="18" spans="1:9" x14ac:dyDescent="0.2">
      <c r="A18" s="21" t="s">
        <v>1337</v>
      </c>
      <c r="B18" s="21" t="s">
        <v>1338</v>
      </c>
      <c r="C18" s="21" t="s">
        <v>34</v>
      </c>
      <c r="D18" s="24">
        <v>500000</v>
      </c>
      <c r="E18" s="22">
        <v>508.05791670000002</v>
      </c>
      <c r="F18" s="23">
        <v>2.9431137154729599</v>
      </c>
      <c r="G18" s="22">
        <v>7.2059563950000003</v>
      </c>
    </row>
    <row r="19" spans="1:9" x14ac:dyDescent="0.2">
      <c r="A19" s="21" t="s">
        <v>77</v>
      </c>
      <c r="B19" s="21" t="s">
        <v>76</v>
      </c>
      <c r="C19" s="21" t="s">
        <v>34</v>
      </c>
      <c r="D19" s="24">
        <v>52560</v>
      </c>
      <c r="E19" s="22">
        <v>53.3473313</v>
      </c>
      <c r="F19" s="23">
        <v>0.30903418148214901</v>
      </c>
      <c r="G19" s="22">
        <v>7.4033003449999999</v>
      </c>
    </row>
    <row r="20" spans="1:9" x14ac:dyDescent="0.2">
      <c r="A20" s="21" t="s">
        <v>79</v>
      </c>
      <c r="B20" s="21" t="s">
        <v>78</v>
      </c>
      <c r="C20" s="21" t="s">
        <v>34</v>
      </c>
      <c r="D20" s="24">
        <v>50000</v>
      </c>
      <c r="E20" s="22">
        <v>50.652383299999997</v>
      </c>
      <c r="F20" s="23">
        <v>0.29342269672701599</v>
      </c>
      <c r="G20" s="22">
        <v>7.430775025</v>
      </c>
    </row>
    <row r="21" spans="1:9" x14ac:dyDescent="0.2">
      <c r="A21" s="21" t="s">
        <v>81</v>
      </c>
      <c r="B21" s="21" t="s">
        <v>80</v>
      </c>
      <c r="C21" s="21" t="s">
        <v>34</v>
      </c>
      <c r="D21" s="24">
        <v>41700</v>
      </c>
      <c r="E21" s="22">
        <v>40.908482999999997</v>
      </c>
      <c r="F21" s="23">
        <v>0.23697754417157499</v>
      </c>
      <c r="G21" s="22">
        <v>7.5008873149999999</v>
      </c>
    </row>
    <row r="22" spans="1:9" ht="10.5" x14ac:dyDescent="0.25">
      <c r="A22" s="20" t="s">
        <v>27</v>
      </c>
      <c r="B22" s="20"/>
      <c r="C22" s="20"/>
      <c r="D22" s="20"/>
      <c r="E22" s="25">
        <f>SUM(E12:E21)</f>
        <v>11630.707704399998</v>
      </c>
      <c r="F22" s="26">
        <f>SUM(F12:F21)</f>
        <v>67.375183498398783</v>
      </c>
      <c r="G22" s="25"/>
      <c r="H22" s="14"/>
      <c r="I22" s="14"/>
    </row>
    <row r="23" spans="1:9" x14ac:dyDescent="0.2">
      <c r="A23" s="21"/>
      <c r="B23" s="21"/>
      <c r="C23" s="21"/>
      <c r="D23" s="21"/>
      <c r="E23" s="22"/>
      <c r="F23" s="23"/>
      <c r="G23" s="22"/>
    </row>
    <row r="24" spans="1:9" ht="10.5" x14ac:dyDescent="0.25">
      <c r="A24" s="20" t="s">
        <v>36</v>
      </c>
      <c r="B24" s="20"/>
      <c r="C24" s="20"/>
      <c r="D24" s="20"/>
      <c r="E24" s="25">
        <f>E9+E22</f>
        <v>14624.356704399997</v>
      </c>
      <c r="F24" s="26">
        <f>F9+F22</f>
        <v>84.717004463299617</v>
      </c>
      <c r="G24" s="25"/>
      <c r="H24" s="14"/>
      <c r="I24" s="14"/>
    </row>
    <row r="25" spans="1:9" ht="10.5" x14ac:dyDescent="0.25">
      <c r="A25" s="20"/>
      <c r="B25" s="20"/>
      <c r="C25" s="20"/>
      <c r="D25" s="20"/>
      <c r="E25" s="25"/>
      <c r="F25" s="26"/>
      <c r="G25" s="25"/>
      <c r="H25" s="14"/>
      <c r="I25" s="14"/>
    </row>
    <row r="26" spans="1:9" ht="10.5" x14ac:dyDescent="0.25">
      <c r="A26" s="20" t="s">
        <v>335</v>
      </c>
      <c r="B26" s="20"/>
      <c r="C26" s="20"/>
      <c r="D26" s="20"/>
      <c r="E26" s="25">
        <v>7.4134536700000018</v>
      </c>
      <c r="F26" s="26">
        <f>+E26/E30*100</f>
        <v>4.2945177032019249E-2</v>
      </c>
      <c r="G26" s="25"/>
      <c r="H26" s="14"/>
      <c r="I26" s="14"/>
    </row>
    <row r="27" spans="1:9" ht="10.5" x14ac:dyDescent="0.25">
      <c r="A27" s="20"/>
      <c r="B27" s="20"/>
      <c r="C27" s="20"/>
      <c r="D27" s="20"/>
      <c r="E27" s="25"/>
      <c r="F27" s="26"/>
      <c r="G27" s="25"/>
      <c r="H27" s="14"/>
      <c r="I27" s="14"/>
    </row>
    <row r="28" spans="1:9" ht="10.5" x14ac:dyDescent="0.25">
      <c r="A28" s="20" t="s">
        <v>38</v>
      </c>
      <c r="B28" s="20"/>
      <c r="C28" s="20"/>
      <c r="D28" s="20"/>
      <c r="E28" s="25">
        <f>E30-(E9+E22+E26)</f>
        <v>2630.8287700300025</v>
      </c>
      <c r="F28" s="25">
        <f>F30-(F9+F22+F26)</f>
        <v>15.240050359668359</v>
      </c>
      <c r="G28" s="25"/>
      <c r="H28" s="14"/>
      <c r="I28" s="14"/>
    </row>
    <row r="29" spans="1:9" ht="10.5" x14ac:dyDescent="0.25">
      <c r="A29" s="20"/>
      <c r="B29" s="20"/>
      <c r="C29" s="20"/>
      <c r="D29" s="20"/>
      <c r="E29" s="25"/>
      <c r="F29" s="26"/>
      <c r="G29" s="25"/>
      <c r="H29" s="14"/>
      <c r="I29" s="14"/>
    </row>
    <row r="30" spans="1:9" ht="10.5" x14ac:dyDescent="0.25">
      <c r="A30" s="27" t="s">
        <v>37</v>
      </c>
      <c r="B30" s="27"/>
      <c r="C30" s="27"/>
      <c r="D30" s="27"/>
      <c r="E30" s="28">
        <v>17262.5989281</v>
      </c>
      <c r="F30" s="29">
        <v>100</v>
      </c>
      <c r="G30" s="28"/>
      <c r="H30" s="14"/>
      <c r="I30" s="14"/>
    </row>
    <row r="32" spans="1:9" ht="10.5" x14ac:dyDescent="0.25">
      <c r="A32" s="72" t="s">
        <v>1283</v>
      </c>
      <c r="B32" s="72"/>
      <c r="C32" s="72"/>
      <c r="D32" s="72"/>
      <c r="E32" s="73"/>
      <c r="F32" s="73"/>
      <c r="G32" s="73"/>
    </row>
    <row r="33" spans="1:7" ht="10.5" x14ac:dyDescent="0.25">
      <c r="A33" s="74"/>
      <c r="B33" s="74"/>
      <c r="C33" s="74"/>
      <c r="D33" s="74"/>
      <c r="E33" s="26"/>
      <c r="F33" s="26"/>
      <c r="G33" s="26"/>
    </row>
    <row r="34" spans="1:7" ht="10.5" x14ac:dyDescent="0.25">
      <c r="A34" s="75" t="s">
        <v>1284</v>
      </c>
      <c r="B34" s="76"/>
      <c r="C34" s="76"/>
      <c r="D34" s="74"/>
      <c r="E34" s="77" t="s">
        <v>1285</v>
      </c>
      <c r="F34" s="75" t="s">
        <v>3</v>
      </c>
      <c r="G34" s="26"/>
    </row>
    <row r="35" spans="1:7" x14ac:dyDescent="0.2">
      <c r="A35" s="76" t="s">
        <v>1286</v>
      </c>
      <c r="B35" s="76"/>
      <c r="C35" s="76"/>
      <c r="D35" s="76"/>
      <c r="E35" s="23">
        <v>1000</v>
      </c>
      <c r="F35" s="23">
        <f t="shared" ref="F35:F40" si="0">E35/$E$30*100</f>
        <v>5.7928704951385006</v>
      </c>
      <c r="G35" s="23"/>
    </row>
    <row r="36" spans="1:7" x14ac:dyDescent="0.2">
      <c r="A36" s="76" t="s">
        <v>1286</v>
      </c>
      <c r="B36" s="76"/>
      <c r="C36" s="76"/>
      <c r="D36" s="76"/>
      <c r="E36" s="23">
        <v>1000</v>
      </c>
      <c r="F36" s="23">
        <f t="shared" si="0"/>
        <v>5.7928704951385006</v>
      </c>
      <c r="G36" s="23"/>
    </row>
    <row r="37" spans="1:7" x14ac:dyDescent="0.2">
      <c r="A37" s="76" t="s">
        <v>1286</v>
      </c>
      <c r="B37" s="76"/>
      <c r="C37" s="76"/>
      <c r="D37" s="76"/>
      <c r="E37" s="23">
        <v>1500</v>
      </c>
      <c r="F37" s="23">
        <f t="shared" si="0"/>
        <v>8.6893057427077505</v>
      </c>
      <c r="G37" s="23"/>
    </row>
    <row r="38" spans="1:7" x14ac:dyDescent="0.2">
      <c r="A38" s="76" t="s">
        <v>1286</v>
      </c>
      <c r="B38" s="76"/>
      <c r="C38" s="76"/>
      <c r="D38" s="76"/>
      <c r="E38" s="23">
        <v>1500</v>
      </c>
      <c r="F38" s="23">
        <f t="shared" si="0"/>
        <v>8.6893057427077505</v>
      </c>
      <c r="G38" s="23"/>
    </row>
    <row r="39" spans="1:7" x14ac:dyDescent="0.2">
      <c r="A39" s="76" t="s">
        <v>1339</v>
      </c>
      <c r="B39" s="76"/>
      <c r="C39" s="76"/>
      <c r="D39" s="76"/>
      <c r="E39" s="23">
        <v>1000</v>
      </c>
      <c r="F39" s="23">
        <f t="shared" si="0"/>
        <v>5.7928704951385006</v>
      </c>
      <c r="G39" s="23"/>
    </row>
    <row r="40" spans="1:7" x14ac:dyDescent="0.2">
      <c r="A40" s="76" t="s">
        <v>1339</v>
      </c>
      <c r="B40" s="76"/>
      <c r="C40" s="76"/>
      <c r="D40" s="76"/>
      <c r="E40" s="23">
        <v>1500</v>
      </c>
      <c r="F40" s="23">
        <f t="shared" si="0"/>
        <v>8.6893057427077505</v>
      </c>
      <c r="G40" s="23"/>
    </row>
    <row r="41" spans="1:7" ht="10.5" x14ac:dyDescent="0.25">
      <c r="A41" s="82" t="s">
        <v>1287</v>
      </c>
      <c r="B41" s="83"/>
      <c r="C41" s="83"/>
      <c r="D41" s="82"/>
      <c r="E41" s="84">
        <f>SUM(E35:E40)</f>
        <v>7500</v>
      </c>
      <c r="F41" s="84">
        <f>SUM(F35:F40)</f>
        <v>43.446528713538754</v>
      </c>
      <c r="G41" s="29"/>
    </row>
    <row r="43" spans="1:7" ht="34.5" customHeight="1" x14ac:dyDescent="0.2">
      <c r="A43" s="110" t="s">
        <v>1289</v>
      </c>
      <c r="B43" s="110"/>
      <c r="C43" s="110"/>
      <c r="D43" s="110"/>
      <c r="E43" s="110"/>
      <c r="F43" s="110"/>
      <c r="G43" s="110"/>
    </row>
    <row r="45" spans="1:7" ht="10.5" x14ac:dyDescent="0.25">
      <c r="A45" s="14" t="s">
        <v>40</v>
      </c>
    </row>
    <row r="46" spans="1:7" ht="10.5" x14ac:dyDescent="0.25">
      <c r="A46" s="14" t="s">
        <v>41</v>
      </c>
    </row>
    <row r="47" spans="1:7" ht="10.5" x14ac:dyDescent="0.25">
      <c r="A47" s="14" t="s">
        <v>42</v>
      </c>
      <c r="B47" s="14"/>
      <c r="C47" s="30" t="s">
        <v>44</v>
      </c>
      <c r="D47" s="14" t="s">
        <v>43</v>
      </c>
    </row>
    <row r="48" spans="1:7" x14ac:dyDescent="0.2">
      <c r="A48" s="7" t="s">
        <v>1433</v>
      </c>
      <c r="C48" s="31">
        <v>58.940100000000001</v>
      </c>
      <c r="D48" s="31">
        <v>59.008800000000001</v>
      </c>
    </row>
    <row r="49" spans="1:8" x14ac:dyDescent="0.2">
      <c r="A49" s="7" t="s">
        <v>1434</v>
      </c>
      <c r="C49" s="31">
        <v>10.943</v>
      </c>
      <c r="D49" s="31">
        <v>10.6839</v>
      </c>
    </row>
    <row r="50" spans="1:8" x14ac:dyDescent="0.2">
      <c r="A50" s="7" t="s">
        <v>1435</v>
      </c>
      <c r="C50" s="31">
        <v>64.522900000000007</v>
      </c>
      <c r="D50" s="31">
        <v>64.770399999999995</v>
      </c>
    </row>
    <row r="51" spans="1:8" x14ac:dyDescent="0.2">
      <c r="A51" s="7" t="s">
        <v>1436</v>
      </c>
      <c r="C51" s="31">
        <v>12.2418</v>
      </c>
      <c r="D51" s="31">
        <v>11.9154</v>
      </c>
    </row>
    <row r="53" spans="1:8" ht="10.5" x14ac:dyDescent="0.25">
      <c r="A53" s="14" t="s">
        <v>49</v>
      </c>
    </row>
    <row r="54" spans="1:8" ht="10.5" x14ac:dyDescent="0.25">
      <c r="A54" s="108" t="s">
        <v>50</v>
      </c>
      <c r="B54" s="109"/>
      <c r="C54" s="32" t="s">
        <v>51</v>
      </c>
    </row>
    <row r="55" spans="1:8" x14ac:dyDescent="0.2">
      <c r="A55" s="104" t="s">
        <v>1434</v>
      </c>
      <c r="B55" s="105"/>
      <c r="C55" s="33">
        <v>0.27</v>
      </c>
    </row>
    <row r="56" spans="1:8" x14ac:dyDescent="0.2">
      <c r="A56" s="104" t="s">
        <v>1436</v>
      </c>
      <c r="B56" s="105"/>
      <c r="C56" s="33">
        <v>0.37</v>
      </c>
    </row>
    <row r="57" spans="1:8" x14ac:dyDescent="0.2">
      <c r="A57" s="7" t="s">
        <v>52</v>
      </c>
    </row>
    <row r="58" spans="1:8" x14ac:dyDescent="0.2">
      <c r="A58" s="7" t="s">
        <v>53</v>
      </c>
    </row>
    <row r="60" spans="1:8" ht="10.5" x14ac:dyDescent="0.25">
      <c r="A60" s="64" t="s">
        <v>1290</v>
      </c>
    </row>
    <row r="61" spans="1:8" ht="10.5" x14ac:dyDescent="0.25">
      <c r="A61" s="64"/>
    </row>
    <row r="62" spans="1:8" x14ac:dyDescent="0.2">
      <c r="A62" s="65" t="s">
        <v>1437</v>
      </c>
      <c r="H62" s="11"/>
    </row>
    <row r="63" spans="1:8" x14ac:dyDescent="0.2">
      <c r="A63" s="65" t="s">
        <v>1438</v>
      </c>
      <c r="H63" s="11"/>
    </row>
    <row r="65" spans="1:9" ht="10.5" x14ac:dyDescent="0.25">
      <c r="A65" s="14" t="s">
        <v>284</v>
      </c>
      <c r="D65" s="34">
        <v>11.806449040258499</v>
      </c>
      <c r="E65" s="10" t="s">
        <v>54</v>
      </c>
    </row>
    <row r="67" spans="1:9" ht="10.5" x14ac:dyDescent="0.25">
      <c r="A67" s="14" t="s">
        <v>1489</v>
      </c>
      <c r="D67" s="30" t="s">
        <v>55</v>
      </c>
    </row>
    <row r="69" spans="1:9" ht="10.5" x14ac:dyDescent="0.25">
      <c r="A69" s="64" t="s">
        <v>1293</v>
      </c>
      <c r="B69" s="65"/>
      <c r="C69" s="65"/>
      <c r="D69" s="65"/>
      <c r="E69" s="11"/>
      <c r="G69" s="11"/>
      <c r="H69" s="65"/>
      <c r="I69" s="65"/>
    </row>
    <row r="70" spans="1:9" ht="10.5" x14ac:dyDescent="0.25">
      <c r="A70" s="64"/>
      <c r="B70" s="65"/>
      <c r="C70" s="65"/>
      <c r="D70" s="65"/>
      <c r="E70" s="11"/>
      <c r="G70" s="11"/>
      <c r="H70" s="65"/>
      <c r="I70" s="65"/>
    </row>
    <row r="71" spans="1:9" ht="10.5" x14ac:dyDescent="0.25">
      <c r="A71" s="64" t="s">
        <v>997</v>
      </c>
      <c r="B71" s="65"/>
      <c r="C71" s="65"/>
      <c r="D71" s="65"/>
      <c r="E71" s="11"/>
      <c r="G71" s="11"/>
      <c r="H71" s="65"/>
      <c r="I71" s="65"/>
    </row>
    <row r="72" spans="1:9" x14ac:dyDescent="0.2">
      <c r="A72" s="66"/>
      <c r="B72" s="65"/>
      <c r="C72" s="65"/>
      <c r="D72" s="65"/>
      <c r="E72" s="11"/>
      <c r="G72" s="11"/>
      <c r="H72" s="65"/>
      <c r="I72" s="65"/>
    </row>
    <row r="73" spans="1:9" x14ac:dyDescent="0.2">
      <c r="A73" s="65"/>
      <c r="B73" s="65"/>
      <c r="C73" s="65"/>
      <c r="D73" s="65"/>
      <c r="E73" s="11"/>
      <c r="G73" s="11"/>
      <c r="H73" s="65"/>
      <c r="I73" s="65"/>
    </row>
    <row r="74" spans="1:9" x14ac:dyDescent="0.2">
      <c r="A74" s="65"/>
      <c r="B74" s="65"/>
      <c r="C74" s="65"/>
      <c r="D74" s="65"/>
      <c r="E74" s="11"/>
      <c r="G74" s="11"/>
      <c r="H74" s="65"/>
      <c r="I74" s="65"/>
    </row>
    <row r="75" spans="1:9" x14ac:dyDescent="0.2">
      <c r="A75" s="65"/>
      <c r="B75" s="65"/>
      <c r="C75" s="65"/>
      <c r="D75" s="65"/>
      <c r="E75" s="11"/>
      <c r="G75" s="11"/>
      <c r="H75" s="65"/>
      <c r="I75" s="65"/>
    </row>
    <row r="76" spans="1:9" x14ac:dyDescent="0.2">
      <c r="A76" s="65"/>
      <c r="B76" s="65"/>
      <c r="C76" s="65"/>
      <c r="D76" s="65"/>
      <c r="E76" s="11"/>
      <c r="G76" s="11"/>
      <c r="H76" s="65"/>
      <c r="I76" s="65"/>
    </row>
    <row r="77" spans="1:9" x14ac:dyDescent="0.2">
      <c r="A77" s="65"/>
      <c r="B77" s="65"/>
      <c r="C77" s="65"/>
      <c r="D77" s="65"/>
      <c r="E77" s="11"/>
      <c r="G77" s="11"/>
      <c r="H77" s="65"/>
      <c r="I77" s="65"/>
    </row>
    <row r="78" spans="1:9" x14ac:dyDescent="0.2">
      <c r="A78" s="65"/>
      <c r="B78" s="65"/>
      <c r="C78" s="65"/>
      <c r="D78" s="65"/>
      <c r="E78" s="11"/>
      <c r="G78" s="11"/>
      <c r="H78" s="65"/>
      <c r="I78" s="65"/>
    </row>
    <row r="79" spans="1:9" x14ac:dyDescent="0.2">
      <c r="A79" s="65"/>
      <c r="B79" s="65"/>
      <c r="C79" s="65"/>
      <c r="D79" s="65"/>
      <c r="E79" s="11"/>
      <c r="G79" s="11"/>
      <c r="H79" s="65"/>
      <c r="I79" s="65"/>
    </row>
    <row r="80" spans="1:9" x14ac:dyDescent="0.2">
      <c r="A80" s="65"/>
      <c r="B80" s="65"/>
      <c r="C80" s="65"/>
      <c r="D80" s="65"/>
      <c r="E80" s="11"/>
      <c r="G80" s="11"/>
      <c r="H80" s="65"/>
      <c r="I80" s="65"/>
    </row>
    <row r="81" spans="1:9" x14ac:dyDescent="0.2">
      <c r="A81" s="65"/>
      <c r="B81" s="65"/>
      <c r="C81" s="65"/>
      <c r="D81" s="65"/>
      <c r="E81" s="11"/>
      <c r="G81" s="11"/>
      <c r="H81" s="65"/>
      <c r="I81" s="65"/>
    </row>
    <row r="82" spans="1:9" x14ac:dyDescent="0.2">
      <c r="A82" s="65"/>
      <c r="B82" s="65"/>
      <c r="C82" s="65"/>
      <c r="D82" s="65"/>
      <c r="E82" s="11"/>
      <c r="G82" s="11"/>
      <c r="H82" s="65"/>
      <c r="I82" s="65"/>
    </row>
    <row r="83" spans="1:9" x14ac:dyDescent="0.2">
      <c r="A83" s="65"/>
      <c r="B83" s="65"/>
      <c r="C83" s="65"/>
      <c r="D83" s="65"/>
      <c r="E83" s="11"/>
      <c r="G83" s="11"/>
      <c r="H83" s="65"/>
      <c r="I83" s="65"/>
    </row>
    <row r="84" spans="1:9" x14ac:dyDescent="0.2">
      <c r="A84" s="65"/>
      <c r="B84" s="65"/>
      <c r="C84" s="65"/>
      <c r="D84" s="65"/>
      <c r="E84" s="11"/>
      <c r="G84" s="11"/>
      <c r="H84" s="65"/>
      <c r="I84" s="65"/>
    </row>
    <row r="85" spans="1:9" x14ac:dyDescent="0.2">
      <c r="A85" s="65"/>
      <c r="B85" s="65"/>
      <c r="C85" s="65"/>
      <c r="D85" s="65"/>
      <c r="E85" s="11"/>
      <c r="G85" s="11"/>
      <c r="H85" s="65"/>
      <c r="I85" s="65"/>
    </row>
    <row r="86" spans="1:9" ht="10.5" x14ac:dyDescent="0.2">
      <c r="A86" s="94" t="s">
        <v>1439</v>
      </c>
      <c r="B86" s="95"/>
      <c r="C86" s="95"/>
      <c r="D86" s="95"/>
      <c r="E86" s="95"/>
      <c r="F86" s="95"/>
      <c r="G86" s="95"/>
      <c r="H86" s="65"/>
      <c r="I86" s="65"/>
    </row>
    <row r="87" spans="1:9" x14ac:dyDescent="0.2">
      <c r="A87" s="65"/>
      <c r="B87" s="65"/>
      <c r="C87" s="65"/>
      <c r="D87" s="65"/>
      <c r="E87" s="11"/>
      <c r="G87" s="11"/>
      <c r="H87" s="65"/>
      <c r="I87" s="65"/>
    </row>
    <row r="88" spans="1:9" ht="10.5" x14ac:dyDescent="0.25">
      <c r="A88" s="64" t="s">
        <v>998</v>
      </c>
      <c r="B88" s="65"/>
      <c r="C88" s="65"/>
      <c r="D88" s="65"/>
      <c r="E88" s="11"/>
      <c r="G88" s="11"/>
      <c r="H88" s="65"/>
      <c r="I88" s="65"/>
    </row>
    <row r="89" spans="1:9" x14ac:dyDescent="0.2">
      <c r="A89" s="65"/>
      <c r="B89" s="65"/>
      <c r="C89" s="65"/>
      <c r="D89" s="65"/>
      <c r="E89" s="11"/>
      <c r="G89" s="11"/>
      <c r="H89" s="65"/>
      <c r="I89" s="65"/>
    </row>
    <row r="90" spans="1:9" x14ac:dyDescent="0.2">
      <c r="A90" s="65"/>
      <c r="B90" s="65"/>
      <c r="C90" s="65"/>
      <c r="D90" s="65"/>
      <c r="E90" s="11"/>
      <c r="G90" s="11"/>
      <c r="H90" s="65"/>
      <c r="I90" s="65"/>
    </row>
    <row r="91" spans="1:9" x14ac:dyDescent="0.2">
      <c r="A91" s="65"/>
      <c r="B91" s="65"/>
      <c r="C91" s="65"/>
      <c r="D91" s="65"/>
      <c r="E91" s="11"/>
      <c r="G91" s="11"/>
      <c r="H91" s="65"/>
      <c r="I91" s="65"/>
    </row>
    <row r="92" spans="1:9" x14ac:dyDescent="0.2">
      <c r="A92" s="65"/>
      <c r="B92" s="65"/>
      <c r="C92" s="65"/>
      <c r="D92" s="65"/>
      <c r="E92" s="11"/>
      <c r="G92" s="11"/>
      <c r="H92" s="65"/>
      <c r="I92" s="65"/>
    </row>
    <row r="93" spans="1:9" x14ac:dyDescent="0.2">
      <c r="A93" s="65"/>
      <c r="B93" s="65"/>
      <c r="C93" s="65"/>
      <c r="D93" s="65"/>
      <c r="E93" s="11"/>
      <c r="G93" s="11"/>
      <c r="H93" s="65"/>
      <c r="I93" s="65"/>
    </row>
    <row r="94" spans="1:9" x14ac:dyDescent="0.2">
      <c r="A94" s="65"/>
      <c r="B94" s="65"/>
      <c r="C94" s="65"/>
      <c r="D94" s="65"/>
      <c r="E94" s="11"/>
      <c r="G94" s="11"/>
      <c r="H94" s="65"/>
      <c r="I94" s="65"/>
    </row>
    <row r="95" spans="1:9" x14ac:dyDescent="0.2">
      <c r="A95" s="65"/>
      <c r="B95" s="65"/>
      <c r="C95" s="65"/>
      <c r="D95" s="65"/>
      <c r="E95" s="11"/>
      <c r="G95" s="11"/>
      <c r="H95" s="65"/>
      <c r="I95" s="65"/>
    </row>
    <row r="96" spans="1:9" x14ac:dyDescent="0.2">
      <c r="A96" s="65"/>
      <c r="B96" s="65"/>
      <c r="C96" s="65"/>
      <c r="D96" s="65"/>
      <c r="E96" s="11"/>
      <c r="G96" s="11"/>
      <c r="H96" s="65"/>
      <c r="I96" s="65"/>
    </row>
    <row r="97" spans="1:9" x14ac:dyDescent="0.2">
      <c r="A97" s="65"/>
      <c r="B97" s="65"/>
      <c r="C97" s="65"/>
      <c r="D97" s="65"/>
      <c r="E97" s="11"/>
      <c r="G97" s="11"/>
      <c r="H97" s="65"/>
      <c r="I97" s="65"/>
    </row>
    <row r="98" spans="1:9" x14ac:dyDescent="0.2">
      <c r="A98" s="65"/>
      <c r="B98" s="65"/>
      <c r="C98" s="65"/>
      <c r="D98" s="65"/>
      <c r="E98" s="11"/>
      <c r="G98" s="11"/>
      <c r="H98" s="65"/>
      <c r="I98" s="65"/>
    </row>
    <row r="99" spans="1:9" x14ac:dyDescent="0.2">
      <c r="A99" s="65"/>
      <c r="B99" s="65"/>
      <c r="C99" s="65"/>
      <c r="D99" s="65"/>
      <c r="E99" s="11"/>
      <c r="G99" s="11"/>
      <c r="H99" s="65"/>
      <c r="I99" s="65"/>
    </row>
    <row r="100" spans="1:9" x14ac:dyDescent="0.2">
      <c r="A100" s="65"/>
      <c r="B100" s="65"/>
      <c r="C100" s="65"/>
      <c r="D100" s="65"/>
      <c r="E100" s="11"/>
      <c r="G100" s="11"/>
      <c r="H100" s="65"/>
      <c r="I100" s="65"/>
    </row>
    <row r="101" spans="1:9" x14ac:dyDescent="0.2">
      <c r="A101" s="65"/>
      <c r="B101" s="65"/>
      <c r="C101" s="65"/>
      <c r="D101" s="65"/>
      <c r="E101" s="11"/>
      <c r="G101" s="11"/>
      <c r="H101" s="65"/>
      <c r="I101" s="65"/>
    </row>
    <row r="102" spans="1:9" x14ac:dyDescent="0.2">
      <c r="A102" s="65"/>
      <c r="B102" s="65"/>
      <c r="C102" s="65"/>
      <c r="D102" s="65"/>
      <c r="E102" s="11"/>
      <c r="G102" s="11"/>
      <c r="H102" s="65"/>
      <c r="I102" s="65"/>
    </row>
    <row r="103" spans="1:9" x14ac:dyDescent="0.2">
      <c r="A103" s="65"/>
      <c r="B103" s="65"/>
      <c r="C103" s="65"/>
      <c r="D103" s="65"/>
      <c r="E103" s="11"/>
      <c r="G103" s="11"/>
      <c r="H103" s="65"/>
      <c r="I103" s="65"/>
    </row>
    <row r="104" spans="1:9" x14ac:dyDescent="0.2">
      <c r="A104" s="65"/>
      <c r="B104" s="65"/>
      <c r="C104" s="65"/>
      <c r="D104" s="65"/>
      <c r="E104" s="11"/>
      <c r="G104" s="11"/>
      <c r="H104" s="65"/>
      <c r="I104" s="65"/>
    </row>
    <row r="105" spans="1:9" x14ac:dyDescent="0.2">
      <c r="A105" s="65" t="s">
        <v>1001</v>
      </c>
      <c r="B105" s="65"/>
      <c r="C105" s="65"/>
      <c r="D105" s="65"/>
      <c r="E105" s="11"/>
      <c r="G105" s="11"/>
      <c r="H105" s="65"/>
      <c r="I105" s="65"/>
    </row>
    <row r="106" spans="1:9" x14ac:dyDescent="0.2">
      <c r="A106" s="66"/>
      <c r="B106" s="65"/>
      <c r="C106" s="65"/>
      <c r="D106" s="65"/>
      <c r="E106" s="11"/>
      <c r="G106" s="11"/>
      <c r="H106" s="65"/>
      <c r="I106" s="65"/>
    </row>
    <row r="107" spans="1:9" x14ac:dyDescent="0.2">
      <c r="A107" s="65"/>
      <c r="B107" s="65"/>
      <c r="C107" s="65"/>
      <c r="D107" s="65"/>
      <c r="E107" s="11"/>
      <c r="G107" s="11"/>
      <c r="H107" s="65"/>
      <c r="I107" s="65"/>
    </row>
    <row r="110" spans="1:9" x14ac:dyDescent="0.2">
      <c r="A110" s="65"/>
    </row>
    <row r="111" spans="1:9" x14ac:dyDescent="0.2">
      <c r="A111" s="66"/>
    </row>
  </sheetData>
  <mergeCells count="5">
    <mergeCell ref="A1:G1"/>
    <mergeCell ref="A43:G43"/>
    <mergeCell ref="A54:B54"/>
    <mergeCell ref="A55:B55"/>
    <mergeCell ref="A56:B56"/>
  </mergeCells>
  <conditionalFormatting sqref="F2:F3 F42">
    <cfRule type="cellIs" dxfId="92" priority="6" stopIfTrue="1" operator="between">
      <formula>0.009</formula>
      <formula>-0.009</formula>
    </cfRule>
  </conditionalFormatting>
  <conditionalFormatting sqref="F5:F27">
    <cfRule type="cellIs" dxfId="91" priority="3" stopIfTrue="1" operator="between">
      <formula>0.009</formula>
      <formula>-0.009</formula>
    </cfRule>
  </conditionalFormatting>
  <conditionalFormatting sqref="F29:F40">
    <cfRule type="cellIs" dxfId="90" priority="5" stopIfTrue="1" operator="between">
      <formula>0.009</formula>
      <formula>-0.009</formula>
    </cfRule>
  </conditionalFormatting>
  <conditionalFormatting sqref="F44:F85">
    <cfRule type="cellIs" dxfId="89" priority="1" stopIfTrue="1" operator="between">
      <formula>0.009</formula>
      <formula>-0.009</formula>
    </cfRule>
  </conditionalFormatting>
  <conditionalFormatting sqref="F87:F65536">
    <cfRule type="cellIs" dxfId="88" priority="2" stopIfTrue="1" operator="between">
      <formula>0.009</formula>
      <formula>-0.009</formula>
    </cfRule>
  </conditionalFormatting>
  <conditionalFormatting sqref="H62:H63">
    <cfRule type="cellIs" dxfId="87" priority="4" stopIfTrue="1" operator="between">
      <formula>0.009</formula>
      <formula>-0.009</formula>
    </cfRule>
  </conditionalFormatting>
  <hyperlinks>
    <hyperlink ref="A70" r:id="rId1" tooltip="https://www.franklintempletonindia.com/downloadsServlet/pdf/product-labels-jg9o5k7l" display="https://www.franklintempletonindia.com/downloadsServlet/pdf/product-labels-jg9o5k7l" xr:uid="{00000000-0004-0000-0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43"/>
  <sheetViews>
    <sheetView workbookViewId="0">
      <selection sqref="A1:G1"/>
    </sheetView>
  </sheetViews>
  <sheetFormatPr defaultColWidth="9.08984375" defaultRowHeight="10" x14ac:dyDescent="0.2"/>
  <cols>
    <col min="1" max="1" width="38.6328125" style="7" bestFit="1" customWidth="1"/>
    <col min="2" max="2" width="60.453125" style="7" bestFit="1" customWidth="1"/>
    <col min="3" max="3" width="25.54296875" style="7" bestFit="1" customWidth="1"/>
    <col min="4" max="4" width="15" style="7" bestFit="1" customWidth="1"/>
    <col min="5" max="5" width="27.6328125" style="10" customWidth="1"/>
    <col min="6" max="6" width="13.54296875" style="11" bestFit="1" customWidth="1"/>
    <col min="7" max="7" width="4.54296875" style="10" bestFit="1" customWidth="1"/>
    <col min="8" max="16384" width="9.08984375" style="7"/>
  </cols>
  <sheetData>
    <row r="1" spans="1:7" s="1" customFormat="1" ht="14" x14ac:dyDescent="0.25">
      <c r="A1" s="106" t="s">
        <v>1440</v>
      </c>
      <c r="B1" s="107"/>
      <c r="C1" s="107"/>
      <c r="D1" s="107"/>
      <c r="E1" s="107"/>
      <c r="F1" s="107"/>
      <c r="G1" s="107"/>
    </row>
    <row r="2" spans="1:7" s="1" customFormat="1" ht="11.5" x14ac:dyDescent="0.25">
      <c r="E2" s="5"/>
      <c r="F2" s="9"/>
      <c r="G2" s="10"/>
    </row>
    <row r="3" spans="1:7" s="1" customFormat="1" ht="11.5" x14ac:dyDescent="0.25">
      <c r="A3" s="8" t="s">
        <v>7</v>
      </c>
      <c r="B3" s="2"/>
      <c r="C3" s="3"/>
      <c r="D3" s="3"/>
      <c r="E3" s="4"/>
      <c r="F3" s="9"/>
      <c r="G3" s="10"/>
    </row>
    <row r="4" spans="1:7" s="1" customFormat="1" ht="21" x14ac:dyDescent="0.25">
      <c r="A4" s="6" t="s">
        <v>2</v>
      </c>
      <c r="B4" s="6" t="s">
        <v>0</v>
      </c>
      <c r="C4" s="13" t="s">
        <v>4</v>
      </c>
      <c r="D4" s="13" t="s">
        <v>1</v>
      </c>
      <c r="E4" s="53" t="s">
        <v>6</v>
      </c>
      <c r="F4" s="12" t="s">
        <v>3</v>
      </c>
      <c r="G4" s="12" t="s">
        <v>5</v>
      </c>
    </row>
    <row r="5" spans="1:7" ht="10.5" x14ac:dyDescent="0.25">
      <c r="A5" s="16" t="s">
        <v>110</v>
      </c>
      <c r="B5" s="17"/>
      <c r="C5" s="17"/>
      <c r="D5" s="17"/>
      <c r="E5" s="18"/>
      <c r="F5" s="19"/>
      <c r="G5" s="18"/>
    </row>
    <row r="6" spans="1:7" ht="10.5" x14ac:dyDescent="0.25">
      <c r="A6" s="20" t="s">
        <v>20</v>
      </c>
      <c r="B6" s="21"/>
      <c r="C6" s="21"/>
      <c r="D6" s="21"/>
      <c r="E6" s="22"/>
      <c r="F6" s="23"/>
      <c r="G6" s="22"/>
    </row>
    <row r="7" spans="1:7" x14ac:dyDescent="0.2">
      <c r="A7" s="21" t="s">
        <v>112</v>
      </c>
      <c r="B7" s="21" t="s">
        <v>111</v>
      </c>
      <c r="C7" s="21" t="s">
        <v>113</v>
      </c>
      <c r="D7" s="24">
        <v>220000</v>
      </c>
      <c r="E7" s="22">
        <v>2172.06</v>
      </c>
      <c r="F7" s="23">
        <v>4.1656624806983897</v>
      </c>
      <c r="G7" s="22"/>
    </row>
    <row r="8" spans="1:7" x14ac:dyDescent="0.2">
      <c r="A8" s="21" t="s">
        <v>115</v>
      </c>
      <c r="B8" s="21" t="s">
        <v>114</v>
      </c>
      <c r="C8" s="21" t="s">
        <v>113</v>
      </c>
      <c r="D8" s="24">
        <v>112500</v>
      </c>
      <c r="E8" s="22">
        <v>1513.4625000000001</v>
      </c>
      <c r="F8" s="23">
        <v>2.9025781756461599</v>
      </c>
      <c r="G8" s="22"/>
    </row>
    <row r="9" spans="1:7" x14ac:dyDescent="0.2">
      <c r="A9" s="21" t="s">
        <v>117</v>
      </c>
      <c r="B9" s="21" t="s">
        <v>116</v>
      </c>
      <c r="C9" s="21" t="s">
        <v>118</v>
      </c>
      <c r="D9" s="24">
        <v>27100</v>
      </c>
      <c r="E9" s="22">
        <v>1092.3739</v>
      </c>
      <c r="F9" s="23">
        <v>2.09499782240094</v>
      </c>
      <c r="G9" s="22"/>
    </row>
    <row r="10" spans="1:7" x14ac:dyDescent="0.2">
      <c r="A10" s="21" t="s">
        <v>120</v>
      </c>
      <c r="B10" s="21" t="s">
        <v>119</v>
      </c>
      <c r="C10" s="21" t="s">
        <v>121</v>
      </c>
      <c r="D10" s="24">
        <v>48000</v>
      </c>
      <c r="E10" s="22">
        <v>986.16</v>
      </c>
      <c r="F10" s="23">
        <v>1.89129660873343</v>
      </c>
      <c r="G10" s="22"/>
    </row>
    <row r="11" spans="1:7" x14ac:dyDescent="0.2">
      <c r="A11" s="21" t="s">
        <v>123</v>
      </c>
      <c r="B11" s="21" t="s">
        <v>122</v>
      </c>
      <c r="C11" s="21" t="s">
        <v>124</v>
      </c>
      <c r="D11" s="24">
        <v>60000</v>
      </c>
      <c r="E11" s="22">
        <v>891.84</v>
      </c>
      <c r="F11" s="23">
        <v>1.7104059863843799</v>
      </c>
      <c r="G11" s="22"/>
    </row>
    <row r="12" spans="1:7" x14ac:dyDescent="0.2">
      <c r="A12" s="21" t="s">
        <v>126</v>
      </c>
      <c r="B12" s="21" t="s">
        <v>125</v>
      </c>
      <c r="C12" s="21" t="s">
        <v>127</v>
      </c>
      <c r="D12" s="24">
        <v>58000</v>
      </c>
      <c r="E12" s="22">
        <v>859.73400000000004</v>
      </c>
      <c r="F12" s="23">
        <v>1.6488318311560199</v>
      </c>
      <c r="G12" s="22"/>
    </row>
    <row r="13" spans="1:7" x14ac:dyDescent="0.2">
      <c r="A13" s="21" t="s">
        <v>129</v>
      </c>
      <c r="B13" s="21" t="s">
        <v>128</v>
      </c>
      <c r="C13" s="21" t="s">
        <v>113</v>
      </c>
      <c r="D13" s="24">
        <v>66000</v>
      </c>
      <c r="E13" s="22">
        <v>813.64800000000002</v>
      </c>
      <c r="F13" s="23">
        <v>1.56044627961257</v>
      </c>
      <c r="G13" s="22"/>
    </row>
    <row r="14" spans="1:7" x14ac:dyDescent="0.2">
      <c r="A14" s="21" t="s">
        <v>131</v>
      </c>
      <c r="B14" s="21" t="s">
        <v>130</v>
      </c>
      <c r="C14" s="21" t="s">
        <v>132</v>
      </c>
      <c r="D14" s="24">
        <v>200000</v>
      </c>
      <c r="E14" s="22">
        <v>635.5</v>
      </c>
      <c r="F14" s="23">
        <v>1.2187870070273501</v>
      </c>
      <c r="G14" s="22"/>
    </row>
    <row r="15" spans="1:7" x14ac:dyDescent="0.2">
      <c r="A15" s="21" t="s">
        <v>134</v>
      </c>
      <c r="B15" s="21" t="s">
        <v>133</v>
      </c>
      <c r="C15" s="21" t="s">
        <v>127</v>
      </c>
      <c r="D15" s="24">
        <v>41000</v>
      </c>
      <c r="E15" s="22">
        <v>632.01499999999999</v>
      </c>
      <c r="F15" s="23">
        <v>1.21210333634365</v>
      </c>
      <c r="G15" s="22"/>
    </row>
    <row r="16" spans="1:7" x14ac:dyDescent="0.2">
      <c r="A16" s="21" t="s">
        <v>136</v>
      </c>
      <c r="B16" s="21" t="s">
        <v>135</v>
      </c>
      <c r="C16" s="21" t="s">
        <v>113</v>
      </c>
      <c r="D16" s="24">
        <v>53000</v>
      </c>
      <c r="E16" s="22">
        <v>496.61</v>
      </c>
      <c r="F16" s="23">
        <v>0.95241827782824995</v>
      </c>
      <c r="G16" s="22"/>
    </row>
    <row r="17" spans="1:7" x14ac:dyDescent="0.2">
      <c r="A17" s="21" t="s">
        <v>138</v>
      </c>
      <c r="B17" s="21" t="s">
        <v>137</v>
      </c>
      <c r="C17" s="21" t="s">
        <v>139</v>
      </c>
      <c r="D17" s="24">
        <v>3900</v>
      </c>
      <c r="E17" s="22">
        <v>465.93299999999999</v>
      </c>
      <c r="F17" s="23">
        <v>0.89358471525613603</v>
      </c>
      <c r="G17" s="22"/>
    </row>
    <row r="18" spans="1:7" x14ac:dyDescent="0.2">
      <c r="A18" s="21" t="s">
        <v>141</v>
      </c>
      <c r="B18" s="21" t="s">
        <v>140</v>
      </c>
      <c r="C18" s="21" t="s">
        <v>142</v>
      </c>
      <c r="D18" s="24">
        <v>6000</v>
      </c>
      <c r="E18" s="22">
        <v>460.86</v>
      </c>
      <c r="F18" s="23">
        <v>0.88385551543450003</v>
      </c>
      <c r="G18" s="22"/>
    </row>
    <row r="19" spans="1:7" x14ac:dyDescent="0.2">
      <c r="A19" s="21" t="s">
        <v>144</v>
      </c>
      <c r="B19" s="21" t="s">
        <v>143</v>
      </c>
      <c r="C19" s="21" t="s">
        <v>145</v>
      </c>
      <c r="D19" s="24">
        <v>135000</v>
      </c>
      <c r="E19" s="22">
        <v>454.88249999999999</v>
      </c>
      <c r="F19" s="23">
        <v>0.87239162977831497</v>
      </c>
      <c r="G19" s="22"/>
    </row>
    <row r="20" spans="1:7" x14ac:dyDescent="0.2">
      <c r="A20" s="21" t="s">
        <v>147</v>
      </c>
      <c r="B20" s="21" t="s">
        <v>146</v>
      </c>
      <c r="C20" s="21" t="s">
        <v>148</v>
      </c>
      <c r="D20" s="24">
        <v>24000</v>
      </c>
      <c r="E20" s="22">
        <v>405.76799999999997</v>
      </c>
      <c r="F20" s="23">
        <v>0.77819790128634803</v>
      </c>
      <c r="G20" s="22"/>
    </row>
    <row r="21" spans="1:7" x14ac:dyDescent="0.2">
      <c r="A21" s="21" t="s">
        <v>150</v>
      </c>
      <c r="B21" s="21" t="s">
        <v>149</v>
      </c>
      <c r="C21" s="21" t="s">
        <v>151</v>
      </c>
      <c r="D21" s="24">
        <v>11500</v>
      </c>
      <c r="E21" s="22">
        <v>401.02800000000002</v>
      </c>
      <c r="F21" s="23">
        <v>0.76910734202071496</v>
      </c>
      <c r="G21" s="22"/>
    </row>
    <row r="22" spans="1:7" x14ac:dyDescent="0.2">
      <c r="A22" s="21" t="s">
        <v>153</v>
      </c>
      <c r="B22" s="21" t="s">
        <v>152</v>
      </c>
      <c r="C22" s="21" t="s">
        <v>154</v>
      </c>
      <c r="D22" s="24">
        <v>21000</v>
      </c>
      <c r="E22" s="22">
        <v>374.93400000000003</v>
      </c>
      <c r="F22" s="23">
        <v>0.71906323791155402</v>
      </c>
      <c r="G22" s="22"/>
    </row>
    <row r="23" spans="1:7" x14ac:dyDescent="0.2">
      <c r="A23" s="21" t="s">
        <v>156</v>
      </c>
      <c r="B23" s="21" t="s">
        <v>155</v>
      </c>
      <c r="C23" s="21" t="s">
        <v>157</v>
      </c>
      <c r="D23" s="24">
        <v>200000</v>
      </c>
      <c r="E23" s="22">
        <v>365.52</v>
      </c>
      <c r="F23" s="23">
        <v>0.70100869678778499</v>
      </c>
      <c r="G23" s="22"/>
    </row>
    <row r="24" spans="1:7" x14ac:dyDescent="0.2">
      <c r="A24" s="21" t="s">
        <v>159</v>
      </c>
      <c r="B24" s="21" t="s">
        <v>158</v>
      </c>
      <c r="C24" s="21" t="s">
        <v>160</v>
      </c>
      <c r="D24" s="24">
        <v>6000</v>
      </c>
      <c r="E24" s="22">
        <v>350.19</v>
      </c>
      <c r="F24" s="23">
        <v>0.67160821713754204</v>
      </c>
      <c r="G24" s="22"/>
    </row>
    <row r="25" spans="1:7" x14ac:dyDescent="0.2">
      <c r="A25" s="21" t="s">
        <v>162</v>
      </c>
      <c r="B25" s="21" t="s">
        <v>161</v>
      </c>
      <c r="C25" s="21" t="s">
        <v>163</v>
      </c>
      <c r="D25" s="24">
        <v>45000</v>
      </c>
      <c r="E25" s="22">
        <v>329.33249999999998</v>
      </c>
      <c r="F25" s="23">
        <v>0.63160687960949602</v>
      </c>
      <c r="G25" s="22"/>
    </row>
    <row r="26" spans="1:7" x14ac:dyDescent="0.2">
      <c r="A26" s="21" t="s">
        <v>165</v>
      </c>
      <c r="B26" s="21" t="s">
        <v>164</v>
      </c>
      <c r="C26" s="21" t="s">
        <v>166</v>
      </c>
      <c r="D26" s="24">
        <v>8500</v>
      </c>
      <c r="E26" s="22">
        <v>304.07900000000001</v>
      </c>
      <c r="F26" s="23">
        <v>0.58317471960640399</v>
      </c>
      <c r="G26" s="22"/>
    </row>
    <row r="27" spans="1:7" x14ac:dyDescent="0.2">
      <c r="A27" s="21" t="s">
        <v>168</v>
      </c>
      <c r="B27" s="21" t="s">
        <v>167</v>
      </c>
      <c r="C27" s="21" t="s">
        <v>169</v>
      </c>
      <c r="D27" s="24">
        <v>70000</v>
      </c>
      <c r="E27" s="22">
        <v>298.27</v>
      </c>
      <c r="F27" s="23">
        <v>0.57203398990723497</v>
      </c>
      <c r="G27" s="22"/>
    </row>
    <row r="28" spans="1:7" x14ac:dyDescent="0.2">
      <c r="A28" s="21" t="s">
        <v>171</v>
      </c>
      <c r="B28" s="21" t="s">
        <v>170</v>
      </c>
      <c r="C28" s="21" t="s">
        <v>172</v>
      </c>
      <c r="D28" s="24">
        <v>11500</v>
      </c>
      <c r="E28" s="22">
        <v>283.53250000000003</v>
      </c>
      <c r="F28" s="23">
        <v>0.54376983016519598</v>
      </c>
      <c r="G28" s="22"/>
    </row>
    <row r="29" spans="1:7" x14ac:dyDescent="0.2">
      <c r="A29" s="21" t="s">
        <v>174</v>
      </c>
      <c r="B29" s="21" t="s">
        <v>173</v>
      </c>
      <c r="C29" s="21" t="s">
        <v>175</v>
      </c>
      <c r="D29" s="24">
        <v>5000</v>
      </c>
      <c r="E29" s="22">
        <v>281.25</v>
      </c>
      <c r="F29" s="23">
        <v>0.53939236148928804</v>
      </c>
      <c r="G29" s="22"/>
    </row>
    <row r="30" spans="1:7" x14ac:dyDescent="0.2">
      <c r="A30" s="21" t="s">
        <v>177</v>
      </c>
      <c r="B30" s="21" t="s">
        <v>176</v>
      </c>
      <c r="C30" s="21" t="s">
        <v>148</v>
      </c>
      <c r="D30" s="24">
        <v>17400</v>
      </c>
      <c r="E30" s="22">
        <v>276.95580000000001</v>
      </c>
      <c r="F30" s="23">
        <v>0.53115677507610604</v>
      </c>
      <c r="G30" s="22"/>
    </row>
    <row r="31" spans="1:7" x14ac:dyDescent="0.2">
      <c r="A31" s="21" t="s">
        <v>179</v>
      </c>
      <c r="B31" s="21" t="s">
        <v>178</v>
      </c>
      <c r="C31" s="21" t="s">
        <v>180</v>
      </c>
      <c r="D31" s="24">
        <v>3365</v>
      </c>
      <c r="E31" s="22">
        <v>270.428225</v>
      </c>
      <c r="F31" s="23">
        <v>0.51863793385282297</v>
      </c>
      <c r="G31" s="22"/>
    </row>
    <row r="32" spans="1:7" x14ac:dyDescent="0.2">
      <c r="A32" s="21" t="s">
        <v>182</v>
      </c>
      <c r="B32" s="21" t="s">
        <v>181</v>
      </c>
      <c r="C32" s="21" t="s">
        <v>145</v>
      </c>
      <c r="D32" s="24">
        <v>150000</v>
      </c>
      <c r="E32" s="22">
        <v>269.94</v>
      </c>
      <c r="F32" s="23">
        <v>0.51770159665926496</v>
      </c>
      <c r="G32" s="22"/>
    </row>
    <row r="33" spans="1:7" x14ac:dyDescent="0.2">
      <c r="A33" s="21" t="s">
        <v>184</v>
      </c>
      <c r="B33" s="21" t="s">
        <v>183</v>
      </c>
      <c r="C33" s="21" t="s">
        <v>142</v>
      </c>
      <c r="D33" s="24">
        <v>13500</v>
      </c>
      <c r="E33" s="22">
        <v>266.00400000000002</v>
      </c>
      <c r="F33" s="23">
        <v>0.51015298035767598</v>
      </c>
      <c r="G33" s="22"/>
    </row>
    <row r="34" spans="1:7" x14ac:dyDescent="0.2">
      <c r="A34" s="21" t="s">
        <v>186</v>
      </c>
      <c r="B34" s="21" t="s">
        <v>185</v>
      </c>
      <c r="C34" s="21" t="s">
        <v>180</v>
      </c>
      <c r="D34" s="24">
        <v>93000</v>
      </c>
      <c r="E34" s="22">
        <v>262.911</v>
      </c>
      <c r="F34" s="23">
        <v>0.50422110276092502</v>
      </c>
      <c r="G34" s="22"/>
    </row>
    <row r="35" spans="1:7" x14ac:dyDescent="0.2">
      <c r="A35" s="21" t="s">
        <v>188</v>
      </c>
      <c r="B35" s="21" t="s">
        <v>187</v>
      </c>
      <c r="C35" s="21" t="s">
        <v>189</v>
      </c>
      <c r="D35" s="24">
        <v>42300</v>
      </c>
      <c r="E35" s="22">
        <v>252.89054999999999</v>
      </c>
      <c r="F35" s="23">
        <v>0.48500348786782099</v>
      </c>
      <c r="G35" s="22"/>
    </row>
    <row r="36" spans="1:7" x14ac:dyDescent="0.2">
      <c r="A36" s="21" t="s">
        <v>191</v>
      </c>
      <c r="B36" s="21" t="s">
        <v>190</v>
      </c>
      <c r="C36" s="21" t="s">
        <v>151</v>
      </c>
      <c r="D36" s="24">
        <v>1500</v>
      </c>
      <c r="E36" s="22">
        <v>242.79</v>
      </c>
      <c r="F36" s="23">
        <v>0.465632254030166</v>
      </c>
      <c r="G36" s="22"/>
    </row>
    <row r="37" spans="1:7" x14ac:dyDescent="0.2">
      <c r="A37" s="21" t="s">
        <v>193</v>
      </c>
      <c r="B37" s="21" t="s">
        <v>192</v>
      </c>
      <c r="C37" s="21" t="s">
        <v>194</v>
      </c>
      <c r="D37" s="24">
        <v>8000</v>
      </c>
      <c r="E37" s="22">
        <v>241.84</v>
      </c>
      <c r="F37" s="23">
        <v>0.46381030649802402</v>
      </c>
      <c r="G37" s="22"/>
    </row>
    <row r="38" spans="1:7" x14ac:dyDescent="0.2">
      <c r="A38" s="21" t="s">
        <v>196</v>
      </c>
      <c r="B38" s="21" t="s">
        <v>195</v>
      </c>
      <c r="C38" s="21" t="s">
        <v>197</v>
      </c>
      <c r="D38" s="24">
        <v>127000</v>
      </c>
      <c r="E38" s="22">
        <v>232.20679999999999</v>
      </c>
      <c r="F38" s="23">
        <v>0.445335374954207</v>
      </c>
      <c r="G38" s="22"/>
    </row>
    <row r="39" spans="1:7" x14ac:dyDescent="0.2">
      <c r="A39" s="21" t="s">
        <v>199</v>
      </c>
      <c r="B39" s="21" t="s">
        <v>198</v>
      </c>
      <c r="C39" s="21" t="s">
        <v>200</v>
      </c>
      <c r="D39" s="24">
        <v>23000</v>
      </c>
      <c r="E39" s="22">
        <v>229.977</v>
      </c>
      <c r="F39" s="23">
        <v>0.44105897642034497</v>
      </c>
      <c r="G39" s="22"/>
    </row>
    <row r="40" spans="1:7" x14ac:dyDescent="0.2">
      <c r="A40" s="21" t="s">
        <v>202</v>
      </c>
      <c r="B40" s="21" t="s">
        <v>201</v>
      </c>
      <c r="C40" s="21" t="s">
        <v>203</v>
      </c>
      <c r="D40" s="24">
        <v>31800</v>
      </c>
      <c r="E40" s="22">
        <v>228.94409999999999</v>
      </c>
      <c r="F40" s="23">
        <v>0.43907803999303002</v>
      </c>
      <c r="G40" s="22"/>
    </row>
    <row r="41" spans="1:7" x14ac:dyDescent="0.2">
      <c r="A41" s="21" t="s">
        <v>205</v>
      </c>
      <c r="B41" s="21" t="s">
        <v>204</v>
      </c>
      <c r="C41" s="21" t="s">
        <v>132</v>
      </c>
      <c r="D41" s="24">
        <v>27000</v>
      </c>
      <c r="E41" s="22">
        <v>223.95150000000001</v>
      </c>
      <c r="F41" s="23">
        <v>0.42950303446779797</v>
      </c>
      <c r="G41" s="22"/>
    </row>
    <row r="42" spans="1:7" x14ac:dyDescent="0.2">
      <c r="A42" s="21" t="s">
        <v>207</v>
      </c>
      <c r="B42" s="21" t="s">
        <v>206</v>
      </c>
      <c r="C42" s="21" t="s">
        <v>208</v>
      </c>
      <c r="D42" s="24">
        <v>15000</v>
      </c>
      <c r="E42" s="22">
        <v>214.71</v>
      </c>
      <c r="F42" s="23">
        <v>0.41177932065907502</v>
      </c>
      <c r="G42" s="22"/>
    </row>
    <row r="43" spans="1:7" x14ac:dyDescent="0.2">
      <c r="A43" s="21" t="s">
        <v>210</v>
      </c>
      <c r="B43" s="21" t="s">
        <v>209</v>
      </c>
      <c r="C43" s="21" t="s">
        <v>194</v>
      </c>
      <c r="D43" s="24">
        <v>21000</v>
      </c>
      <c r="E43" s="22">
        <v>210.9975</v>
      </c>
      <c r="F43" s="23">
        <v>0.404659341487417</v>
      </c>
      <c r="G43" s="22"/>
    </row>
    <row r="44" spans="1:7" x14ac:dyDescent="0.2">
      <c r="A44" s="21" t="s">
        <v>212</v>
      </c>
      <c r="B44" s="21" t="s">
        <v>211</v>
      </c>
      <c r="C44" s="21" t="s">
        <v>213</v>
      </c>
      <c r="D44" s="24">
        <v>12000</v>
      </c>
      <c r="E44" s="22">
        <v>203.61600000000001</v>
      </c>
      <c r="F44" s="23">
        <v>0.39050280916267699</v>
      </c>
      <c r="G44" s="22"/>
    </row>
    <row r="45" spans="1:7" x14ac:dyDescent="0.2">
      <c r="A45" s="21" t="s">
        <v>215</v>
      </c>
      <c r="B45" s="21" t="s">
        <v>214</v>
      </c>
      <c r="C45" s="21" t="s">
        <v>216</v>
      </c>
      <c r="D45" s="24">
        <v>12000</v>
      </c>
      <c r="E45" s="22">
        <v>201.50399999999999</v>
      </c>
      <c r="F45" s="23">
        <v>0.3864523321228</v>
      </c>
      <c r="G45" s="22"/>
    </row>
    <row r="46" spans="1:7" x14ac:dyDescent="0.2">
      <c r="A46" s="21" t="s">
        <v>218</v>
      </c>
      <c r="B46" s="21" t="s">
        <v>217</v>
      </c>
      <c r="C46" s="21" t="s">
        <v>163</v>
      </c>
      <c r="D46" s="24">
        <v>10000</v>
      </c>
      <c r="E46" s="22">
        <v>199.37</v>
      </c>
      <c r="F46" s="23">
        <v>0.38235966261375798</v>
      </c>
      <c r="G46" s="22"/>
    </row>
    <row r="47" spans="1:7" x14ac:dyDescent="0.2">
      <c r="A47" s="21" t="s">
        <v>220</v>
      </c>
      <c r="B47" s="21" t="s">
        <v>219</v>
      </c>
      <c r="C47" s="21" t="s">
        <v>189</v>
      </c>
      <c r="D47" s="24">
        <v>120000</v>
      </c>
      <c r="E47" s="22">
        <v>198.32400000000001</v>
      </c>
      <c r="F47" s="23">
        <v>0.38035360248889399</v>
      </c>
      <c r="G47" s="22"/>
    </row>
    <row r="48" spans="1:7" x14ac:dyDescent="0.2">
      <c r="A48" s="21" t="s">
        <v>222</v>
      </c>
      <c r="B48" s="21" t="s">
        <v>221</v>
      </c>
      <c r="C48" s="21" t="s">
        <v>194</v>
      </c>
      <c r="D48" s="24">
        <v>1580</v>
      </c>
      <c r="E48" s="22">
        <v>196.29920000000001</v>
      </c>
      <c r="F48" s="23">
        <v>0.376470361054073</v>
      </c>
      <c r="G48" s="22"/>
    </row>
    <row r="49" spans="1:9" x14ac:dyDescent="0.2">
      <c r="A49" s="21" t="s">
        <v>224</v>
      </c>
      <c r="B49" s="21" t="s">
        <v>223</v>
      </c>
      <c r="C49" s="21" t="s">
        <v>213</v>
      </c>
      <c r="D49" s="24">
        <v>20000</v>
      </c>
      <c r="E49" s="22">
        <v>185.74</v>
      </c>
      <c r="F49" s="23">
        <v>0.35621951012629399</v>
      </c>
      <c r="G49" s="22"/>
    </row>
    <row r="50" spans="1:9" x14ac:dyDescent="0.2">
      <c r="A50" s="21" t="s">
        <v>226</v>
      </c>
      <c r="B50" s="21" t="s">
        <v>225</v>
      </c>
      <c r="C50" s="21" t="s">
        <v>227</v>
      </c>
      <c r="D50" s="24">
        <v>45000</v>
      </c>
      <c r="E50" s="22">
        <v>179.48249999999999</v>
      </c>
      <c r="F50" s="23">
        <v>0.34421862940800402</v>
      </c>
      <c r="G50" s="22"/>
    </row>
    <row r="51" spans="1:9" x14ac:dyDescent="0.2">
      <c r="A51" s="21" t="s">
        <v>229</v>
      </c>
      <c r="B51" s="21" t="s">
        <v>228</v>
      </c>
      <c r="C51" s="21" t="s">
        <v>230</v>
      </c>
      <c r="D51" s="24">
        <v>8000</v>
      </c>
      <c r="E51" s="22">
        <v>139.57599999999999</v>
      </c>
      <c r="F51" s="23">
        <v>0.26768436710125798</v>
      </c>
      <c r="G51" s="22"/>
    </row>
    <row r="52" spans="1:9" x14ac:dyDescent="0.2">
      <c r="A52" s="21" t="s">
        <v>232</v>
      </c>
      <c r="B52" s="21" t="s">
        <v>231</v>
      </c>
      <c r="C52" s="21" t="s">
        <v>233</v>
      </c>
      <c r="D52" s="24">
        <v>6700</v>
      </c>
      <c r="E52" s="22">
        <v>88.178700000000006</v>
      </c>
      <c r="F52" s="23">
        <v>0.16911259458153099</v>
      </c>
      <c r="G52" s="22"/>
    </row>
    <row r="53" spans="1:9" x14ac:dyDescent="0.2">
      <c r="A53" s="21" t="s">
        <v>235</v>
      </c>
      <c r="B53" s="21" t="s">
        <v>234</v>
      </c>
      <c r="C53" s="21" t="s">
        <v>121</v>
      </c>
      <c r="D53" s="24">
        <v>20000</v>
      </c>
      <c r="E53" s="22">
        <v>72.72</v>
      </c>
      <c r="F53" s="23">
        <v>0.13946528898666999</v>
      </c>
      <c r="G53" s="22"/>
    </row>
    <row r="54" spans="1:9" x14ac:dyDescent="0.2">
      <c r="A54" s="21" t="s">
        <v>237</v>
      </c>
      <c r="B54" s="21" t="s">
        <v>236</v>
      </c>
      <c r="C54" s="21" t="s">
        <v>238</v>
      </c>
      <c r="D54" s="24">
        <v>2000</v>
      </c>
      <c r="E54" s="22">
        <v>49.847999999999999</v>
      </c>
      <c r="F54" s="23">
        <v>9.5600463770730698E-2</v>
      </c>
      <c r="G54" s="22"/>
    </row>
    <row r="55" spans="1:9" ht="10.5" x14ac:dyDescent="0.25">
      <c r="A55" s="20" t="s">
        <v>27</v>
      </c>
      <c r="B55" s="20"/>
      <c r="C55" s="20"/>
      <c r="D55" s="20"/>
      <c r="E55" s="25">
        <f>SUM(E7:E54)</f>
        <v>20008.187775000009</v>
      </c>
      <c r="F55" s="26">
        <f>SUM(F7:F54)</f>
        <v>38.372492988723032</v>
      </c>
      <c r="G55" s="25"/>
      <c r="H55" s="14"/>
      <c r="I55" s="14"/>
    </row>
    <row r="56" spans="1:9" x14ac:dyDescent="0.2">
      <c r="A56" s="21"/>
      <c r="B56" s="21"/>
      <c r="C56" s="21"/>
      <c r="D56" s="21"/>
      <c r="E56" s="22"/>
      <c r="F56" s="23"/>
      <c r="G56" s="22"/>
    </row>
    <row r="57" spans="1:9" ht="10.5" x14ac:dyDescent="0.25">
      <c r="A57" s="20" t="s">
        <v>19</v>
      </c>
      <c r="B57" s="21"/>
      <c r="C57" s="21"/>
      <c r="D57" s="21"/>
      <c r="E57" s="22"/>
      <c r="F57" s="23"/>
      <c r="G57" s="22"/>
    </row>
    <row r="58" spans="1:9" ht="10.5" x14ac:dyDescent="0.25">
      <c r="A58" s="20" t="s">
        <v>20</v>
      </c>
      <c r="B58" s="21"/>
      <c r="C58" s="21"/>
      <c r="D58" s="21"/>
      <c r="E58" s="22"/>
      <c r="F58" s="23"/>
      <c r="G58" s="22"/>
    </row>
    <row r="59" spans="1:9" x14ac:dyDescent="0.2">
      <c r="A59" s="21" t="s">
        <v>1441</v>
      </c>
      <c r="B59" s="21" t="s">
        <v>1442</v>
      </c>
      <c r="C59" s="21" t="s">
        <v>86</v>
      </c>
      <c r="D59" s="24">
        <v>4500</v>
      </c>
      <c r="E59" s="22">
        <v>4626.1340136999997</v>
      </c>
      <c r="F59" s="23">
        <v>8.8721825785442103</v>
      </c>
      <c r="G59" s="22">
        <v>6.7431999999999999</v>
      </c>
    </row>
    <row r="60" spans="1:9" x14ac:dyDescent="0.2">
      <c r="A60" s="21" t="s">
        <v>23</v>
      </c>
      <c r="B60" s="21" t="s">
        <v>22</v>
      </c>
      <c r="C60" s="21" t="s">
        <v>24</v>
      </c>
      <c r="D60" s="24">
        <v>3000</v>
      </c>
      <c r="E60" s="22">
        <v>3185.5830000000001</v>
      </c>
      <c r="F60" s="23">
        <v>6.1094369318760204</v>
      </c>
      <c r="G60" s="22">
        <v>8.1367999999999991</v>
      </c>
    </row>
    <row r="61" spans="1:9" x14ac:dyDescent="0.2">
      <c r="A61" s="21" t="s">
        <v>107</v>
      </c>
      <c r="B61" s="21" t="s">
        <v>106</v>
      </c>
      <c r="C61" s="21" t="s">
        <v>21</v>
      </c>
      <c r="D61" s="24">
        <v>2500</v>
      </c>
      <c r="E61" s="22">
        <v>2657.5010274000001</v>
      </c>
      <c r="F61" s="23">
        <v>5.0966604616159801</v>
      </c>
      <c r="G61" s="22">
        <v>6.6449999999999996</v>
      </c>
    </row>
    <row r="62" spans="1:9" x14ac:dyDescent="0.2">
      <c r="A62" s="21" t="s">
        <v>1443</v>
      </c>
      <c r="B62" s="21" t="s">
        <v>1444</v>
      </c>
      <c r="C62" s="21" t="s">
        <v>21</v>
      </c>
      <c r="D62" s="24">
        <v>250</v>
      </c>
      <c r="E62" s="22">
        <v>2651.5649315000001</v>
      </c>
      <c r="F62" s="23">
        <v>5.0852759823785503</v>
      </c>
      <c r="G62" s="22">
        <v>6.96</v>
      </c>
    </row>
    <row r="63" spans="1:9" x14ac:dyDescent="0.2">
      <c r="A63" s="21" t="s">
        <v>1445</v>
      </c>
      <c r="B63" s="21" t="s">
        <v>1446</v>
      </c>
      <c r="C63" s="21" t="s">
        <v>64</v>
      </c>
      <c r="D63" s="24">
        <v>250</v>
      </c>
      <c r="E63" s="22">
        <v>2612.1260616</v>
      </c>
      <c r="F63" s="23">
        <v>5.0096385595524904</v>
      </c>
      <c r="G63" s="22">
        <v>6.7649999999999997</v>
      </c>
    </row>
    <row r="64" spans="1:9" x14ac:dyDescent="0.2">
      <c r="A64" s="21" t="s">
        <v>1447</v>
      </c>
      <c r="B64" s="21" t="s">
        <v>1448</v>
      </c>
      <c r="C64" s="21" t="s">
        <v>21</v>
      </c>
      <c r="D64" s="24">
        <v>2500</v>
      </c>
      <c r="E64" s="22">
        <v>2607.4944178000001</v>
      </c>
      <c r="F64" s="23">
        <v>5.0007558100881004</v>
      </c>
      <c r="G64" s="22">
        <v>6.93</v>
      </c>
    </row>
    <row r="65" spans="1:9" x14ac:dyDescent="0.2">
      <c r="A65" s="21" t="s">
        <v>68</v>
      </c>
      <c r="B65" s="21" t="s">
        <v>67</v>
      </c>
      <c r="C65" s="21" t="s">
        <v>21</v>
      </c>
      <c r="D65" s="24">
        <v>2500</v>
      </c>
      <c r="E65" s="22">
        <v>2595.6625684999999</v>
      </c>
      <c r="F65" s="23">
        <v>4.97806422205357</v>
      </c>
      <c r="G65" s="22">
        <v>7.7895000000000003</v>
      </c>
    </row>
    <row r="66" spans="1:9" x14ac:dyDescent="0.2">
      <c r="A66" s="21" t="s">
        <v>26</v>
      </c>
      <c r="B66" s="21" t="s">
        <v>25</v>
      </c>
      <c r="C66" s="21" t="s">
        <v>24</v>
      </c>
      <c r="D66" s="24">
        <v>1784</v>
      </c>
      <c r="E66" s="22">
        <v>1889.51468</v>
      </c>
      <c r="F66" s="23">
        <v>3.6237859033382298</v>
      </c>
      <c r="G66" s="22">
        <v>8.0718999999999994</v>
      </c>
    </row>
    <row r="67" spans="1:9" x14ac:dyDescent="0.2">
      <c r="A67" s="21" t="s">
        <v>94</v>
      </c>
      <c r="B67" s="21" t="s">
        <v>93</v>
      </c>
      <c r="C67" s="21" t="s">
        <v>21</v>
      </c>
      <c r="D67" s="24">
        <v>2500</v>
      </c>
      <c r="E67" s="22">
        <v>1400.0350000000001</v>
      </c>
      <c r="F67" s="23">
        <v>2.6850424349072202</v>
      </c>
      <c r="G67" s="22">
        <v>6.65</v>
      </c>
    </row>
    <row r="68" spans="1:9" x14ac:dyDescent="0.2">
      <c r="A68" s="21" t="s">
        <v>1323</v>
      </c>
      <c r="B68" s="21" t="s">
        <v>1324</v>
      </c>
      <c r="C68" s="21" t="s">
        <v>21</v>
      </c>
      <c r="D68" s="24">
        <v>1000</v>
      </c>
      <c r="E68" s="22">
        <v>1122.9720959000001</v>
      </c>
      <c r="F68" s="23">
        <v>2.1536802513567102</v>
      </c>
      <c r="G68" s="22">
        <v>7.3543000000000003</v>
      </c>
    </row>
    <row r="69" spans="1:9" x14ac:dyDescent="0.2">
      <c r="A69" s="21" t="s">
        <v>100</v>
      </c>
      <c r="B69" s="21" t="s">
        <v>99</v>
      </c>
      <c r="C69" s="21" t="s">
        <v>21</v>
      </c>
      <c r="D69" s="24">
        <v>500</v>
      </c>
      <c r="E69" s="22">
        <v>524.71693419999997</v>
      </c>
      <c r="F69" s="23">
        <v>1.0063228666721999</v>
      </c>
      <c r="G69" s="22">
        <v>7.0686999999999998</v>
      </c>
    </row>
    <row r="70" spans="1:9" x14ac:dyDescent="0.2">
      <c r="A70" s="21" t="s">
        <v>1355</v>
      </c>
      <c r="B70" s="21" t="s">
        <v>1356</v>
      </c>
      <c r="C70" s="21" t="s">
        <v>21</v>
      </c>
      <c r="D70" s="24">
        <v>5</v>
      </c>
      <c r="E70" s="22">
        <v>523.21397260000003</v>
      </c>
      <c r="F70" s="23">
        <v>1.00344042753744</v>
      </c>
      <c r="G70" s="22">
        <v>6.7</v>
      </c>
    </row>
    <row r="71" spans="1:9" ht="10.5" x14ac:dyDescent="0.25">
      <c r="A71" s="20" t="s">
        <v>27</v>
      </c>
      <c r="B71" s="20"/>
      <c r="C71" s="20"/>
      <c r="D71" s="20"/>
      <c r="E71" s="25">
        <f>SUM(E58:E70)</f>
        <v>26396.518703199999</v>
      </c>
      <c r="F71" s="26">
        <f>SUM(F58:F70)</f>
        <v>50.624286429920723</v>
      </c>
      <c r="G71" s="25"/>
      <c r="H71" s="14"/>
      <c r="I71" s="14"/>
    </row>
    <row r="72" spans="1:9" x14ac:dyDescent="0.2">
      <c r="A72" s="21"/>
      <c r="B72" s="21"/>
      <c r="C72" s="21"/>
      <c r="D72" s="21"/>
      <c r="E72" s="22"/>
      <c r="F72" s="23"/>
      <c r="G72" s="22"/>
    </row>
    <row r="73" spans="1:9" ht="10.5" x14ac:dyDescent="0.25">
      <c r="A73" s="20" t="s">
        <v>33</v>
      </c>
      <c r="B73" s="21"/>
      <c r="C73" s="21"/>
      <c r="D73" s="21"/>
      <c r="E73" s="22"/>
      <c r="F73" s="23"/>
      <c r="G73" s="22"/>
    </row>
    <row r="74" spans="1:9" x14ac:dyDescent="0.2">
      <c r="A74" s="21" t="s">
        <v>1449</v>
      </c>
      <c r="B74" s="21" t="s">
        <v>1450</v>
      </c>
      <c r="C74" s="21" t="s">
        <v>34</v>
      </c>
      <c r="D74" s="24">
        <v>2000000</v>
      </c>
      <c r="E74" s="22">
        <v>1997.7924444</v>
      </c>
      <c r="F74" s="23">
        <v>3.8314452776902099</v>
      </c>
      <c r="G74" s="22">
        <v>7.3696984721124998</v>
      </c>
    </row>
    <row r="75" spans="1:9" x14ac:dyDescent="0.2">
      <c r="A75" s="21" t="s">
        <v>66</v>
      </c>
      <c r="B75" s="21" t="s">
        <v>65</v>
      </c>
      <c r="C75" s="21" t="s">
        <v>34</v>
      </c>
      <c r="D75" s="24">
        <v>2000000</v>
      </c>
      <c r="E75" s="22">
        <v>1904.9653333000001</v>
      </c>
      <c r="F75" s="23">
        <v>3.65341777665392</v>
      </c>
      <c r="G75" s="22">
        <v>7.4246111111125002</v>
      </c>
    </row>
    <row r="76" spans="1:9" x14ac:dyDescent="0.2">
      <c r="A76" s="21" t="s">
        <v>81</v>
      </c>
      <c r="B76" s="21" t="s">
        <v>80</v>
      </c>
      <c r="C76" s="21" t="s">
        <v>34</v>
      </c>
      <c r="D76" s="24">
        <v>41600</v>
      </c>
      <c r="E76" s="22">
        <v>40.810381200000002</v>
      </c>
      <c r="F76" s="23">
        <v>7.8267761382208104E-2</v>
      </c>
      <c r="G76" s="22">
        <v>7.5008873149999999</v>
      </c>
    </row>
    <row r="77" spans="1:9" ht="10.5" x14ac:dyDescent="0.25">
      <c r="A77" s="20" t="s">
        <v>27</v>
      </c>
      <c r="B77" s="20"/>
      <c r="C77" s="20"/>
      <c r="D77" s="20"/>
      <c r="E77" s="25">
        <f>SUM(E74:E76)</f>
        <v>3943.5681589000001</v>
      </c>
      <c r="F77" s="26">
        <f>SUM(F74:F76)</f>
        <v>7.5631308157263382</v>
      </c>
      <c r="G77" s="25"/>
      <c r="H77" s="14"/>
      <c r="I77" s="14"/>
    </row>
    <row r="78" spans="1:9" x14ac:dyDescent="0.2">
      <c r="A78" s="21"/>
      <c r="B78" s="21"/>
      <c r="C78" s="21"/>
      <c r="D78" s="21"/>
      <c r="E78" s="22"/>
      <c r="F78" s="23"/>
      <c r="G78" s="22"/>
    </row>
    <row r="79" spans="1:9" ht="10.5" x14ac:dyDescent="0.25">
      <c r="A79" s="20" t="s">
        <v>36</v>
      </c>
      <c r="B79" s="20"/>
      <c r="C79" s="20"/>
      <c r="D79" s="20"/>
      <c r="E79" s="25">
        <f>E55+E71+E77</f>
        <v>50348.27463710001</v>
      </c>
      <c r="F79" s="26">
        <f>F55+F71+F77</f>
        <v>96.559910234370093</v>
      </c>
      <c r="G79" s="25"/>
      <c r="H79" s="14"/>
      <c r="I79" s="14"/>
    </row>
    <row r="80" spans="1:9" ht="10.5" x14ac:dyDescent="0.25">
      <c r="A80" s="20"/>
      <c r="B80" s="20"/>
      <c r="C80" s="20"/>
      <c r="D80" s="20"/>
      <c r="E80" s="25"/>
      <c r="F80" s="26"/>
      <c r="G80" s="25"/>
      <c r="H80" s="14"/>
      <c r="I80" s="14"/>
    </row>
    <row r="81" spans="1:9" ht="10.5" x14ac:dyDescent="0.25">
      <c r="A81" s="20" t="s">
        <v>38</v>
      </c>
      <c r="B81" s="20"/>
      <c r="C81" s="20"/>
      <c r="D81" s="20"/>
      <c r="E81" s="25">
        <f>E83-(E55+E71+E77)</f>
        <v>1793.731827999989</v>
      </c>
      <c r="F81" s="26">
        <f>F83-(F55+F71+F77)</f>
        <v>3.4400897656299065</v>
      </c>
      <c r="G81" s="25"/>
      <c r="H81" s="14"/>
      <c r="I81" s="14"/>
    </row>
    <row r="82" spans="1:9" ht="10.5" x14ac:dyDescent="0.25">
      <c r="A82" s="20"/>
      <c r="B82" s="20"/>
      <c r="C82" s="20"/>
      <c r="D82" s="20"/>
      <c r="E82" s="25"/>
      <c r="F82" s="26"/>
      <c r="G82" s="25"/>
      <c r="H82" s="14"/>
      <c r="I82" s="14"/>
    </row>
    <row r="83" spans="1:9" ht="10.5" x14ac:dyDescent="0.25">
      <c r="A83" s="27" t="s">
        <v>37</v>
      </c>
      <c r="B83" s="27"/>
      <c r="C83" s="27"/>
      <c r="D83" s="27"/>
      <c r="E83" s="28">
        <v>52142.006465099999</v>
      </c>
      <c r="F83" s="29">
        <v>100</v>
      </c>
      <c r="G83" s="28"/>
      <c r="H83" s="14"/>
      <c r="I83" s="14"/>
    </row>
    <row r="85" spans="1:9" ht="10.5" x14ac:dyDescent="0.25">
      <c r="A85" s="14" t="s">
        <v>39</v>
      </c>
    </row>
    <row r="87" spans="1:9" ht="10.5" x14ac:dyDescent="0.25">
      <c r="A87" s="14" t="s">
        <v>40</v>
      </c>
    </row>
    <row r="88" spans="1:9" ht="10.5" x14ac:dyDescent="0.25">
      <c r="A88" s="14" t="s">
        <v>41</v>
      </c>
    </row>
    <row r="89" spans="1:9" ht="10.5" x14ac:dyDescent="0.25">
      <c r="A89" s="14" t="s">
        <v>42</v>
      </c>
      <c r="B89" s="14"/>
      <c r="C89" s="30" t="s">
        <v>44</v>
      </c>
      <c r="D89" s="14" t="s">
        <v>43</v>
      </c>
    </row>
    <row r="90" spans="1:9" x14ac:dyDescent="0.2">
      <c r="A90" s="7" t="s">
        <v>45</v>
      </c>
      <c r="C90" s="31">
        <v>213.8458</v>
      </c>
      <c r="D90" s="31">
        <v>221.5146</v>
      </c>
    </row>
    <row r="91" spans="1:9" x14ac:dyDescent="0.2">
      <c r="A91" s="7" t="s">
        <v>46</v>
      </c>
      <c r="C91" s="31">
        <v>17.588200000000001</v>
      </c>
      <c r="D91" s="31">
        <v>18.218900000000001</v>
      </c>
    </row>
    <row r="92" spans="1:9" x14ac:dyDescent="0.2">
      <c r="A92" s="7" t="s">
        <v>47</v>
      </c>
      <c r="C92" s="31">
        <v>233.94560000000001</v>
      </c>
      <c r="D92" s="31">
        <v>243.3142</v>
      </c>
    </row>
    <row r="93" spans="1:9" x14ac:dyDescent="0.2">
      <c r="A93" s="7" t="s">
        <v>48</v>
      </c>
      <c r="C93" s="31">
        <v>19.388000000000002</v>
      </c>
      <c r="D93" s="31">
        <v>20.160699999999999</v>
      </c>
    </row>
    <row r="95" spans="1:9" x14ac:dyDescent="0.2">
      <c r="A95" s="7" t="s">
        <v>53</v>
      </c>
    </row>
    <row r="97" spans="1:9" ht="10.5" x14ac:dyDescent="0.25">
      <c r="A97" s="14" t="s">
        <v>49</v>
      </c>
      <c r="D97" s="30" t="s">
        <v>55</v>
      </c>
    </row>
    <row r="99" spans="1:9" ht="10.5" x14ac:dyDescent="0.25">
      <c r="A99" s="14" t="s">
        <v>1143</v>
      </c>
      <c r="D99" s="34">
        <v>6.5655676331968502</v>
      </c>
      <c r="E99" s="10" t="s">
        <v>54</v>
      </c>
    </row>
    <row r="101" spans="1:9" ht="10.5" x14ac:dyDescent="0.25">
      <c r="A101" s="14" t="s">
        <v>993</v>
      </c>
      <c r="D101" s="30" t="s">
        <v>55</v>
      </c>
    </row>
    <row r="103" spans="1:9" ht="10.5" x14ac:dyDescent="0.25">
      <c r="A103" s="64" t="s">
        <v>1144</v>
      </c>
      <c r="B103" s="65"/>
      <c r="C103" s="65"/>
      <c r="D103" s="65"/>
      <c r="E103" s="11"/>
      <c r="G103" s="11"/>
      <c r="H103" s="65"/>
      <c r="I103" s="65"/>
    </row>
    <row r="104" spans="1:9" ht="10.5" x14ac:dyDescent="0.25">
      <c r="A104" s="64"/>
      <c r="B104" s="65"/>
      <c r="C104" s="65"/>
      <c r="D104" s="65"/>
      <c r="E104" s="11"/>
      <c r="G104" s="11"/>
      <c r="H104" s="65"/>
      <c r="I104" s="65"/>
    </row>
    <row r="105" spans="1:9" ht="10.5" x14ac:dyDescent="0.25">
      <c r="A105" s="64" t="s">
        <v>997</v>
      </c>
      <c r="B105" s="65"/>
      <c r="C105" s="65"/>
      <c r="D105" s="65"/>
      <c r="E105" s="11"/>
      <c r="G105" s="11"/>
      <c r="H105" s="65"/>
      <c r="I105" s="65"/>
    </row>
    <row r="106" spans="1:9" x14ac:dyDescent="0.2">
      <c r="A106" s="66"/>
      <c r="B106" s="65"/>
      <c r="C106" s="65"/>
      <c r="D106" s="65"/>
      <c r="E106" s="11"/>
      <c r="G106" s="11"/>
      <c r="H106" s="65"/>
      <c r="I106" s="65"/>
    </row>
    <row r="107" spans="1:9" x14ac:dyDescent="0.2">
      <c r="A107" s="65"/>
      <c r="B107" s="65"/>
      <c r="C107" s="65"/>
      <c r="D107" s="65"/>
      <c r="E107" s="11"/>
      <c r="G107" s="11"/>
      <c r="H107" s="65"/>
      <c r="I107" s="65"/>
    </row>
    <row r="108" spans="1:9" x14ac:dyDescent="0.2">
      <c r="A108" s="65"/>
      <c r="B108" s="65"/>
      <c r="C108" s="65"/>
      <c r="D108" s="65"/>
      <c r="E108" s="11"/>
      <c r="G108" s="11"/>
      <c r="H108" s="65"/>
      <c r="I108" s="65"/>
    </row>
    <row r="109" spans="1:9" x14ac:dyDescent="0.2">
      <c r="A109" s="65"/>
      <c r="B109" s="65"/>
      <c r="C109" s="65"/>
      <c r="D109" s="65"/>
      <c r="E109" s="11"/>
      <c r="G109" s="11"/>
      <c r="H109" s="65"/>
      <c r="I109" s="65"/>
    </row>
    <row r="110" spans="1:9" x14ac:dyDescent="0.2">
      <c r="A110" s="65"/>
      <c r="B110" s="65"/>
      <c r="C110" s="65"/>
      <c r="D110" s="65"/>
      <c r="E110" s="11"/>
      <c r="G110" s="11"/>
      <c r="H110" s="65"/>
      <c r="I110" s="65"/>
    </row>
    <row r="111" spans="1:9" x14ac:dyDescent="0.2">
      <c r="A111" s="65"/>
      <c r="B111" s="65"/>
      <c r="C111" s="65"/>
      <c r="D111" s="65"/>
      <c r="E111" s="11"/>
      <c r="G111" s="11"/>
      <c r="H111" s="65"/>
      <c r="I111" s="65"/>
    </row>
    <row r="112" spans="1:9" x14ac:dyDescent="0.2">
      <c r="A112" s="65"/>
      <c r="B112" s="65"/>
      <c r="C112" s="65"/>
      <c r="D112" s="65"/>
      <c r="E112" s="11"/>
      <c r="G112" s="11"/>
      <c r="H112" s="65"/>
      <c r="I112" s="65"/>
    </row>
    <row r="113" spans="1:9" x14ac:dyDescent="0.2">
      <c r="A113" s="65"/>
      <c r="B113" s="65"/>
      <c r="C113" s="65"/>
      <c r="D113" s="65"/>
      <c r="E113" s="11"/>
      <c r="G113" s="11"/>
      <c r="H113" s="65"/>
      <c r="I113" s="65"/>
    </row>
    <row r="114" spans="1:9" x14ac:dyDescent="0.2">
      <c r="A114" s="65"/>
      <c r="B114" s="65"/>
      <c r="C114" s="65"/>
      <c r="D114" s="65"/>
      <c r="E114" s="11"/>
      <c r="G114" s="11"/>
      <c r="H114" s="65"/>
      <c r="I114" s="65"/>
    </row>
    <row r="115" spans="1:9" x14ac:dyDescent="0.2">
      <c r="A115" s="65"/>
      <c r="B115" s="65"/>
      <c r="C115" s="65"/>
      <c r="D115" s="65"/>
      <c r="E115" s="11"/>
      <c r="G115" s="11"/>
      <c r="H115" s="65"/>
      <c r="I115" s="65"/>
    </row>
    <row r="116" spans="1:9" x14ac:dyDescent="0.2">
      <c r="A116" s="65"/>
      <c r="B116" s="65"/>
      <c r="C116" s="65"/>
      <c r="D116" s="65"/>
      <c r="E116" s="11"/>
      <c r="G116" s="11"/>
      <c r="H116" s="65"/>
      <c r="I116" s="65"/>
    </row>
    <row r="117" spans="1:9" x14ac:dyDescent="0.2">
      <c r="A117" s="65"/>
      <c r="B117" s="65"/>
      <c r="C117" s="65"/>
      <c r="D117" s="65"/>
      <c r="E117" s="11"/>
      <c r="G117" s="11"/>
      <c r="H117" s="65"/>
      <c r="I117" s="65"/>
    </row>
    <row r="118" spans="1:9" x14ac:dyDescent="0.2">
      <c r="A118" s="65"/>
      <c r="B118" s="65"/>
      <c r="C118" s="65"/>
      <c r="D118" s="65"/>
      <c r="E118" s="11"/>
      <c r="G118" s="11"/>
      <c r="H118" s="65"/>
      <c r="I118" s="65"/>
    </row>
    <row r="119" spans="1:9" x14ac:dyDescent="0.2">
      <c r="A119" s="65"/>
      <c r="B119" s="65"/>
      <c r="C119" s="65"/>
      <c r="D119" s="65"/>
      <c r="E119" s="11"/>
      <c r="G119" s="11"/>
      <c r="H119" s="65"/>
      <c r="I119" s="65"/>
    </row>
    <row r="120" spans="1:9" x14ac:dyDescent="0.2">
      <c r="A120" s="65"/>
      <c r="B120" s="65"/>
      <c r="C120" s="65"/>
      <c r="D120" s="65"/>
      <c r="E120" s="11"/>
      <c r="G120" s="11"/>
      <c r="H120" s="65"/>
      <c r="I120" s="65"/>
    </row>
    <row r="121" spans="1:9" ht="10.5" x14ac:dyDescent="0.25">
      <c r="A121" s="64" t="s">
        <v>1451</v>
      </c>
      <c r="B121" s="65"/>
      <c r="C121" s="65"/>
      <c r="D121" s="65"/>
      <c r="E121" s="11"/>
      <c r="G121" s="11"/>
      <c r="H121" s="65"/>
      <c r="I121" s="65"/>
    </row>
    <row r="122" spans="1:9" x14ac:dyDescent="0.2">
      <c r="A122" s="65"/>
      <c r="B122" s="65"/>
      <c r="C122" s="65"/>
      <c r="D122" s="65"/>
      <c r="E122" s="11"/>
      <c r="G122" s="11"/>
      <c r="H122" s="65"/>
      <c r="I122" s="65"/>
    </row>
    <row r="123" spans="1:9" ht="10.5" x14ac:dyDescent="0.25">
      <c r="A123" s="64" t="s">
        <v>998</v>
      </c>
      <c r="B123" s="65"/>
      <c r="C123" s="65"/>
      <c r="D123" s="65"/>
      <c r="E123" s="11"/>
      <c r="G123" s="11"/>
      <c r="H123" s="65"/>
      <c r="I123" s="65"/>
    </row>
    <row r="124" spans="1:9" x14ac:dyDescent="0.2">
      <c r="A124" s="65"/>
      <c r="B124" s="65"/>
      <c r="C124" s="65"/>
      <c r="D124" s="65"/>
      <c r="E124" s="11"/>
      <c r="G124" s="11"/>
      <c r="H124" s="65"/>
      <c r="I124" s="65"/>
    </row>
    <row r="125" spans="1:9" x14ac:dyDescent="0.2">
      <c r="A125" s="65"/>
      <c r="B125" s="65"/>
      <c r="C125" s="65"/>
      <c r="D125" s="65"/>
      <c r="E125" s="11"/>
      <c r="G125" s="11"/>
      <c r="H125" s="65"/>
      <c r="I125" s="65"/>
    </row>
    <row r="126" spans="1:9" x14ac:dyDescent="0.2">
      <c r="A126" s="65"/>
      <c r="B126" s="65"/>
      <c r="C126" s="65"/>
      <c r="D126" s="65"/>
      <c r="E126" s="11"/>
      <c r="G126" s="11"/>
      <c r="H126" s="65"/>
      <c r="I126" s="65"/>
    </row>
    <row r="127" spans="1:9" x14ac:dyDescent="0.2">
      <c r="A127" s="65"/>
      <c r="B127" s="65"/>
      <c r="C127" s="65"/>
      <c r="D127" s="65"/>
      <c r="E127" s="11"/>
      <c r="G127" s="11"/>
      <c r="H127" s="65"/>
      <c r="I127" s="65"/>
    </row>
    <row r="128" spans="1:9" x14ac:dyDescent="0.2">
      <c r="A128" s="65"/>
      <c r="B128" s="65"/>
      <c r="C128" s="65"/>
      <c r="D128" s="65"/>
      <c r="E128" s="11"/>
      <c r="G128" s="11"/>
      <c r="H128" s="65"/>
      <c r="I128" s="65"/>
    </row>
    <row r="129" spans="1:9" x14ac:dyDescent="0.2">
      <c r="A129" s="65"/>
      <c r="B129" s="65"/>
      <c r="C129" s="65"/>
      <c r="D129" s="65"/>
      <c r="E129" s="11"/>
      <c r="G129" s="11"/>
      <c r="H129" s="65"/>
      <c r="I129" s="65"/>
    </row>
    <row r="130" spans="1:9" x14ac:dyDescent="0.2">
      <c r="A130" s="65"/>
      <c r="B130" s="65"/>
      <c r="C130" s="65"/>
      <c r="D130" s="65"/>
      <c r="E130" s="11"/>
      <c r="G130" s="11"/>
      <c r="H130" s="65"/>
      <c r="I130" s="65"/>
    </row>
    <row r="131" spans="1:9" x14ac:dyDescent="0.2">
      <c r="A131" s="65"/>
      <c r="B131" s="65"/>
      <c r="C131" s="65"/>
      <c r="D131" s="65"/>
      <c r="E131" s="11"/>
      <c r="G131" s="11"/>
      <c r="H131" s="65"/>
      <c r="I131" s="65"/>
    </row>
    <row r="132" spans="1:9" x14ac:dyDescent="0.2">
      <c r="A132" s="65"/>
      <c r="B132" s="65"/>
      <c r="C132" s="65"/>
      <c r="D132" s="65"/>
      <c r="E132" s="11"/>
      <c r="G132" s="11"/>
      <c r="H132" s="65"/>
      <c r="I132" s="65"/>
    </row>
    <row r="133" spans="1:9" x14ac:dyDescent="0.2">
      <c r="A133" s="65"/>
      <c r="B133" s="65"/>
      <c r="C133" s="65"/>
      <c r="D133" s="65"/>
      <c r="E133" s="11"/>
      <c r="G133" s="11"/>
      <c r="H133" s="65"/>
      <c r="I133" s="65"/>
    </row>
    <row r="134" spans="1:9" x14ac:dyDescent="0.2">
      <c r="A134" s="65"/>
      <c r="B134" s="65"/>
      <c r="C134" s="65"/>
      <c r="D134" s="65"/>
      <c r="E134" s="11"/>
      <c r="G134" s="11"/>
      <c r="H134" s="65"/>
      <c r="I134" s="65"/>
    </row>
    <row r="135" spans="1:9" x14ac:dyDescent="0.2">
      <c r="A135" s="65"/>
      <c r="B135" s="65"/>
      <c r="C135" s="65"/>
      <c r="D135" s="65"/>
      <c r="E135" s="11"/>
      <c r="G135" s="11"/>
      <c r="H135" s="65"/>
      <c r="I135" s="65"/>
    </row>
    <row r="136" spans="1:9" x14ac:dyDescent="0.2">
      <c r="A136" s="65"/>
      <c r="B136" s="65"/>
      <c r="C136" s="65"/>
      <c r="D136" s="65"/>
      <c r="E136" s="11"/>
      <c r="G136" s="11"/>
      <c r="H136" s="65"/>
      <c r="I136" s="65"/>
    </row>
    <row r="137" spans="1:9" x14ac:dyDescent="0.2">
      <c r="A137" s="65"/>
      <c r="B137" s="65"/>
      <c r="C137" s="65"/>
      <c r="D137" s="65"/>
      <c r="E137" s="11"/>
      <c r="G137" s="11"/>
      <c r="H137" s="65"/>
      <c r="I137" s="65"/>
    </row>
    <row r="138" spans="1:9" ht="10.5" x14ac:dyDescent="0.25">
      <c r="A138" s="64" t="s">
        <v>1452</v>
      </c>
      <c r="B138" s="65"/>
      <c r="C138" s="65"/>
      <c r="D138" s="65"/>
      <c r="E138" s="11"/>
      <c r="G138" s="11"/>
      <c r="H138" s="65"/>
      <c r="I138" s="65"/>
    </row>
    <row r="139" spans="1:9" x14ac:dyDescent="0.2">
      <c r="A139" s="65"/>
      <c r="B139" s="65"/>
      <c r="C139" s="65"/>
      <c r="D139" s="65"/>
      <c r="E139" s="11"/>
      <c r="G139" s="11"/>
      <c r="H139" s="65"/>
      <c r="I139" s="65"/>
    </row>
    <row r="140" spans="1:9" x14ac:dyDescent="0.2">
      <c r="A140" s="65" t="s">
        <v>1001</v>
      </c>
      <c r="B140" s="65"/>
      <c r="C140" s="65"/>
      <c r="D140" s="65"/>
      <c r="E140" s="11"/>
      <c r="G140" s="11"/>
      <c r="H140" s="65"/>
      <c r="I140" s="65"/>
    </row>
    <row r="142" spans="1:9" x14ac:dyDescent="0.2">
      <c r="A142" s="65"/>
    </row>
    <row r="143" spans="1:9" x14ac:dyDescent="0.2">
      <c r="A143" s="66"/>
    </row>
  </sheetData>
  <mergeCells count="1">
    <mergeCell ref="A1:G1"/>
  </mergeCells>
  <conditionalFormatting sqref="F2:F3 F5:F65531">
    <cfRule type="cellIs" dxfId="86" priority="2" stopIfTrue="1" operator="between">
      <formula>0.009</formula>
      <formula>-0.009</formula>
    </cfRule>
  </conditionalFormatting>
  <hyperlinks>
    <hyperlink ref="A104" r:id="rId1" tooltip="https://www.franklintempletonindia.com/downloadsServlet/pdf/product-labels-jg9o5k7l" display="https://www.franklintempletonindia.com/downloadsServlet/pdf/product-labels-jg9o5k7l" xr:uid="{00000000-0004-0000-0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60"/>
  <sheetViews>
    <sheetView workbookViewId="0">
      <selection sqref="A1:G1"/>
    </sheetView>
  </sheetViews>
  <sheetFormatPr defaultColWidth="9.08984375" defaultRowHeight="10" x14ac:dyDescent="0.2"/>
  <cols>
    <col min="1" max="1" width="38.6328125" style="7" bestFit="1" customWidth="1"/>
    <col min="2" max="2" width="52.54296875" style="7" bestFit="1" customWidth="1"/>
    <col min="3" max="3" width="25.54296875" style="7" bestFit="1" customWidth="1"/>
    <col min="4" max="4" width="15" style="7" bestFit="1" customWidth="1"/>
    <col min="5" max="5" width="27.6328125" style="10" customWidth="1"/>
    <col min="6" max="6" width="13.54296875" style="11" bestFit="1" customWidth="1"/>
    <col min="7" max="7" width="4.54296875" style="10" bestFit="1" customWidth="1"/>
    <col min="8" max="16384" width="9.08984375" style="7"/>
  </cols>
  <sheetData>
    <row r="1" spans="1:7" s="1" customFormat="1" ht="14" x14ac:dyDescent="0.25">
      <c r="A1" s="106" t="s">
        <v>1453</v>
      </c>
      <c r="B1" s="107"/>
      <c r="C1" s="107"/>
      <c r="D1" s="107"/>
      <c r="E1" s="107"/>
      <c r="F1" s="107"/>
      <c r="G1" s="107"/>
    </row>
    <row r="2" spans="1:7" s="1" customFormat="1" ht="11.5" x14ac:dyDescent="0.25">
      <c r="A2" s="35"/>
      <c r="E2" s="5"/>
      <c r="F2" s="9"/>
      <c r="G2" s="10"/>
    </row>
    <row r="3" spans="1:7" s="1" customFormat="1" ht="11.5" x14ac:dyDescent="0.25">
      <c r="A3" s="8" t="s">
        <v>7</v>
      </c>
      <c r="B3" s="2"/>
      <c r="C3" s="3"/>
      <c r="D3" s="3"/>
      <c r="E3" s="4"/>
      <c r="F3" s="9"/>
      <c r="G3" s="10"/>
    </row>
    <row r="4" spans="1:7" s="1" customFormat="1" ht="21" x14ac:dyDescent="0.25">
      <c r="A4" s="6" t="s">
        <v>2</v>
      </c>
      <c r="B4" s="6" t="s">
        <v>0</v>
      </c>
      <c r="C4" s="13" t="s">
        <v>4</v>
      </c>
      <c r="D4" s="13" t="s">
        <v>1</v>
      </c>
      <c r="E4" s="53" t="s">
        <v>6</v>
      </c>
      <c r="F4" s="12" t="s">
        <v>3</v>
      </c>
      <c r="G4" s="12" t="s">
        <v>5</v>
      </c>
    </row>
    <row r="5" spans="1:7" ht="10.5" x14ac:dyDescent="0.25">
      <c r="A5" s="16" t="s">
        <v>110</v>
      </c>
      <c r="B5" s="17"/>
      <c r="C5" s="17"/>
      <c r="D5" s="17"/>
      <c r="E5" s="18"/>
      <c r="F5" s="19"/>
      <c r="G5" s="18"/>
    </row>
    <row r="6" spans="1:7" ht="10.5" x14ac:dyDescent="0.25">
      <c r="A6" s="20" t="s">
        <v>20</v>
      </c>
      <c r="B6" s="21"/>
      <c r="C6" s="21"/>
      <c r="D6" s="21"/>
      <c r="E6" s="22"/>
      <c r="F6" s="23"/>
      <c r="G6" s="22"/>
    </row>
    <row r="7" spans="1:7" x14ac:dyDescent="0.2">
      <c r="A7" s="21" t="s">
        <v>112</v>
      </c>
      <c r="B7" s="21" t="s">
        <v>111</v>
      </c>
      <c r="C7" s="21" t="s">
        <v>113</v>
      </c>
      <c r="D7" s="24">
        <v>50000</v>
      </c>
      <c r="E7" s="22">
        <v>493.65</v>
      </c>
      <c r="F7" s="23">
        <v>2.4056683113759698</v>
      </c>
      <c r="G7" s="22"/>
    </row>
    <row r="8" spans="1:7" x14ac:dyDescent="0.2">
      <c r="A8" s="21" t="s">
        <v>115</v>
      </c>
      <c r="B8" s="21" t="s">
        <v>114</v>
      </c>
      <c r="C8" s="21" t="s">
        <v>113</v>
      </c>
      <c r="D8" s="24">
        <v>27000</v>
      </c>
      <c r="E8" s="22">
        <v>363.23099999999999</v>
      </c>
      <c r="F8" s="23">
        <v>1.7701069713550199</v>
      </c>
      <c r="G8" s="22"/>
    </row>
    <row r="9" spans="1:7" x14ac:dyDescent="0.2">
      <c r="A9" s="21" t="s">
        <v>117</v>
      </c>
      <c r="B9" s="21" t="s">
        <v>116</v>
      </c>
      <c r="C9" s="21" t="s">
        <v>118</v>
      </c>
      <c r="D9" s="24">
        <v>6000</v>
      </c>
      <c r="E9" s="22">
        <v>241.85400000000001</v>
      </c>
      <c r="F9" s="23">
        <v>1.1786093462564999</v>
      </c>
      <c r="G9" s="22"/>
    </row>
    <row r="10" spans="1:7" x14ac:dyDescent="0.2">
      <c r="A10" s="21" t="s">
        <v>120</v>
      </c>
      <c r="B10" s="21" t="s">
        <v>119</v>
      </c>
      <c r="C10" s="21" t="s">
        <v>121</v>
      </c>
      <c r="D10" s="24">
        <v>11300</v>
      </c>
      <c r="E10" s="22">
        <v>232.1585</v>
      </c>
      <c r="F10" s="23">
        <v>1.13136097775059</v>
      </c>
      <c r="G10" s="22"/>
    </row>
    <row r="11" spans="1:7" x14ac:dyDescent="0.2">
      <c r="A11" s="21" t="s">
        <v>126</v>
      </c>
      <c r="B11" s="21" t="s">
        <v>125</v>
      </c>
      <c r="C11" s="21" t="s">
        <v>127</v>
      </c>
      <c r="D11" s="24">
        <v>14000</v>
      </c>
      <c r="E11" s="22">
        <v>207.52199999999999</v>
      </c>
      <c r="F11" s="23">
        <v>1.0113017306054199</v>
      </c>
      <c r="G11" s="22"/>
    </row>
    <row r="12" spans="1:7" x14ac:dyDescent="0.2">
      <c r="A12" s="21" t="s">
        <v>129</v>
      </c>
      <c r="B12" s="21" t="s">
        <v>128</v>
      </c>
      <c r="C12" s="21" t="s">
        <v>113</v>
      </c>
      <c r="D12" s="24">
        <v>16000</v>
      </c>
      <c r="E12" s="22">
        <v>197.24799999999999</v>
      </c>
      <c r="F12" s="23">
        <v>0.96123420051106401</v>
      </c>
      <c r="G12" s="22"/>
    </row>
    <row r="13" spans="1:7" x14ac:dyDescent="0.2">
      <c r="A13" s="21" t="s">
        <v>123</v>
      </c>
      <c r="B13" s="21" t="s">
        <v>122</v>
      </c>
      <c r="C13" s="21" t="s">
        <v>124</v>
      </c>
      <c r="D13" s="24">
        <v>11000</v>
      </c>
      <c r="E13" s="22">
        <v>163.50399999999999</v>
      </c>
      <c r="F13" s="23">
        <v>0.79679204210111598</v>
      </c>
      <c r="G13" s="22"/>
    </row>
    <row r="14" spans="1:7" x14ac:dyDescent="0.2">
      <c r="A14" s="21" t="s">
        <v>134</v>
      </c>
      <c r="B14" s="21" t="s">
        <v>133</v>
      </c>
      <c r="C14" s="21" t="s">
        <v>127</v>
      </c>
      <c r="D14" s="24">
        <v>10000</v>
      </c>
      <c r="E14" s="22">
        <v>154.15</v>
      </c>
      <c r="F14" s="23">
        <v>0.75120788047929699</v>
      </c>
      <c r="G14" s="22"/>
    </row>
    <row r="15" spans="1:7" x14ac:dyDescent="0.2">
      <c r="A15" s="21" t="s">
        <v>131</v>
      </c>
      <c r="B15" s="21" t="s">
        <v>130</v>
      </c>
      <c r="C15" s="21" t="s">
        <v>132</v>
      </c>
      <c r="D15" s="24">
        <v>48000</v>
      </c>
      <c r="E15" s="22">
        <v>152.52000000000001</v>
      </c>
      <c r="F15" s="23">
        <v>0.74326452112035302</v>
      </c>
      <c r="G15" s="22"/>
    </row>
    <row r="16" spans="1:7" x14ac:dyDescent="0.2">
      <c r="A16" s="21" t="s">
        <v>141</v>
      </c>
      <c r="B16" s="21" t="s">
        <v>140</v>
      </c>
      <c r="C16" s="21" t="s">
        <v>142</v>
      </c>
      <c r="D16" s="24">
        <v>1500</v>
      </c>
      <c r="E16" s="22">
        <v>115.215</v>
      </c>
      <c r="F16" s="23">
        <v>0.56146880278574296</v>
      </c>
      <c r="G16" s="22"/>
    </row>
    <row r="17" spans="1:7" x14ac:dyDescent="0.2">
      <c r="A17" s="21" t="s">
        <v>144</v>
      </c>
      <c r="B17" s="21" t="s">
        <v>143</v>
      </c>
      <c r="C17" s="21" t="s">
        <v>145</v>
      </c>
      <c r="D17" s="24">
        <v>33500</v>
      </c>
      <c r="E17" s="22">
        <v>112.87824999999999</v>
      </c>
      <c r="F17" s="23">
        <v>0.55008129052683896</v>
      </c>
      <c r="G17" s="22"/>
    </row>
    <row r="18" spans="1:7" x14ac:dyDescent="0.2">
      <c r="A18" s="21" t="s">
        <v>138</v>
      </c>
      <c r="B18" s="21" t="s">
        <v>137</v>
      </c>
      <c r="C18" s="21" t="s">
        <v>139</v>
      </c>
      <c r="D18" s="24">
        <v>900</v>
      </c>
      <c r="E18" s="22">
        <v>107.523</v>
      </c>
      <c r="F18" s="23">
        <v>0.52398394377408697</v>
      </c>
      <c r="G18" s="22"/>
    </row>
    <row r="19" spans="1:7" x14ac:dyDescent="0.2">
      <c r="A19" s="21" t="s">
        <v>136</v>
      </c>
      <c r="B19" s="21" t="s">
        <v>135</v>
      </c>
      <c r="C19" s="21" t="s">
        <v>113</v>
      </c>
      <c r="D19" s="24">
        <v>11300</v>
      </c>
      <c r="E19" s="22">
        <v>105.881</v>
      </c>
      <c r="F19" s="23">
        <v>0.51598210569593606</v>
      </c>
      <c r="G19" s="22"/>
    </row>
    <row r="20" spans="1:7" x14ac:dyDescent="0.2">
      <c r="A20" s="21" t="s">
        <v>150</v>
      </c>
      <c r="B20" s="21" t="s">
        <v>149</v>
      </c>
      <c r="C20" s="21" t="s">
        <v>151</v>
      </c>
      <c r="D20" s="24">
        <v>3000</v>
      </c>
      <c r="E20" s="22">
        <v>104.616</v>
      </c>
      <c r="F20" s="23">
        <v>0.50981747404620303</v>
      </c>
      <c r="G20" s="22"/>
    </row>
    <row r="21" spans="1:7" x14ac:dyDescent="0.2">
      <c r="A21" s="21" t="s">
        <v>156</v>
      </c>
      <c r="B21" s="21" t="s">
        <v>155</v>
      </c>
      <c r="C21" s="21" t="s">
        <v>157</v>
      </c>
      <c r="D21" s="24">
        <v>55000</v>
      </c>
      <c r="E21" s="22">
        <v>100.518</v>
      </c>
      <c r="F21" s="23">
        <v>0.48984699143702898</v>
      </c>
      <c r="G21" s="22"/>
    </row>
    <row r="22" spans="1:7" x14ac:dyDescent="0.2">
      <c r="A22" s="21" t="s">
        <v>147</v>
      </c>
      <c r="B22" s="21" t="s">
        <v>146</v>
      </c>
      <c r="C22" s="21" t="s">
        <v>148</v>
      </c>
      <c r="D22" s="24">
        <v>5500</v>
      </c>
      <c r="E22" s="22">
        <v>92.988500000000002</v>
      </c>
      <c r="F22" s="23">
        <v>0.45315403174796698</v>
      </c>
      <c r="G22" s="22"/>
    </row>
    <row r="23" spans="1:7" x14ac:dyDescent="0.2">
      <c r="A23" s="21" t="s">
        <v>153</v>
      </c>
      <c r="B23" s="21" t="s">
        <v>152</v>
      </c>
      <c r="C23" s="21" t="s">
        <v>154</v>
      </c>
      <c r="D23" s="24">
        <v>5000</v>
      </c>
      <c r="E23" s="22">
        <v>89.27</v>
      </c>
      <c r="F23" s="23">
        <v>0.43503293863371301</v>
      </c>
      <c r="G23" s="22"/>
    </row>
    <row r="24" spans="1:7" x14ac:dyDescent="0.2">
      <c r="A24" s="21" t="s">
        <v>162</v>
      </c>
      <c r="B24" s="21" t="s">
        <v>161</v>
      </c>
      <c r="C24" s="21" t="s">
        <v>163</v>
      </c>
      <c r="D24" s="24">
        <v>12000</v>
      </c>
      <c r="E24" s="22">
        <v>87.822000000000003</v>
      </c>
      <c r="F24" s="23">
        <v>0.427976506516074</v>
      </c>
      <c r="G24" s="22"/>
    </row>
    <row r="25" spans="1:7" x14ac:dyDescent="0.2">
      <c r="A25" s="21" t="s">
        <v>212</v>
      </c>
      <c r="B25" s="21" t="s">
        <v>211</v>
      </c>
      <c r="C25" s="21" t="s">
        <v>213</v>
      </c>
      <c r="D25" s="24">
        <v>5000</v>
      </c>
      <c r="E25" s="22">
        <v>84.84</v>
      </c>
      <c r="F25" s="23">
        <v>0.41344454479314702</v>
      </c>
      <c r="G25" s="22"/>
    </row>
    <row r="26" spans="1:7" x14ac:dyDescent="0.2">
      <c r="A26" s="21" t="s">
        <v>171</v>
      </c>
      <c r="B26" s="21" t="s">
        <v>170</v>
      </c>
      <c r="C26" s="21" t="s">
        <v>172</v>
      </c>
      <c r="D26" s="24">
        <v>3400</v>
      </c>
      <c r="E26" s="22">
        <v>83.826999999999998</v>
      </c>
      <c r="F26" s="23">
        <v>0.40850796624676</v>
      </c>
      <c r="G26" s="22"/>
    </row>
    <row r="27" spans="1:7" x14ac:dyDescent="0.2">
      <c r="A27" s="21" t="s">
        <v>159</v>
      </c>
      <c r="B27" s="21" t="s">
        <v>158</v>
      </c>
      <c r="C27" s="21" t="s">
        <v>160</v>
      </c>
      <c r="D27" s="24">
        <v>1250</v>
      </c>
      <c r="E27" s="22">
        <v>72.956249999999997</v>
      </c>
      <c r="F27" s="23">
        <v>0.35553233817851299</v>
      </c>
      <c r="G27" s="22"/>
    </row>
    <row r="28" spans="1:7" x14ac:dyDescent="0.2">
      <c r="A28" s="21" t="s">
        <v>165</v>
      </c>
      <c r="B28" s="21" t="s">
        <v>164</v>
      </c>
      <c r="C28" s="21" t="s">
        <v>166</v>
      </c>
      <c r="D28" s="24">
        <v>2000</v>
      </c>
      <c r="E28" s="22">
        <v>71.548000000000002</v>
      </c>
      <c r="F28" s="23">
        <v>0.34866961681824699</v>
      </c>
      <c r="G28" s="22"/>
    </row>
    <row r="29" spans="1:7" x14ac:dyDescent="0.2">
      <c r="A29" s="21" t="s">
        <v>210</v>
      </c>
      <c r="B29" s="21" t="s">
        <v>209</v>
      </c>
      <c r="C29" s="21" t="s">
        <v>194</v>
      </c>
      <c r="D29" s="24">
        <v>6800</v>
      </c>
      <c r="E29" s="22">
        <v>68.322999999999993</v>
      </c>
      <c r="F29" s="23">
        <v>0.33295346103137902</v>
      </c>
      <c r="G29" s="22"/>
    </row>
    <row r="30" spans="1:7" x14ac:dyDescent="0.2">
      <c r="A30" s="21" t="s">
        <v>177</v>
      </c>
      <c r="B30" s="21" t="s">
        <v>176</v>
      </c>
      <c r="C30" s="21" t="s">
        <v>148</v>
      </c>
      <c r="D30" s="24">
        <v>4200</v>
      </c>
      <c r="E30" s="22">
        <v>66.851399999999998</v>
      </c>
      <c r="F30" s="23">
        <v>0.32578202076596602</v>
      </c>
      <c r="G30" s="22"/>
    </row>
    <row r="31" spans="1:7" x14ac:dyDescent="0.2">
      <c r="A31" s="21" t="s">
        <v>184</v>
      </c>
      <c r="B31" s="21" t="s">
        <v>183</v>
      </c>
      <c r="C31" s="21" t="s">
        <v>142</v>
      </c>
      <c r="D31" s="24">
        <v>3300</v>
      </c>
      <c r="E31" s="22">
        <v>65.023200000000003</v>
      </c>
      <c r="F31" s="23">
        <v>0.31687278789478701</v>
      </c>
      <c r="G31" s="22"/>
    </row>
    <row r="32" spans="1:7" x14ac:dyDescent="0.2">
      <c r="A32" s="21" t="s">
        <v>191</v>
      </c>
      <c r="B32" s="21" t="s">
        <v>190</v>
      </c>
      <c r="C32" s="21" t="s">
        <v>151</v>
      </c>
      <c r="D32" s="24">
        <v>400</v>
      </c>
      <c r="E32" s="22">
        <v>64.744</v>
      </c>
      <c r="F32" s="23">
        <v>0.31551218302790601</v>
      </c>
      <c r="G32" s="22"/>
    </row>
    <row r="33" spans="1:7" x14ac:dyDescent="0.2">
      <c r="A33" s="21" t="s">
        <v>179</v>
      </c>
      <c r="B33" s="21" t="s">
        <v>178</v>
      </c>
      <c r="C33" s="21" t="s">
        <v>180</v>
      </c>
      <c r="D33" s="24">
        <v>800</v>
      </c>
      <c r="E33" s="22">
        <v>64.292000000000002</v>
      </c>
      <c r="F33" s="23">
        <v>0.31330948460444402</v>
      </c>
      <c r="G33" s="22"/>
    </row>
    <row r="34" spans="1:7" x14ac:dyDescent="0.2">
      <c r="A34" s="21" t="s">
        <v>168</v>
      </c>
      <c r="B34" s="21" t="s">
        <v>167</v>
      </c>
      <c r="C34" s="21" t="s">
        <v>169</v>
      </c>
      <c r="D34" s="24">
        <v>15000</v>
      </c>
      <c r="E34" s="22">
        <v>63.914999999999999</v>
      </c>
      <c r="F34" s="23">
        <v>0.31147227817602502</v>
      </c>
      <c r="G34" s="22"/>
    </row>
    <row r="35" spans="1:7" x14ac:dyDescent="0.2">
      <c r="A35" s="21" t="s">
        <v>182</v>
      </c>
      <c r="B35" s="21" t="s">
        <v>181</v>
      </c>
      <c r="C35" s="21" t="s">
        <v>145</v>
      </c>
      <c r="D35" s="24">
        <v>35000</v>
      </c>
      <c r="E35" s="22">
        <v>62.985999999999997</v>
      </c>
      <c r="F35" s="23">
        <v>0.306945050664087</v>
      </c>
      <c r="G35" s="22"/>
    </row>
    <row r="36" spans="1:7" x14ac:dyDescent="0.2">
      <c r="A36" s="21" t="s">
        <v>222</v>
      </c>
      <c r="B36" s="21" t="s">
        <v>221</v>
      </c>
      <c r="C36" s="21" t="s">
        <v>194</v>
      </c>
      <c r="D36" s="24">
        <v>494</v>
      </c>
      <c r="E36" s="22">
        <v>61.374560000000002</v>
      </c>
      <c r="F36" s="23">
        <v>0.29909213839085003</v>
      </c>
      <c r="G36" s="22"/>
    </row>
    <row r="37" spans="1:7" x14ac:dyDescent="0.2">
      <c r="A37" s="21" t="s">
        <v>188</v>
      </c>
      <c r="B37" s="21" t="s">
        <v>187</v>
      </c>
      <c r="C37" s="21" t="s">
        <v>189</v>
      </c>
      <c r="D37" s="24">
        <v>10200</v>
      </c>
      <c r="E37" s="22">
        <v>60.980699999999999</v>
      </c>
      <c r="F37" s="23">
        <v>0.29717276936194498</v>
      </c>
      <c r="G37" s="22"/>
    </row>
    <row r="38" spans="1:7" x14ac:dyDescent="0.2">
      <c r="A38" s="21" t="s">
        <v>193</v>
      </c>
      <c r="B38" s="21" t="s">
        <v>192</v>
      </c>
      <c r="C38" s="21" t="s">
        <v>194</v>
      </c>
      <c r="D38" s="24">
        <v>2000</v>
      </c>
      <c r="E38" s="22">
        <v>60.46</v>
      </c>
      <c r="F38" s="23">
        <v>0.29463528027102398</v>
      </c>
      <c r="G38" s="22"/>
    </row>
    <row r="39" spans="1:7" x14ac:dyDescent="0.2">
      <c r="A39" s="21" t="s">
        <v>224</v>
      </c>
      <c r="B39" s="21" t="s">
        <v>223</v>
      </c>
      <c r="C39" s="21" t="s">
        <v>213</v>
      </c>
      <c r="D39" s="24">
        <v>6500</v>
      </c>
      <c r="E39" s="22">
        <v>60.365499999999997</v>
      </c>
      <c r="F39" s="23">
        <v>0.29417476035726903</v>
      </c>
      <c r="G39" s="22"/>
    </row>
    <row r="40" spans="1:7" x14ac:dyDescent="0.2">
      <c r="A40" s="21" t="s">
        <v>196</v>
      </c>
      <c r="B40" s="21" t="s">
        <v>195</v>
      </c>
      <c r="C40" s="21" t="s">
        <v>197</v>
      </c>
      <c r="D40" s="24">
        <v>32000</v>
      </c>
      <c r="E40" s="22">
        <v>58.508800000000001</v>
      </c>
      <c r="F40" s="23">
        <v>0.28512664052797398</v>
      </c>
      <c r="G40" s="22"/>
    </row>
    <row r="41" spans="1:7" x14ac:dyDescent="0.2">
      <c r="A41" s="21" t="s">
        <v>207</v>
      </c>
      <c r="B41" s="21" t="s">
        <v>206</v>
      </c>
      <c r="C41" s="21" t="s">
        <v>208</v>
      </c>
      <c r="D41" s="24">
        <v>4000</v>
      </c>
      <c r="E41" s="22">
        <v>57.256</v>
      </c>
      <c r="F41" s="23">
        <v>0.27902146224276803</v>
      </c>
      <c r="G41" s="22"/>
    </row>
    <row r="42" spans="1:7" x14ac:dyDescent="0.2">
      <c r="A42" s="21" t="s">
        <v>199</v>
      </c>
      <c r="B42" s="21" t="s">
        <v>198</v>
      </c>
      <c r="C42" s="21" t="s">
        <v>200</v>
      </c>
      <c r="D42" s="24">
        <v>5679</v>
      </c>
      <c r="E42" s="22">
        <v>56.784320999999998</v>
      </c>
      <c r="F42" s="23">
        <v>0.276722863593033</v>
      </c>
      <c r="G42" s="22"/>
    </row>
    <row r="43" spans="1:7" x14ac:dyDescent="0.2">
      <c r="A43" s="21" t="s">
        <v>186</v>
      </c>
      <c r="B43" s="21" t="s">
        <v>185</v>
      </c>
      <c r="C43" s="21" t="s">
        <v>180</v>
      </c>
      <c r="D43" s="24">
        <v>20000</v>
      </c>
      <c r="E43" s="22">
        <v>56.54</v>
      </c>
      <c r="F43" s="23">
        <v>0.27553223199675297</v>
      </c>
      <c r="G43" s="22"/>
    </row>
    <row r="44" spans="1:7" x14ac:dyDescent="0.2">
      <c r="A44" s="21" t="s">
        <v>174</v>
      </c>
      <c r="B44" s="21" t="s">
        <v>173</v>
      </c>
      <c r="C44" s="21" t="s">
        <v>175</v>
      </c>
      <c r="D44" s="24">
        <v>1000</v>
      </c>
      <c r="E44" s="22">
        <v>56.25</v>
      </c>
      <c r="F44" s="23">
        <v>0.27411899628258501</v>
      </c>
      <c r="G44" s="22"/>
    </row>
    <row r="45" spans="1:7" x14ac:dyDescent="0.2">
      <c r="A45" s="21" t="s">
        <v>202</v>
      </c>
      <c r="B45" s="21" t="s">
        <v>201</v>
      </c>
      <c r="C45" s="21" t="s">
        <v>203</v>
      </c>
      <c r="D45" s="24">
        <v>7600</v>
      </c>
      <c r="E45" s="22">
        <v>54.716200000000001</v>
      </c>
      <c r="F45" s="23">
        <v>0.266644441322617</v>
      </c>
      <c r="G45" s="22"/>
    </row>
    <row r="46" spans="1:7" x14ac:dyDescent="0.2">
      <c r="A46" s="21" t="s">
        <v>220</v>
      </c>
      <c r="B46" s="21" t="s">
        <v>219</v>
      </c>
      <c r="C46" s="21" t="s">
        <v>189</v>
      </c>
      <c r="D46" s="24">
        <v>30000</v>
      </c>
      <c r="E46" s="22">
        <v>49.581000000000003</v>
      </c>
      <c r="F46" s="23">
        <v>0.241619448083322</v>
      </c>
      <c r="G46" s="22"/>
    </row>
    <row r="47" spans="1:7" x14ac:dyDescent="0.2">
      <c r="A47" s="21" t="s">
        <v>205</v>
      </c>
      <c r="B47" s="21" t="s">
        <v>204</v>
      </c>
      <c r="C47" s="21" t="s">
        <v>132</v>
      </c>
      <c r="D47" s="24">
        <v>5500</v>
      </c>
      <c r="E47" s="22">
        <v>45.619750000000003</v>
      </c>
      <c r="F47" s="23">
        <v>0.22231537921177699</v>
      </c>
      <c r="G47" s="22"/>
    </row>
    <row r="48" spans="1:7" x14ac:dyDescent="0.2">
      <c r="A48" s="21" t="s">
        <v>226</v>
      </c>
      <c r="B48" s="21" t="s">
        <v>225</v>
      </c>
      <c r="C48" s="21" t="s">
        <v>227</v>
      </c>
      <c r="D48" s="24">
        <v>11000</v>
      </c>
      <c r="E48" s="22">
        <v>43.8735</v>
      </c>
      <c r="F48" s="23">
        <v>0.213805507260515</v>
      </c>
      <c r="G48" s="22"/>
    </row>
    <row r="49" spans="1:9" x14ac:dyDescent="0.2">
      <c r="A49" s="21" t="s">
        <v>215</v>
      </c>
      <c r="B49" s="21" t="s">
        <v>214</v>
      </c>
      <c r="C49" s="21" t="s">
        <v>216</v>
      </c>
      <c r="D49" s="24">
        <v>2600</v>
      </c>
      <c r="E49" s="22">
        <v>43.659199999999998</v>
      </c>
      <c r="F49" s="23">
        <v>0.212761174800011</v>
      </c>
      <c r="G49" s="22"/>
    </row>
    <row r="50" spans="1:9" x14ac:dyDescent="0.2">
      <c r="A50" s="21" t="s">
        <v>218</v>
      </c>
      <c r="B50" s="21" t="s">
        <v>217</v>
      </c>
      <c r="C50" s="21" t="s">
        <v>163</v>
      </c>
      <c r="D50" s="24">
        <v>2000</v>
      </c>
      <c r="E50" s="22">
        <v>39.874000000000002</v>
      </c>
      <c r="F50" s="23">
        <v>0.194315037471499</v>
      </c>
      <c r="G50" s="22"/>
    </row>
    <row r="51" spans="1:9" x14ac:dyDescent="0.2">
      <c r="A51" s="21" t="s">
        <v>229</v>
      </c>
      <c r="B51" s="21" t="s">
        <v>228</v>
      </c>
      <c r="C51" s="21" t="s">
        <v>230</v>
      </c>
      <c r="D51" s="24">
        <v>2000</v>
      </c>
      <c r="E51" s="22">
        <v>34.893999999999998</v>
      </c>
      <c r="F51" s="23">
        <v>0.17004636900061401</v>
      </c>
      <c r="G51" s="22"/>
    </row>
    <row r="52" spans="1:9" x14ac:dyDescent="0.2">
      <c r="A52" s="21" t="s">
        <v>235</v>
      </c>
      <c r="B52" s="21" t="s">
        <v>234</v>
      </c>
      <c r="C52" s="21" t="s">
        <v>121</v>
      </c>
      <c r="D52" s="24">
        <v>6000</v>
      </c>
      <c r="E52" s="22">
        <v>21.815999999999999</v>
      </c>
      <c r="F52" s="23">
        <v>0.106314311518238</v>
      </c>
      <c r="G52" s="22"/>
    </row>
    <row r="53" spans="1:9" x14ac:dyDescent="0.2">
      <c r="A53" s="21" t="s">
        <v>237</v>
      </c>
      <c r="B53" s="21" t="s">
        <v>236</v>
      </c>
      <c r="C53" s="21" t="s">
        <v>238</v>
      </c>
      <c r="D53" s="24">
        <v>750</v>
      </c>
      <c r="E53" s="22">
        <v>18.693000000000001</v>
      </c>
      <c r="F53" s="23">
        <v>9.1095224844628703E-2</v>
      </c>
      <c r="G53" s="22"/>
    </row>
    <row r="54" spans="1:9" x14ac:dyDescent="0.2">
      <c r="A54" s="21" t="s">
        <v>232</v>
      </c>
      <c r="B54" s="21" t="s">
        <v>231</v>
      </c>
      <c r="C54" s="21" t="s">
        <v>233</v>
      </c>
      <c r="D54" s="24">
        <v>1400</v>
      </c>
      <c r="E54" s="22">
        <v>18.4254</v>
      </c>
      <c r="F54" s="23">
        <v>8.9791149406313595E-2</v>
      </c>
      <c r="G54" s="22"/>
    </row>
    <row r="55" spans="1:9" ht="10.5" x14ac:dyDescent="0.25">
      <c r="A55" s="20" t="s">
        <v>27</v>
      </c>
      <c r="B55" s="20"/>
      <c r="C55" s="20"/>
      <c r="D55" s="20"/>
      <c r="E55" s="25">
        <f>SUM(E7:E54)</f>
        <v>4791.5270310000005</v>
      </c>
      <c r="F55" s="26">
        <f>SUM(F7:F54)</f>
        <v>23.350196984863921</v>
      </c>
      <c r="G55" s="25"/>
      <c r="H55" s="14"/>
      <c r="I55" s="14"/>
    </row>
    <row r="56" spans="1:9" x14ac:dyDescent="0.2">
      <c r="A56" s="21"/>
      <c r="B56" s="21"/>
      <c r="C56" s="21"/>
      <c r="D56" s="21"/>
      <c r="E56" s="22"/>
      <c r="F56" s="23"/>
      <c r="G56" s="22"/>
    </row>
    <row r="57" spans="1:9" ht="10.5" x14ac:dyDescent="0.25">
      <c r="A57" s="20" t="s">
        <v>19</v>
      </c>
      <c r="B57" s="21"/>
      <c r="C57" s="21"/>
      <c r="D57" s="21"/>
      <c r="E57" s="22"/>
      <c r="F57" s="23"/>
      <c r="G57" s="22"/>
    </row>
    <row r="58" spans="1:9" ht="10.5" x14ac:dyDescent="0.25">
      <c r="A58" s="20" t="s">
        <v>20</v>
      </c>
      <c r="B58" s="21"/>
      <c r="C58" s="21"/>
      <c r="D58" s="21"/>
      <c r="E58" s="22"/>
      <c r="F58" s="23"/>
      <c r="G58" s="22"/>
    </row>
    <row r="59" spans="1:9" x14ac:dyDescent="0.2">
      <c r="A59" s="21" t="s">
        <v>85</v>
      </c>
      <c r="B59" s="21" t="s">
        <v>84</v>
      </c>
      <c r="C59" s="21" t="s">
        <v>86</v>
      </c>
      <c r="D59" s="24">
        <v>1500</v>
      </c>
      <c r="E59" s="22">
        <v>1620.0728836000001</v>
      </c>
      <c r="F59" s="23">
        <v>7.8949822712367199</v>
      </c>
      <c r="G59" s="22">
        <v>7.4275000000000002</v>
      </c>
    </row>
    <row r="60" spans="1:9" x14ac:dyDescent="0.2">
      <c r="A60" s="21" t="s">
        <v>23</v>
      </c>
      <c r="B60" s="21" t="s">
        <v>22</v>
      </c>
      <c r="C60" s="21" t="s">
        <v>24</v>
      </c>
      <c r="D60" s="24">
        <v>1468</v>
      </c>
      <c r="E60" s="22">
        <v>1558.811948</v>
      </c>
      <c r="F60" s="23">
        <v>7.5964438502944196</v>
      </c>
      <c r="G60" s="22">
        <v>8.1367999999999991</v>
      </c>
    </row>
    <row r="61" spans="1:9" x14ac:dyDescent="0.2">
      <c r="A61" s="21" t="s">
        <v>94</v>
      </c>
      <c r="B61" s="21" t="s">
        <v>93</v>
      </c>
      <c r="C61" s="21" t="s">
        <v>21</v>
      </c>
      <c r="D61" s="24">
        <v>2000</v>
      </c>
      <c r="E61" s="22">
        <v>1120.028</v>
      </c>
      <c r="F61" s="23">
        <v>5.4581502429936197</v>
      </c>
      <c r="G61" s="22">
        <v>6.65</v>
      </c>
    </row>
    <row r="62" spans="1:9" x14ac:dyDescent="0.2">
      <c r="A62" s="21" t="s">
        <v>1454</v>
      </c>
      <c r="B62" s="21" t="s">
        <v>1455</v>
      </c>
      <c r="C62" s="21" t="s">
        <v>21</v>
      </c>
      <c r="D62" s="24">
        <v>1000</v>
      </c>
      <c r="E62" s="22">
        <v>1064.6348218999999</v>
      </c>
      <c r="F62" s="23">
        <v>5.1882067339860702</v>
      </c>
      <c r="G62" s="22">
        <v>6.6150000000000002</v>
      </c>
    </row>
    <row r="63" spans="1:9" x14ac:dyDescent="0.2">
      <c r="A63" s="21" t="s">
        <v>107</v>
      </c>
      <c r="B63" s="21" t="s">
        <v>106</v>
      </c>
      <c r="C63" s="21" t="s">
        <v>21</v>
      </c>
      <c r="D63" s="24">
        <v>1000</v>
      </c>
      <c r="E63" s="22">
        <v>1063.000411</v>
      </c>
      <c r="F63" s="23">
        <v>5.1802418793119198</v>
      </c>
      <c r="G63" s="22">
        <v>6.6449999999999996</v>
      </c>
    </row>
    <row r="64" spans="1:9" x14ac:dyDescent="0.2">
      <c r="A64" s="21" t="s">
        <v>1443</v>
      </c>
      <c r="B64" s="21" t="s">
        <v>1444</v>
      </c>
      <c r="C64" s="21" t="s">
        <v>21</v>
      </c>
      <c r="D64" s="24">
        <v>100</v>
      </c>
      <c r="E64" s="22">
        <v>1060.6259726000001</v>
      </c>
      <c r="F64" s="23">
        <v>5.1686707029396004</v>
      </c>
      <c r="G64" s="22">
        <v>6.96</v>
      </c>
    </row>
    <row r="65" spans="1:9" x14ac:dyDescent="0.2">
      <c r="A65" s="21" t="s">
        <v>68</v>
      </c>
      <c r="B65" s="21" t="s">
        <v>67</v>
      </c>
      <c r="C65" s="21" t="s">
        <v>21</v>
      </c>
      <c r="D65" s="24">
        <v>1000</v>
      </c>
      <c r="E65" s="22">
        <v>1038.2650274</v>
      </c>
      <c r="F65" s="23">
        <v>5.0597007499768596</v>
      </c>
      <c r="G65" s="22">
        <v>7.7895000000000003</v>
      </c>
    </row>
    <row r="66" spans="1:9" x14ac:dyDescent="0.2">
      <c r="A66" s="21" t="s">
        <v>1441</v>
      </c>
      <c r="B66" s="21" t="s">
        <v>1442</v>
      </c>
      <c r="C66" s="21" t="s">
        <v>86</v>
      </c>
      <c r="D66" s="24">
        <v>1000</v>
      </c>
      <c r="E66" s="22">
        <v>1028.0297808</v>
      </c>
      <c r="F66" s="23">
        <v>5.0098220739822601</v>
      </c>
      <c r="G66" s="22">
        <v>6.7431999999999999</v>
      </c>
    </row>
    <row r="67" spans="1:9" x14ac:dyDescent="0.2">
      <c r="A67" s="21" t="s">
        <v>100</v>
      </c>
      <c r="B67" s="21" t="s">
        <v>99</v>
      </c>
      <c r="C67" s="21" t="s">
        <v>21</v>
      </c>
      <c r="D67" s="24">
        <v>500</v>
      </c>
      <c r="E67" s="22">
        <v>524.71693419999997</v>
      </c>
      <c r="F67" s="23">
        <v>2.5570645215178498</v>
      </c>
      <c r="G67" s="22">
        <v>7.0686999999999998</v>
      </c>
    </row>
    <row r="68" spans="1:9" x14ac:dyDescent="0.2">
      <c r="A68" s="21" t="s">
        <v>1456</v>
      </c>
      <c r="B68" s="21" t="s">
        <v>1457</v>
      </c>
      <c r="C68" s="21" t="s">
        <v>21</v>
      </c>
      <c r="D68" s="24">
        <v>500</v>
      </c>
      <c r="E68" s="22">
        <v>520.53476030000002</v>
      </c>
      <c r="F68" s="23">
        <v>2.5366838404201202</v>
      </c>
      <c r="G68" s="22">
        <v>6.9649999999999999</v>
      </c>
    </row>
    <row r="69" spans="1:9" x14ac:dyDescent="0.2">
      <c r="A69" s="21" t="s">
        <v>26</v>
      </c>
      <c r="B69" s="21" t="s">
        <v>25</v>
      </c>
      <c r="C69" s="21" t="s">
        <v>24</v>
      </c>
      <c r="D69" s="24">
        <v>349</v>
      </c>
      <c r="E69" s="22">
        <v>369.64160500000003</v>
      </c>
      <c r="F69" s="23">
        <v>1.80134730216682</v>
      </c>
      <c r="G69" s="22">
        <v>8.0718999999999994</v>
      </c>
    </row>
    <row r="70" spans="1:9" ht="10.5" x14ac:dyDescent="0.25">
      <c r="A70" s="20" t="s">
        <v>27</v>
      </c>
      <c r="B70" s="20"/>
      <c r="C70" s="20"/>
      <c r="D70" s="20"/>
      <c r="E70" s="25">
        <f>SUM(E58:E69)</f>
        <v>10968.362144800001</v>
      </c>
      <c r="F70" s="26">
        <f>SUM(F58:F69)</f>
        <v>53.451314168826258</v>
      </c>
      <c r="G70" s="25"/>
      <c r="H70" s="14"/>
      <c r="I70" s="14"/>
    </row>
    <row r="71" spans="1:9" x14ac:dyDescent="0.2">
      <c r="A71" s="21"/>
      <c r="B71" s="21"/>
      <c r="C71" s="21"/>
      <c r="D71" s="21"/>
      <c r="E71" s="22"/>
      <c r="F71" s="23"/>
      <c r="G71" s="22"/>
    </row>
    <row r="72" spans="1:9" ht="10.5" x14ac:dyDescent="0.25">
      <c r="A72" s="20" t="s">
        <v>33</v>
      </c>
      <c r="B72" s="21"/>
      <c r="C72" s="21"/>
      <c r="D72" s="21"/>
      <c r="E72" s="22"/>
      <c r="F72" s="23"/>
      <c r="G72" s="22"/>
    </row>
    <row r="73" spans="1:9" x14ac:dyDescent="0.2">
      <c r="A73" s="21" t="s">
        <v>66</v>
      </c>
      <c r="B73" s="21" t="s">
        <v>65</v>
      </c>
      <c r="C73" s="21" t="s">
        <v>34</v>
      </c>
      <c r="D73" s="24">
        <v>3000000</v>
      </c>
      <c r="E73" s="22">
        <v>2857.4479999999999</v>
      </c>
      <c r="F73" s="23">
        <v>13.924991603372099</v>
      </c>
      <c r="G73" s="22">
        <v>7.4246111111125002</v>
      </c>
    </row>
    <row r="74" spans="1:9" x14ac:dyDescent="0.2">
      <c r="A74" s="21" t="s">
        <v>81</v>
      </c>
      <c r="B74" s="21" t="s">
        <v>80</v>
      </c>
      <c r="C74" s="21" t="s">
        <v>34</v>
      </c>
      <c r="D74" s="24">
        <v>41700</v>
      </c>
      <c r="E74" s="22">
        <v>40.908482999999997</v>
      </c>
      <c r="F74" s="23">
        <v>0.19935630754494599</v>
      </c>
      <c r="G74" s="22">
        <v>7.5008873149999999</v>
      </c>
    </row>
    <row r="75" spans="1:9" ht="10.5" x14ac:dyDescent="0.25">
      <c r="A75" s="20" t="s">
        <v>27</v>
      </c>
      <c r="B75" s="20"/>
      <c r="C75" s="20"/>
      <c r="D75" s="20"/>
      <c r="E75" s="25">
        <f>SUM(E73:E74)</f>
        <v>2898.356483</v>
      </c>
      <c r="F75" s="26">
        <f>SUM(F73:F74)</f>
        <v>14.124347910917045</v>
      </c>
      <c r="G75" s="25"/>
      <c r="H75" s="14"/>
      <c r="I75" s="14"/>
    </row>
    <row r="76" spans="1:9" x14ac:dyDescent="0.2">
      <c r="A76" s="21"/>
      <c r="B76" s="21"/>
      <c r="C76" s="21"/>
      <c r="D76" s="21"/>
      <c r="E76" s="22"/>
      <c r="F76" s="23"/>
      <c r="G76" s="22"/>
    </row>
    <row r="77" spans="1:9" ht="10.5" x14ac:dyDescent="0.25">
      <c r="A77" s="20" t="s">
        <v>1120</v>
      </c>
      <c r="B77" s="21"/>
      <c r="C77" s="21"/>
      <c r="D77" s="21"/>
      <c r="E77" s="22"/>
      <c r="F77" s="23"/>
      <c r="G77" s="22"/>
    </row>
    <row r="78" spans="1:9" x14ac:dyDescent="0.2">
      <c r="A78" s="21" t="s">
        <v>1121</v>
      </c>
      <c r="B78" s="21" t="s">
        <v>1122</v>
      </c>
      <c r="C78" s="21" t="s">
        <v>1123</v>
      </c>
      <c r="D78" s="24">
        <v>636.86800000000005</v>
      </c>
      <c r="E78" s="22">
        <v>72.863157799999996</v>
      </c>
      <c r="F78" s="23">
        <v>0.35507867879316601</v>
      </c>
      <c r="G78" s="22">
        <v>5.58</v>
      </c>
    </row>
    <row r="79" spans="1:9" ht="10.5" x14ac:dyDescent="0.25">
      <c r="A79" s="20" t="s">
        <v>27</v>
      </c>
      <c r="B79" s="20"/>
      <c r="C79" s="20"/>
      <c r="D79" s="20"/>
      <c r="E79" s="25">
        <f>SUM(E78:E78)</f>
        <v>72.863157799999996</v>
      </c>
      <c r="F79" s="26">
        <f>SUM(F78:F78)</f>
        <v>0.35507867879316601</v>
      </c>
      <c r="G79" s="25"/>
      <c r="H79" s="14"/>
      <c r="I79" s="14"/>
    </row>
    <row r="80" spans="1:9" x14ac:dyDescent="0.2">
      <c r="A80" s="21"/>
      <c r="B80" s="21"/>
      <c r="C80" s="21"/>
      <c r="D80" s="21"/>
      <c r="E80" s="22"/>
      <c r="F80" s="23"/>
      <c r="G80" s="22"/>
    </row>
    <row r="81" spans="1:9" ht="10.5" x14ac:dyDescent="0.25">
      <c r="A81" s="20" t="s">
        <v>36</v>
      </c>
      <c r="B81" s="20"/>
      <c r="C81" s="20"/>
      <c r="D81" s="20"/>
      <c r="E81" s="25">
        <f>E55+E70+E75+E79</f>
        <v>18731.108816600001</v>
      </c>
      <c r="F81" s="26">
        <f>F55+F70+F75+F79</f>
        <v>91.280937743400372</v>
      </c>
      <c r="G81" s="25"/>
      <c r="H81" s="14"/>
      <c r="I81" s="14"/>
    </row>
    <row r="82" spans="1:9" ht="10.5" x14ac:dyDescent="0.25">
      <c r="A82" s="20"/>
      <c r="B82" s="20"/>
      <c r="C82" s="20"/>
      <c r="D82" s="20"/>
      <c r="E82" s="25"/>
      <c r="F82" s="26"/>
      <c r="G82" s="25"/>
      <c r="H82" s="14"/>
      <c r="I82" s="14"/>
    </row>
    <row r="83" spans="1:9" ht="10.5" x14ac:dyDescent="0.25">
      <c r="A83" s="20" t="s">
        <v>38</v>
      </c>
      <c r="B83" s="20"/>
      <c r="C83" s="20"/>
      <c r="D83" s="20"/>
      <c r="E83" s="25">
        <f>E85-(E55+E70+E75+E79)</f>
        <v>1789.1764473999974</v>
      </c>
      <c r="F83" s="26">
        <f>F85-(F55+F70+F75+F79)</f>
        <v>8.7190622565996279</v>
      </c>
      <c r="G83" s="25"/>
      <c r="H83" s="14"/>
      <c r="I83" s="14"/>
    </row>
    <row r="84" spans="1:9" ht="10.5" x14ac:dyDescent="0.25">
      <c r="A84" s="20"/>
      <c r="B84" s="20"/>
      <c r="C84" s="20"/>
      <c r="D84" s="20"/>
      <c r="E84" s="25"/>
      <c r="F84" s="26"/>
      <c r="G84" s="25"/>
      <c r="H84" s="14"/>
      <c r="I84" s="14"/>
    </row>
    <row r="85" spans="1:9" ht="10.5" x14ac:dyDescent="0.25">
      <c r="A85" s="27" t="s">
        <v>37</v>
      </c>
      <c r="B85" s="27"/>
      <c r="C85" s="27"/>
      <c r="D85" s="27"/>
      <c r="E85" s="28">
        <v>20520.285263999998</v>
      </c>
      <c r="F85" s="29">
        <v>100</v>
      </c>
      <c r="G85" s="28"/>
      <c r="H85" s="14"/>
      <c r="I85" s="14"/>
    </row>
    <row r="87" spans="1:9" ht="10.5" x14ac:dyDescent="0.25">
      <c r="A87" s="14" t="s">
        <v>39</v>
      </c>
    </row>
    <row r="88" spans="1:9" ht="10.5" x14ac:dyDescent="0.25">
      <c r="A88" s="14" t="s">
        <v>1125</v>
      </c>
    </row>
    <row r="90" spans="1:9" ht="10.5" x14ac:dyDescent="0.25">
      <c r="A90" s="14" t="s">
        <v>40</v>
      </c>
    </row>
    <row r="91" spans="1:9" ht="10.5" x14ac:dyDescent="0.25">
      <c r="A91" s="14" t="s">
        <v>41</v>
      </c>
    </row>
    <row r="92" spans="1:9" ht="10.5" x14ac:dyDescent="0.25">
      <c r="A92" s="14" t="s">
        <v>42</v>
      </c>
      <c r="B92" s="14"/>
      <c r="C92" s="30" t="s">
        <v>44</v>
      </c>
      <c r="D92" s="14" t="s">
        <v>43</v>
      </c>
    </row>
    <row r="93" spans="1:9" x14ac:dyDescent="0.2">
      <c r="A93" s="7" t="s">
        <v>45</v>
      </c>
      <c r="C93" s="31">
        <v>89.228800000000007</v>
      </c>
      <c r="D93" s="31">
        <v>92.001999999999995</v>
      </c>
    </row>
    <row r="94" spans="1:9" x14ac:dyDescent="0.2">
      <c r="A94" s="7" t="s">
        <v>102</v>
      </c>
      <c r="C94" s="31">
        <v>13.280200000000001</v>
      </c>
      <c r="D94" s="31">
        <v>13.173</v>
      </c>
    </row>
    <row r="95" spans="1:9" x14ac:dyDescent="0.2">
      <c r="A95" s="7" t="s">
        <v>103</v>
      </c>
      <c r="C95" s="31">
        <v>12.3765</v>
      </c>
      <c r="D95" s="31">
        <v>12.255599999999999</v>
      </c>
    </row>
    <row r="96" spans="1:9" x14ac:dyDescent="0.2">
      <c r="A96" s="7" t="s">
        <v>47</v>
      </c>
      <c r="C96" s="31">
        <v>97.927400000000006</v>
      </c>
      <c r="D96" s="31">
        <v>101.3032</v>
      </c>
    </row>
    <row r="97" spans="1:5" x14ac:dyDescent="0.2">
      <c r="A97" s="7" t="s">
        <v>104</v>
      </c>
      <c r="C97" s="31">
        <v>15.1233</v>
      </c>
      <c r="D97" s="31">
        <v>15.0197</v>
      </c>
    </row>
    <row r="98" spans="1:5" x14ac:dyDescent="0.2">
      <c r="A98" s="7" t="s">
        <v>105</v>
      </c>
      <c r="C98" s="31">
        <v>14.2348</v>
      </c>
      <c r="D98" s="31">
        <v>14.1572</v>
      </c>
    </row>
    <row r="100" spans="1:5" ht="10.5" x14ac:dyDescent="0.25">
      <c r="A100" s="14" t="s">
        <v>49</v>
      </c>
    </row>
    <row r="101" spans="1:5" ht="10.5" x14ac:dyDescent="0.25">
      <c r="A101" s="108" t="s">
        <v>50</v>
      </c>
      <c r="B101" s="109"/>
      <c r="C101" s="32" t="s">
        <v>51</v>
      </c>
    </row>
    <row r="102" spans="1:5" x14ac:dyDescent="0.2">
      <c r="A102" s="104" t="s">
        <v>102</v>
      </c>
      <c r="B102" s="105"/>
      <c r="C102" s="33">
        <v>0.51500000000000001</v>
      </c>
    </row>
    <row r="103" spans="1:5" x14ac:dyDescent="0.2">
      <c r="A103" s="104" t="s">
        <v>103</v>
      </c>
      <c r="B103" s="105"/>
      <c r="C103" s="33">
        <v>0.5</v>
      </c>
    </row>
    <row r="104" spans="1:5" x14ac:dyDescent="0.2">
      <c r="A104" s="104" t="s">
        <v>104</v>
      </c>
      <c r="B104" s="105"/>
      <c r="C104" s="33">
        <v>0.61499999999999999</v>
      </c>
    </row>
    <row r="105" spans="1:5" x14ac:dyDescent="0.2">
      <c r="A105" s="104" t="s">
        <v>105</v>
      </c>
      <c r="B105" s="105"/>
      <c r="C105" s="33">
        <v>0.56000000000000005</v>
      </c>
    </row>
    <row r="106" spans="1:5" x14ac:dyDescent="0.2">
      <c r="A106" s="7" t="s">
        <v>52</v>
      </c>
    </row>
    <row r="107" spans="1:5" x14ac:dyDescent="0.2">
      <c r="A107" s="7" t="s">
        <v>53</v>
      </c>
    </row>
    <row r="109" spans="1:5" ht="10.5" x14ac:dyDescent="0.25">
      <c r="A109" s="14" t="s">
        <v>1143</v>
      </c>
      <c r="D109" s="34">
        <v>9.8210159111196802</v>
      </c>
      <c r="E109" s="10" t="s">
        <v>54</v>
      </c>
    </row>
    <row r="111" spans="1:5" ht="10.5" x14ac:dyDescent="0.25">
      <c r="A111" s="14" t="s">
        <v>993</v>
      </c>
      <c r="D111" s="30" t="s">
        <v>55</v>
      </c>
    </row>
    <row r="113" spans="1:9" ht="10.5" x14ac:dyDescent="0.25">
      <c r="A113" s="64" t="s">
        <v>1144</v>
      </c>
      <c r="B113" s="65"/>
      <c r="C113" s="65"/>
      <c r="D113" s="65"/>
      <c r="E113" s="11"/>
      <c r="G113" s="11"/>
      <c r="H113" s="65"/>
      <c r="I113" s="65"/>
    </row>
    <row r="114" spans="1:9" ht="10.5" x14ac:dyDescent="0.25">
      <c r="A114" s="64"/>
      <c r="B114" s="65"/>
      <c r="C114" s="65"/>
      <c r="D114" s="65"/>
      <c r="E114" s="11"/>
      <c r="G114" s="11"/>
      <c r="H114" s="65"/>
      <c r="I114" s="65"/>
    </row>
    <row r="115" spans="1:9" ht="10.5" x14ac:dyDescent="0.25">
      <c r="A115" s="64" t="s">
        <v>997</v>
      </c>
      <c r="B115" s="65"/>
      <c r="C115" s="65"/>
      <c r="D115" s="65"/>
      <c r="E115" s="11"/>
      <c r="G115" s="11"/>
      <c r="H115" s="65"/>
      <c r="I115" s="65"/>
    </row>
    <row r="116" spans="1:9" x14ac:dyDescent="0.2">
      <c r="A116" s="66"/>
      <c r="B116" s="65"/>
      <c r="C116" s="65"/>
      <c r="D116" s="65"/>
      <c r="E116" s="11"/>
      <c r="G116" s="11"/>
      <c r="H116" s="65"/>
      <c r="I116" s="65"/>
    </row>
    <row r="117" spans="1:9" x14ac:dyDescent="0.2">
      <c r="A117" s="65"/>
      <c r="B117" s="65"/>
      <c r="C117" s="65"/>
      <c r="D117" s="65"/>
      <c r="E117" s="11"/>
      <c r="G117" s="11"/>
      <c r="H117" s="65"/>
      <c r="I117" s="65"/>
    </row>
    <row r="118" spans="1:9" x14ac:dyDescent="0.2">
      <c r="A118" s="65"/>
      <c r="B118" s="65"/>
      <c r="C118" s="65"/>
      <c r="D118" s="65"/>
      <c r="E118" s="11"/>
      <c r="G118" s="11"/>
      <c r="H118" s="65"/>
      <c r="I118" s="65"/>
    </row>
    <row r="119" spans="1:9" x14ac:dyDescent="0.2">
      <c r="A119" s="65"/>
      <c r="B119" s="65"/>
      <c r="C119" s="65"/>
      <c r="D119" s="65"/>
      <c r="E119" s="11"/>
      <c r="G119" s="11"/>
      <c r="H119" s="65"/>
      <c r="I119" s="65"/>
    </row>
    <row r="120" spans="1:9" x14ac:dyDescent="0.2">
      <c r="A120" s="65"/>
      <c r="B120" s="65"/>
      <c r="C120" s="65"/>
      <c r="D120" s="65"/>
      <c r="E120" s="11"/>
      <c r="G120" s="11"/>
      <c r="H120" s="65"/>
      <c r="I120" s="65"/>
    </row>
    <row r="121" spans="1:9" x14ac:dyDescent="0.2">
      <c r="A121" s="65"/>
      <c r="B121" s="65"/>
      <c r="C121" s="65"/>
      <c r="D121" s="65"/>
      <c r="E121" s="11"/>
      <c r="G121" s="11"/>
      <c r="H121" s="65"/>
      <c r="I121" s="65"/>
    </row>
    <row r="122" spans="1:9" x14ac:dyDescent="0.2">
      <c r="A122" s="65"/>
      <c r="B122" s="65"/>
      <c r="C122" s="65"/>
      <c r="D122" s="65"/>
      <c r="E122" s="11"/>
      <c r="G122" s="11"/>
      <c r="H122" s="65"/>
      <c r="I122" s="65"/>
    </row>
    <row r="123" spans="1:9" x14ac:dyDescent="0.2">
      <c r="A123" s="65"/>
      <c r="B123" s="65"/>
      <c r="C123" s="65"/>
      <c r="D123" s="65"/>
      <c r="E123" s="11"/>
      <c r="G123" s="11"/>
      <c r="H123" s="65"/>
      <c r="I123" s="65"/>
    </row>
    <row r="124" spans="1:9" x14ac:dyDescent="0.2">
      <c r="A124" s="65"/>
      <c r="B124" s="65"/>
      <c r="C124" s="65"/>
      <c r="D124" s="65"/>
      <c r="E124" s="11"/>
      <c r="G124" s="11"/>
      <c r="H124" s="65"/>
      <c r="I124" s="65"/>
    </row>
    <row r="125" spans="1:9" x14ac:dyDescent="0.2">
      <c r="A125" s="65"/>
      <c r="B125" s="65"/>
      <c r="C125" s="65"/>
      <c r="D125" s="65"/>
      <c r="E125" s="11"/>
      <c r="G125" s="11"/>
      <c r="H125" s="65"/>
      <c r="I125" s="65"/>
    </row>
    <row r="126" spans="1:9" x14ac:dyDescent="0.2">
      <c r="A126" s="65"/>
      <c r="B126" s="65"/>
      <c r="C126" s="65"/>
      <c r="D126" s="65"/>
      <c r="E126" s="11"/>
      <c r="G126" s="11"/>
      <c r="H126" s="65"/>
      <c r="I126" s="65"/>
    </row>
    <row r="127" spans="1:9" x14ac:dyDescent="0.2">
      <c r="A127" s="65"/>
      <c r="B127" s="65"/>
      <c r="C127" s="65"/>
      <c r="D127" s="65"/>
      <c r="E127" s="11"/>
      <c r="G127" s="11"/>
      <c r="H127" s="65"/>
      <c r="I127" s="65"/>
    </row>
    <row r="128" spans="1:9" x14ac:dyDescent="0.2">
      <c r="A128" s="65"/>
      <c r="B128" s="65"/>
      <c r="C128" s="65"/>
      <c r="D128" s="65"/>
      <c r="E128" s="11"/>
      <c r="G128" s="11"/>
      <c r="H128" s="65"/>
      <c r="I128" s="65"/>
    </row>
    <row r="129" spans="1:9" x14ac:dyDescent="0.2">
      <c r="A129" s="65"/>
      <c r="B129" s="65"/>
      <c r="C129" s="65"/>
      <c r="D129" s="65"/>
      <c r="E129" s="11"/>
      <c r="G129" s="11"/>
      <c r="H129" s="65"/>
      <c r="I129" s="65"/>
    </row>
    <row r="130" spans="1:9" x14ac:dyDescent="0.2">
      <c r="A130" s="65"/>
      <c r="B130" s="65"/>
      <c r="C130" s="65"/>
      <c r="D130" s="65"/>
      <c r="E130" s="11"/>
      <c r="G130" s="11"/>
      <c r="H130" s="65"/>
      <c r="I130" s="65"/>
    </row>
    <row r="131" spans="1:9" x14ac:dyDescent="0.2">
      <c r="A131" s="65"/>
      <c r="B131" s="65"/>
      <c r="C131" s="65"/>
      <c r="D131" s="65"/>
      <c r="E131" s="11"/>
      <c r="G131" s="11"/>
      <c r="H131" s="65"/>
      <c r="I131" s="65"/>
    </row>
    <row r="132" spans="1:9" x14ac:dyDescent="0.2">
      <c r="A132" s="65"/>
      <c r="B132" s="65"/>
      <c r="C132" s="65"/>
      <c r="D132" s="65"/>
      <c r="E132" s="11"/>
      <c r="G132" s="11"/>
      <c r="H132" s="65"/>
      <c r="I132" s="65"/>
    </row>
    <row r="133" spans="1:9" ht="10.5" x14ac:dyDescent="0.25">
      <c r="A133" s="64" t="s">
        <v>1458</v>
      </c>
      <c r="B133" s="65"/>
      <c r="C133" s="65"/>
      <c r="D133" s="65"/>
      <c r="E133" s="11"/>
      <c r="G133" s="11"/>
      <c r="H133" s="65"/>
      <c r="I133" s="65"/>
    </row>
    <row r="134" spans="1:9" x14ac:dyDescent="0.2">
      <c r="A134" s="65"/>
      <c r="B134" s="65"/>
      <c r="C134" s="65"/>
      <c r="D134" s="65"/>
      <c r="E134" s="11"/>
      <c r="G134" s="11"/>
      <c r="H134" s="65"/>
      <c r="I134" s="65"/>
    </row>
    <row r="135" spans="1:9" ht="10.5" x14ac:dyDescent="0.25">
      <c r="A135" s="64" t="s">
        <v>998</v>
      </c>
      <c r="B135" s="65"/>
      <c r="C135" s="65"/>
      <c r="D135" s="65"/>
      <c r="E135" s="11"/>
      <c r="G135" s="11"/>
      <c r="H135" s="65"/>
      <c r="I135" s="65"/>
    </row>
    <row r="136" spans="1:9" x14ac:dyDescent="0.2">
      <c r="A136" s="65"/>
      <c r="B136" s="65"/>
      <c r="C136" s="65"/>
      <c r="D136" s="65"/>
      <c r="E136" s="11"/>
      <c r="G136" s="11"/>
      <c r="H136" s="65"/>
      <c r="I136" s="65"/>
    </row>
    <row r="137" spans="1:9" x14ac:dyDescent="0.2">
      <c r="A137" s="65"/>
      <c r="B137" s="65"/>
      <c r="C137" s="65"/>
      <c r="D137" s="65"/>
      <c r="E137" s="11"/>
      <c r="G137" s="11"/>
      <c r="H137" s="65"/>
      <c r="I137" s="65"/>
    </row>
    <row r="138" spans="1:9" x14ac:dyDescent="0.2">
      <c r="A138" s="65"/>
      <c r="B138" s="65"/>
      <c r="C138" s="65"/>
      <c r="D138" s="65"/>
      <c r="E138" s="11"/>
      <c r="G138" s="11"/>
      <c r="H138" s="65"/>
      <c r="I138" s="65"/>
    </row>
    <row r="139" spans="1:9" x14ac:dyDescent="0.2">
      <c r="A139" s="65"/>
      <c r="B139" s="65"/>
      <c r="C139" s="65"/>
      <c r="D139" s="65"/>
      <c r="E139" s="11"/>
      <c r="G139" s="11"/>
      <c r="H139" s="65"/>
      <c r="I139" s="65"/>
    </row>
    <row r="140" spans="1:9" x14ac:dyDescent="0.2">
      <c r="A140" s="65"/>
      <c r="B140" s="65"/>
      <c r="C140" s="65"/>
      <c r="D140" s="65"/>
      <c r="E140" s="11"/>
      <c r="G140" s="11"/>
      <c r="H140" s="65"/>
      <c r="I140" s="65"/>
    </row>
    <row r="141" spans="1:9" x14ac:dyDescent="0.2">
      <c r="A141" s="65"/>
      <c r="B141" s="65"/>
      <c r="C141" s="65"/>
      <c r="D141" s="65"/>
      <c r="E141" s="11"/>
      <c r="G141" s="11"/>
      <c r="H141" s="65"/>
      <c r="I141" s="65"/>
    </row>
    <row r="142" spans="1:9" x14ac:dyDescent="0.2">
      <c r="A142" s="65"/>
      <c r="B142" s="65"/>
      <c r="C142" s="65"/>
      <c r="D142" s="65"/>
      <c r="E142" s="11"/>
      <c r="G142" s="11"/>
      <c r="H142" s="65"/>
      <c r="I142" s="65"/>
    </row>
    <row r="143" spans="1:9" x14ac:dyDescent="0.2">
      <c r="A143" s="65"/>
      <c r="B143" s="65"/>
      <c r="C143" s="65"/>
      <c r="D143" s="65"/>
      <c r="E143" s="11"/>
      <c r="G143" s="11"/>
      <c r="H143" s="65"/>
      <c r="I143" s="65"/>
    </row>
    <row r="144" spans="1:9" x14ac:dyDescent="0.2">
      <c r="A144" s="65"/>
      <c r="B144" s="65"/>
      <c r="C144" s="65"/>
      <c r="D144" s="65"/>
      <c r="E144" s="11"/>
      <c r="G144" s="11"/>
      <c r="H144" s="65"/>
      <c r="I144" s="65"/>
    </row>
    <row r="145" spans="1:9" x14ac:dyDescent="0.2">
      <c r="A145" s="65"/>
      <c r="B145" s="65"/>
      <c r="C145" s="65"/>
      <c r="D145" s="65"/>
      <c r="E145" s="11"/>
      <c r="G145" s="11"/>
      <c r="H145" s="65"/>
      <c r="I145" s="65"/>
    </row>
    <row r="146" spans="1:9" x14ac:dyDescent="0.2">
      <c r="A146" s="65"/>
      <c r="B146" s="65"/>
      <c r="C146" s="65"/>
      <c r="D146" s="65"/>
      <c r="E146" s="11"/>
      <c r="G146" s="11"/>
      <c r="H146" s="65"/>
      <c r="I146" s="65"/>
    </row>
    <row r="147" spans="1:9" x14ac:dyDescent="0.2">
      <c r="A147" s="65"/>
      <c r="B147" s="65"/>
      <c r="C147" s="65"/>
      <c r="D147" s="65"/>
      <c r="E147" s="11"/>
      <c r="G147" s="11"/>
      <c r="H147" s="65"/>
      <c r="I147" s="65"/>
    </row>
    <row r="148" spans="1:9" x14ac:dyDescent="0.2">
      <c r="A148" s="65"/>
      <c r="B148" s="65"/>
      <c r="C148" s="65"/>
      <c r="D148" s="65"/>
      <c r="E148" s="11"/>
      <c r="G148" s="11"/>
      <c r="H148" s="65"/>
      <c r="I148" s="65"/>
    </row>
    <row r="149" spans="1:9" x14ac:dyDescent="0.2">
      <c r="A149" s="65"/>
      <c r="B149" s="65"/>
      <c r="C149" s="65"/>
      <c r="D149" s="65"/>
      <c r="E149" s="11"/>
      <c r="G149" s="11"/>
      <c r="H149" s="65"/>
      <c r="I149" s="65"/>
    </row>
    <row r="150" spans="1:9" x14ac:dyDescent="0.2">
      <c r="A150" s="65"/>
      <c r="B150" s="65"/>
      <c r="C150" s="65"/>
      <c r="D150" s="65"/>
      <c r="E150" s="11"/>
      <c r="G150" s="11"/>
      <c r="H150" s="65"/>
      <c r="I150" s="65"/>
    </row>
    <row r="151" spans="1:9" x14ac:dyDescent="0.2">
      <c r="A151" s="65"/>
      <c r="B151" s="65"/>
      <c r="C151" s="65"/>
      <c r="D151" s="65"/>
      <c r="E151" s="11"/>
      <c r="G151" s="11"/>
      <c r="H151" s="65"/>
      <c r="I151" s="65"/>
    </row>
    <row r="152" spans="1:9" ht="10.5" x14ac:dyDescent="0.25">
      <c r="A152" s="64" t="s">
        <v>1459</v>
      </c>
      <c r="B152" s="65"/>
      <c r="C152" s="65"/>
      <c r="D152" s="65"/>
      <c r="E152" s="11"/>
      <c r="G152" s="11"/>
      <c r="H152" s="65"/>
      <c r="I152" s="65"/>
    </row>
    <row r="153" spans="1:9" x14ac:dyDescent="0.2">
      <c r="A153" s="65"/>
      <c r="B153" s="65"/>
      <c r="C153" s="65"/>
      <c r="D153" s="65"/>
      <c r="E153" s="11"/>
      <c r="G153" s="11"/>
      <c r="H153" s="65"/>
      <c r="I153" s="65"/>
    </row>
    <row r="154" spans="1:9" x14ac:dyDescent="0.2">
      <c r="A154" s="65" t="s">
        <v>1001</v>
      </c>
      <c r="B154" s="65"/>
      <c r="C154" s="65"/>
      <c r="D154" s="65"/>
      <c r="E154" s="11"/>
      <c r="G154" s="11"/>
      <c r="H154" s="65"/>
      <c r="I154" s="65"/>
    </row>
    <row r="157" spans="1:9" x14ac:dyDescent="0.2">
      <c r="A157" s="66"/>
    </row>
    <row r="159" spans="1:9" x14ac:dyDescent="0.2">
      <c r="A159" s="65"/>
    </row>
    <row r="160" spans="1:9" x14ac:dyDescent="0.2">
      <c r="A160" s="66"/>
    </row>
  </sheetData>
  <mergeCells count="6">
    <mergeCell ref="A105:B105"/>
    <mergeCell ref="A1:G1"/>
    <mergeCell ref="A101:B101"/>
    <mergeCell ref="A102:B102"/>
    <mergeCell ref="A103:B103"/>
    <mergeCell ref="A104:B104"/>
  </mergeCells>
  <conditionalFormatting sqref="F2:F3">
    <cfRule type="cellIs" dxfId="85" priority="2" stopIfTrue="1" operator="between">
      <formula>0.009</formula>
      <formula>-0.009</formula>
    </cfRule>
  </conditionalFormatting>
  <conditionalFormatting sqref="F5:F65536">
    <cfRule type="cellIs" dxfId="84" priority="1" stopIfTrue="1" operator="between">
      <formula>0.009</formula>
      <formula>-0.009</formula>
    </cfRule>
  </conditionalFormatting>
  <hyperlinks>
    <hyperlink ref="A114" r:id="rId1" tooltip="https://www.franklintempletonindia.com/downloadsServlet/pdf/product-labels-jg9o5k7l" display="https://www.franklintempletonindia.com/downloadsServlet/pdf/product-labels-jg9o5k7l" xr:uid="{00000000-0004-0000-0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25"/>
  <sheetViews>
    <sheetView workbookViewId="0">
      <selection sqref="A1:G1"/>
    </sheetView>
  </sheetViews>
  <sheetFormatPr defaultColWidth="9.08984375" defaultRowHeight="10" x14ac:dyDescent="0.2"/>
  <cols>
    <col min="1" max="1" width="40.54296875" style="7" bestFit="1" customWidth="1"/>
    <col min="2" max="2" width="51.6328125" style="7" bestFit="1" customWidth="1"/>
    <col min="3" max="3" width="35.453125" style="7" bestFit="1" customWidth="1"/>
    <col min="4" max="4" width="15" style="7" bestFit="1" customWidth="1"/>
    <col min="5" max="5" width="26.54296875" style="10" customWidth="1"/>
    <col min="6" max="6" width="13.54296875" style="11" bestFit="1" customWidth="1"/>
    <col min="7" max="7" width="4.54296875" style="10" bestFit="1" customWidth="1"/>
    <col min="8" max="16384" width="9.08984375" style="7"/>
  </cols>
  <sheetData>
    <row r="1" spans="1:7" s="1" customFormat="1" ht="14" x14ac:dyDescent="0.25">
      <c r="A1" s="106" t="s">
        <v>8</v>
      </c>
      <c r="B1" s="107"/>
      <c r="C1" s="107"/>
      <c r="D1" s="107"/>
      <c r="E1" s="107"/>
      <c r="F1" s="107"/>
      <c r="G1" s="107"/>
    </row>
    <row r="2" spans="1:7" s="1" customFormat="1" ht="11.5" x14ac:dyDescent="0.25">
      <c r="E2" s="5"/>
      <c r="F2" s="9"/>
      <c r="G2" s="10"/>
    </row>
    <row r="3" spans="1:7" s="1" customFormat="1" ht="11.5" x14ac:dyDescent="0.25">
      <c r="A3" s="8" t="s">
        <v>7</v>
      </c>
      <c r="B3" s="2"/>
      <c r="C3" s="3"/>
      <c r="D3" s="3"/>
      <c r="E3" s="4"/>
      <c r="F3" s="9"/>
      <c r="G3" s="10"/>
    </row>
    <row r="4" spans="1:7" s="1" customFormat="1" ht="27.75" customHeight="1" x14ac:dyDescent="0.25">
      <c r="A4" s="6" t="s">
        <v>2</v>
      </c>
      <c r="B4" s="6" t="s">
        <v>0</v>
      </c>
      <c r="C4" s="13" t="s">
        <v>4</v>
      </c>
      <c r="D4" s="13" t="s">
        <v>1</v>
      </c>
      <c r="E4" s="53" t="s">
        <v>6</v>
      </c>
      <c r="F4" s="12" t="s">
        <v>3</v>
      </c>
      <c r="G4" s="12" t="s">
        <v>5</v>
      </c>
    </row>
    <row r="5" spans="1:7" ht="10.5" x14ac:dyDescent="0.25">
      <c r="A5" s="16" t="s">
        <v>110</v>
      </c>
      <c r="B5" s="17"/>
      <c r="C5" s="17"/>
      <c r="D5" s="17"/>
      <c r="E5" s="18"/>
      <c r="F5" s="19"/>
      <c r="G5" s="18"/>
    </row>
    <row r="6" spans="1:7" ht="10.5" x14ac:dyDescent="0.25">
      <c r="A6" s="20" t="s">
        <v>20</v>
      </c>
      <c r="B6" s="21"/>
      <c r="C6" s="21"/>
      <c r="D6" s="21"/>
      <c r="E6" s="22"/>
      <c r="F6" s="23"/>
      <c r="G6" s="22"/>
    </row>
    <row r="7" spans="1:7" x14ac:dyDescent="0.2">
      <c r="A7" s="21" t="s">
        <v>112</v>
      </c>
      <c r="B7" s="21" t="s">
        <v>111</v>
      </c>
      <c r="C7" s="21" t="s">
        <v>113</v>
      </c>
      <c r="D7" s="24">
        <v>1063481</v>
      </c>
      <c r="E7" s="22">
        <v>10499.74791</v>
      </c>
      <c r="F7" s="23">
        <v>4.7194906821793499</v>
      </c>
      <c r="G7" s="22"/>
    </row>
    <row r="8" spans="1:7" x14ac:dyDescent="0.2">
      <c r="A8" s="21" t="s">
        <v>115</v>
      </c>
      <c r="B8" s="21" t="s">
        <v>114</v>
      </c>
      <c r="C8" s="21" t="s">
        <v>113</v>
      </c>
      <c r="D8" s="24">
        <v>690889</v>
      </c>
      <c r="E8" s="22">
        <v>9294.5297169999994</v>
      </c>
      <c r="F8" s="23">
        <v>4.1777618634865501</v>
      </c>
      <c r="G8" s="22"/>
    </row>
    <row r="9" spans="1:7" x14ac:dyDescent="0.2">
      <c r="A9" s="21" t="s">
        <v>123</v>
      </c>
      <c r="B9" s="21" t="s">
        <v>122</v>
      </c>
      <c r="C9" s="21" t="s">
        <v>124</v>
      </c>
      <c r="D9" s="24">
        <v>495020</v>
      </c>
      <c r="E9" s="22">
        <v>7357.9772800000001</v>
      </c>
      <c r="F9" s="23">
        <v>3.3073084716228598</v>
      </c>
      <c r="G9" s="22"/>
    </row>
    <row r="10" spans="1:7" x14ac:dyDescent="0.2">
      <c r="A10" s="21" t="s">
        <v>117</v>
      </c>
      <c r="B10" s="21" t="s">
        <v>116</v>
      </c>
      <c r="C10" s="21" t="s">
        <v>118</v>
      </c>
      <c r="D10" s="24">
        <v>165175</v>
      </c>
      <c r="E10" s="22">
        <v>6658.0390749999997</v>
      </c>
      <c r="F10" s="23">
        <v>2.9926959814074801</v>
      </c>
      <c r="G10" s="22"/>
    </row>
    <row r="11" spans="1:7" x14ac:dyDescent="0.2">
      <c r="A11" s="21" t="s">
        <v>120</v>
      </c>
      <c r="B11" s="21" t="s">
        <v>119</v>
      </c>
      <c r="C11" s="21" t="s">
        <v>121</v>
      </c>
      <c r="D11" s="24">
        <v>306603</v>
      </c>
      <c r="E11" s="22">
        <v>6299.1586349999998</v>
      </c>
      <c r="F11" s="23">
        <v>2.8313842140093901</v>
      </c>
      <c r="G11" s="22"/>
    </row>
    <row r="12" spans="1:7" x14ac:dyDescent="0.2">
      <c r="A12" s="21" t="s">
        <v>150</v>
      </c>
      <c r="B12" s="21" t="s">
        <v>149</v>
      </c>
      <c r="C12" s="21" t="s">
        <v>151</v>
      </c>
      <c r="D12" s="24">
        <v>178448</v>
      </c>
      <c r="E12" s="22">
        <v>6222.8386559999999</v>
      </c>
      <c r="F12" s="23">
        <v>2.7970794447099698</v>
      </c>
      <c r="G12" s="22"/>
    </row>
    <row r="13" spans="1:7" x14ac:dyDescent="0.2">
      <c r="A13" s="21" t="s">
        <v>134</v>
      </c>
      <c r="B13" s="21" t="s">
        <v>133</v>
      </c>
      <c r="C13" s="21" t="s">
        <v>127</v>
      </c>
      <c r="D13" s="24">
        <v>338001</v>
      </c>
      <c r="E13" s="22">
        <v>5210.2854150000003</v>
      </c>
      <c r="F13" s="23">
        <v>2.3419508428548101</v>
      </c>
      <c r="G13" s="22"/>
    </row>
    <row r="14" spans="1:7" x14ac:dyDescent="0.2">
      <c r="A14" s="21" t="s">
        <v>126</v>
      </c>
      <c r="B14" s="21" t="s">
        <v>125</v>
      </c>
      <c r="C14" s="21" t="s">
        <v>127</v>
      </c>
      <c r="D14" s="24">
        <v>326668</v>
      </c>
      <c r="E14" s="22">
        <v>4842.199764</v>
      </c>
      <c r="F14" s="23">
        <v>2.1765014611145101</v>
      </c>
      <c r="G14" s="22"/>
    </row>
    <row r="15" spans="1:7" x14ac:dyDescent="0.2">
      <c r="A15" s="21" t="s">
        <v>174</v>
      </c>
      <c r="B15" s="21" t="s">
        <v>173</v>
      </c>
      <c r="C15" s="21" t="s">
        <v>175</v>
      </c>
      <c r="D15" s="24">
        <v>81355</v>
      </c>
      <c r="E15" s="22">
        <v>4576.21875</v>
      </c>
      <c r="F15" s="23">
        <v>2.0569466938982401</v>
      </c>
      <c r="G15" s="22"/>
    </row>
    <row r="16" spans="1:7" x14ac:dyDescent="0.2">
      <c r="A16" s="21" t="s">
        <v>171</v>
      </c>
      <c r="B16" s="21" t="s">
        <v>170</v>
      </c>
      <c r="C16" s="21" t="s">
        <v>172</v>
      </c>
      <c r="D16" s="24">
        <v>184612</v>
      </c>
      <c r="E16" s="22">
        <v>4551.6088600000003</v>
      </c>
      <c r="F16" s="23">
        <v>2.0458848905539999</v>
      </c>
      <c r="G16" s="22"/>
    </row>
    <row r="17" spans="1:7" x14ac:dyDescent="0.2">
      <c r="A17" s="21" t="s">
        <v>202</v>
      </c>
      <c r="B17" s="21" t="s">
        <v>201</v>
      </c>
      <c r="C17" s="21" t="s">
        <v>203</v>
      </c>
      <c r="D17" s="24">
        <v>608166</v>
      </c>
      <c r="E17" s="22">
        <v>4378.4911169999996</v>
      </c>
      <c r="F17" s="23">
        <v>1.9680708723497899</v>
      </c>
      <c r="G17" s="22"/>
    </row>
    <row r="18" spans="1:7" x14ac:dyDescent="0.2">
      <c r="A18" s="21" t="s">
        <v>131</v>
      </c>
      <c r="B18" s="21" t="s">
        <v>130</v>
      </c>
      <c r="C18" s="21" t="s">
        <v>132</v>
      </c>
      <c r="D18" s="24">
        <v>1354657</v>
      </c>
      <c r="E18" s="22">
        <v>4304.4226179999996</v>
      </c>
      <c r="F18" s="23">
        <v>1.9347781120026</v>
      </c>
      <c r="G18" s="22"/>
    </row>
    <row r="19" spans="1:7" x14ac:dyDescent="0.2">
      <c r="A19" s="21" t="s">
        <v>141</v>
      </c>
      <c r="B19" s="21" t="s">
        <v>140</v>
      </c>
      <c r="C19" s="21" t="s">
        <v>142</v>
      </c>
      <c r="D19" s="24">
        <v>56019</v>
      </c>
      <c r="E19" s="22">
        <v>4302.8193899999997</v>
      </c>
      <c r="F19" s="23">
        <v>1.93405748331015</v>
      </c>
      <c r="G19" s="22"/>
    </row>
    <row r="20" spans="1:7" x14ac:dyDescent="0.2">
      <c r="A20" s="21" t="s">
        <v>138</v>
      </c>
      <c r="B20" s="21" t="s">
        <v>137</v>
      </c>
      <c r="C20" s="21" t="s">
        <v>139</v>
      </c>
      <c r="D20" s="24">
        <v>35468</v>
      </c>
      <c r="E20" s="22">
        <v>4237.3619600000002</v>
      </c>
      <c r="F20" s="23">
        <v>1.9046352787379699</v>
      </c>
      <c r="G20" s="22"/>
    </row>
    <row r="21" spans="1:7" x14ac:dyDescent="0.2">
      <c r="A21" s="21" t="s">
        <v>240</v>
      </c>
      <c r="B21" s="21" t="s">
        <v>239</v>
      </c>
      <c r="C21" s="21" t="s">
        <v>145</v>
      </c>
      <c r="D21" s="24">
        <v>1033458</v>
      </c>
      <c r="E21" s="22">
        <v>4184.471442</v>
      </c>
      <c r="F21" s="23">
        <v>1.8808617263616401</v>
      </c>
      <c r="G21" s="22"/>
    </row>
    <row r="22" spans="1:7" x14ac:dyDescent="0.2">
      <c r="A22" s="21" t="s">
        <v>147</v>
      </c>
      <c r="B22" s="21" t="s">
        <v>146</v>
      </c>
      <c r="C22" s="21" t="s">
        <v>148</v>
      </c>
      <c r="D22" s="24">
        <v>246269</v>
      </c>
      <c r="E22" s="22">
        <v>4163.6699829999998</v>
      </c>
      <c r="F22" s="23">
        <v>1.87151175979408</v>
      </c>
      <c r="G22" s="22"/>
    </row>
    <row r="23" spans="1:7" x14ac:dyDescent="0.2">
      <c r="A23" s="21" t="s">
        <v>156</v>
      </c>
      <c r="B23" s="21" t="s">
        <v>155</v>
      </c>
      <c r="C23" s="21" t="s">
        <v>157</v>
      </c>
      <c r="D23" s="24">
        <v>2251694</v>
      </c>
      <c r="E23" s="22">
        <v>4115.1959539999998</v>
      </c>
      <c r="F23" s="23">
        <v>1.84972335781014</v>
      </c>
      <c r="G23" s="22"/>
    </row>
    <row r="24" spans="1:7" x14ac:dyDescent="0.2">
      <c r="A24" s="21" t="s">
        <v>242</v>
      </c>
      <c r="B24" s="21" t="s">
        <v>241</v>
      </c>
      <c r="C24" s="21" t="s">
        <v>180</v>
      </c>
      <c r="D24" s="24">
        <v>107768</v>
      </c>
      <c r="E24" s="22">
        <v>4037.7436560000001</v>
      </c>
      <c r="F24" s="23">
        <v>1.81490962686558</v>
      </c>
      <c r="G24" s="22"/>
    </row>
    <row r="25" spans="1:7" x14ac:dyDescent="0.2">
      <c r="A25" s="21" t="s">
        <v>244</v>
      </c>
      <c r="B25" s="21" t="s">
        <v>243</v>
      </c>
      <c r="C25" s="21" t="s">
        <v>245</v>
      </c>
      <c r="D25" s="24">
        <v>2642307</v>
      </c>
      <c r="E25" s="22">
        <v>3739.6570969999998</v>
      </c>
      <c r="F25" s="23">
        <v>1.6809238636127799</v>
      </c>
      <c r="G25" s="22"/>
    </row>
    <row r="26" spans="1:7" x14ac:dyDescent="0.2">
      <c r="A26" s="21" t="s">
        <v>247</v>
      </c>
      <c r="B26" s="21" t="s">
        <v>246</v>
      </c>
      <c r="C26" s="21" t="s">
        <v>132</v>
      </c>
      <c r="D26" s="24">
        <v>74613</v>
      </c>
      <c r="E26" s="22">
        <v>3502.558059</v>
      </c>
      <c r="F26" s="23">
        <v>1.5743511429926</v>
      </c>
      <c r="G26" s="22"/>
    </row>
    <row r="27" spans="1:7" x14ac:dyDescent="0.2">
      <c r="A27" s="21" t="s">
        <v>249</v>
      </c>
      <c r="B27" s="21" t="s">
        <v>248</v>
      </c>
      <c r="C27" s="21" t="s">
        <v>250</v>
      </c>
      <c r="D27" s="24">
        <v>1309223</v>
      </c>
      <c r="E27" s="22">
        <v>3343.3627750000001</v>
      </c>
      <c r="F27" s="23">
        <v>1.5027950765113001</v>
      </c>
      <c r="G27" s="22"/>
    </row>
    <row r="28" spans="1:7" x14ac:dyDescent="0.2">
      <c r="A28" s="21" t="s">
        <v>196</v>
      </c>
      <c r="B28" s="21" t="s">
        <v>195</v>
      </c>
      <c r="C28" s="21" t="s">
        <v>197</v>
      </c>
      <c r="D28" s="24">
        <v>1828065</v>
      </c>
      <c r="E28" s="22">
        <v>3342.4340459999999</v>
      </c>
      <c r="F28" s="23">
        <v>1.50237762574016</v>
      </c>
      <c r="G28" s="22"/>
    </row>
    <row r="29" spans="1:7" x14ac:dyDescent="0.2">
      <c r="A29" s="21" t="s">
        <v>159</v>
      </c>
      <c r="B29" s="21" t="s">
        <v>158</v>
      </c>
      <c r="C29" s="21" t="s">
        <v>160</v>
      </c>
      <c r="D29" s="24">
        <v>56598</v>
      </c>
      <c r="E29" s="22">
        <v>3303.3422700000001</v>
      </c>
      <c r="F29" s="23">
        <v>1.4848064160155801</v>
      </c>
      <c r="G29" s="22"/>
    </row>
    <row r="30" spans="1:7" x14ac:dyDescent="0.2">
      <c r="A30" s="21" t="s">
        <v>252</v>
      </c>
      <c r="B30" s="21" t="s">
        <v>251</v>
      </c>
      <c r="C30" s="21" t="s">
        <v>148</v>
      </c>
      <c r="D30" s="24">
        <v>218284</v>
      </c>
      <c r="E30" s="22">
        <v>3277.0976919999998</v>
      </c>
      <c r="F30" s="23">
        <v>1.4730098431463601</v>
      </c>
      <c r="G30" s="22"/>
    </row>
    <row r="31" spans="1:7" x14ac:dyDescent="0.2">
      <c r="A31" s="21" t="s">
        <v>254</v>
      </c>
      <c r="B31" s="21" t="s">
        <v>253</v>
      </c>
      <c r="C31" s="21" t="s">
        <v>151</v>
      </c>
      <c r="D31" s="24">
        <v>58581</v>
      </c>
      <c r="E31" s="22">
        <v>3247.7306400000002</v>
      </c>
      <c r="F31" s="23">
        <v>1.45980976163345</v>
      </c>
      <c r="G31" s="22"/>
    </row>
    <row r="32" spans="1:7" x14ac:dyDescent="0.2">
      <c r="A32" s="21" t="s">
        <v>182</v>
      </c>
      <c r="B32" s="21" t="s">
        <v>181</v>
      </c>
      <c r="C32" s="21" t="s">
        <v>145</v>
      </c>
      <c r="D32" s="24">
        <v>1697495</v>
      </c>
      <c r="E32" s="22">
        <v>3054.8120020000001</v>
      </c>
      <c r="F32" s="23">
        <v>1.37309551646642</v>
      </c>
      <c r="G32" s="22"/>
    </row>
    <row r="33" spans="1:9" x14ac:dyDescent="0.2">
      <c r="A33" s="21" t="s">
        <v>129</v>
      </c>
      <c r="B33" s="21" t="s">
        <v>128</v>
      </c>
      <c r="C33" s="21" t="s">
        <v>113</v>
      </c>
      <c r="D33" s="24">
        <v>234779</v>
      </c>
      <c r="E33" s="22">
        <v>2894.3555120000001</v>
      </c>
      <c r="F33" s="23">
        <v>1.3009725554257101</v>
      </c>
      <c r="G33" s="22"/>
    </row>
    <row r="34" spans="1:9" x14ac:dyDescent="0.2">
      <c r="A34" s="21" t="s">
        <v>153</v>
      </c>
      <c r="B34" s="21" t="s">
        <v>152</v>
      </c>
      <c r="C34" s="21" t="s">
        <v>154</v>
      </c>
      <c r="D34" s="24">
        <v>135713</v>
      </c>
      <c r="E34" s="22">
        <v>2423.019902</v>
      </c>
      <c r="F34" s="23">
        <v>1.0891137528485799</v>
      </c>
      <c r="G34" s="22"/>
    </row>
    <row r="35" spans="1:9" x14ac:dyDescent="0.2">
      <c r="A35" s="21" t="s">
        <v>256</v>
      </c>
      <c r="B35" s="21" t="s">
        <v>255</v>
      </c>
      <c r="C35" s="21" t="s">
        <v>169</v>
      </c>
      <c r="D35" s="24">
        <v>85291</v>
      </c>
      <c r="E35" s="22">
        <v>2340.3850400000001</v>
      </c>
      <c r="F35" s="23">
        <v>1.05197053145174</v>
      </c>
      <c r="G35" s="22"/>
    </row>
    <row r="36" spans="1:9" x14ac:dyDescent="0.2">
      <c r="A36" s="21" t="s">
        <v>177</v>
      </c>
      <c r="B36" s="21" t="s">
        <v>176</v>
      </c>
      <c r="C36" s="21" t="s">
        <v>148</v>
      </c>
      <c r="D36" s="24">
        <v>145644</v>
      </c>
      <c r="E36" s="22">
        <v>2318.2155480000001</v>
      </c>
      <c r="F36" s="23">
        <v>1.04200565307375</v>
      </c>
      <c r="G36" s="22"/>
    </row>
    <row r="37" spans="1:9" x14ac:dyDescent="0.2">
      <c r="A37" s="21" t="s">
        <v>165</v>
      </c>
      <c r="B37" s="21" t="s">
        <v>164</v>
      </c>
      <c r="C37" s="21" t="s">
        <v>166</v>
      </c>
      <c r="D37" s="24">
        <v>64148</v>
      </c>
      <c r="E37" s="22">
        <v>2294.8305519999999</v>
      </c>
      <c r="F37" s="23">
        <v>1.0314944225498599</v>
      </c>
      <c r="G37" s="22"/>
    </row>
    <row r="38" spans="1:9" x14ac:dyDescent="0.2">
      <c r="A38" s="21" t="s">
        <v>258</v>
      </c>
      <c r="B38" s="21" t="s">
        <v>257</v>
      </c>
      <c r="C38" s="21" t="s">
        <v>142</v>
      </c>
      <c r="D38" s="24">
        <v>341534</v>
      </c>
      <c r="E38" s="22">
        <v>2220.3125340000001</v>
      </c>
      <c r="F38" s="23">
        <v>0.99799960966291701</v>
      </c>
      <c r="G38" s="22"/>
    </row>
    <row r="39" spans="1:9" x14ac:dyDescent="0.2">
      <c r="A39" s="21" t="s">
        <v>186</v>
      </c>
      <c r="B39" s="21" t="s">
        <v>185</v>
      </c>
      <c r="C39" s="21" t="s">
        <v>180</v>
      </c>
      <c r="D39" s="24">
        <v>756109</v>
      </c>
      <c r="E39" s="22">
        <v>2137.5201430000002</v>
      </c>
      <c r="F39" s="23">
        <v>0.96078558117108004</v>
      </c>
      <c r="G39" s="22"/>
    </row>
    <row r="40" spans="1:9" x14ac:dyDescent="0.2">
      <c r="A40" s="21" t="s">
        <v>260</v>
      </c>
      <c r="B40" s="21" t="s">
        <v>259</v>
      </c>
      <c r="C40" s="21" t="s">
        <v>189</v>
      </c>
      <c r="D40" s="24">
        <v>218128</v>
      </c>
      <c r="E40" s="22">
        <v>2071.6706800000002</v>
      </c>
      <c r="F40" s="23">
        <v>0.93118716321677497</v>
      </c>
      <c r="G40" s="22"/>
    </row>
    <row r="41" spans="1:9" x14ac:dyDescent="0.2">
      <c r="A41" s="21" t="s">
        <v>222</v>
      </c>
      <c r="B41" s="21" t="s">
        <v>221</v>
      </c>
      <c r="C41" s="21" t="s">
        <v>194</v>
      </c>
      <c r="D41" s="24">
        <v>7661</v>
      </c>
      <c r="E41" s="22">
        <v>951.80264</v>
      </c>
      <c r="F41" s="23">
        <v>0.42782205146806301</v>
      </c>
      <c r="G41" s="22"/>
    </row>
    <row r="42" spans="1:9" ht="10.5" x14ac:dyDescent="0.25">
      <c r="A42" s="20" t="s">
        <v>27</v>
      </c>
      <c r="B42" s="20"/>
      <c r="C42" s="20"/>
      <c r="D42" s="20"/>
      <c r="E42" s="25">
        <f>SUM(E7:E41)</f>
        <v>145699.88731399999</v>
      </c>
      <c r="F42" s="26">
        <f>SUM(F7:F41)</f>
        <v>65.490073330056234</v>
      </c>
      <c r="G42" s="25"/>
      <c r="H42" s="14"/>
      <c r="I42" s="14"/>
    </row>
    <row r="43" spans="1:9" x14ac:dyDescent="0.2">
      <c r="A43" s="21"/>
      <c r="B43" s="21"/>
      <c r="C43" s="21"/>
      <c r="D43" s="21"/>
      <c r="E43" s="22"/>
      <c r="F43" s="23"/>
      <c r="G43" s="22"/>
    </row>
    <row r="44" spans="1:9" ht="10.5" x14ac:dyDescent="0.25">
      <c r="A44" s="20" t="s">
        <v>261</v>
      </c>
      <c r="B44" s="21"/>
      <c r="C44" s="21"/>
      <c r="D44" s="21"/>
      <c r="E44" s="22"/>
      <c r="F44" s="23"/>
      <c r="G44" s="22"/>
    </row>
    <row r="45" spans="1:9" x14ac:dyDescent="0.2">
      <c r="A45" s="21" t="s">
        <v>263</v>
      </c>
      <c r="B45" s="21" t="s">
        <v>262</v>
      </c>
      <c r="C45" s="21" t="s">
        <v>230</v>
      </c>
      <c r="D45" s="24">
        <v>2070351</v>
      </c>
      <c r="E45" s="22">
        <v>2391.6694750000001</v>
      </c>
      <c r="F45" s="23">
        <v>1.0750221718528199</v>
      </c>
      <c r="G45" s="22"/>
    </row>
    <row r="46" spans="1:9" ht="10.5" x14ac:dyDescent="0.25">
      <c r="A46" s="20" t="s">
        <v>27</v>
      </c>
      <c r="B46" s="20"/>
      <c r="C46" s="20"/>
      <c r="D46" s="20"/>
      <c r="E46" s="25">
        <f>SUM(E44:E45)</f>
        <v>2391.6694750000001</v>
      </c>
      <c r="F46" s="26">
        <f>SUM(F44:F45)</f>
        <v>1.0750221718528199</v>
      </c>
      <c r="G46" s="25"/>
      <c r="H46" s="14"/>
      <c r="I46" s="14"/>
    </row>
    <row r="47" spans="1:9" x14ac:dyDescent="0.2">
      <c r="A47" s="21"/>
      <c r="B47" s="21"/>
      <c r="C47" s="21"/>
      <c r="D47" s="21"/>
      <c r="E47" s="22"/>
      <c r="F47" s="23"/>
      <c r="G47" s="22"/>
    </row>
    <row r="48" spans="1:9" ht="10.5" x14ac:dyDescent="0.25">
      <c r="A48" s="20" t="s">
        <v>19</v>
      </c>
      <c r="B48" s="21"/>
      <c r="C48" s="21"/>
      <c r="D48" s="21"/>
      <c r="E48" s="22"/>
      <c r="F48" s="23"/>
      <c r="G48" s="22"/>
    </row>
    <row r="49" spans="1:9" ht="10.5" x14ac:dyDescent="0.25">
      <c r="A49" s="20" t="s">
        <v>20</v>
      </c>
      <c r="B49" s="21"/>
      <c r="C49" s="21"/>
      <c r="D49" s="21"/>
      <c r="E49" s="22"/>
      <c r="F49" s="23"/>
      <c r="G49" s="22"/>
    </row>
    <row r="50" spans="1:9" x14ac:dyDescent="0.2">
      <c r="A50" s="21" t="s">
        <v>63</v>
      </c>
      <c r="B50" s="21" t="s">
        <v>62</v>
      </c>
      <c r="C50" s="21" t="s">
        <v>21</v>
      </c>
      <c r="D50" s="24">
        <v>5500</v>
      </c>
      <c r="E50" s="22">
        <v>5514.7204110000002</v>
      </c>
      <c r="F50" s="23">
        <v>2.4787901402614501</v>
      </c>
      <c r="G50" s="22">
        <v>7.6584000000000003</v>
      </c>
    </row>
    <row r="51" spans="1:9" x14ac:dyDescent="0.2">
      <c r="A51" s="21" t="s">
        <v>265</v>
      </c>
      <c r="B51" s="21" t="s">
        <v>264</v>
      </c>
      <c r="C51" s="21" t="s">
        <v>21</v>
      </c>
      <c r="D51" s="24">
        <v>5000</v>
      </c>
      <c r="E51" s="22">
        <v>5301.4851369999997</v>
      </c>
      <c r="F51" s="23">
        <v>2.3829438497237101</v>
      </c>
      <c r="G51" s="22">
        <v>6.74</v>
      </c>
    </row>
    <row r="52" spans="1:9" x14ac:dyDescent="0.2">
      <c r="A52" s="21" t="s">
        <v>267</v>
      </c>
      <c r="B52" s="21" t="s">
        <v>266</v>
      </c>
      <c r="C52" s="21" t="s">
        <v>21</v>
      </c>
      <c r="D52" s="24">
        <v>500</v>
      </c>
      <c r="E52" s="22">
        <v>5228.3033562000001</v>
      </c>
      <c r="F52" s="23">
        <v>2.3500496568772302</v>
      </c>
      <c r="G52" s="22">
        <v>6.74</v>
      </c>
    </row>
    <row r="53" spans="1:9" x14ac:dyDescent="0.2">
      <c r="A53" s="21" t="s">
        <v>269</v>
      </c>
      <c r="B53" s="21" t="s">
        <v>268</v>
      </c>
      <c r="C53" s="21" t="s">
        <v>21</v>
      </c>
      <c r="D53" s="24">
        <v>500</v>
      </c>
      <c r="E53" s="22">
        <v>5055.3541781000004</v>
      </c>
      <c r="F53" s="23">
        <v>2.2723114062516001</v>
      </c>
      <c r="G53" s="22">
        <v>7.19</v>
      </c>
    </row>
    <row r="54" spans="1:9" x14ac:dyDescent="0.2">
      <c r="A54" s="21" t="s">
        <v>271</v>
      </c>
      <c r="B54" s="21" t="s">
        <v>270</v>
      </c>
      <c r="C54" s="21" t="s">
        <v>21</v>
      </c>
      <c r="D54" s="24">
        <v>5000</v>
      </c>
      <c r="E54" s="22">
        <v>5022.9514384000004</v>
      </c>
      <c r="F54" s="23">
        <v>2.2577468253300399</v>
      </c>
      <c r="G54" s="22">
        <v>7.2774000000000001</v>
      </c>
    </row>
    <row r="55" spans="1:9" x14ac:dyDescent="0.2">
      <c r="A55" s="21" t="s">
        <v>273</v>
      </c>
      <c r="B55" s="21" t="s">
        <v>272</v>
      </c>
      <c r="C55" s="21" t="s">
        <v>21</v>
      </c>
      <c r="D55" s="24">
        <v>3500</v>
      </c>
      <c r="E55" s="22">
        <v>3774.1885616</v>
      </c>
      <c r="F55" s="23">
        <v>1.69644527677609</v>
      </c>
      <c r="G55" s="22">
        <v>6.9349999999999996</v>
      </c>
    </row>
    <row r="56" spans="1:9" x14ac:dyDescent="0.2">
      <c r="A56" s="21" t="s">
        <v>88</v>
      </c>
      <c r="B56" s="21" t="s">
        <v>87</v>
      </c>
      <c r="C56" s="21" t="s">
        <v>21</v>
      </c>
      <c r="D56" s="24">
        <v>3500</v>
      </c>
      <c r="E56" s="22">
        <v>3587.7709863</v>
      </c>
      <c r="F56" s="23">
        <v>1.6126531688927299</v>
      </c>
      <c r="G56" s="22">
        <v>6.64</v>
      </c>
    </row>
    <row r="57" spans="1:9" ht="10.5" x14ac:dyDescent="0.25">
      <c r="A57" s="20" t="s">
        <v>27</v>
      </c>
      <c r="B57" s="20"/>
      <c r="C57" s="20"/>
      <c r="D57" s="20"/>
      <c r="E57" s="25">
        <f>SUM(E49:E56)</f>
        <v>33484.774068599996</v>
      </c>
      <c r="F57" s="26">
        <f>SUM(F49:F56)</f>
        <v>15.050940324112851</v>
      </c>
      <c r="G57" s="25"/>
      <c r="H57" s="14"/>
      <c r="I57" s="14"/>
    </row>
    <row r="58" spans="1:9" x14ac:dyDescent="0.2">
      <c r="A58" s="21"/>
      <c r="B58" s="21"/>
      <c r="C58" s="21"/>
      <c r="D58" s="21"/>
      <c r="E58" s="22"/>
      <c r="F58" s="23"/>
      <c r="G58" s="22"/>
    </row>
    <row r="59" spans="1:9" ht="10.5" x14ac:dyDescent="0.25">
      <c r="A59" s="20" t="s">
        <v>28</v>
      </c>
      <c r="B59" s="21"/>
      <c r="C59" s="21"/>
      <c r="D59" s="21"/>
      <c r="E59" s="22"/>
      <c r="F59" s="23"/>
      <c r="G59" s="22"/>
    </row>
    <row r="60" spans="1:9" ht="10.5" x14ac:dyDescent="0.25">
      <c r="A60" s="20" t="s">
        <v>29</v>
      </c>
      <c r="B60" s="21"/>
      <c r="C60" s="21"/>
      <c r="D60" s="21"/>
      <c r="E60" s="22"/>
      <c r="F60" s="23"/>
      <c r="G60" s="22"/>
    </row>
    <row r="61" spans="1:9" x14ac:dyDescent="0.2">
      <c r="A61" s="21" t="s">
        <v>275</v>
      </c>
      <c r="B61" s="21" t="s">
        <v>274</v>
      </c>
      <c r="C61" s="21" t="s">
        <v>31</v>
      </c>
      <c r="D61" s="24">
        <v>500</v>
      </c>
      <c r="E61" s="22">
        <v>2464.6350000000002</v>
      </c>
      <c r="F61" s="23">
        <v>1.10781916072432</v>
      </c>
      <c r="G61" s="22">
        <v>6.02</v>
      </c>
    </row>
    <row r="62" spans="1:9" x14ac:dyDescent="0.2">
      <c r="A62" s="21" t="s">
        <v>59</v>
      </c>
      <c r="B62" s="21" t="s">
        <v>58</v>
      </c>
      <c r="C62" s="21" t="s">
        <v>30</v>
      </c>
      <c r="D62" s="24">
        <v>500</v>
      </c>
      <c r="E62" s="22">
        <v>2349.6</v>
      </c>
      <c r="F62" s="23">
        <v>1.0561125278338801</v>
      </c>
      <c r="G62" s="22">
        <v>6.49</v>
      </c>
    </row>
    <row r="63" spans="1:9" x14ac:dyDescent="0.2">
      <c r="A63" s="21" t="s">
        <v>277</v>
      </c>
      <c r="B63" s="21" t="s">
        <v>276</v>
      </c>
      <c r="C63" s="21" t="s">
        <v>30</v>
      </c>
      <c r="D63" s="24">
        <v>100</v>
      </c>
      <c r="E63" s="22">
        <v>499.7595</v>
      </c>
      <c r="F63" s="23">
        <v>0.224634945886107</v>
      </c>
      <c r="G63" s="22">
        <v>5.8550000000000004</v>
      </c>
    </row>
    <row r="64" spans="1:9" ht="10.5" x14ac:dyDescent="0.25">
      <c r="A64" s="20" t="s">
        <v>27</v>
      </c>
      <c r="B64" s="20"/>
      <c r="C64" s="20"/>
      <c r="D64" s="20"/>
      <c r="E64" s="25">
        <f>SUM(E60:E63)</f>
        <v>5313.9945000000007</v>
      </c>
      <c r="F64" s="26">
        <f>SUM(F60:F63)</f>
        <v>2.3885666344443068</v>
      </c>
      <c r="G64" s="25"/>
      <c r="H64" s="14"/>
      <c r="I64" s="14"/>
    </row>
    <row r="65" spans="1:9" x14ac:dyDescent="0.2">
      <c r="A65" s="21"/>
      <c r="B65" s="21"/>
      <c r="C65" s="21"/>
      <c r="D65" s="21"/>
      <c r="E65" s="22"/>
      <c r="F65" s="23"/>
      <c r="G65" s="22"/>
    </row>
    <row r="66" spans="1:9" ht="10.5" x14ac:dyDescent="0.25">
      <c r="A66" s="20" t="s">
        <v>32</v>
      </c>
      <c r="B66" s="21"/>
      <c r="C66" s="21"/>
      <c r="D66" s="21"/>
      <c r="E66" s="22"/>
      <c r="F66" s="23"/>
      <c r="G66" s="22"/>
    </row>
    <row r="67" spans="1:9" x14ac:dyDescent="0.2">
      <c r="A67" s="21" t="s">
        <v>73</v>
      </c>
      <c r="B67" s="21" t="s">
        <v>72</v>
      </c>
      <c r="C67" s="21" t="s">
        <v>34</v>
      </c>
      <c r="D67" s="24">
        <v>2500000</v>
      </c>
      <c r="E67" s="22">
        <v>2495.54</v>
      </c>
      <c r="F67" s="23">
        <v>1.12171052847743</v>
      </c>
      <c r="G67" s="22">
        <v>5.4359999999999999</v>
      </c>
    </row>
    <row r="68" spans="1:9" ht="10.5" x14ac:dyDescent="0.25">
      <c r="A68" s="20" t="s">
        <v>27</v>
      </c>
      <c r="B68" s="20"/>
      <c r="C68" s="20"/>
      <c r="D68" s="20"/>
      <c r="E68" s="25">
        <f>SUM(E66:E67)</f>
        <v>2495.54</v>
      </c>
      <c r="F68" s="26">
        <f>SUM(F66:F67)</f>
        <v>1.12171052847743</v>
      </c>
      <c r="G68" s="25"/>
      <c r="H68" s="14"/>
      <c r="I68" s="14"/>
    </row>
    <row r="69" spans="1:9" x14ac:dyDescent="0.2">
      <c r="A69" s="21"/>
      <c r="B69" s="21"/>
      <c r="C69" s="21"/>
      <c r="D69" s="21"/>
      <c r="E69" s="22"/>
      <c r="F69" s="23"/>
      <c r="G69" s="22"/>
    </row>
    <row r="70" spans="1:9" ht="10.5" x14ac:dyDescent="0.25">
      <c r="A70" s="20" t="s">
        <v>963</v>
      </c>
      <c r="B70" s="21"/>
      <c r="C70" s="21"/>
      <c r="D70" s="21"/>
      <c r="E70" s="22"/>
      <c r="F70" s="23"/>
      <c r="G70" s="22"/>
    </row>
    <row r="71" spans="1:9" x14ac:dyDescent="0.2">
      <c r="A71" s="21" t="s">
        <v>279</v>
      </c>
      <c r="B71" s="21" t="s">
        <v>278</v>
      </c>
      <c r="C71" s="21" t="s">
        <v>964</v>
      </c>
      <c r="D71" s="24">
        <v>11106531</v>
      </c>
      <c r="E71" s="22">
        <v>15823.47472</v>
      </c>
      <c r="F71" s="23">
        <v>7.1124318546368404</v>
      </c>
      <c r="G71" s="22"/>
    </row>
    <row r="72" spans="1:9" x14ac:dyDescent="0.2">
      <c r="A72" s="21" t="s">
        <v>282</v>
      </c>
      <c r="B72" s="21" t="s">
        <v>281</v>
      </c>
      <c r="C72" s="21" t="s">
        <v>964</v>
      </c>
      <c r="D72" s="24">
        <v>15253909</v>
      </c>
      <c r="E72" s="22">
        <v>15256.959779999999</v>
      </c>
      <c r="F72" s="23">
        <v>6.8577912667329102</v>
      </c>
      <c r="G72" s="22"/>
    </row>
    <row r="73" spans="1:9" ht="10.5" x14ac:dyDescent="0.25">
      <c r="A73" s="20" t="s">
        <v>27</v>
      </c>
      <c r="B73" s="20"/>
      <c r="C73" s="20"/>
      <c r="D73" s="20"/>
      <c r="E73" s="25">
        <f>SUM(E71:E72)</f>
        <v>31080.434499999999</v>
      </c>
      <c r="F73" s="26">
        <f>SUM(F71:F72)</f>
        <v>13.970223121369751</v>
      </c>
      <c r="G73" s="25"/>
      <c r="H73" s="14"/>
      <c r="I73" s="14"/>
    </row>
    <row r="74" spans="1:9" x14ac:dyDescent="0.2">
      <c r="A74" s="21"/>
      <c r="B74" s="21"/>
      <c r="C74" s="21"/>
      <c r="D74" s="21"/>
      <c r="E74" s="22"/>
      <c r="F74" s="23"/>
      <c r="G74" s="22"/>
    </row>
    <row r="75" spans="1:9" ht="10.5" x14ac:dyDescent="0.25">
      <c r="A75" s="20" t="s">
        <v>36</v>
      </c>
      <c r="B75" s="20"/>
      <c r="C75" s="20"/>
      <c r="D75" s="20"/>
      <c r="E75" s="25">
        <f>E42+E46+E57+E64+E68+E73</f>
        <v>220466.29985760001</v>
      </c>
      <c r="F75" s="26">
        <f>F42+F46+F57+F64+F68+F73</f>
        <v>99.096536110313409</v>
      </c>
      <c r="G75" s="25"/>
      <c r="H75" s="14"/>
      <c r="I75" s="14"/>
    </row>
    <row r="76" spans="1:9" ht="10.5" x14ac:dyDescent="0.25">
      <c r="A76" s="20"/>
      <c r="B76" s="20"/>
      <c r="C76" s="20"/>
      <c r="D76" s="20"/>
      <c r="E76" s="25"/>
      <c r="F76" s="26"/>
      <c r="G76" s="25"/>
      <c r="H76" s="14"/>
      <c r="I76" s="14"/>
    </row>
    <row r="77" spans="1:9" ht="10.5" x14ac:dyDescent="0.25">
      <c r="A77" s="20" t="s">
        <v>38</v>
      </c>
      <c r="B77" s="20"/>
      <c r="C77" s="20"/>
      <c r="D77" s="20"/>
      <c r="E77" s="25">
        <f>E79-(E42+E46+E57+E64+E68+E73)</f>
        <v>2009.9929687999829</v>
      </c>
      <c r="F77" s="26">
        <f>F79-(F42+F46+F57+F64+F68+F73)</f>
        <v>0.90346388968659141</v>
      </c>
      <c r="G77" s="25"/>
      <c r="H77" s="14"/>
      <c r="I77" s="14"/>
    </row>
    <row r="78" spans="1:9" ht="10.5" x14ac:dyDescent="0.25">
      <c r="A78" s="20"/>
      <c r="B78" s="20"/>
      <c r="C78" s="20"/>
      <c r="D78" s="20"/>
      <c r="E78" s="25"/>
      <c r="F78" s="26"/>
      <c r="G78" s="25"/>
      <c r="H78" s="14"/>
      <c r="I78" s="14"/>
    </row>
    <row r="79" spans="1:9" ht="10.5" x14ac:dyDescent="0.25">
      <c r="A79" s="27" t="s">
        <v>37</v>
      </c>
      <c r="B79" s="27"/>
      <c r="C79" s="27"/>
      <c r="D79" s="27"/>
      <c r="E79" s="28">
        <v>222476.29282639999</v>
      </c>
      <c r="F79" s="29">
        <v>100</v>
      </c>
      <c r="G79" s="28"/>
      <c r="H79" s="14"/>
      <c r="I79" s="14"/>
    </row>
    <row r="81" spans="1:4" ht="10.5" x14ac:dyDescent="0.25">
      <c r="A81" s="14" t="s">
        <v>39</v>
      </c>
    </row>
    <row r="83" spans="1:4" ht="10.5" x14ac:dyDescent="0.25">
      <c r="A83" s="14" t="s">
        <v>40</v>
      </c>
    </row>
    <row r="84" spans="1:4" ht="10.5" x14ac:dyDescent="0.25">
      <c r="A84" s="14" t="s">
        <v>41</v>
      </c>
    </row>
    <row r="85" spans="1:4" ht="10.5" x14ac:dyDescent="0.25">
      <c r="A85" s="14" t="s">
        <v>42</v>
      </c>
      <c r="B85" s="14"/>
      <c r="C85" s="30" t="s">
        <v>1492</v>
      </c>
      <c r="D85" s="14" t="s">
        <v>43</v>
      </c>
    </row>
    <row r="86" spans="1:4" x14ac:dyDescent="0.2">
      <c r="A86" s="7" t="s">
        <v>45</v>
      </c>
      <c r="C86" s="98" t="s">
        <v>1471</v>
      </c>
      <c r="D86" s="31">
        <v>10.4056</v>
      </c>
    </row>
    <row r="87" spans="1:4" x14ac:dyDescent="0.2">
      <c r="A87" s="7" t="s">
        <v>46</v>
      </c>
      <c r="C87" s="98" t="s">
        <v>1471</v>
      </c>
      <c r="D87" s="31">
        <v>10.4056</v>
      </c>
    </row>
    <row r="88" spans="1:4" x14ac:dyDescent="0.2">
      <c r="A88" s="7" t="s">
        <v>47</v>
      </c>
      <c r="C88" s="98" t="s">
        <v>1471</v>
      </c>
      <c r="D88" s="31">
        <v>10.4506</v>
      </c>
    </row>
    <row r="89" spans="1:4" x14ac:dyDescent="0.2">
      <c r="A89" s="7" t="s">
        <v>48</v>
      </c>
      <c r="C89" s="98" t="s">
        <v>1471</v>
      </c>
      <c r="D89" s="31">
        <v>10.4506</v>
      </c>
    </row>
    <row r="90" spans="1:4" x14ac:dyDescent="0.2">
      <c r="C90" s="98"/>
      <c r="D90" s="31"/>
    </row>
    <row r="91" spans="1:4" x14ac:dyDescent="0.2">
      <c r="A91" s="7" t="s">
        <v>1491</v>
      </c>
    </row>
    <row r="92" spans="1:4" x14ac:dyDescent="0.2">
      <c r="A92" s="7" t="s">
        <v>53</v>
      </c>
    </row>
    <row r="94" spans="1:4" ht="10.5" x14ac:dyDescent="0.25">
      <c r="A94" s="14" t="s">
        <v>49</v>
      </c>
      <c r="D94" s="30" t="s">
        <v>55</v>
      </c>
    </row>
    <row r="96" spans="1:4" ht="10.5" x14ac:dyDescent="0.25">
      <c r="A96" s="14" t="s">
        <v>283</v>
      </c>
      <c r="D96" s="36">
        <v>6.6772769586560796E-2</v>
      </c>
    </row>
    <row r="98" spans="1:5" ht="10.5" x14ac:dyDescent="0.25">
      <c r="A98" s="14" t="s">
        <v>284</v>
      </c>
      <c r="D98" s="34">
        <v>1.09802284752609</v>
      </c>
      <c r="E98" s="10" t="s">
        <v>54</v>
      </c>
    </row>
    <row r="100" spans="1:5" ht="10.5" x14ac:dyDescent="0.25">
      <c r="A100" s="14" t="s">
        <v>285</v>
      </c>
      <c r="D100" s="30" t="s">
        <v>55</v>
      </c>
    </row>
    <row r="102" spans="1:5" ht="10.5" x14ac:dyDescent="0.25">
      <c r="A102" s="14" t="s">
        <v>995</v>
      </c>
    </row>
    <row r="104" spans="1:5" ht="10.5" x14ac:dyDescent="0.25">
      <c r="A104" s="64" t="s">
        <v>997</v>
      </c>
    </row>
    <row r="123" spans="1:1" ht="10.5" x14ac:dyDescent="0.25">
      <c r="A123" s="64" t="s">
        <v>996</v>
      </c>
    </row>
    <row r="124" spans="1:1" x14ac:dyDescent="0.2">
      <c r="A124" s="65"/>
    </row>
    <row r="125" spans="1:1" ht="10.5" x14ac:dyDescent="0.25">
      <c r="A125" s="64" t="s">
        <v>998</v>
      </c>
    </row>
  </sheetData>
  <mergeCells count="1">
    <mergeCell ref="A1:G1"/>
  </mergeCells>
  <conditionalFormatting sqref="F2:F3">
    <cfRule type="cellIs" dxfId="83" priority="2" stopIfTrue="1" operator="between">
      <formula>0.009</formula>
      <formula>-0.009</formula>
    </cfRule>
  </conditionalFormatting>
  <conditionalFormatting sqref="F5:F65537">
    <cfRule type="cellIs" dxfId="82"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261"/>
  <sheetViews>
    <sheetView workbookViewId="0">
      <selection sqref="A1:G1"/>
    </sheetView>
  </sheetViews>
  <sheetFormatPr defaultColWidth="9.08984375" defaultRowHeight="10" x14ac:dyDescent="0.2"/>
  <cols>
    <col min="1" max="1" width="38.6328125" style="7" bestFit="1" customWidth="1"/>
    <col min="2" max="2" width="37" style="7" bestFit="1" customWidth="1"/>
    <col min="3" max="3" width="25.54296875" style="7" bestFit="1" customWidth="1"/>
    <col min="4" max="4" width="15" style="7" bestFit="1" customWidth="1"/>
    <col min="5" max="5" width="26.54296875" style="10" customWidth="1"/>
    <col min="6" max="6" width="31.36328125" style="11" bestFit="1" customWidth="1"/>
    <col min="7" max="7" width="33.08984375" style="10" customWidth="1"/>
    <col min="8" max="8" width="28.08984375" style="7" customWidth="1"/>
    <col min="9" max="16384" width="9.08984375" style="7"/>
  </cols>
  <sheetData>
    <row r="1" spans="1:11" s="1" customFormat="1" ht="14" x14ac:dyDescent="0.25">
      <c r="A1" s="106" t="s">
        <v>9</v>
      </c>
      <c r="B1" s="107"/>
      <c r="C1" s="107"/>
      <c r="D1" s="107"/>
      <c r="E1" s="107"/>
      <c r="F1" s="107"/>
      <c r="G1" s="107"/>
    </row>
    <row r="2" spans="1:11" s="1" customFormat="1" ht="11.5" x14ac:dyDescent="0.25">
      <c r="E2" s="5"/>
      <c r="F2" s="9"/>
      <c r="G2" s="10"/>
    </row>
    <row r="3" spans="1:11" s="1" customFormat="1" ht="11.5" x14ac:dyDescent="0.25">
      <c r="A3" s="8" t="s">
        <v>7</v>
      </c>
      <c r="B3" s="2"/>
      <c r="C3" s="3"/>
      <c r="D3" s="3"/>
      <c r="E3" s="4"/>
      <c r="F3" s="9"/>
      <c r="G3" s="10"/>
    </row>
    <row r="4" spans="1:11" s="1" customFormat="1" ht="27.75" customHeight="1" x14ac:dyDescent="0.25">
      <c r="A4" s="37" t="s">
        <v>2</v>
      </c>
      <c r="B4" s="37" t="s">
        <v>0</v>
      </c>
      <c r="C4" s="38" t="s">
        <v>4</v>
      </c>
      <c r="D4" s="38" t="s">
        <v>1</v>
      </c>
      <c r="E4" s="54" t="s">
        <v>6</v>
      </c>
      <c r="F4" s="39" t="s">
        <v>286</v>
      </c>
      <c r="G4" s="54" t="s">
        <v>287</v>
      </c>
      <c r="H4" s="55" t="s">
        <v>288</v>
      </c>
      <c r="I4" s="40" t="s">
        <v>5</v>
      </c>
      <c r="J4" s="35"/>
      <c r="K4" s="35"/>
    </row>
    <row r="5" spans="1:11" ht="10.5" x14ac:dyDescent="0.25">
      <c r="A5" s="41" t="s">
        <v>110</v>
      </c>
      <c r="B5" s="42"/>
      <c r="C5" s="42"/>
      <c r="D5" s="42"/>
      <c r="E5" s="43"/>
      <c r="F5" s="44"/>
      <c r="G5" s="43"/>
      <c r="H5" s="42"/>
      <c r="I5" s="42"/>
    </row>
    <row r="6" spans="1:11" ht="10.5" x14ac:dyDescent="0.25">
      <c r="A6" s="41" t="s">
        <v>20</v>
      </c>
      <c r="B6" s="42"/>
      <c r="C6" s="42"/>
      <c r="D6" s="42"/>
      <c r="E6" s="43"/>
      <c r="F6" s="44"/>
      <c r="G6" s="43"/>
      <c r="H6" s="42"/>
      <c r="I6" s="42"/>
    </row>
    <row r="7" spans="1:11" x14ac:dyDescent="0.2">
      <c r="A7" s="42" t="s">
        <v>129</v>
      </c>
      <c r="B7" s="42" t="s">
        <v>128</v>
      </c>
      <c r="C7" s="42" t="s">
        <v>113</v>
      </c>
      <c r="D7" s="45">
        <v>273750</v>
      </c>
      <c r="E7" s="43">
        <v>3374.79</v>
      </c>
      <c r="F7" s="44">
        <v>4.9116899379743097</v>
      </c>
      <c r="G7" s="43">
        <v>-3210.0524999999998</v>
      </c>
      <c r="H7" s="43">
        <v>-4.6719299762709001</v>
      </c>
      <c r="I7" s="46"/>
    </row>
    <row r="8" spans="1:11" x14ac:dyDescent="0.2">
      <c r="A8" s="42" t="s">
        <v>123</v>
      </c>
      <c r="B8" s="42" t="s">
        <v>122</v>
      </c>
      <c r="C8" s="42" t="s">
        <v>124</v>
      </c>
      <c r="D8" s="45">
        <v>200000</v>
      </c>
      <c r="E8" s="43">
        <v>2972.8</v>
      </c>
      <c r="F8" s="44">
        <v>4.3266312415320698</v>
      </c>
      <c r="G8" s="43">
        <v>-2558.16</v>
      </c>
      <c r="H8" s="43">
        <v>-3.7231616579782298</v>
      </c>
      <c r="I8" s="46"/>
    </row>
    <row r="9" spans="1:11" x14ac:dyDescent="0.2">
      <c r="A9" s="42" t="s">
        <v>120</v>
      </c>
      <c r="B9" s="42" t="s">
        <v>119</v>
      </c>
      <c r="C9" s="42" t="s">
        <v>121</v>
      </c>
      <c r="D9" s="45">
        <v>134500</v>
      </c>
      <c r="E9" s="43">
        <v>2763.3024999999998</v>
      </c>
      <c r="F9" s="44">
        <v>4.0217273029815903</v>
      </c>
      <c r="G9" s="43">
        <v>-2121.3575999999998</v>
      </c>
      <c r="H9" s="43">
        <v>-3.0874367823673001</v>
      </c>
      <c r="I9" s="46"/>
    </row>
    <row r="10" spans="1:11" x14ac:dyDescent="0.2">
      <c r="A10" s="42" t="s">
        <v>144</v>
      </c>
      <c r="B10" s="42" t="s">
        <v>143</v>
      </c>
      <c r="C10" s="42" t="s">
        <v>145</v>
      </c>
      <c r="D10" s="45">
        <v>780000</v>
      </c>
      <c r="E10" s="43">
        <v>2628.21</v>
      </c>
      <c r="F10" s="44">
        <v>3.8251128549875602</v>
      </c>
      <c r="G10" s="43">
        <v>-1751.049</v>
      </c>
      <c r="H10" s="43">
        <v>-2.5484873886078798</v>
      </c>
      <c r="I10" s="46"/>
    </row>
    <row r="11" spans="1:11" x14ac:dyDescent="0.2">
      <c r="A11" s="42" t="s">
        <v>112</v>
      </c>
      <c r="B11" s="42" t="s">
        <v>111</v>
      </c>
      <c r="C11" s="42" t="s">
        <v>113</v>
      </c>
      <c r="D11" s="45">
        <v>263900</v>
      </c>
      <c r="E11" s="43">
        <v>2605.4847</v>
      </c>
      <c r="F11" s="44">
        <v>3.7920383148391501</v>
      </c>
      <c r="G11" s="43">
        <v>-1038.6255000000001</v>
      </c>
      <c r="H11" s="43">
        <v>-1.5116218839316</v>
      </c>
      <c r="I11" s="46"/>
    </row>
    <row r="12" spans="1:11" x14ac:dyDescent="0.2">
      <c r="A12" s="42" t="s">
        <v>115</v>
      </c>
      <c r="B12" s="42" t="s">
        <v>114</v>
      </c>
      <c r="C12" s="42" t="s">
        <v>113</v>
      </c>
      <c r="D12" s="45">
        <v>176900</v>
      </c>
      <c r="E12" s="43">
        <v>2379.8357000000001</v>
      </c>
      <c r="F12" s="44">
        <v>3.4636273847326899</v>
      </c>
      <c r="G12" s="43">
        <v>-1630.6976</v>
      </c>
      <c r="H12" s="43">
        <v>-2.37332722741233</v>
      </c>
      <c r="I12" s="46"/>
    </row>
    <row r="13" spans="1:11" x14ac:dyDescent="0.2">
      <c r="A13" s="42" t="s">
        <v>290</v>
      </c>
      <c r="B13" s="42" t="s">
        <v>289</v>
      </c>
      <c r="C13" s="42" t="s">
        <v>113</v>
      </c>
      <c r="D13" s="45">
        <v>110000</v>
      </c>
      <c r="E13" s="43">
        <v>2312.42</v>
      </c>
      <c r="F13" s="44">
        <v>3.36551016400148</v>
      </c>
      <c r="G13" s="43">
        <v>-2327.8200000000002</v>
      </c>
      <c r="H13" s="43">
        <v>-3.3879234178764799</v>
      </c>
      <c r="I13" s="46"/>
    </row>
    <row r="14" spans="1:11" x14ac:dyDescent="0.2">
      <c r="A14" s="42" t="s">
        <v>150</v>
      </c>
      <c r="B14" s="42" t="s">
        <v>149</v>
      </c>
      <c r="C14" s="42" t="s">
        <v>151</v>
      </c>
      <c r="D14" s="45">
        <v>57500</v>
      </c>
      <c r="E14" s="43">
        <v>2005.14</v>
      </c>
      <c r="F14" s="44">
        <v>2.9182929788904799</v>
      </c>
      <c r="G14" s="43">
        <v>-1748.0796</v>
      </c>
      <c r="H14" s="43">
        <v>-2.5441657057470701</v>
      </c>
      <c r="I14" s="46"/>
    </row>
    <row r="15" spans="1:11" x14ac:dyDescent="0.2">
      <c r="A15" s="42" t="s">
        <v>292</v>
      </c>
      <c r="B15" s="42" t="s">
        <v>291</v>
      </c>
      <c r="C15" s="42" t="s">
        <v>169</v>
      </c>
      <c r="D15" s="45">
        <v>42000</v>
      </c>
      <c r="E15" s="43">
        <v>1965.5160000000001</v>
      </c>
      <c r="F15" s="44">
        <v>2.8606239677513301</v>
      </c>
      <c r="G15" s="43">
        <v>-1979.04</v>
      </c>
      <c r="H15" s="43">
        <v>-2.8803068797906501</v>
      </c>
      <c r="I15" s="46"/>
    </row>
    <row r="16" spans="1:11" x14ac:dyDescent="0.2">
      <c r="A16" s="42" t="s">
        <v>242</v>
      </c>
      <c r="B16" s="42" t="s">
        <v>241</v>
      </c>
      <c r="C16" s="42" t="s">
        <v>180</v>
      </c>
      <c r="D16" s="45">
        <v>35700</v>
      </c>
      <c r="E16" s="43">
        <v>1337.5718999999999</v>
      </c>
      <c r="F16" s="44">
        <v>1.94671029680282</v>
      </c>
      <c r="G16" s="43">
        <v>-1345.4973</v>
      </c>
      <c r="H16" s="43">
        <v>-1.9582449722743001</v>
      </c>
      <c r="I16" s="46"/>
    </row>
    <row r="17" spans="1:9" x14ac:dyDescent="0.2">
      <c r="A17" s="42" t="s">
        <v>117</v>
      </c>
      <c r="B17" s="42" t="s">
        <v>116</v>
      </c>
      <c r="C17" s="42" t="s">
        <v>118</v>
      </c>
      <c r="D17" s="45">
        <v>29150</v>
      </c>
      <c r="E17" s="43">
        <v>1175.0073500000001</v>
      </c>
      <c r="F17" s="44">
        <v>1.71011285977523</v>
      </c>
      <c r="G17" s="43">
        <v>-354.73374999999999</v>
      </c>
      <c r="H17" s="43">
        <v>-0.51628166212857496</v>
      </c>
      <c r="I17" s="46"/>
    </row>
    <row r="18" spans="1:9" x14ac:dyDescent="0.2">
      <c r="A18" s="42" t="s">
        <v>294</v>
      </c>
      <c r="B18" s="42" t="s">
        <v>293</v>
      </c>
      <c r="C18" s="42" t="s">
        <v>113</v>
      </c>
      <c r="D18" s="45">
        <v>330200</v>
      </c>
      <c r="E18" s="43">
        <v>1077.6077</v>
      </c>
      <c r="F18" s="44">
        <v>1.5683568154384799</v>
      </c>
      <c r="G18" s="43">
        <v>-1082.7257999999999</v>
      </c>
      <c r="H18" s="43">
        <v>-1.57580572937729</v>
      </c>
      <c r="I18" s="46"/>
    </row>
    <row r="19" spans="1:9" x14ac:dyDescent="0.2">
      <c r="A19" s="42" t="s">
        <v>141</v>
      </c>
      <c r="B19" s="42" t="s">
        <v>140</v>
      </c>
      <c r="C19" s="42" t="s">
        <v>142</v>
      </c>
      <c r="D19" s="45">
        <v>13750</v>
      </c>
      <c r="E19" s="43">
        <v>1056.1375</v>
      </c>
      <c r="F19" s="44">
        <v>1.5371089554808901</v>
      </c>
      <c r="G19" s="43">
        <v>-636.98249999999996</v>
      </c>
      <c r="H19" s="43">
        <v>-0.92706821340460299</v>
      </c>
      <c r="I19" s="46"/>
    </row>
    <row r="20" spans="1:9" x14ac:dyDescent="0.2">
      <c r="A20" s="42" t="s">
        <v>162</v>
      </c>
      <c r="B20" s="42" t="s">
        <v>161</v>
      </c>
      <c r="C20" s="42" t="s">
        <v>163</v>
      </c>
      <c r="D20" s="45">
        <v>132300</v>
      </c>
      <c r="E20" s="43">
        <v>968.23755000000006</v>
      </c>
      <c r="F20" s="44">
        <v>1.4091788324322101</v>
      </c>
      <c r="G20" s="43">
        <v>-599.42960000000005</v>
      </c>
      <c r="H20" s="43">
        <v>-0.87241349383041999</v>
      </c>
      <c r="I20" s="46"/>
    </row>
    <row r="21" spans="1:9" x14ac:dyDescent="0.2">
      <c r="A21" s="42" t="s">
        <v>240</v>
      </c>
      <c r="B21" s="42" t="s">
        <v>239</v>
      </c>
      <c r="C21" s="42" t="s">
        <v>145</v>
      </c>
      <c r="D21" s="45">
        <v>226200</v>
      </c>
      <c r="E21" s="43">
        <v>915.88379999999995</v>
      </c>
      <c r="F21" s="44">
        <v>1.33298286554532</v>
      </c>
      <c r="G21" s="43">
        <v>-919.50300000000004</v>
      </c>
      <c r="H21" s="43">
        <v>-1.33825027128716</v>
      </c>
      <c r="I21" s="46"/>
    </row>
    <row r="22" spans="1:9" x14ac:dyDescent="0.2">
      <c r="A22" s="42" t="s">
        <v>171</v>
      </c>
      <c r="B22" s="42" t="s">
        <v>170</v>
      </c>
      <c r="C22" s="42" t="s">
        <v>172</v>
      </c>
      <c r="D22" s="45">
        <v>36300</v>
      </c>
      <c r="E22" s="43">
        <v>894.97649999999999</v>
      </c>
      <c r="F22" s="44">
        <v>1.30255425367903</v>
      </c>
      <c r="G22" s="43">
        <v>-598.36320000000001</v>
      </c>
      <c r="H22" s="43">
        <v>-0.87086144876988203</v>
      </c>
      <c r="I22" s="46"/>
    </row>
    <row r="23" spans="1:9" x14ac:dyDescent="0.2">
      <c r="A23" s="42" t="s">
        <v>126</v>
      </c>
      <c r="B23" s="42" t="s">
        <v>125</v>
      </c>
      <c r="C23" s="42" t="s">
        <v>127</v>
      </c>
      <c r="D23" s="45">
        <v>58000</v>
      </c>
      <c r="E23" s="43">
        <v>859.73400000000004</v>
      </c>
      <c r="F23" s="44">
        <v>1.2512621043485399</v>
      </c>
      <c r="G23" s="43"/>
      <c r="H23" s="43"/>
      <c r="I23" s="46"/>
    </row>
    <row r="24" spans="1:9" x14ac:dyDescent="0.2">
      <c r="A24" s="42" t="s">
        <v>296</v>
      </c>
      <c r="B24" s="42" t="s">
        <v>295</v>
      </c>
      <c r="C24" s="42" t="s">
        <v>121</v>
      </c>
      <c r="D24" s="45">
        <v>9649125</v>
      </c>
      <c r="E24" s="43">
        <v>842.36861250000004</v>
      </c>
      <c r="F24" s="44">
        <v>1.2259884135254699</v>
      </c>
      <c r="G24" s="43">
        <v>-847.193175</v>
      </c>
      <c r="H24" s="43">
        <v>-1.2330101111974401</v>
      </c>
      <c r="I24" s="46"/>
    </row>
    <row r="25" spans="1:9" x14ac:dyDescent="0.2">
      <c r="A25" s="42" t="s">
        <v>131</v>
      </c>
      <c r="B25" s="42" t="s">
        <v>130</v>
      </c>
      <c r="C25" s="42" t="s">
        <v>132</v>
      </c>
      <c r="D25" s="45">
        <v>250000</v>
      </c>
      <c r="E25" s="43">
        <v>794.375</v>
      </c>
      <c r="F25" s="44">
        <v>1.1561382173345101</v>
      </c>
      <c r="G25" s="43"/>
      <c r="H25" s="43"/>
      <c r="I25" s="46"/>
    </row>
    <row r="26" spans="1:9" x14ac:dyDescent="0.2">
      <c r="A26" s="42" t="s">
        <v>138</v>
      </c>
      <c r="B26" s="42" t="s">
        <v>137</v>
      </c>
      <c r="C26" s="42" t="s">
        <v>139</v>
      </c>
      <c r="D26" s="45">
        <v>6500</v>
      </c>
      <c r="E26" s="43">
        <v>776.55499999999995</v>
      </c>
      <c r="F26" s="44">
        <v>1.13020288070773</v>
      </c>
      <c r="G26" s="43">
        <v>-600.5</v>
      </c>
      <c r="H26" s="43">
        <v>-0.87397136051534297</v>
      </c>
      <c r="I26" s="46"/>
    </row>
    <row r="27" spans="1:9" x14ac:dyDescent="0.2">
      <c r="A27" s="42" t="s">
        <v>298</v>
      </c>
      <c r="B27" s="42" t="s">
        <v>297</v>
      </c>
      <c r="C27" s="42" t="s">
        <v>127</v>
      </c>
      <c r="D27" s="45">
        <v>51600</v>
      </c>
      <c r="E27" s="43">
        <v>734.99040000000002</v>
      </c>
      <c r="F27" s="44">
        <v>1.06970950849911</v>
      </c>
      <c r="G27" s="43">
        <v>-739.84079999999994</v>
      </c>
      <c r="H27" s="43">
        <v>-1.07676881022608</v>
      </c>
      <c r="I27" s="46"/>
    </row>
    <row r="28" spans="1:9" x14ac:dyDescent="0.2">
      <c r="A28" s="42" t="s">
        <v>300</v>
      </c>
      <c r="B28" s="42" t="s">
        <v>299</v>
      </c>
      <c r="C28" s="42" t="s">
        <v>113</v>
      </c>
      <c r="D28" s="45">
        <v>263250</v>
      </c>
      <c r="E28" s="43">
        <v>732.88800000000003</v>
      </c>
      <c r="F28" s="44">
        <v>1.0666496627233399</v>
      </c>
      <c r="G28" s="43">
        <v>-736.31025</v>
      </c>
      <c r="H28" s="43">
        <v>-1.0716304262346199</v>
      </c>
      <c r="I28" s="46"/>
    </row>
    <row r="29" spans="1:9" x14ac:dyDescent="0.2">
      <c r="A29" s="42" t="s">
        <v>235</v>
      </c>
      <c r="B29" s="42" t="s">
        <v>234</v>
      </c>
      <c r="C29" s="42" t="s">
        <v>121</v>
      </c>
      <c r="D29" s="45">
        <v>189600</v>
      </c>
      <c r="E29" s="43">
        <v>689.38559999999995</v>
      </c>
      <c r="F29" s="44">
        <v>1.0033360045823201</v>
      </c>
      <c r="G29" s="43">
        <v>-547.7604</v>
      </c>
      <c r="H29" s="43">
        <v>-0.79721382518639206</v>
      </c>
      <c r="I29" s="46"/>
    </row>
    <row r="30" spans="1:9" x14ac:dyDescent="0.2">
      <c r="A30" s="42" t="s">
        <v>252</v>
      </c>
      <c r="B30" s="42" t="s">
        <v>251</v>
      </c>
      <c r="C30" s="42" t="s">
        <v>148</v>
      </c>
      <c r="D30" s="45">
        <v>44250</v>
      </c>
      <c r="E30" s="43">
        <v>664.32524999999998</v>
      </c>
      <c r="F30" s="44">
        <v>0.96686301842996702</v>
      </c>
      <c r="G30" s="43">
        <v>-440.88524999999998</v>
      </c>
      <c r="H30" s="43">
        <v>-0.64166708038908704</v>
      </c>
      <c r="I30" s="46"/>
    </row>
    <row r="31" spans="1:9" x14ac:dyDescent="0.2">
      <c r="A31" s="42" t="s">
        <v>302</v>
      </c>
      <c r="B31" s="42" t="s">
        <v>301</v>
      </c>
      <c r="C31" s="42" t="s">
        <v>213</v>
      </c>
      <c r="D31" s="45">
        <v>166850</v>
      </c>
      <c r="E31" s="43">
        <v>511.89580000000001</v>
      </c>
      <c r="F31" s="44">
        <v>0.74501626772371299</v>
      </c>
      <c r="G31" s="43">
        <v>-514.73225000000002</v>
      </c>
      <c r="H31" s="43">
        <v>-0.74914445434408605</v>
      </c>
      <c r="I31" s="46"/>
    </row>
    <row r="32" spans="1:9" x14ac:dyDescent="0.2">
      <c r="A32" s="42" t="s">
        <v>304</v>
      </c>
      <c r="B32" s="42" t="s">
        <v>303</v>
      </c>
      <c r="C32" s="42" t="s">
        <v>213</v>
      </c>
      <c r="D32" s="45">
        <v>123500</v>
      </c>
      <c r="E32" s="43">
        <v>498.01375000000002</v>
      </c>
      <c r="F32" s="44">
        <v>0.72481224753180296</v>
      </c>
      <c r="G32" s="43">
        <v>-496.09949999999998</v>
      </c>
      <c r="H32" s="43">
        <v>-0.72202623641295804</v>
      </c>
      <c r="I32" s="46"/>
    </row>
    <row r="33" spans="1:9" x14ac:dyDescent="0.2">
      <c r="A33" s="42" t="s">
        <v>306</v>
      </c>
      <c r="B33" s="42" t="s">
        <v>305</v>
      </c>
      <c r="C33" s="42" t="s">
        <v>172</v>
      </c>
      <c r="D33" s="45">
        <v>112000</v>
      </c>
      <c r="E33" s="43">
        <v>470.79199999999997</v>
      </c>
      <c r="F33" s="44">
        <v>0.68519354664402898</v>
      </c>
      <c r="G33" s="43">
        <v>-473.76</v>
      </c>
      <c r="H33" s="43">
        <v>-0.68951319193630101</v>
      </c>
      <c r="I33" s="46"/>
    </row>
    <row r="34" spans="1:9" x14ac:dyDescent="0.2">
      <c r="A34" s="42" t="s">
        <v>159</v>
      </c>
      <c r="B34" s="42" t="s">
        <v>158</v>
      </c>
      <c r="C34" s="42" t="s">
        <v>160</v>
      </c>
      <c r="D34" s="45">
        <v>8000</v>
      </c>
      <c r="E34" s="43">
        <v>466.92</v>
      </c>
      <c r="F34" s="44">
        <v>0.67955821424117202</v>
      </c>
      <c r="G34" s="43"/>
      <c r="H34" s="43"/>
      <c r="I34" s="46"/>
    </row>
    <row r="35" spans="1:9" x14ac:dyDescent="0.2">
      <c r="A35" s="42" t="s">
        <v>308</v>
      </c>
      <c r="B35" s="42" t="s">
        <v>307</v>
      </c>
      <c r="C35" s="42" t="s">
        <v>139</v>
      </c>
      <c r="D35" s="45">
        <v>76650</v>
      </c>
      <c r="E35" s="43">
        <v>433.37909999999999</v>
      </c>
      <c r="F35" s="44">
        <v>0.630742583923255</v>
      </c>
      <c r="G35" s="43">
        <v>-435.94687499999998</v>
      </c>
      <c r="H35" s="43">
        <v>-0.634479739310844</v>
      </c>
      <c r="I35" s="46"/>
    </row>
    <row r="36" spans="1:9" x14ac:dyDescent="0.2">
      <c r="A36" s="42" t="s">
        <v>191</v>
      </c>
      <c r="B36" s="42" t="s">
        <v>190</v>
      </c>
      <c r="C36" s="42" t="s">
        <v>151</v>
      </c>
      <c r="D36" s="45">
        <v>2500</v>
      </c>
      <c r="E36" s="43">
        <v>404.65</v>
      </c>
      <c r="F36" s="44">
        <v>0.58893007665700803</v>
      </c>
      <c r="G36" s="43">
        <v>-81.435000000000002</v>
      </c>
      <c r="H36" s="43">
        <v>-0.11852099540977</v>
      </c>
      <c r="I36" s="46"/>
    </row>
    <row r="37" spans="1:9" x14ac:dyDescent="0.2">
      <c r="A37" s="42" t="s">
        <v>136</v>
      </c>
      <c r="B37" s="42" t="s">
        <v>135</v>
      </c>
      <c r="C37" s="42" t="s">
        <v>113</v>
      </c>
      <c r="D37" s="45">
        <v>42700</v>
      </c>
      <c r="E37" s="43">
        <v>400.09899999999999</v>
      </c>
      <c r="F37" s="44">
        <v>0.58230652351511702</v>
      </c>
      <c r="G37" s="43"/>
      <c r="H37" s="43"/>
      <c r="I37" s="46"/>
    </row>
    <row r="38" spans="1:9" x14ac:dyDescent="0.2">
      <c r="A38" s="42" t="s">
        <v>212</v>
      </c>
      <c r="B38" s="42" t="s">
        <v>211</v>
      </c>
      <c r="C38" s="42" t="s">
        <v>213</v>
      </c>
      <c r="D38" s="45">
        <v>23000</v>
      </c>
      <c r="E38" s="43">
        <v>390.26400000000001</v>
      </c>
      <c r="F38" s="44">
        <v>0.56799260456313005</v>
      </c>
      <c r="G38" s="43"/>
      <c r="H38" s="43"/>
      <c r="I38" s="46"/>
    </row>
    <row r="39" spans="1:9" x14ac:dyDescent="0.2">
      <c r="A39" s="42" t="s">
        <v>310</v>
      </c>
      <c r="B39" s="42" t="s">
        <v>309</v>
      </c>
      <c r="C39" s="42" t="s">
        <v>230</v>
      </c>
      <c r="D39" s="45">
        <v>17050</v>
      </c>
      <c r="E39" s="43">
        <v>390.10399999999998</v>
      </c>
      <c r="F39" s="44">
        <v>0.56775973958780501</v>
      </c>
      <c r="G39" s="43">
        <v>-392.37164999999999</v>
      </c>
      <c r="H39" s="43">
        <v>-0.57106009122089896</v>
      </c>
      <c r="I39" s="46"/>
    </row>
    <row r="40" spans="1:9" x14ac:dyDescent="0.2">
      <c r="A40" s="42" t="s">
        <v>312</v>
      </c>
      <c r="B40" s="42" t="s">
        <v>311</v>
      </c>
      <c r="C40" s="42" t="s">
        <v>145</v>
      </c>
      <c r="D40" s="45">
        <v>134900</v>
      </c>
      <c r="E40" s="43">
        <v>388.71435000000002</v>
      </c>
      <c r="F40" s="44">
        <v>0.56573723450680602</v>
      </c>
      <c r="G40" s="43">
        <v>-385.67910000000001</v>
      </c>
      <c r="H40" s="43">
        <v>-0.56131971315459295</v>
      </c>
      <c r="I40" s="46"/>
    </row>
    <row r="41" spans="1:9" x14ac:dyDescent="0.2">
      <c r="A41" s="42" t="s">
        <v>314</v>
      </c>
      <c r="B41" s="42" t="s">
        <v>313</v>
      </c>
      <c r="C41" s="42" t="s">
        <v>124</v>
      </c>
      <c r="D41" s="45">
        <v>81000</v>
      </c>
      <c r="E41" s="43">
        <v>385.56</v>
      </c>
      <c r="F41" s="44">
        <v>0.56114637428858505</v>
      </c>
      <c r="G41" s="43">
        <v>-383.85899999999998</v>
      </c>
      <c r="H41" s="43">
        <v>-0.55867072851966504</v>
      </c>
      <c r="I41" s="46"/>
    </row>
    <row r="42" spans="1:9" x14ac:dyDescent="0.2">
      <c r="A42" s="42" t="s">
        <v>134</v>
      </c>
      <c r="B42" s="42" t="s">
        <v>133</v>
      </c>
      <c r="C42" s="42" t="s">
        <v>127</v>
      </c>
      <c r="D42" s="45">
        <v>25000</v>
      </c>
      <c r="E42" s="43">
        <v>385.375</v>
      </c>
      <c r="F42" s="44">
        <v>0.56087712416086599</v>
      </c>
      <c r="G42" s="43"/>
      <c r="H42" s="43"/>
      <c r="I42" s="46"/>
    </row>
    <row r="43" spans="1:9" x14ac:dyDescent="0.2">
      <c r="A43" s="42" t="s">
        <v>316</v>
      </c>
      <c r="B43" s="42" t="s">
        <v>315</v>
      </c>
      <c r="C43" s="42" t="s">
        <v>208</v>
      </c>
      <c r="D43" s="45">
        <v>76875</v>
      </c>
      <c r="E43" s="43">
        <v>361.04343749999998</v>
      </c>
      <c r="F43" s="44">
        <v>0.52546481977853599</v>
      </c>
      <c r="G43" s="43">
        <v>-362.88843750000001</v>
      </c>
      <c r="H43" s="43">
        <v>-0.52815004402524901</v>
      </c>
      <c r="I43" s="46"/>
    </row>
    <row r="44" spans="1:9" x14ac:dyDescent="0.2">
      <c r="A44" s="42" t="s">
        <v>153</v>
      </c>
      <c r="B44" s="42" t="s">
        <v>152</v>
      </c>
      <c r="C44" s="42" t="s">
        <v>154</v>
      </c>
      <c r="D44" s="45">
        <v>20000</v>
      </c>
      <c r="E44" s="43">
        <v>357.08</v>
      </c>
      <c r="F44" s="44">
        <v>0.51969640868079703</v>
      </c>
      <c r="G44" s="43"/>
      <c r="H44" s="43"/>
      <c r="I44" s="46"/>
    </row>
    <row r="45" spans="1:9" x14ac:dyDescent="0.2">
      <c r="A45" s="42" t="s">
        <v>318</v>
      </c>
      <c r="B45" s="42" t="s">
        <v>317</v>
      </c>
      <c r="C45" s="42" t="s">
        <v>127</v>
      </c>
      <c r="D45" s="45">
        <v>10150</v>
      </c>
      <c r="E45" s="43">
        <v>310.387</v>
      </c>
      <c r="F45" s="44">
        <v>0.45173913185058401</v>
      </c>
      <c r="G45" s="43">
        <v>-312.17340000000002</v>
      </c>
      <c r="H45" s="43">
        <v>-0.454339069300084</v>
      </c>
      <c r="I45" s="46"/>
    </row>
    <row r="46" spans="1:9" x14ac:dyDescent="0.2">
      <c r="A46" s="42" t="s">
        <v>320</v>
      </c>
      <c r="B46" s="42" t="s">
        <v>319</v>
      </c>
      <c r="C46" s="42" t="s">
        <v>113</v>
      </c>
      <c r="D46" s="45">
        <v>222750</v>
      </c>
      <c r="E46" s="43">
        <v>305.14522499999998</v>
      </c>
      <c r="F46" s="44">
        <v>0.44411022056288102</v>
      </c>
      <c r="G46" s="43">
        <v>-306.704475</v>
      </c>
      <c r="H46" s="43">
        <v>-0.44637956251772498</v>
      </c>
      <c r="I46" s="46"/>
    </row>
    <row r="47" spans="1:9" x14ac:dyDescent="0.2">
      <c r="A47" s="42" t="s">
        <v>322</v>
      </c>
      <c r="B47" s="42" t="s">
        <v>321</v>
      </c>
      <c r="C47" s="42" t="s">
        <v>213</v>
      </c>
      <c r="D47" s="45">
        <v>12500</v>
      </c>
      <c r="E47" s="43">
        <v>261.03750000000002</v>
      </c>
      <c r="F47" s="44">
        <v>0.37991556872693399</v>
      </c>
      <c r="G47" s="43">
        <v>-262.75</v>
      </c>
      <c r="H47" s="43">
        <v>-0.38240795166595498</v>
      </c>
      <c r="I47" s="46"/>
    </row>
    <row r="48" spans="1:9" x14ac:dyDescent="0.2">
      <c r="A48" s="42" t="s">
        <v>186</v>
      </c>
      <c r="B48" s="42" t="s">
        <v>185</v>
      </c>
      <c r="C48" s="42" t="s">
        <v>180</v>
      </c>
      <c r="D48" s="45">
        <v>88000</v>
      </c>
      <c r="E48" s="43">
        <v>248.77600000000001</v>
      </c>
      <c r="F48" s="44">
        <v>0.36207010688353802</v>
      </c>
      <c r="G48" s="43"/>
      <c r="H48" s="43"/>
      <c r="I48" s="46"/>
    </row>
    <row r="49" spans="1:9" x14ac:dyDescent="0.2">
      <c r="A49" s="42" t="s">
        <v>147</v>
      </c>
      <c r="B49" s="42" t="s">
        <v>146</v>
      </c>
      <c r="C49" s="42" t="s">
        <v>148</v>
      </c>
      <c r="D49" s="45">
        <v>14000</v>
      </c>
      <c r="E49" s="43">
        <v>236.69800000000001</v>
      </c>
      <c r="F49" s="44">
        <v>0.34449171205871898</v>
      </c>
      <c r="G49" s="43">
        <v>-238.02799999999999</v>
      </c>
      <c r="H49" s="43">
        <v>-0.34642740216610501</v>
      </c>
      <c r="I49" s="46"/>
    </row>
    <row r="50" spans="1:9" x14ac:dyDescent="0.2">
      <c r="A50" s="42" t="s">
        <v>324</v>
      </c>
      <c r="B50" s="42" t="s">
        <v>323</v>
      </c>
      <c r="C50" s="42" t="s">
        <v>113</v>
      </c>
      <c r="D50" s="45">
        <v>140400</v>
      </c>
      <c r="E50" s="43">
        <v>219.81023999999999</v>
      </c>
      <c r="F50" s="44">
        <v>0.31991316321066399</v>
      </c>
      <c r="G50" s="43">
        <v>-220.58243999999999</v>
      </c>
      <c r="H50" s="43">
        <v>-0.321037027797825</v>
      </c>
      <c r="I50" s="46"/>
    </row>
    <row r="51" spans="1:9" x14ac:dyDescent="0.2">
      <c r="A51" s="42" t="s">
        <v>326</v>
      </c>
      <c r="B51" s="42" t="s">
        <v>325</v>
      </c>
      <c r="C51" s="42" t="s">
        <v>213</v>
      </c>
      <c r="D51" s="45">
        <v>51000</v>
      </c>
      <c r="E51" s="43">
        <v>191.17349999999999</v>
      </c>
      <c r="F51" s="44">
        <v>0.27823507725142299</v>
      </c>
      <c r="G51" s="43">
        <v>-192.01499999999999</v>
      </c>
      <c r="H51" s="43">
        <v>-0.27945980148102201</v>
      </c>
      <c r="I51" s="46"/>
    </row>
    <row r="52" spans="1:9" x14ac:dyDescent="0.2">
      <c r="A52" s="42" t="s">
        <v>196</v>
      </c>
      <c r="B52" s="42" t="s">
        <v>195</v>
      </c>
      <c r="C52" s="42" t="s">
        <v>197</v>
      </c>
      <c r="D52" s="45">
        <v>93500</v>
      </c>
      <c r="E52" s="43">
        <v>170.9554</v>
      </c>
      <c r="F52" s="44">
        <v>0.248809531266352</v>
      </c>
      <c r="G52" s="43">
        <v>-171.93715</v>
      </c>
      <c r="H52" s="43">
        <v>-0.25023837620088402</v>
      </c>
      <c r="I52" s="46"/>
    </row>
    <row r="53" spans="1:9" x14ac:dyDescent="0.2">
      <c r="A53" s="42" t="s">
        <v>202</v>
      </c>
      <c r="B53" s="42" t="s">
        <v>201</v>
      </c>
      <c r="C53" s="42" t="s">
        <v>203</v>
      </c>
      <c r="D53" s="45">
        <v>18000</v>
      </c>
      <c r="E53" s="43">
        <v>129.59100000000001</v>
      </c>
      <c r="F53" s="44">
        <v>0.18860753135810801</v>
      </c>
      <c r="G53" s="43"/>
      <c r="H53" s="43"/>
      <c r="I53" s="46"/>
    </row>
    <row r="54" spans="1:9" x14ac:dyDescent="0.2">
      <c r="A54" s="42" t="s">
        <v>218</v>
      </c>
      <c r="B54" s="42" t="s">
        <v>217</v>
      </c>
      <c r="C54" s="42" t="s">
        <v>163</v>
      </c>
      <c r="D54" s="45">
        <v>6000</v>
      </c>
      <c r="E54" s="43">
        <v>119.622</v>
      </c>
      <c r="F54" s="44">
        <v>0.17409858798928601</v>
      </c>
      <c r="G54" s="43"/>
      <c r="H54" s="43"/>
      <c r="I54" s="46"/>
    </row>
    <row r="55" spans="1:9" x14ac:dyDescent="0.2">
      <c r="A55" s="42" t="s">
        <v>168</v>
      </c>
      <c r="B55" s="42" t="s">
        <v>167</v>
      </c>
      <c r="C55" s="42" t="s">
        <v>169</v>
      </c>
      <c r="D55" s="45">
        <v>26000</v>
      </c>
      <c r="E55" s="43">
        <v>110.786</v>
      </c>
      <c r="F55" s="44">
        <v>0.161238619726982</v>
      </c>
      <c r="G55" s="43"/>
      <c r="H55" s="43"/>
      <c r="I55" s="46"/>
    </row>
    <row r="56" spans="1:9" x14ac:dyDescent="0.2">
      <c r="A56" s="42" t="s">
        <v>328</v>
      </c>
      <c r="B56" s="42" t="s">
        <v>327</v>
      </c>
      <c r="C56" s="42" t="s">
        <v>127</v>
      </c>
      <c r="D56" s="45">
        <v>3375</v>
      </c>
      <c r="E56" s="43">
        <v>60.010874999999999</v>
      </c>
      <c r="F56" s="44">
        <v>8.7340193288036896E-2</v>
      </c>
      <c r="G56" s="43">
        <v>-60.419249999999998</v>
      </c>
      <c r="H56" s="43">
        <v>-8.7934544752400701E-2</v>
      </c>
      <c r="I56" s="46"/>
    </row>
    <row r="57" spans="1:9" x14ac:dyDescent="0.2">
      <c r="A57" s="42" t="s">
        <v>215</v>
      </c>
      <c r="B57" s="42" t="s">
        <v>214</v>
      </c>
      <c r="C57" s="42" t="s">
        <v>216</v>
      </c>
      <c r="D57" s="45">
        <v>2499</v>
      </c>
      <c r="E57" s="43">
        <v>41.963208000000002</v>
      </c>
      <c r="F57" s="44">
        <v>6.1073508721645797E-2</v>
      </c>
      <c r="G57" s="43"/>
      <c r="H57" s="43"/>
      <c r="I57" s="46"/>
    </row>
    <row r="58" spans="1:9" x14ac:dyDescent="0.2">
      <c r="A58" s="42" t="s">
        <v>330</v>
      </c>
      <c r="B58" s="42" t="s">
        <v>329</v>
      </c>
      <c r="C58" s="42" t="s">
        <v>197</v>
      </c>
      <c r="D58" s="45">
        <v>1350</v>
      </c>
      <c r="E58" s="43">
        <v>16.280999999999999</v>
      </c>
      <c r="F58" s="44">
        <v>2.36954666453793E-2</v>
      </c>
      <c r="G58" s="43">
        <v>-16.364699999999999</v>
      </c>
      <c r="H58" s="43">
        <v>-2.3817284135596001E-2</v>
      </c>
      <c r="I58" s="46"/>
    </row>
    <row r="59" spans="1:9" ht="10.5" x14ac:dyDescent="0.25">
      <c r="A59" s="41" t="s">
        <v>27</v>
      </c>
      <c r="B59" s="41"/>
      <c r="C59" s="41"/>
      <c r="D59" s="41"/>
      <c r="E59" s="47">
        <f>SUM(E7:E58)</f>
        <v>44793.670448000004</v>
      </c>
      <c r="F59" s="48">
        <f>SUM(F7:F58)</f>
        <v>65.192981022338785</v>
      </c>
      <c r="G59" s="47">
        <f>SUM(G7:G58)</f>
        <v>-33122.353052499988</v>
      </c>
      <c r="H59" s="47">
        <f>SUM(H7:H58)</f>
        <v>-48.206474539155572</v>
      </c>
      <c r="I59" s="41"/>
    </row>
    <row r="60" spans="1:9" x14ac:dyDescent="0.2">
      <c r="A60" s="42"/>
      <c r="B60" s="42"/>
      <c r="C60" s="42"/>
      <c r="D60" s="42"/>
      <c r="E60" s="43"/>
      <c r="F60" s="44"/>
      <c r="G60" s="43"/>
      <c r="H60" s="42"/>
      <c r="I60" s="42"/>
    </row>
    <row r="61" spans="1:9" ht="10.5" x14ac:dyDescent="0.25">
      <c r="A61" s="41" t="s">
        <v>19</v>
      </c>
      <c r="B61" s="42"/>
      <c r="C61" s="42"/>
      <c r="D61" s="42"/>
      <c r="E61" s="43"/>
      <c r="F61" s="44"/>
      <c r="G61" s="43"/>
      <c r="H61" s="42"/>
      <c r="I61" s="42"/>
    </row>
    <row r="62" spans="1:9" ht="10.5" x14ac:dyDescent="0.25">
      <c r="A62" s="41" t="s">
        <v>20</v>
      </c>
      <c r="B62" s="42"/>
      <c r="C62" s="42"/>
      <c r="D62" s="42"/>
      <c r="E62" s="43"/>
      <c r="F62" s="44"/>
      <c r="G62" s="43"/>
      <c r="H62" s="42"/>
      <c r="I62" s="42"/>
    </row>
    <row r="63" spans="1:9" x14ac:dyDescent="0.2">
      <c r="A63" s="42" t="s">
        <v>92</v>
      </c>
      <c r="B63" s="42" t="s">
        <v>91</v>
      </c>
      <c r="C63" s="42" t="s">
        <v>21</v>
      </c>
      <c r="D63" s="45">
        <v>2500</v>
      </c>
      <c r="E63" s="43">
        <v>2524.8102396999998</v>
      </c>
      <c r="F63" s="44">
        <v>3.6746242135448401</v>
      </c>
      <c r="G63" s="46"/>
      <c r="H63" s="46"/>
      <c r="I63" s="46">
        <v>7.2312000000000003</v>
      </c>
    </row>
    <row r="64" spans="1:9" x14ac:dyDescent="0.2">
      <c r="A64" s="42" t="s">
        <v>23</v>
      </c>
      <c r="B64" s="42" t="s">
        <v>22</v>
      </c>
      <c r="C64" s="42" t="s">
        <v>24</v>
      </c>
      <c r="D64" s="45">
        <v>2327</v>
      </c>
      <c r="E64" s="43">
        <v>2470.9505469999999</v>
      </c>
      <c r="F64" s="44">
        <v>3.5962364884724698</v>
      </c>
      <c r="G64" s="46"/>
      <c r="H64" s="46"/>
      <c r="I64" s="46">
        <v>8.1367999999999991</v>
      </c>
    </row>
    <row r="65" spans="1:9" x14ac:dyDescent="0.2">
      <c r="A65" s="42" t="s">
        <v>85</v>
      </c>
      <c r="B65" s="42" t="s">
        <v>84</v>
      </c>
      <c r="C65" s="42" t="s">
        <v>86</v>
      </c>
      <c r="D65" s="45">
        <v>2000</v>
      </c>
      <c r="E65" s="43">
        <v>2160.0971780999998</v>
      </c>
      <c r="F65" s="44">
        <v>3.1438186004819499</v>
      </c>
      <c r="G65" s="46"/>
      <c r="H65" s="46"/>
      <c r="I65" s="46">
        <v>7.4275000000000002</v>
      </c>
    </row>
    <row r="66" spans="1:9" x14ac:dyDescent="0.2">
      <c r="A66" s="42" t="s">
        <v>26</v>
      </c>
      <c r="B66" s="42" t="s">
        <v>25</v>
      </c>
      <c r="C66" s="42" t="s">
        <v>24</v>
      </c>
      <c r="D66" s="45">
        <v>1018</v>
      </c>
      <c r="E66" s="43">
        <v>1078.2096100000001</v>
      </c>
      <c r="F66" s="44">
        <v>1.5692328389215899</v>
      </c>
      <c r="G66" s="46"/>
      <c r="H66" s="46"/>
      <c r="I66" s="46">
        <v>8.0718999999999994</v>
      </c>
    </row>
    <row r="67" spans="1:9" x14ac:dyDescent="0.2">
      <c r="A67" s="42" t="s">
        <v>68</v>
      </c>
      <c r="B67" s="42" t="s">
        <v>67</v>
      </c>
      <c r="C67" s="42" t="s">
        <v>21</v>
      </c>
      <c r="D67" s="45">
        <v>1000</v>
      </c>
      <c r="E67" s="43">
        <v>1038.2650274</v>
      </c>
      <c r="F67" s="44">
        <v>1.5110972499122</v>
      </c>
      <c r="G67" s="46"/>
      <c r="H67" s="46"/>
      <c r="I67" s="46">
        <v>7.7895000000000003</v>
      </c>
    </row>
    <row r="68" spans="1:9" x14ac:dyDescent="0.2">
      <c r="A68" s="42" t="s">
        <v>94</v>
      </c>
      <c r="B68" s="42" t="s">
        <v>93</v>
      </c>
      <c r="C68" s="42" t="s">
        <v>21</v>
      </c>
      <c r="D68" s="45">
        <v>500</v>
      </c>
      <c r="E68" s="43">
        <v>280.00700000000001</v>
      </c>
      <c r="F68" s="44">
        <v>0.40752389466081501</v>
      </c>
      <c r="G68" s="46"/>
      <c r="H68" s="46"/>
      <c r="I68" s="46">
        <v>6.65</v>
      </c>
    </row>
    <row r="69" spans="1:9" ht="10.5" x14ac:dyDescent="0.25">
      <c r="A69" s="41" t="s">
        <v>27</v>
      </c>
      <c r="B69" s="41"/>
      <c r="C69" s="41"/>
      <c r="D69" s="41"/>
      <c r="E69" s="47">
        <f>SUM(E62:E68)</f>
        <v>9552.3396021999997</v>
      </c>
      <c r="F69" s="48">
        <f>SUM(F62:F68)</f>
        <v>13.902533285993863</v>
      </c>
      <c r="G69" s="47"/>
      <c r="H69" s="41"/>
      <c r="I69" s="41"/>
    </row>
    <row r="70" spans="1:9" x14ac:dyDescent="0.2">
      <c r="A70" s="42"/>
      <c r="B70" s="42"/>
      <c r="C70" s="42"/>
      <c r="D70" s="42"/>
      <c r="E70" s="43"/>
      <c r="F70" s="44"/>
      <c r="G70" s="43"/>
      <c r="H70" s="42"/>
      <c r="I70" s="42"/>
    </row>
    <row r="71" spans="1:9" ht="10.5" x14ac:dyDescent="0.25">
      <c r="A71" s="41" t="s">
        <v>33</v>
      </c>
      <c r="B71" s="42"/>
      <c r="C71" s="42"/>
      <c r="D71" s="42"/>
      <c r="E71" s="43"/>
      <c r="F71" s="44"/>
      <c r="G71" s="43"/>
      <c r="H71" s="42"/>
      <c r="I71" s="42"/>
    </row>
    <row r="72" spans="1:9" x14ac:dyDescent="0.2">
      <c r="A72" s="42" t="s">
        <v>332</v>
      </c>
      <c r="B72" s="42" t="s">
        <v>331</v>
      </c>
      <c r="C72" s="42" t="s">
        <v>34</v>
      </c>
      <c r="D72" s="45">
        <v>2500000</v>
      </c>
      <c r="E72" s="43">
        <v>2603.4144443999999</v>
      </c>
      <c r="F72" s="44">
        <v>3.7890252522190901</v>
      </c>
      <c r="G72" s="46"/>
      <c r="H72" s="46"/>
      <c r="I72" s="46">
        <v>5.9818887812500003</v>
      </c>
    </row>
    <row r="73" spans="1:9" x14ac:dyDescent="0.2">
      <c r="A73" s="42" t="s">
        <v>69</v>
      </c>
      <c r="B73" s="42" t="s">
        <v>1332</v>
      </c>
      <c r="C73" s="42" t="s">
        <v>34</v>
      </c>
      <c r="D73" s="45">
        <v>2500000</v>
      </c>
      <c r="E73" s="43">
        <v>2538.6908333000001</v>
      </c>
      <c r="F73" s="44">
        <v>3.6948261140833099</v>
      </c>
      <c r="G73" s="46"/>
      <c r="H73" s="46"/>
      <c r="I73" s="46">
        <v>7.2510395699999997</v>
      </c>
    </row>
    <row r="74" spans="1:9" x14ac:dyDescent="0.2">
      <c r="A74" s="42" t="s">
        <v>71</v>
      </c>
      <c r="B74" s="42" t="s">
        <v>70</v>
      </c>
      <c r="C74" s="42" t="s">
        <v>34</v>
      </c>
      <c r="D74" s="45">
        <v>2000000</v>
      </c>
      <c r="E74" s="43">
        <v>2112.5740000000001</v>
      </c>
      <c r="F74" s="44">
        <v>3.0746530773844101</v>
      </c>
      <c r="G74" s="46"/>
      <c r="H74" s="46"/>
      <c r="I74" s="46">
        <v>7.5082519850000002</v>
      </c>
    </row>
    <row r="75" spans="1:9" x14ac:dyDescent="0.2">
      <c r="A75" s="42" t="s">
        <v>334</v>
      </c>
      <c r="B75" s="42" t="s">
        <v>333</v>
      </c>
      <c r="C75" s="42" t="s">
        <v>34</v>
      </c>
      <c r="D75" s="45">
        <v>1000000</v>
      </c>
      <c r="E75" s="43">
        <v>1032.7903332999999</v>
      </c>
      <c r="F75" s="44">
        <v>1.5031293467465401</v>
      </c>
      <c r="G75" s="46"/>
      <c r="H75" s="46"/>
      <c r="I75" s="46">
        <v>5.8652865140500099</v>
      </c>
    </row>
    <row r="76" spans="1:9" x14ac:dyDescent="0.2">
      <c r="A76" s="42" t="s">
        <v>81</v>
      </c>
      <c r="B76" s="42" t="s">
        <v>80</v>
      </c>
      <c r="C76" s="42" t="s">
        <v>34</v>
      </c>
      <c r="D76" s="45">
        <v>41700</v>
      </c>
      <c r="E76" s="43">
        <v>40.908482999999997</v>
      </c>
      <c r="F76" s="44">
        <v>5.95384555272752E-2</v>
      </c>
      <c r="G76" s="46"/>
      <c r="H76" s="46"/>
      <c r="I76" s="46">
        <v>7.5008873149999999</v>
      </c>
    </row>
    <row r="77" spans="1:9" ht="10.5" x14ac:dyDescent="0.25">
      <c r="A77" s="41" t="s">
        <v>27</v>
      </c>
      <c r="B77" s="41"/>
      <c r="C77" s="41"/>
      <c r="D77" s="41"/>
      <c r="E77" s="47">
        <f>SUM(E72:E76)</f>
        <v>8328.3780939999997</v>
      </c>
      <c r="F77" s="48">
        <f>SUM(F72:F76)</f>
        <v>12.121172245960624</v>
      </c>
      <c r="G77" s="47"/>
      <c r="H77" s="41"/>
      <c r="I77" s="41"/>
    </row>
    <row r="78" spans="1:9" x14ac:dyDescent="0.2">
      <c r="A78" s="42"/>
      <c r="B78" s="42"/>
      <c r="C78" s="42"/>
      <c r="D78" s="42"/>
      <c r="E78" s="43"/>
      <c r="F78" s="44"/>
      <c r="G78" s="43"/>
      <c r="H78" s="42"/>
      <c r="I78" s="42"/>
    </row>
    <row r="79" spans="1:9" ht="10.5" x14ac:dyDescent="0.25">
      <c r="A79" s="41" t="s">
        <v>36</v>
      </c>
      <c r="B79" s="41"/>
      <c r="C79" s="41"/>
      <c r="D79" s="41"/>
      <c r="E79" s="47">
        <f>E59+E69+E77</f>
        <v>62674.388144200006</v>
      </c>
      <c r="F79" s="48">
        <f>F59+F69+F77</f>
        <v>91.216686554293275</v>
      </c>
      <c r="G79" s="47"/>
      <c r="H79" s="41"/>
      <c r="I79" s="41"/>
    </row>
    <row r="80" spans="1:9" ht="10.5" x14ac:dyDescent="0.25">
      <c r="A80" s="41"/>
      <c r="B80" s="41"/>
      <c r="C80" s="41"/>
      <c r="D80" s="41"/>
      <c r="E80" s="47"/>
      <c r="F80" s="48"/>
      <c r="G80" s="47"/>
      <c r="H80" s="41"/>
      <c r="I80" s="41"/>
    </row>
    <row r="81" spans="1:9" ht="10.5" x14ac:dyDescent="0.25">
      <c r="A81" s="41" t="s">
        <v>335</v>
      </c>
      <c r="B81" s="41"/>
      <c r="C81" s="41"/>
      <c r="D81" s="41"/>
      <c r="E81" s="63">
        <v>1733.5120349000001</v>
      </c>
      <c r="F81" s="63">
        <f>E81/E85*100</f>
        <v>2.522963982699872</v>
      </c>
      <c r="G81" s="47"/>
      <c r="H81" s="41"/>
      <c r="I81" s="41"/>
    </row>
    <row r="82" spans="1:9" ht="10.5" x14ac:dyDescent="0.25">
      <c r="A82" s="41"/>
      <c r="B82" s="41"/>
      <c r="C82" s="41"/>
      <c r="D82" s="41"/>
      <c r="E82" s="47"/>
      <c r="F82" s="48"/>
      <c r="G82" s="47"/>
      <c r="H82" s="41"/>
      <c r="I82" s="41"/>
    </row>
    <row r="83" spans="1:9" ht="10.5" x14ac:dyDescent="0.25">
      <c r="A83" s="41" t="s">
        <v>38</v>
      </c>
      <c r="B83" s="41"/>
      <c r="C83" s="41"/>
      <c r="D83" s="41"/>
      <c r="E83" s="47">
        <f>E85-(E59+E69+E77+E81)</f>
        <v>4301.4451300999935</v>
      </c>
      <c r="F83" s="48">
        <f>F85-(F59+F69+F77+F81)</f>
        <v>6.2603494630068468</v>
      </c>
      <c r="G83" s="47"/>
      <c r="H83" s="41"/>
      <c r="I83" s="41"/>
    </row>
    <row r="84" spans="1:9" x14ac:dyDescent="0.2">
      <c r="A84" s="42"/>
      <c r="B84" s="42"/>
      <c r="C84" s="42"/>
      <c r="D84" s="42"/>
      <c r="E84" s="43"/>
      <c r="F84" s="44"/>
      <c r="G84" s="43"/>
      <c r="H84" s="42"/>
      <c r="I84" s="42"/>
    </row>
    <row r="85" spans="1:9" ht="10.5" x14ac:dyDescent="0.25">
      <c r="A85" s="49" t="s">
        <v>37</v>
      </c>
      <c r="B85" s="49"/>
      <c r="C85" s="49"/>
      <c r="D85" s="49"/>
      <c r="E85" s="50">
        <v>68709.345309199998</v>
      </c>
      <c r="F85" s="51">
        <v>100</v>
      </c>
      <c r="G85" s="50"/>
      <c r="H85" s="49"/>
      <c r="I85" s="49"/>
    </row>
    <row r="87" spans="1:9" ht="10.5" x14ac:dyDescent="0.25">
      <c r="A87" s="14" t="s">
        <v>39</v>
      </c>
    </row>
    <row r="89" spans="1:9" ht="10.5" x14ac:dyDescent="0.25">
      <c r="A89" s="14" t="s">
        <v>40</v>
      </c>
    </row>
    <row r="90" spans="1:9" ht="10.5" x14ac:dyDescent="0.25">
      <c r="A90" s="14" t="s">
        <v>41</v>
      </c>
    </row>
    <row r="91" spans="1:9" ht="10.5" x14ac:dyDescent="0.25">
      <c r="A91" s="14" t="s">
        <v>42</v>
      </c>
      <c r="B91" s="14"/>
      <c r="C91" s="30" t="s">
        <v>44</v>
      </c>
      <c r="D91" s="14" t="s">
        <v>43</v>
      </c>
    </row>
    <row r="92" spans="1:9" x14ac:dyDescent="0.2">
      <c r="A92" s="7" t="s">
        <v>45</v>
      </c>
      <c r="C92" s="31">
        <v>16.110199999999999</v>
      </c>
      <c r="D92" s="31">
        <v>16.653099999999998</v>
      </c>
    </row>
    <row r="93" spans="1:9" x14ac:dyDescent="0.2">
      <c r="A93" s="7" t="s">
        <v>46</v>
      </c>
      <c r="C93" s="31">
        <v>13.9384</v>
      </c>
      <c r="D93" s="31">
        <v>13.6488</v>
      </c>
    </row>
    <row r="94" spans="1:9" x14ac:dyDescent="0.2">
      <c r="A94" s="7" t="s">
        <v>102</v>
      </c>
      <c r="C94" s="31">
        <v>13.289300000000001</v>
      </c>
      <c r="D94" s="31">
        <v>13.3948</v>
      </c>
    </row>
    <row r="95" spans="1:9" x14ac:dyDescent="0.2">
      <c r="A95" s="7" t="s">
        <v>103</v>
      </c>
      <c r="C95" s="31">
        <v>12.4422</v>
      </c>
      <c r="D95" s="31">
        <v>12.4948</v>
      </c>
    </row>
    <row r="96" spans="1:9" x14ac:dyDescent="0.2">
      <c r="A96" s="7" t="s">
        <v>47</v>
      </c>
      <c r="C96" s="31">
        <v>17.576799999999999</v>
      </c>
      <c r="D96" s="31">
        <v>18.244399999999999</v>
      </c>
    </row>
    <row r="97" spans="1:4" x14ac:dyDescent="0.2">
      <c r="A97" s="7" t="s">
        <v>48</v>
      </c>
      <c r="C97" s="31">
        <v>15.276300000000001</v>
      </c>
      <c r="D97" s="31">
        <v>14.893000000000001</v>
      </c>
    </row>
    <row r="98" spans="1:4" x14ac:dyDescent="0.2">
      <c r="A98" s="7" t="s">
        <v>104</v>
      </c>
      <c r="C98" s="31">
        <v>13.8673</v>
      </c>
      <c r="D98" s="31">
        <v>13.9879</v>
      </c>
    </row>
    <row r="99" spans="1:4" x14ac:dyDescent="0.2">
      <c r="A99" s="7" t="s">
        <v>105</v>
      </c>
      <c r="C99" s="31">
        <v>13.8872</v>
      </c>
      <c r="D99" s="31">
        <v>14.0778</v>
      </c>
    </row>
    <row r="101" spans="1:4" ht="10.5" x14ac:dyDescent="0.25">
      <c r="A101" s="14" t="s">
        <v>49</v>
      </c>
    </row>
    <row r="102" spans="1:4" ht="10.5" x14ac:dyDescent="0.25">
      <c r="A102" s="108" t="s">
        <v>50</v>
      </c>
      <c r="B102" s="109"/>
      <c r="C102" s="32" t="s">
        <v>51</v>
      </c>
    </row>
    <row r="103" spans="1:4" x14ac:dyDescent="0.2">
      <c r="A103" s="104" t="s">
        <v>46</v>
      </c>
      <c r="B103" s="105"/>
      <c r="C103" s="33">
        <v>0.75</v>
      </c>
    </row>
    <row r="104" spans="1:4" x14ac:dyDescent="0.2">
      <c r="A104" s="104" t="s">
        <v>102</v>
      </c>
      <c r="B104" s="105"/>
      <c r="C104" s="33">
        <v>0.34</v>
      </c>
    </row>
    <row r="105" spans="1:4" x14ac:dyDescent="0.2">
      <c r="A105" s="104" t="s">
        <v>103</v>
      </c>
      <c r="B105" s="105"/>
      <c r="C105" s="33">
        <v>0.36</v>
      </c>
    </row>
    <row r="106" spans="1:4" x14ac:dyDescent="0.2">
      <c r="A106" s="104" t="s">
        <v>48</v>
      </c>
      <c r="B106" s="105"/>
      <c r="C106" s="33">
        <v>0.95</v>
      </c>
    </row>
    <row r="107" spans="1:4" x14ac:dyDescent="0.2">
      <c r="A107" s="104" t="s">
        <v>104</v>
      </c>
      <c r="B107" s="105"/>
      <c r="C107" s="33">
        <v>0.4</v>
      </c>
    </row>
    <row r="108" spans="1:4" x14ac:dyDescent="0.2">
      <c r="A108" s="104" t="s">
        <v>105</v>
      </c>
      <c r="B108" s="105"/>
      <c r="C108" s="33">
        <v>0.33</v>
      </c>
    </row>
    <row r="109" spans="1:4" x14ac:dyDescent="0.2">
      <c r="A109" s="7" t="s">
        <v>52</v>
      </c>
    </row>
    <row r="110" spans="1:4" x14ac:dyDescent="0.2">
      <c r="A110" s="7" t="s">
        <v>53</v>
      </c>
    </row>
    <row r="112" spans="1:4" ht="10.5" x14ac:dyDescent="0.25">
      <c r="A112" s="14" t="s">
        <v>336</v>
      </c>
      <c r="D112" s="34" t="s">
        <v>337</v>
      </c>
    </row>
    <row r="114" spans="1:9" ht="10.5" x14ac:dyDescent="0.25">
      <c r="A114" s="14" t="s">
        <v>338</v>
      </c>
      <c r="D114" s="34">
        <f>ABS(+H59)</f>
        <v>48.206474539155572</v>
      </c>
    </row>
    <row r="116" spans="1:9" ht="10.5" x14ac:dyDescent="0.25">
      <c r="A116" s="14" t="s">
        <v>339</v>
      </c>
      <c r="D116" s="36">
        <v>3.5094542648008198</v>
      </c>
    </row>
    <row r="118" spans="1:9" ht="10.5" x14ac:dyDescent="0.25">
      <c r="A118" s="14" t="s">
        <v>340</v>
      </c>
      <c r="D118" s="34">
        <v>4.6350205202642902</v>
      </c>
      <c r="E118" s="10" t="s">
        <v>54</v>
      </c>
    </row>
    <row r="120" spans="1:9" ht="10.5" x14ac:dyDescent="0.25">
      <c r="A120" s="14" t="s">
        <v>341</v>
      </c>
      <c r="D120" s="30" t="s">
        <v>55</v>
      </c>
    </row>
    <row r="122" spans="1:9" ht="10.5" x14ac:dyDescent="0.25">
      <c r="A122" s="64" t="s">
        <v>999</v>
      </c>
      <c r="B122" s="65"/>
      <c r="C122" s="65"/>
      <c r="D122" s="65"/>
      <c r="E122" s="11"/>
      <c r="G122" s="11"/>
      <c r="H122" s="11"/>
      <c r="I122" s="11"/>
    </row>
    <row r="123" spans="1:9" x14ac:dyDescent="0.2">
      <c r="A123" s="66"/>
      <c r="B123" s="65"/>
      <c r="C123" s="65"/>
      <c r="D123" s="65"/>
      <c r="E123" s="11"/>
      <c r="G123" s="11"/>
      <c r="H123" s="11"/>
      <c r="I123" s="11"/>
    </row>
    <row r="124" spans="1:9" ht="10.5" x14ac:dyDescent="0.25">
      <c r="A124" s="64" t="s">
        <v>997</v>
      </c>
      <c r="B124" s="65"/>
      <c r="C124" s="65"/>
      <c r="D124" s="65"/>
      <c r="E124" s="11"/>
      <c r="G124" s="11"/>
      <c r="H124" s="11"/>
      <c r="I124" s="11"/>
    </row>
    <row r="125" spans="1:9" x14ac:dyDescent="0.2">
      <c r="A125" s="66"/>
      <c r="B125" s="65"/>
      <c r="C125" s="65"/>
      <c r="D125" s="65"/>
      <c r="E125" s="11"/>
      <c r="G125" s="11"/>
      <c r="H125" s="11"/>
      <c r="I125" s="11"/>
    </row>
    <row r="126" spans="1:9" x14ac:dyDescent="0.2">
      <c r="A126" s="65"/>
      <c r="B126" s="65"/>
      <c r="C126" s="65"/>
      <c r="D126" s="65"/>
      <c r="E126" s="11"/>
      <c r="G126" s="11"/>
      <c r="H126" s="11"/>
      <c r="I126" s="11"/>
    </row>
    <row r="127" spans="1:9" x14ac:dyDescent="0.2">
      <c r="A127" s="65"/>
      <c r="B127" s="65"/>
      <c r="C127" s="65"/>
      <c r="D127" s="65"/>
      <c r="E127" s="11"/>
      <c r="G127" s="11"/>
      <c r="H127" s="11"/>
      <c r="I127" s="11"/>
    </row>
    <row r="128" spans="1:9" x14ac:dyDescent="0.2">
      <c r="A128" s="65"/>
      <c r="B128" s="65"/>
      <c r="C128" s="65"/>
      <c r="D128" s="65"/>
      <c r="E128" s="11"/>
      <c r="G128" s="11"/>
      <c r="H128" s="11"/>
      <c r="I128" s="11"/>
    </row>
    <row r="129" spans="1:9" x14ac:dyDescent="0.2">
      <c r="A129" s="65"/>
      <c r="B129" s="65"/>
      <c r="C129" s="65"/>
      <c r="D129" s="65"/>
      <c r="E129" s="11"/>
      <c r="G129" s="11"/>
      <c r="H129" s="11"/>
      <c r="I129" s="11"/>
    </row>
    <row r="130" spans="1:9" x14ac:dyDescent="0.2">
      <c r="A130" s="65"/>
      <c r="B130" s="65"/>
      <c r="C130" s="65"/>
      <c r="D130" s="65"/>
      <c r="E130" s="11"/>
      <c r="G130" s="11"/>
      <c r="H130" s="11"/>
      <c r="I130" s="11"/>
    </row>
    <row r="131" spans="1:9" x14ac:dyDescent="0.2">
      <c r="A131" s="65"/>
      <c r="B131" s="65"/>
      <c r="C131" s="65"/>
      <c r="D131" s="65"/>
      <c r="E131" s="11"/>
      <c r="G131" s="11"/>
      <c r="H131" s="11"/>
      <c r="I131" s="11"/>
    </row>
    <row r="132" spans="1:9" x14ac:dyDescent="0.2">
      <c r="A132" s="65"/>
      <c r="B132" s="65"/>
      <c r="C132" s="65"/>
      <c r="D132" s="65"/>
      <c r="E132" s="11"/>
      <c r="G132" s="11"/>
      <c r="H132" s="11"/>
      <c r="I132" s="11"/>
    </row>
    <row r="133" spans="1:9" x14ac:dyDescent="0.2">
      <c r="A133" s="65"/>
      <c r="B133" s="65"/>
      <c r="C133" s="65"/>
      <c r="D133" s="65"/>
      <c r="E133" s="11"/>
      <c r="G133" s="11"/>
      <c r="H133" s="11"/>
      <c r="I133" s="11"/>
    </row>
    <row r="134" spans="1:9" x14ac:dyDescent="0.2">
      <c r="A134" s="65"/>
      <c r="B134" s="65"/>
      <c r="C134" s="65"/>
      <c r="D134" s="65"/>
      <c r="E134" s="11"/>
      <c r="G134" s="11"/>
      <c r="H134" s="11"/>
      <c r="I134" s="11"/>
    </row>
    <row r="135" spans="1:9" x14ac:dyDescent="0.2">
      <c r="A135" s="65"/>
      <c r="B135" s="65"/>
      <c r="C135" s="65"/>
      <c r="D135" s="65"/>
      <c r="E135" s="11"/>
      <c r="G135" s="11"/>
      <c r="H135" s="11"/>
      <c r="I135" s="11"/>
    </row>
    <row r="136" spans="1:9" x14ac:dyDescent="0.2">
      <c r="A136" s="65"/>
      <c r="B136" s="65"/>
      <c r="C136" s="65"/>
      <c r="D136" s="65"/>
      <c r="E136" s="11"/>
      <c r="G136" s="11"/>
      <c r="H136" s="11"/>
      <c r="I136" s="11"/>
    </row>
    <row r="137" spans="1:9" x14ac:dyDescent="0.2">
      <c r="A137" s="65"/>
      <c r="B137" s="65"/>
      <c r="C137" s="65"/>
      <c r="D137" s="65"/>
      <c r="E137" s="11"/>
      <c r="G137" s="11"/>
      <c r="H137" s="11"/>
      <c r="I137" s="11"/>
    </row>
    <row r="138" spans="1:9" x14ac:dyDescent="0.2">
      <c r="A138" s="65"/>
      <c r="B138" s="65"/>
      <c r="C138" s="65"/>
      <c r="D138" s="65"/>
      <c r="E138" s="11"/>
      <c r="G138" s="11"/>
      <c r="H138" s="11"/>
      <c r="I138" s="11"/>
    </row>
    <row r="139" spans="1:9" x14ac:dyDescent="0.2">
      <c r="A139" s="65"/>
      <c r="B139" s="65"/>
      <c r="C139" s="65"/>
      <c r="D139" s="65"/>
      <c r="E139" s="11"/>
      <c r="G139" s="11"/>
      <c r="H139" s="11"/>
      <c r="I139" s="11"/>
    </row>
    <row r="140" spans="1:9" x14ac:dyDescent="0.2">
      <c r="A140" s="65"/>
      <c r="B140" s="65"/>
      <c r="C140" s="65"/>
      <c r="D140" s="65"/>
      <c r="E140" s="11"/>
      <c r="G140" s="11"/>
      <c r="H140" s="11"/>
      <c r="I140" s="11"/>
    </row>
    <row r="141" spans="1:9" ht="10.5" x14ac:dyDescent="0.25">
      <c r="A141" s="64" t="s">
        <v>1000</v>
      </c>
      <c r="B141" s="65"/>
      <c r="C141" s="65"/>
      <c r="D141" s="65"/>
      <c r="E141" s="11"/>
      <c r="G141" s="11"/>
      <c r="H141" s="11"/>
      <c r="I141" s="11"/>
    </row>
    <row r="142" spans="1:9" x14ac:dyDescent="0.2">
      <c r="A142" s="65"/>
      <c r="B142" s="65"/>
      <c r="C142" s="65"/>
      <c r="D142" s="65"/>
      <c r="E142" s="11"/>
      <c r="G142" s="11"/>
      <c r="H142" s="11"/>
      <c r="I142" s="11"/>
    </row>
    <row r="143" spans="1:9" ht="10.5" x14ac:dyDescent="0.25">
      <c r="A143" s="64" t="s">
        <v>998</v>
      </c>
      <c r="B143" s="65"/>
      <c r="C143" s="65"/>
      <c r="D143" s="65"/>
      <c r="E143" s="11"/>
      <c r="G143" s="11"/>
      <c r="H143" s="11"/>
      <c r="I143" s="11"/>
    </row>
    <row r="144" spans="1:9" x14ac:dyDescent="0.2">
      <c r="A144" s="65"/>
      <c r="B144" s="65"/>
      <c r="C144" s="65"/>
      <c r="D144" s="65"/>
      <c r="E144" s="11"/>
      <c r="G144" s="11"/>
      <c r="H144" s="11"/>
      <c r="I144" s="11"/>
    </row>
    <row r="145" spans="1:9" x14ac:dyDescent="0.2">
      <c r="A145" s="65"/>
      <c r="B145" s="65"/>
      <c r="C145" s="65"/>
      <c r="D145" s="65"/>
      <c r="E145" s="11"/>
      <c r="G145" s="11"/>
      <c r="H145" s="11"/>
      <c r="I145" s="11"/>
    </row>
    <row r="146" spans="1:9" x14ac:dyDescent="0.2">
      <c r="A146" s="65"/>
      <c r="B146" s="65"/>
      <c r="C146" s="65"/>
      <c r="D146" s="65"/>
      <c r="E146" s="11"/>
      <c r="G146" s="11"/>
      <c r="H146" s="11"/>
      <c r="I146" s="11"/>
    </row>
    <row r="147" spans="1:9" x14ac:dyDescent="0.2">
      <c r="A147" s="65"/>
      <c r="B147" s="65"/>
      <c r="C147" s="65"/>
      <c r="D147" s="65"/>
      <c r="E147" s="11"/>
      <c r="G147" s="11"/>
      <c r="H147" s="11"/>
      <c r="I147" s="11"/>
    </row>
    <row r="148" spans="1:9" x14ac:dyDescent="0.2">
      <c r="A148" s="65"/>
      <c r="B148" s="65"/>
      <c r="C148" s="65"/>
      <c r="D148" s="65"/>
      <c r="E148" s="11"/>
      <c r="G148" s="11"/>
      <c r="H148" s="11"/>
      <c r="I148" s="11"/>
    </row>
    <row r="149" spans="1:9" x14ac:dyDescent="0.2">
      <c r="A149" s="65"/>
      <c r="B149" s="65"/>
      <c r="C149" s="65"/>
      <c r="D149" s="65"/>
      <c r="E149" s="11"/>
      <c r="G149" s="11"/>
      <c r="H149" s="11"/>
      <c r="I149" s="11"/>
    </row>
    <row r="150" spans="1:9" x14ac:dyDescent="0.2">
      <c r="A150" s="65"/>
      <c r="B150" s="65"/>
      <c r="C150" s="65"/>
      <c r="D150" s="65"/>
      <c r="E150" s="11"/>
      <c r="G150" s="11"/>
      <c r="H150" s="11"/>
      <c r="I150" s="11"/>
    </row>
    <row r="151" spans="1:9" x14ac:dyDescent="0.2">
      <c r="A151" s="65"/>
      <c r="B151" s="65"/>
      <c r="C151" s="65"/>
      <c r="D151" s="65"/>
      <c r="E151" s="11"/>
      <c r="G151" s="11"/>
      <c r="H151" s="11"/>
      <c r="I151" s="11"/>
    </row>
    <row r="152" spans="1:9" x14ac:dyDescent="0.2">
      <c r="A152" s="65"/>
      <c r="B152" s="65"/>
      <c r="C152" s="65"/>
      <c r="D152" s="65"/>
      <c r="E152" s="11"/>
      <c r="G152" s="11"/>
      <c r="H152" s="11"/>
      <c r="I152" s="11"/>
    </row>
    <row r="153" spans="1:9" x14ac:dyDescent="0.2">
      <c r="A153" s="65"/>
      <c r="B153" s="65"/>
      <c r="C153" s="65"/>
      <c r="D153" s="65"/>
      <c r="E153" s="11"/>
      <c r="G153" s="11"/>
      <c r="H153" s="11"/>
      <c r="I153" s="11"/>
    </row>
    <row r="154" spans="1:9" x14ac:dyDescent="0.2">
      <c r="A154" s="65"/>
      <c r="B154" s="65"/>
      <c r="C154" s="65"/>
      <c r="D154" s="65"/>
      <c r="E154" s="11"/>
      <c r="G154" s="11"/>
      <c r="H154" s="11"/>
      <c r="I154" s="11"/>
    </row>
    <row r="155" spans="1:9" x14ac:dyDescent="0.2">
      <c r="A155" s="65"/>
      <c r="B155" s="65"/>
      <c r="C155" s="65"/>
      <c r="D155" s="65"/>
      <c r="E155" s="11"/>
      <c r="G155" s="11"/>
      <c r="H155" s="11"/>
      <c r="I155" s="11"/>
    </row>
    <row r="156" spans="1:9" x14ac:dyDescent="0.2">
      <c r="A156" s="65"/>
      <c r="B156" s="65"/>
      <c r="C156" s="65"/>
      <c r="D156" s="65"/>
      <c r="E156" s="11"/>
      <c r="G156" s="11"/>
      <c r="H156" s="11"/>
      <c r="I156" s="11"/>
    </row>
    <row r="157" spans="1:9" x14ac:dyDescent="0.2">
      <c r="A157" s="65"/>
      <c r="B157" s="65"/>
      <c r="C157" s="65"/>
      <c r="D157" s="65"/>
      <c r="E157" s="11"/>
      <c r="G157" s="11"/>
      <c r="H157" s="11"/>
      <c r="I157" s="11"/>
    </row>
    <row r="158" spans="1:9" x14ac:dyDescent="0.2">
      <c r="A158" s="65"/>
      <c r="B158" s="65"/>
      <c r="C158" s="65"/>
      <c r="D158" s="65"/>
      <c r="E158" s="11"/>
      <c r="G158" s="11"/>
      <c r="H158" s="11"/>
      <c r="I158" s="11"/>
    </row>
    <row r="159" spans="1:9" x14ac:dyDescent="0.2">
      <c r="A159" s="65" t="s">
        <v>1001</v>
      </c>
      <c r="B159" s="65"/>
      <c r="C159" s="65"/>
      <c r="D159" s="65"/>
      <c r="E159" s="11"/>
      <c r="G159" s="11"/>
      <c r="H159" s="65"/>
      <c r="I159" s="65"/>
    </row>
    <row r="160" spans="1:9" x14ac:dyDescent="0.2">
      <c r="A160" s="65"/>
      <c r="B160" s="65"/>
      <c r="C160" s="65"/>
      <c r="D160" s="65"/>
      <c r="E160" s="11"/>
      <c r="G160" s="11"/>
      <c r="H160" s="65"/>
      <c r="I160" s="65"/>
    </row>
    <row r="161" spans="1:9" x14ac:dyDescent="0.2">
      <c r="A161" s="65"/>
      <c r="B161" s="65"/>
      <c r="C161" s="65"/>
      <c r="D161" s="65"/>
      <c r="E161" s="11"/>
      <c r="G161" s="11"/>
      <c r="H161" s="65"/>
      <c r="I161" s="65"/>
    </row>
    <row r="162" spans="1:9" x14ac:dyDescent="0.2">
      <c r="A162" s="65"/>
      <c r="B162" s="65"/>
      <c r="C162" s="65"/>
      <c r="D162" s="65"/>
      <c r="E162" s="11"/>
      <c r="G162" s="11"/>
      <c r="H162" s="65"/>
      <c r="I162" s="65"/>
    </row>
    <row r="163" spans="1:9" x14ac:dyDescent="0.2">
      <c r="A163" s="65"/>
      <c r="B163" s="65"/>
      <c r="C163" s="65"/>
      <c r="D163" s="65"/>
      <c r="E163" s="11"/>
      <c r="G163" s="11"/>
      <c r="H163" s="65"/>
      <c r="I163" s="65"/>
    </row>
    <row r="164" spans="1:9" x14ac:dyDescent="0.2">
      <c r="A164" s="65"/>
      <c r="B164" s="65"/>
      <c r="C164" s="65"/>
      <c r="D164" s="65"/>
      <c r="E164" s="11"/>
      <c r="G164" s="11"/>
      <c r="H164" s="65"/>
      <c r="I164" s="65"/>
    </row>
    <row r="165" spans="1:9" x14ac:dyDescent="0.2">
      <c r="A165" s="65"/>
      <c r="B165" s="65"/>
      <c r="C165" s="65"/>
      <c r="D165" s="65"/>
      <c r="E165" s="11"/>
      <c r="G165" s="11"/>
      <c r="H165" s="65"/>
      <c r="I165" s="65"/>
    </row>
    <row r="166" spans="1:9" x14ac:dyDescent="0.2">
      <c r="A166" s="65"/>
      <c r="B166" s="65"/>
      <c r="C166" s="65"/>
      <c r="D166" s="65"/>
      <c r="E166" s="11"/>
      <c r="G166" s="11"/>
      <c r="H166" s="65"/>
      <c r="I166" s="65"/>
    </row>
    <row r="167" spans="1:9" x14ac:dyDescent="0.2">
      <c r="A167" s="65"/>
      <c r="B167" s="65"/>
      <c r="C167" s="65"/>
      <c r="D167" s="65"/>
      <c r="E167" s="11"/>
      <c r="G167" s="11"/>
      <c r="H167" s="65"/>
      <c r="I167" s="65"/>
    </row>
    <row r="168" spans="1:9" x14ac:dyDescent="0.2">
      <c r="A168" s="65"/>
      <c r="B168" s="65"/>
      <c r="C168" s="65"/>
      <c r="D168" s="65"/>
      <c r="E168" s="11"/>
      <c r="G168" s="11"/>
      <c r="H168" s="65"/>
      <c r="I168" s="65"/>
    </row>
    <row r="169" spans="1:9" x14ac:dyDescent="0.2">
      <c r="A169" s="65"/>
      <c r="B169" s="65"/>
      <c r="C169" s="65"/>
      <c r="D169" s="65"/>
      <c r="E169" s="11"/>
      <c r="G169" s="11"/>
      <c r="H169" s="65"/>
      <c r="I169" s="65"/>
    </row>
    <row r="170" spans="1:9" x14ac:dyDescent="0.2">
      <c r="A170" s="65"/>
      <c r="B170" s="65"/>
      <c r="C170" s="65"/>
      <c r="D170" s="65"/>
      <c r="E170" s="11"/>
      <c r="G170" s="11"/>
      <c r="H170" s="65"/>
      <c r="I170" s="65"/>
    </row>
    <row r="171" spans="1:9" x14ac:dyDescent="0.2">
      <c r="A171" s="65"/>
      <c r="B171" s="65"/>
      <c r="C171" s="65"/>
      <c r="D171" s="65"/>
      <c r="E171" s="11"/>
      <c r="G171" s="11"/>
      <c r="H171" s="65"/>
      <c r="I171" s="65"/>
    </row>
    <row r="172" spans="1:9" x14ac:dyDescent="0.2">
      <c r="A172" s="65"/>
      <c r="B172" s="65"/>
      <c r="C172" s="65"/>
      <c r="D172" s="65"/>
      <c r="E172" s="11"/>
      <c r="G172" s="11"/>
      <c r="H172" s="65"/>
      <c r="I172" s="65"/>
    </row>
    <row r="173" spans="1:9" x14ac:dyDescent="0.2">
      <c r="A173" s="65"/>
      <c r="B173" s="65"/>
      <c r="C173" s="65"/>
      <c r="D173" s="65"/>
      <c r="E173" s="11"/>
      <c r="G173" s="11"/>
      <c r="H173" s="65"/>
      <c r="I173" s="65"/>
    </row>
    <row r="174" spans="1:9" x14ac:dyDescent="0.2">
      <c r="A174" s="65"/>
      <c r="B174" s="65"/>
      <c r="C174" s="65"/>
      <c r="D174" s="65"/>
      <c r="E174" s="11"/>
      <c r="G174" s="11"/>
      <c r="H174" s="65"/>
      <c r="I174" s="65"/>
    </row>
    <row r="175" spans="1:9" x14ac:dyDescent="0.2">
      <c r="A175" s="65"/>
      <c r="B175" s="65"/>
      <c r="C175" s="65"/>
      <c r="D175" s="65"/>
      <c r="E175" s="11"/>
      <c r="G175" s="11"/>
      <c r="H175" s="65"/>
      <c r="I175" s="65"/>
    </row>
    <row r="176" spans="1:9" x14ac:dyDescent="0.2">
      <c r="A176" s="65"/>
      <c r="B176" s="65"/>
      <c r="C176" s="65"/>
      <c r="D176" s="65"/>
      <c r="E176" s="11"/>
      <c r="G176" s="11"/>
      <c r="H176" s="65"/>
      <c r="I176" s="65"/>
    </row>
    <row r="177" spans="1:9" x14ac:dyDescent="0.2">
      <c r="A177" s="65"/>
      <c r="B177" s="65"/>
      <c r="C177" s="65"/>
      <c r="D177" s="65"/>
      <c r="E177" s="11"/>
      <c r="G177" s="11"/>
      <c r="H177" s="65"/>
      <c r="I177" s="65"/>
    </row>
    <row r="178" spans="1:9" x14ac:dyDescent="0.2">
      <c r="A178" s="65"/>
      <c r="B178" s="65"/>
      <c r="C178" s="65"/>
      <c r="D178" s="65"/>
      <c r="E178" s="11"/>
      <c r="G178" s="11"/>
      <c r="H178" s="65"/>
      <c r="I178" s="65"/>
    </row>
    <row r="179" spans="1:9" x14ac:dyDescent="0.2">
      <c r="A179" s="65"/>
      <c r="B179" s="65"/>
      <c r="C179" s="65"/>
      <c r="D179" s="65"/>
      <c r="E179" s="11"/>
      <c r="G179" s="11"/>
      <c r="H179" s="65"/>
      <c r="I179" s="65"/>
    </row>
    <row r="180" spans="1:9" x14ac:dyDescent="0.2">
      <c r="A180" s="65"/>
      <c r="B180" s="65"/>
      <c r="C180" s="65"/>
      <c r="D180" s="65"/>
      <c r="E180" s="11"/>
      <c r="G180" s="11"/>
      <c r="H180" s="65"/>
      <c r="I180" s="65"/>
    </row>
    <row r="181" spans="1:9" x14ac:dyDescent="0.2">
      <c r="A181" s="65"/>
      <c r="B181" s="65"/>
      <c r="C181" s="65"/>
      <c r="D181" s="65"/>
      <c r="E181" s="11"/>
      <c r="G181" s="11"/>
      <c r="H181" s="65"/>
      <c r="I181" s="65"/>
    </row>
    <row r="182" spans="1:9" x14ac:dyDescent="0.2">
      <c r="A182" s="65"/>
      <c r="B182" s="65"/>
      <c r="C182" s="65"/>
      <c r="D182" s="65"/>
      <c r="E182" s="11"/>
      <c r="G182" s="11"/>
      <c r="H182" s="65"/>
      <c r="I182" s="65"/>
    </row>
    <row r="183" spans="1:9" x14ac:dyDescent="0.2">
      <c r="A183" s="65"/>
      <c r="B183" s="65"/>
      <c r="C183" s="65"/>
      <c r="D183" s="65"/>
      <c r="E183" s="11"/>
      <c r="G183" s="11"/>
      <c r="H183" s="65"/>
      <c r="I183" s="65"/>
    </row>
    <row r="184" spans="1:9" x14ac:dyDescent="0.2">
      <c r="A184" s="65"/>
      <c r="B184" s="65"/>
      <c r="C184" s="65"/>
      <c r="D184" s="65"/>
      <c r="E184" s="11"/>
      <c r="G184" s="11"/>
      <c r="H184" s="65"/>
      <c r="I184" s="65"/>
    </row>
    <row r="185" spans="1:9" x14ac:dyDescent="0.2">
      <c r="A185" s="65"/>
      <c r="B185" s="65"/>
      <c r="C185" s="65"/>
      <c r="D185" s="65"/>
      <c r="E185" s="11"/>
      <c r="G185" s="11"/>
      <c r="H185" s="65"/>
      <c r="I185" s="65"/>
    </row>
    <row r="186" spans="1:9" x14ac:dyDescent="0.2">
      <c r="A186" s="65"/>
      <c r="B186" s="65"/>
      <c r="C186" s="65"/>
      <c r="D186" s="65"/>
      <c r="E186" s="11"/>
      <c r="G186" s="11"/>
      <c r="H186" s="65"/>
      <c r="I186" s="65"/>
    </row>
    <row r="187" spans="1:9" x14ac:dyDescent="0.2">
      <c r="A187" s="65"/>
      <c r="B187" s="65"/>
      <c r="C187" s="65"/>
      <c r="D187" s="65"/>
      <c r="E187" s="11"/>
      <c r="G187" s="11"/>
      <c r="H187" s="65"/>
      <c r="I187" s="65"/>
    </row>
    <row r="188" spans="1:9" x14ac:dyDescent="0.2">
      <c r="A188" s="65"/>
      <c r="B188" s="65"/>
      <c r="C188" s="65"/>
      <c r="D188" s="65"/>
      <c r="E188" s="11"/>
      <c r="G188" s="11"/>
      <c r="H188" s="65"/>
      <c r="I188" s="65"/>
    </row>
    <row r="189" spans="1:9" x14ac:dyDescent="0.2">
      <c r="A189" s="65"/>
      <c r="B189" s="65"/>
      <c r="C189" s="65"/>
      <c r="D189" s="65"/>
      <c r="E189" s="11"/>
      <c r="G189" s="11"/>
      <c r="H189" s="65"/>
      <c r="I189" s="65"/>
    </row>
    <row r="190" spans="1:9" x14ac:dyDescent="0.2">
      <c r="A190" s="65"/>
      <c r="B190" s="65"/>
      <c r="C190" s="65"/>
      <c r="D190" s="65"/>
      <c r="E190" s="11"/>
      <c r="G190" s="11"/>
      <c r="H190" s="65"/>
      <c r="I190" s="65"/>
    </row>
    <row r="191" spans="1:9" x14ac:dyDescent="0.2">
      <c r="A191" s="65"/>
      <c r="B191" s="65"/>
      <c r="C191" s="65"/>
      <c r="D191" s="65"/>
      <c r="E191" s="11"/>
      <c r="G191" s="11"/>
      <c r="H191" s="65"/>
      <c r="I191" s="65"/>
    </row>
    <row r="192" spans="1:9" x14ac:dyDescent="0.2">
      <c r="A192" s="65"/>
      <c r="B192" s="65"/>
      <c r="C192" s="65"/>
      <c r="D192" s="65"/>
      <c r="E192" s="11"/>
      <c r="G192" s="11"/>
      <c r="H192" s="65"/>
      <c r="I192" s="65"/>
    </row>
    <row r="193" spans="1:9" x14ac:dyDescent="0.2">
      <c r="A193" s="65"/>
      <c r="B193" s="65"/>
      <c r="C193" s="65"/>
      <c r="D193" s="65"/>
      <c r="E193" s="11"/>
      <c r="G193" s="11"/>
      <c r="H193" s="65"/>
      <c r="I193" s="65"/>
    </row>
    <row r="194" spans="1:9" x14ac:dyDescent="0.2">
      <c r="A194" s="65"/>
      <c r="B194" s="65"/>
      <c r="C194" s="65"/>
      <c r="D194" s="65"/>
      <c r="E194" s="11"/>
      <c r="G194" s="11"/>
      <c r="H194" s="65"/>
      <c r="I194" s="65"/>
    </row>
    <row r="195" spans="1:9" x14ac:dyDescent="0.2">
      <c r="A195" s="65"/>
      <c r="B195" s="65"/>
      <c r="C195" s="65"/>
      <c r="D195" s="65"/>
      <c r="E195" s="11"/>
      <c r="G195" s="11"/>
      <c r="H195" s="65"/>
      <c r="I195" s="65"/>
    </row>
    <row r="196" spans="1:9" x14ac:dyDescent="0.2">
      <c r="A196" s="65"/>
      <c r="B196" s="65"/>
      <c r="C196" s="65"/>
      <c r="D196" s="65"/>
      <c r="E196" s="11"/>
      <c r="G196" s="11"/>
      <c r="H196" s="65"/>
      <c r="I196" s="65"/>
    </row>
    <row r="197" spans="1:9" x14ac:dyDescent="0.2">
      <c r="A197" s="65"/>
      <c r="B197" s="65"/>
      <c r="C197" s="65"/>
      <c r="D197" s="65"/>
      <c r="E197" s="11"/>
      <c r="G197" s="11"/>
      <c r="H197" s="65"/>
      <c r="I197" s="65"/>
    </row>
    <row r="198" spans="1:9" x14ac:dyDescent="0.2">
      <c r="A198" s="65"/>
      <c r="B198" s="65"/>
      <c r="C198" s="65"/>
      <c r="D198" s="65"/>
      <c r="E198" s="11"/>
      <c r="G198" s="11"/>
      <c r="H198" s="65"/>
      <c r="I198" s="65"/>
    </row>
    <row r="199" spans="1:9" x14ac:dyDescent="0.2">
      <c r="A199" s="65"/>
      <c r="B199" s="65"/>
      <c r="C199" s="65"/>
      <c r="D199" s="65"/>
      <c r="E199" s="11"/>
      <c r="G199" s="11"/>
      <c r="H199" s="65"/>
      <c r="I199" s="65"/>
    </row>
    <row r="200" spans="1:9" x14ac:dyDescent="0.2">
      <c r="A200" s="65"/>
      <c r="B200" s="65"/>
      <c r="C200" s="65"/>
      <c r="D200" s="65"/>
      <c r="E200" s="11"/>
      <c r="G200" s="11"/>
      <c r="H200" s="65"/>
      <c r="I200" s="65"/>
    </row>
    <row r="201" spans="1:9" x14ac:dyDescent="0.2">
      <c r="A201" s="65"/>
      <c r="B201" s="65"/>
      <c r="C201" s="65"/>
      <c r="D201" s="65"/>
      <c r="E201" s="11"/>
      <c r="G201" s="11"/>
      <c r="H201" s="65"/>
      <c r="I201" s="65"/>
    </row>
    <row r="202" spans="1:9" x14ac:dyDescent="0.2">
      <c r="A202" s="65"/>
      <c r="B202" s="65"/>
      <c r="C202" s="65"/>
      <c r="D202" s="65"/>
      <c r="E202" s="11"/>
      <c r="G202" s="11"/>
      <c r="H202" s="65"/>
      <c r="I202" s="65"/>
    </row>
    <row r="203" spans="1:9" x14ac:dyDescent="0.2">
      <c r="A203" s="65"/>
      <c r="B203" s="65"/>
      <c r="C203" s="65"/>
      <c r="D203" s="65"/>
      <c r="E203" s="11"/>
      <c r="G203" s="11"/>
      <c r="H203" s="65"/>
      <c r="I203" s="65"/>
    </row>
    <row r="204" spans="1:9" x14ac:dyDescent="0.2">
      <c r="A204" s="65"/>
      <c r="B204" s="65"/>
      <c r="C204" s="65"/>
      <c r="D204" s="65"/>
      <c r="E204" s="11"/>
      <c r="G204" s="11"/>
      <c r="H204" s="65"/>
      <c r="I204" s="65"/>
    </row>
    <row r="205" spans="1:9" x14ac:dyDescent="0.2">
      <c r="A205" s="65"/>
      <c r="B205" s="65"/>
      <c r="C205" s="65"/>
      <c r="D205" s="65"/>
      <c r="E205" s="11"/>
      <c r="G205" s="11"/>
      <c r="H205" s="65"/>
      <c r="I205" s="65"/>
    </row>
    <row r="206" spans="1:9" x14ac:dyDescent="0.2">
      <c r="A206" s="65"/>
      <c r="B206" s="65"/>
      <c r="C206" s="65"/>
      <c r="D206" s="65"/>
      <c r="E206" s="11"/>
      <c r="G206" s="11"/>
      <c r="H206" s="65"/>
      <c r="I206" s="65"/>
    </row>
    <row r="207" spans="1:9" x14ac:dyDescent="0.2">
      <c r="A207" s="65"/>
      <c r="B207" s="65"/>
      <c r="C207" s="65"/>
      <c r="D207" s="65"/>
      <c r="E207" s="11"/>
      <c r="G207" s="11"/>
      <c r="H207" s="65"/>
      <c r="I207" s="65"/>
    </row>
    <row r="208" spans="1:9" x14ac:dyDescent="0.2">
      <c r="A208" s="65"/>
      <c r="B208" s="65"/>
      <c r="C208" s="65"/>
      <c r="D208" s="65"/>
      <c r="E208" s="11"/>
      <c r="G208" s="11"/>
      <c r="H208" s="65"/>
      <c r="I208" s="65"/>
    </row>
    <row r="209" spans="1:9" x14ac:dyDescent="0.2">
      <c r="A209" s="65"/>
      <c r="B209" s="65"/>
      <c r="C209" s="65"/>
      <c r="D209" s="65"/>
      <c r="E209" s="11"/>
      <c r="G209" s="11"/>
      <c r="H209" s="65"/>
      <c r="I209" s="65"/>
    </row>
    <row r="210" spans="1:9" x14ac:dyDescent="0.2">
      <c r="A210" s="65"/>
      <c r="B210" s="65"/>
      <c r="C210" s="65"/>
      <c r="D210" s="65"/>
      <c r="E210" s="11"/>
      <c r="G210" s="11"/>
      <c r="H210" s="65"/>
      <c r="I210" s="65"/>
    </row>
    <row r="211" spans="1:9" x14ac:dyDescent="0.2">
      <c r="A211" s="65"/>
      <c r="B211" s="65"/>
      <c r="C211" s="65"/>
      <c r="D211" s="65"/>
      <c r="E211" s="11"/>
      <c r="G211" s="11"/>
      <c r="H211" s="65"/>
      <c r="I211" s="65"/>
    </row>
    <row r="212" spans="1:9" x14ac:dyDescent="0.2">
      <c r="A212" s="65"/>
      <c r="B212" s="65"/>
      <c r="C212" s="65"/>
      <c r="D212" s="65"/>
      <c r="E212" s="11"/>
      <c r="G212" s="11"/>
      <c r="H212" s="65"/>
      <c r="I212" s="65"/>
    </row>
    <row r="213" spans="1:9" x14ac:dyDescent="0.2">
      <c r="A213" s="65"/>
      <c r="B213" s="65"/>
      <c r="C213" s="65"/>
      <c r="D213" s="65"/>
      <c r="E213" s="11"/>
      <c r="G213" s="11"/>
      <c r="H213" s="65"/>
      <c r="I213" s="65"/>
    </row>
    <row r="214" spans="1:9" x14ac:dyDescent="0.2">
      <c r="A214" s="65"/>
      <c r="B214" s="65"/>
      <c r="C214" s="65"/>
      <c r="D214" s="65"/>
      <c r="E214" s="11"/>
      <c r="G214" s="11"/>
      <c r="H214" s="65"/>
      <c r="I214" s="65"/>
    </row>
    <row r="215" spans="1:9" x14ac:dyDescent="0.2">
      <c r="A215" s="65"/>
      <c r="B215" s="65"/>
      <c r="C215" s="65"/>
      <c r="D215" s="65"/>
      <c r="E215" s="11"/>
      <c r="G215" s="11"/>
      <c r="H215" s="65"/>
      <c r="I215" s="65"/>
    </row>
    <row r="216" spans="1:9" x14ac:dyDescent="0.2">
      <c r="A216" s="65"/>
      <c r="B216" s="65"/>
      <c r="C216" s="65"/>
      <c r="D216" s="65"/>
      <c r="E216" s="11"/>
      <c r="G216" s="11"/>
      <c r="H216" s="65"/>
      <c r="I216" s="65"/>
    </row>
    <row r="217" spans="1:9" x14ac:dyDescent="0.2">
      <c r="A217" s="65"/>
      <c r="B217" s="65"/>
      <c r="C217" s="65"/>
      <c r="D217" s="65"/>
      <c r="E217" s="11"/>
      <c r="G217" s="11"/>
      <c r="H217" s="65"/>
      <c r="I217" s="65"/>
    </row>
    <row r="218" spans="1:9" x14ac:dyDescent="0.2">
      <c r="A218" s="65"/>
      <c r="B218" s="65"/>
      <c r="C218" s="65"/>
      <c r="D218" s="65"/>
      <c r="E218" s="11"/>
      <c r="G218" s="11"/>
      <c r="H218" s="65"/>
      <c r="I218" s="65"/>
    </row>
    <row r="219" spans="1:9" x14ac:dyDescent="0.2">
      <c r="A219" s="65"/>
      <c r="B219" s="65"/>
      <c r="C219" s="65"/>
      <c r="D219" s="65"/>
      <c r="E219" s="11"/>
      <c r="G219" s="11"/>
      <c r="H219" s="65"/>
      <c r="I219" s="65"/>
    </row>
    <row r="220" spans="1:9" x14ac:dyDescent="0.2">
      <c r="A220" s="65"/>
      <c r="B220" s="65"/>
      <c r="C220" s="65"/>
      <c r="D220" s="65"/>
      <c r="E220" s="11"/>
      <c r="G220" s="11"/>
      <c r="H220" s="65"/>
      <c r="I220" s="65"/>
    </row>
    <row r="221" spans="1:9" x14ac:dyDescent="0.2">
      <c r="A221" s="65"/>
      <c r="B221" s="65"/>
      <c r="C221" s="65"/>
      <c r="D221" s="65"/>
      <c r="E221" s="11"/>
      <c r="G221" s="11"/>
      <c r="H221" s="65"/>
      <c r="I221" s="65"/>
    </row>
    <row r="222" spans="1:9" x14ac:dyDescent="0.2">
      <c r="A222" s="65"/>
      <c r="B222" s="65"/>
      <c r="C222" s="65"/>
      <c r="D222" s="65"/>
      <c r="E222" s="11"/>
      <c r="G222" s="11"/>
      <c r="H222" s="65"/>
      <c r="I222" s="65"/>
    </row>
    <row r="223" spans="1:9" x14ac:dyDescent="0.2">
      <c r="A223" s="65"/>
      <c r="B223" s="65"/>
      <c r="C223" s="65"/>
      <c r="D223" s="65"/>
      <c r="E223" s="11"/>
      <c r="G223" s="11"/>
      <c r="H223" s="65"/>
      <c r="I223" s="65"/>
    </row>
    <row r="224" spans="1:9" x14ac:dyDescent="0.2">
      <c r="A224" s="65"/>
      <c r="B224" s="65"/>
      <c r="C224" s="65"/>
      <c r="D224" s="65"/>
      <c r="E224" s="11"/>
      <c r="G224" s="11"/>
      <c r="H224" s="65"/>
      <c r="I224" s="65"/>
    </row>
    <row r="225" spans="1:9" x14ac:dyDescent="0.2">
      <c r="A225" s="65"/>
      <c r="B225" s="65"/>
      <c r="C225" s="65"/>
      <c r="D225" s="65"/>
      <c r="E225" s="11"/>
      <c r="G225" s="11"/>
      <c r="H225" s="65"/>
      <c r="I225" s="65"/>
    </row>
    <row r="226" spans="1:9" x14ac:dyDescent="0.2">
      <c r="A226" s="65"/>
      <c r="B226" s="65"/>
      <c r="C226" s="65"/>
      <c r="D226" s="65"/>
      <c r="E226" s="11"/>
      <c r="G226" s="11"/>
      <c r="H226" s="65"/>
      <c r="I226" s="65"/>
    </row>
    <row r="227" spans="1:9" x14ac:dyDescent="0.2">
      <c r="A227" s="65"/>
      <c r="B227" s="65"/>
      <c r="C227" s="65"/>
      <c r="D227" s="65"/>
      <c r="E227" s="11"/>
      <c r="G227" s="11"/>
      <c r="H227" s="65"/>
      <c r="I227" s="65"/>
    </row>
    <row r="228" spans="1:9" x14ac:dyDescent="0.2">
      <c r="A228" s="65"/>
      <c r="B228" s="65"/>
      <c r="C228" s="65"/>
      <c r="D228" s="65"/>
      <c r="E228" s="11"/>
      <c r="G228" s="11"/>
      <c r="H228" s="65"/>
      <c r="I228" s="65"/>
    </row>
    <row r="229" spans="1:9" x14ac:dyDescent="0.2">
      <c r="A229" s="65"/>
      <c r="B229" s="65"/>
      <c r="C229" s="65"/>
      <c r="D229" s="65"/>
      <c r="E229" s="11"/>
      <c r="G229" s="11"/>
      <c r="H229" s="65"/>
      <c r="I229" s="65"/>
    </row>
    <row r="230" spans="1:9" x14ac:dyDescent="0.2">
      <c r="A230" s="65"/>
      <c r="B230" s="65"/>
      <c r="C230" s="65"/>
      <c r="D230" s="65"/>
      <c r="E230" s="11"/>
      <c r="G230" s="11"/>
      <c r="H230" s="65"/>
      <c r="I230" s="65"/>
    </row>
    <row r="231" spans="1:9" x14ac:dyDescent="0.2">
      <c r="A231" s="65"/>
      <c r="B231" s="65"/>
      <c r="C231" s="65"/>
      <c r="D231" s="65"/>
      <c r="E231" s="11"/>
      <c r="G231" s="11"/>
      <c r="H231" s="65"/>
      <c r="I231" s="65"/>
    </row>
    <row r="232" spans="1:9" x14ac:dyDescent="0.2">
      <c r="A232" s="65"/>
      <c r="B232" s="65"/>
      <c r="C232" s="65"/>
      <c r="D232" s="65"/>
      <c r="E232" s="11"/>
      <c r="G232" s="11"/>
      <c r="H232" s="65"/>
      <c r="I232" s="65"/>
    </row>
    <row r="233" spans="1:9" x14ac:dyDescent="0.2">
      <c r="A233" s="65"/>
      <c r="B233" s="65"/>
      <c r="C233" s="65"/>
      <c r="D233" s="65"/>
      <c r="E233" s="11"/>
      <c r="G233" s="11"/>
      <c r="H233" s="65"/>
      <c r="I233" s="65"/>
    </row>
    <row r="234" spans="1:9" x14ac:dyDescent="0.2">
      <c r="A234" s="65"/>
      <c r="B234" s="65"/>
      <c r="C234" s="65"/>
      <c r="D234" s="65"/>
      <c r="E234" s="11"/>
      <c r="G234" s="11"/>
      <c r="H234" s="65"/>
      <c r="I234" s="65"/>
    </row>
    <row r="235" spans="1:9" x14ac:dyDescent="0.2">
      <c r="A235" s="65"/>
      <c r="B235" s="65"/>
      <c r="C235" s="65"/>
      <c r="D235" s="65"/>
      <c r="E235" s="11"/>
      <c r="G235" s="11"/>
      <c r="H235" s="65"/>
      <c r="I235" s="65"/>
    </row>
    <row r="236" spans="1:9" x14ac:dyDescent="0.2">
      <c r="A236" s="65"/>
      <c r="B236" s="65"/>
      <c r="C236" s="65"/>
      <c r="D236" s="65"/>
      <c r="E236" s="11"/>
      <c r="G236" s="11"/>
      <c r="H236" s="65"/>
      <c r="I236" s="65"/>
    </row>
    <row r="237" spans="1:9" x14ac:dyDescent="0.2">
      <c r="A237" s="65"/>
      <c r="B237" s="65"/>
      <c r="C237" s="65"/>
      <c r="D237" s="65"/>
      <c r="E237" s="11"/>
      <c r="G237" s="11"/>
      <c r="H237" s="65"/>
      <c r="I237" s="65"/>
    </row>
    <row r="238" spans="1:9" x14ac:dyDescent="0.2">
      <c r="A238" s="65"/>
      <c r="B238" s="65"/>
      <c r="C238" s="65"/>
      <c r="D238" s="65"/>
      <c r="E238" s="11"/>
      <c r="G238" s="11"/>
      <c r="H238" s="65"/>
      <c r="I238" s="65"/>
    </row>
    <row r="239" spans="1:9" x14ac:dyDescent="0.2">
      <c r="A239" s="65"/>
      <c r="B239" s="65"/>
      <c r="C239" s="65"/>
      <c r="D239" s="65"/>
      <c r="E239" s="11"/>
      <c r="G239" s="11"/>
      <c r="H239" s="65"/>
      <c r="I239" s="65"/>
    </row>
    <row r="240" spans="1:9" x14ac:dyDescent="0.2">
      <c r="A240" s="65"/>
      <c r="B240" s="65"/>
      <c r="C240" s="65"/>
      <c r="D240" s="65"/>
      <c r="E240" s="11"/>
      <c r="G240" s="11"/>
      <c r="H240" s="65"/>
      <c r="I240" s="65"/>
    </row>
    <row r="241" spans="1:9" x14ac:dyDescent="0.2">
      <c r="A241" s="65"/>
      <c r="B241" s="65"/>
      <c r="C241" s="65"/>
      <c r="D241" s="65"/>
      <c r="E241" s="11"/>
      <c r="G241" s="11"/>
      <c r="H241" s="65"/>
      <c r="I241" s="65"/>
    </row>
    <row r="242" spans="1:9" x14ac:dyDescent="0.2">
      <c r="A242" s="65"/>
      <c r="B242" s="65"/>
      <c r="C242" s="65"/>
      <c r="D242" s="65"/>
      <c r="E242" s="11"/>
      <c r="G242" s="11"/>
      <c r="H242" s="65"/>
      <c r="I242" s="65"/>
    </row>
    <row r="243" spans="1:9" x14ac:dyDescent="0.2">
      <c r="A243" s="65"/>
      <c r="B243" s="65"/>
      <c r="C243" s="65"/>
      <c r="D243" s="65"/>
      <c r="E243" s="11"/>
      <c r="G243" s="11"/>
      <c r="H243" s="65"/>
      <c r="I243" s="65"/>
    </row>
    <row r="244" spans="1:9" x14ac:dyDescent="0.2">
      <c r="A244" s="65"/>
      <c r="B244" s="65"/>
      <c r="C244" s="65"/>
      <c r="D244" s="65"/>
      <c r="E244" s="11"/>
      <c r="G244" s="11"/>
      <c r="H244" s="65"/>
      <c r="I244" s="65"/>
    </row>
    <row r="245" spans="1:9" x14ac:dyDescent="0.2">
      <c r="A245" s="65"/>
      <c r="B245" s="65"/>
      <c r="C245" s="65"/>
      <c r="D245" s="65"/>
      <c r="E245" s="11"/>
      <c r="G245" s="11"/>
      <c r="H245" s="65"/>
      <c r="I245" s="65"/>
    </row>
    <row r="246" spans="1:9" x14ac:dyDescent="0.2">
      <c r="A246" s="65"/>
      <c r="B246" s="65"/>
      <c r="C246" s="65"/>
      <c r="D246" s="65"/>
      <c r="E246" s="11"/>
      <c r="G246" s="11"/>
      <c r="H246" s="65"/>
      <c r="I246" s="65"/>
    </row>
    <row r="247" spans="1:9" x14ac:dyDescent="0.2">
      <c r="A247" s="65"/>
      <c r="B247" s="65"/>
      <c r="C247" s="65"/>
      <c r="D247" s="65"/>
      <c r="E247" s="11"/>
      <c r="G247" s="11"/>
      <c r="H247" s="65"/>
      <c r="I247" s="65"/>
    </row>
    <row r="248" spans="1:9" x14ac:dyDescent="0.2">
      <c r="A248" s="65"/>
      <c r="B248" s="65"/>
      <c r="C248" s="65"/>
      <c r="D248" s="65"/>
      <c r="E248" s="11"/>
      <c r="G248" s="11"/>
      <c r="H248" s="65"/>
      <c r="I248" s="65"/>
    </row>
    <row r="249" spans="1:9" x14ac:dyDescent="0.2">
      <c r="A249" s="65"/>
      <c r="B249" s="65"/>
      <c r="C249" s="65"/>
      <c r="D249" s="65"/>
      <c r="E249" s="11"/>
      <c r="G249" s="11"/>
      <c r="H249" s="65"/>
      <c r="I249" s="65"/>
    </row>
    <row r="250" spans="1:9" x14ac:dyDescent="0.2">
      <c r="A250" s="65"/>
      <c r="B250" s="65"/>
      <c r="C250" s="65"/>
      <c r="D250" s="65"/>
      <c r="E250" s="11"/>
      <c r="G250" s="11"/>
      <c r="H250" s="65"/>
      <c r="I250" s="65"/>
    </row>
    <row r="251" spans="1:9" x14ac:dyDescent="0.2">
      <c r="A251" s="65"/>
      <c r="B251" s="65"/>
      <c r="C251" s="65"/>
      <c r="D251" s="65"/>
      <c r="E251" s="11"/>
      <c r="G251" s="11"/>
      <c r="H251" s="65"/>
      <c r="I251" s="65"/>
    </row>
    <row r="252" spans="1:9" x14ac:dyDescent="0.2">
      <c r="A252" s="65"/>
      <c r="B252" s="65"/>
      <c r="C252" s="65"/>
      <c r="D252" s="65"/>
      <c r="E252" s="11"/>
      <c r="G252" s="11"/>
      <c r="H252" s="65"/>
      <c r="I252" s="65"/>
    </row>
    <row r="253" spans="1:9" x14ac:dyDescent="0.2">
      <c r="A253" s="65"/>
      <c r="B253" s="65"/>
      <c r="C253" s="65"/>
      <c r="D253" s="65"/>
      <c r="E253" s="11"/>
      <c r="G253" s="11"/>
      <c r="H253" s="65"/>
      <c r="I253" s="65"/>
    </row>
    <row r="254" spans="1:9" x14ac:dyDescent="0.2">
      <c r="A254" s="65"/>
      <c r="B254" s="65"/>
      <c r="C254" s="65"/>
      <c r="D254" s="65"/>
      <c r="E254" s="11"/>
      <c r="G254" s="11"/>
      <c r="H254" s="65"/>
      <c r="I254" s="65"/>
    </row>
    <row r="255" spans="1:9" x14ac:dyDescent="0.2">
      <c r="A255" s="65"/>
      <c r="B255" s="65"/>
      <c r="C255" s="65"/>
      <c r="D255" s="65"/>
      <c r="E255" s="11"/>
      <c r="G255" s="11"/>
      <c r="H255" s="65"/>
      <c r="I255" s="65"/>
    </row>
    <row r="256" spans="1:9" x14ac:dyDescent="0.2">
      <c r="A256" s="65"/>
      <c r="B256" s="65"/>
      <c r="C256" s="65"/>
      <c r="D256" s="65"/>
      <c r="E256" s="11"/>
      <c r="G256" s="11"/>
      <c r="H256" s="65"/>
      <c r="I256" s="65"/>
    </row>
    <row r="257" spans="1:9" x14ac:dyDescent="0.2">
      <c r="A257" s="65"/>
      <c r="B257" s="65"/>
      <c r="C257" s="65"/>
      <c r="D257" s="65"/>
      <c r="E257" s="11"/>
      <c r="G257" s="11"/>
      <c r="H257" s="65"/>
      <c r="I257" s="65"/>
    </row>
    <row r="258" spans="1:9" x14ac:dyDescent="0.2">
      <c r="A258" s="65"/>
      <c r="B258" s="65"/>
      <c r="C258" s="65"/>
      <c r="D258" s="65"/>
      <c r="E258" s="11"/>
      <c r="G258" s="11"/>
      <c r="H258" s="65"/>
      <c r="I258" s="65"/>
    </row>
    <row r="259" spans="1:9" x14ac:dyDescent="0.2">
      <c r="A259" s="65"/>
      <c r="B259" s="65"/>
      <c r="C259" s="65"/>
      <c r="D259" s="65"/>
      <c r="E259" s="11"/>
      <c r="G259" s="11"/>
      <c r="H259" s="65"/>
      <c r="I259" s="65"/>
    </row>
    <row r="260" spans="1:9" x14ac:dyDescent="0.2">
      <c r="A260" s="65"/>
      <c r="B260" s="65"/>
      <c r="C260" s="65"/>
      <c r="D260" s="65"/>
      <c r="E260" s="11"/>
      <c r="G260" s="11"/>
      <c r="H260" s="65"/>
      <c r="I260" s="65"/>
    </row>
    <row r="261" spans="1:9" x14ac:dyDescent="0.2">
      <c r="A261" s="65"/>
      <c r="B261" s="65"/>
      <c r="C261" s="65"/>
      <c r="D261" s="65"/>
      <c r="E261" s="11"/>
      <c r="G261" s="11"/>
      <c r="H261" s="65"/>
      <c r="I261" s="65"/>
    </row>
  </sheetData>
  <mergeCells count="8">
    <mergeCell ref="A107:B107"/>
    <mergeCell ref="A108:B108"/>
    <mergeCell ref="A1:G1"/>
    <mergeCell ref="A102:B102"/>
    <mergeCell ref="A103:B103"/>
    <mergeCell ref="A104:B104"/>
    <mergeCell ref="A105:B105"/>
    <mergeCell ref="A106:B106"/>
  </mergeCells>
  <conditionalFormatting sqref="F2:F3 F5:F121">
    <cfRule type="cellIs" dxfId="81" priority="2" stopIfTrue="1" operator="between">
      <formula>0.009</formula>
      <formula>-0.009</formula>
    </cfRule>
  </conditionalFormatting>
  <conditionalFormatting sqref="F261:F65536">
    <cfRule type="cellIs" dxfId="80"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267"/>
  <sheetViews>
    <sheetView workbookViewId="0">
      <selection sqref="A1:G1"/>
    </sheetView>
  </sheetViews>
  <sheetFormatPr defaultColWidth="9.08984375" defaultRowHeight="10" x14ac:dyDescent="0.2"/>
  <cols>
    <col min="1" max="1" width="38.6328125" style="7" bestFit="1" customWidth="1"/>
    <col min="2" max="2" width="53.90625" style="7" bestFit="1" customWidth="1"/>
    <col min="3" max="3" width="25.54296875" style="7" bestFit="1" customWidth="1"/>
    <col min="4" max="4" width="15" style="7" bestFit="1" customWidth="1"/>
    <col min="5" max="5" width="26.54296875" style="10" customWidth="1"/>
    <col min="6" max="6" width="31.36328125" style="11" bestFit="1" customWidth="1"/>
    <col min="7" max="7" width="33.08984375" style="10" customWidth="1"/>
    <col min="8" max="8" width="28.08984375" style="7" customWidth="1"/>
    <col min="9" max="16384" width="9.08984375" style="7"/>
  </cols>
  <sheetData>
    <row r="1" spans="1:11" s="1" customFormat="1" ht="14" x14ac:dyDescent="0.25">
      <c r="A1" s="106" t="s">
        <v>10</v>
      </c>
      <c r="B1" s="107"/>
      <c r="C1" s="107"/>
      <c r="D1" s="107"/>
      <c r="E1" s="107"/>
      <c r="F1" s="107"/>
      <c r="G1" s="107"/>
    </row>
    <row r="2" spans="1:11" s="1" customFormat="1" ht="11.5" x14ac:dyDescent="0.25">
      <c r="E2" s="5"/>
      <c r="F2" s="9"/>
      <c r="G2" s="10"/>
    </row>
    <row r="3" spans="1:11" s="1" customFormat="1" ht="11.5" x14ac:dyDescent="0.25">
      <c r="A3" s="8" t="s">
        <v>7</v>
      </c>
      <c r="B3" s="2"/>
      <c r="C3" s="3"/>
      <c r="D3" s="3"/>
      <c r="E3" s="4"/>
      <c r="F3" s="9"/>
      <c r="G3" s="10"/>
    </row>
    <row r="4" spans="1:11" s="1" customFormat="1" ht="27.75" customHeight="1" x14ac:dyDescent="0.25">
      <c r="A4" s="37" t="s">
        <v>2</v>
      </c>
      <c r="B4" s="37" t="s">
        <v>0</v>
      </c>
      <c r="C4" s="38" t="s">
        <v>4</v>
      </c>
      <c r="D4" s="38" t="s">
        <v>1</v>
      </c>
      <c r="E4" s="54" t="s">
        <v>6</v>
      </c>
      <c r="F4" s="39" t="s">
        <v>286</v>
      </c>
      <c r="G4" s="54" t="s">
        <v>287</v>
      </c>
      <c r="H4" s="55" t="s">
        <v>288</v>
      </c>
      <c r="I4" s="40" t="s">
        <v>5</v>
      </c>
      <c r="J4" s="35"/>
      <c r="K4" s="35"/>
    </row>
    <row r="5" spans="1:11" ht="10.5" x14ac:dyDescent="0.25">
      <c r="A5" s="41" t="s">
        <v>110</v>
      </c>
      <c r="B5" s="42"/>
      <c r="C5" s="42"/>
      <c r="D5" s="42"/>
      <c r="E5" s="43"/>
      <c r="F5" s="44"/>
      <c r="G5" s="43"/>
      <c r="H5" s="42"/>
      <c r="I5" s="42"/>
    </row>
    <row r="6" spans="1:11" ht="10.5" x14ac:dyDescent="0.25">
      <c r="A6" s="41" t="s">
        <v>20</v>
      </c>
      <c r="B6" s="42"/>
      <c r="C6" s="42"/>
      <c r="D6" s="42"/>
      <c r="E6" s="43"/>
      <c r="F6" s="44"/>
      <c r="G6" s="43"/>
      <c r="H6" s="42"/>
      <c r="I6" s="42"/>
    </row>
    <row r="7" spans="1:11" x14ac:dyDescent="0.2">
      <c r="A7" s="42" t="s">
        <v>112</v>
      </c>
      <c r="B7" s="42" t="s">
        <v>111</v>
      </c>
      <c r="C7" s="42" t="s">
        <v>113</v>
      </c>
      <c r="D7" s="45">
        <v>1945000</v>
      </c>
      <c r="E7" s="43">
        <v>19202.985000000001</v>
      </c>
      <c r="F7" s="44">
        <v>6.7600408133630596</v>
      </c>
      <c r="G7" s="43">
        <v>-4810.4759999999997</v>
      </c>
      <c r="H7" s="43">
        <v>-1.6934353743287001</v>
      </c>
      <c r="I7" s="46"/>
    </row>
    <row r="8" spans="1:11" x14ac:dyDescent="0.2">
      <c r="A8" s="42" t="s">
        <v>115</v>
      </c>
      <c r="B8" s="42" t="s">
        <v>114</v>
      </c>
      <c r="C8" s="42" t="s">
        <v>113</v>
      </c>
      <c r="D8" s="45">
        <v>1139200</v>
      </c>
      <c r="E8" s="43">
        <v>15325.6576</v>
      </c>
      <c r="F8" s="44">
        <v>5.3951024211927301</v>
      </c>
      <c r="G8" s="43">
        <v>-4285.3216000000002</v>
      </c>
      <c r="H8" s="43">
        <v>-1.50856488792687</v>
      </c>
      <c r="I8" s="46"/>
    </row>
    <row r="9" spans="1:11" x14ac:dyDescent="0.2">
      <c r="A9" s="42" t="s">
        <v>120</v>
      </c>
      <c r="B9" s="42" t="s">
        <v>119</v>
      </c>
      <c r="C9" s="42" t="s">
        <v>121</v>
      </c>
      <c r="D9" s="45">
        <v>638925</v>
      </c>
      <c r="E9" s="43">
        <v>13126.71413</v>
      </c>
      <c r="F9" s="44">
        <v>4.6210067478649597</v>
      </c>
      <c r="G9" s="43">
        <v>-5627.4903000000004</v>
      </c>
      <c r="H9" s="43">
        <v>-1.98104951416692</v>
      </c>
      <c r="I9" s="46"/>
    </row>
    <row r="10" spans="1:11" x14ac:dyDescent="0.2">
      <c r="A10" s="42" t="s">
        <v>123</v>
      </c>
      <c r="B10" s="42" t="s">
        <v>122</v>
      </c>
      <c r="C10" s="42" t="s">
        <v>124</v>
      </c>
      <c r="D10" s="45">
        <v>641500</v>
      </c>
      <c r="E10" s="43">
        <v>9535.2559999999994</v>
      </c>
      <c r="F10" s="44">
        <v>3.3567031232834399</v>
      </c>
      <c r="G10" s="43">
        <v>-3493.16</v>
      </c>
      <c r="H10" s="43">
        <v>-1.2296996621935199</v>
      </c>
      <c r="I10" s="46"/>
    </row>
    <row r="11" spans="1:11" x14ac:dyDescent="0.2">
      <c r="A11" s="42" t="s">
        <v>117</v>
      </c>
      <c r="B11" s="42" t="s">
        <v>116</v>
      </c>
      <c r="C11" s="42" t="s">
        <v>118</v>
      </c>
      <c r="D11" s="45">
        <v>226250</v>
      </c>
      <c r="E11" s="43">
        <v>9119.9112499999992</v>
      </c>
      <c r="F11" s="44">
        <v>3.2104890080499899</v>
      </c>
      <c r="G11" s="43">
        <v>-1489.88175</v>
      </c>
      <c r="H11" s="43">
        <v>-0.52448415895157796</v>
      </c>
      <c r="I11" s="46"/>
    </row>
    <row r="12" spans="1:11" x14ac:dyDescent="0.2">
      <c r="A12" s="42" t="s">
        <v>156</v>
      </c>
      <c r="B12" s="42" t="s">
        <v>155</v>
      </c>
      <c r="C12" s="42" t="s">
        <v>157</v>
      </c>
      <c r="D12" s="45">
        <v>3530250</v>
      </c>
      <c r="E12" s="43">
        <v>6451.8849</v>
      </c>
      <c r="F12" s="44">
        <v>2.2712617463962399</v>
      </c>
      <c r="G12" s="43">
        <v>-3633.4210499999999</v>
      </c>
      <c r="H12" s="43">
        <v>-1.2790758619106599</v>
      </c>
      <c r="I12" s="46"/>
    </row>
    <row r="13" spans="1:11" x14ac:dyDescent="0.2">
      <c r="A13" s="42" t="s">
        <v>134</v>
      </c>
      <c r="B13" s="42" t="s">
        <v>133</v>
      </c>
      <c r="C13" s="42" t="s">
        <v>127</v>
      </c>
      <c r="D13" s="45">
        <v>415000</v>
      </c>
      <c r="E13" s="43">
        <v>6397.2250000000004</v>
      </c>
      <c r="F13" s="44">
        <v>2.2520197819384098</v>
      </c>
      <c r="G13" s="43">
        <v>-1979.9972499999999</v>
      </c>
      <c r="H13" s="43">
        <v>-0.69701987583423197</v>
      </c>
      <c r="I13" s="46"/>
    </row>
    <row r="14" spans="1:11" x14ac:dyDescent="0.2">
      <c r="A14" s="42" t="s">
        <v>126</v>
      </c>
      <c r="B14" s="42" t="s">
        <v>125</v>
      </c>
      <c r="C14" s="42" t="s">
        <v>127</v>
      </c>
      <c r="D14" s="45">
        <v>401800</v>
      </c>
      <c r="E14" s="43">
        <v>5955.8814000000002</v>
      </c>
      <c r="F14" s="44">
        <v>2.0966532725797502</v>
      </c>
      <c r="G14" s="43"/>
      <c r="H14" s="43"/>
      <c r="I14" s="46"/>
    </row>
    <row r="15" spans="1:11" x14ac:dyDescent="0.2">
      <c r="A15" s="42" t="s">
        <v>129</v>
      </c>
      <c r="B15" s="42" t="s">
        <v>128</v>
      </c>
      <c r="C15" s="42" t="s">
        <v>113</v>
      </c>
      <c r="D15" s="45">
        <v>480000</v>
      </c>
      <c r="E15" s="43">
        <v>5917.44</v>
      </c>
      <c r="F15" s="44">
        <v>2.0831207185042899</v>
      </c>
      <c r="G15" s="43"/>
      <c r="H15" s="43"/>
      <c r="I15" s="46"/>
    </row>
    <row r="16" spans="1:11" x14ac:dyDescent="0.2">
      <c r="A16" s="42" t="s">
        <v>136</v>
      </c>
      <c r="B16" s="42" t="s">
        <v>135</v>
      </c>
      <c r="C16" s="42" t="s">
        <v>113</v>
      </c>
      <c r="D16" s="45">
        <v>564250</v>
      </c>
      <c r="E16" s="43">
        <v>5287.0225</v>
      </c>
      <c r="F16" s="44">
        <v>1.86119438624614</v>
      </c>
      <c r="G16" s="43">
        <v>-2022.4132500000001</v>
      </c>
      <c r="H16" s="43">
        <v>-0.71195161124618001</v>
      </c>
      <c r="I16" s="46"/>
    </row>
    <row r="17" spans="1:9" x14ac:dyDescent="0.2">
      <c r="A17" s="42" t="s">
        <v>138</v>
      </c>
      <c r="B17" s="42" t="s">
        <v>137</v>
      </c>
      <c r="C17" s="42" t="s">
        <v>139</v>
      </c>
      <c r="D17" s="45">
        <v>41000</v>
      </c>
      <c r="E17" s="43">
        <v>4898.2700000000004</v>
      </c>
      <c r="F17" s="44">
        <v>1.72434156017264</v>
      </c>
      <c r="G17" s="43">
        <v>-2299.915</v>
      </c>
      <c r="H17" s="43">
        <v>-0.80964075466735497</v>
      </c>
      <c r="I17" s="46"/>
    </row>
    <row r="18" spans="1:9" x14ac:dyDescent="0.2">
      <c r="A18" s="42" t="s">
        <v>131</v>
      </c>
      <c r="B18" s="42" t="s">
        <v>130</v>
      </c>
      <c r="C18" s="42" t="s">
        <v>132</v>
      </c>
      <c r="D18" s="45">
        <v>1510050</v>
      </c>
      <c r="E18" s="43">
        <v>4798.1838749999997</v>
      </c>
      <c r="F18" s="44">
        <v>1.6891081686009</v>
      </c>
      <c r="G18" s="43">
        <v>-822.30295000000001</v>
      </c>
      <c r="H18" s="43">
        <v>-0.28947590715447802</v>
      </c>
      <c r="I18" s="46"/>
    </row>
    <row r="19" spans="1:9" x14ac:dyDescent="0.2">
      <c r="A19" s="42" t="s">
        <v>141</v>
      </c>
      <c r="B19" s="42" t="s">
        <v>140</v>
      </c>
      <c r="C19" s="42" t="s">
        <v>142</v>
      </c>
      <c r="D19" s="45">
        <v>60750</v>
      </c>
      <c r="E19" s="43">
        <v>4666.2075000000004</v>
      </c>
      <c r="F19" s="44">
        <v>1.64264842906563</v>
      </c>
      <c r="G19" s="43">
        <v>-1814.4349999999999</v>
      </c>
      <c r="H19" s="43">
        <v>-0.63873687623014896</v>
      </c>
      <c r="I19" s="46"/>
    </row>
    <row r="20" spans="1:9" x14ac:dyDescent="0.2">
      <c r="A20" s="42" t="s">
        <v>196</v>
      </c>
      <c r="B20" s="42" t="s">
        <v>195</v>
      </c>
      <c r="C20" s="42" t="s">
        <v>197</v>
      </c>
      <c r="D20" s="45">
        <v>2461500</v>
      </c>
      <c r="E20" s="43">
        <v>4500.6066000000001</v>
      </c>
      <c r="F20" s="44">
        <v>1.5843518234738601</v>
      </c>
      <c r="G20" s="43">
        <v>-2963.38735</v>
      </c>
      <c r="H20" s="43">
        <v>-1.0432034098763201</v>
      </c>
      <c r="I20" s="46"/>
    </row>
    <row r="21" spans="1:9" x14ac:dyDescent="0.2">
      <c r="A21" s="42" t="s">
        <v>147</v>
      </c>
      <c r="B21" s="42" t="s">
        <v>146</v>
      </c>
      <c r="C21" s="42" t="s">
        <v>148</v>
      </c>
      <c r="D21" s="45">
        <v>240350</v>
      </c>
      <c r="E21" s="43">
        <v>4063.5974500000002</v>
      </c>
      <c r="F21" s="44">
        <v>1.4305111737096099</v>
      </c>
      <c r="G21" s="43">
        <v>-1106.8302000000001</v>
      </c>
      <c r="H21" s="43">
        <v>-0.38963824246401302</v>
      </c>
      <c r="I21" s="46"/>
    </row>
    <row r="22" spans="1:9" x14ac:dyDescent="0.2">
      <c r="A22" s="42" t="s">
        <v>144</v>
      </c>
      <c r="B22" s="42" t="s">
        <v>143</v>
      </c>
      <c r="C22" s="42" t="s">
        <v>145</v>
      </c>
      <c r="D22" s="45">
        <v>1180000</v>
      </c>
      <c r="E22" s="43">
        <v>3976.01</v>
      </c>
      <c r="F22" s="44">
        <v>1.3996776998128</v>
      </c>
      <c r="G22" s="43">
        <v>-1106.9849999999999</v>
      </c>
      <c r="H22" s="43">
        <v>-0.389692736820901</v>
      </c>
      <c r="I22" s="46"/>
    </row>
    <row r="23" spans="1:9" x14ac:dyDescent="0.2">
      <c r="A23" s="42" t="s">
        <v>162</v>
      </c>
      <c r="B23" s="42" t="s">
        <v>161</v>
      </c>
      <c r="C23" s="42" t="s">
        <v>163</v>
      </c>
      <c r="D23" s="45">
        <v>483200</v>
      </c>
      <c r="E23" s="43">
        <v>3536.2991999999999</v>
      </c>
      <c r="F23" s="44">
        <v>1.2448859862288699</v>
      </c>
      <c r="G23" s="43">
        <v>-907.24480000000005</v>
      </c>
      <c r="H23" s="43">
        <v>-0.319378048553983</v>
      </c>
      <c r="I23" s="46"/>
    </row>
    <row r="24" spans="1:9" x14ac:dyDescent="0.2">
      <c r="A24" s="42" t="s">
        <v>207</v>
      </c>
      <c r="B24" s="42" t="s">
        <v>206</v>
      </c>
      <c r="C24" s="42" t="s">
        <v>208</v>
      </c>
      <c r="D24" s="45">
        <v>242800</v>
      </c>
      <c r="E24" s="43">
        <v>3475.4391999999998</v>
      </c>
      <c r="F24" s="44">
        <v>1.2234613960466001</v>
      </c>
      <c r="G24" s="43">
        <v>-2201.6952000000001</v>
      </c>
      <c r="H24" s="43">
        <v>-0.77506436684638003</v>
      </c>
      <c r="I24" s="46"/>
    </row>
    <row r="25" spans="1:9" x14ac:dyDescent="0.2">
      <c r="A25" s="42" t="s">
        <v>168</v>
      </c>
      <c r="B25" s="42" t="s">
        <v>167</v>
      </c>
      <c r="C25" s="42" t="s">
        <v>169</v>
      </c>
      <c r="D25" s="45">
        <v>780300</v>
      </c>
      <c r="E25" s="43">
        <v>3324.8582999999999</v>
      </c>
      <c r="F25" s="44">
        <v>1.1704522920081899</v>
      </c>
      <c r="G25" s="43">
        <v>-953.55584999999996</v>
      </c>
      <c r="H25" s="43">
        <v>-0.33568096125790298</v>
      </c>
      <c r="I25" s="46"/>
    </row>
    <row r="26" spans="1:9" x14ac:dyDescent="0.2">
      <c r="A26" s="42" t="s">
        <v>150</v>
      </c>
      <c r="B26" s="42" t="s">
        <v>149</v>
      </c>
      <c r="C26" s="42" t="s">
        <v>151</v>
      </c>
      <c r="D26" s="45">
        <v>90000</v>
      </c>
      <c r="E26" s="43">
        <v>3138.48</v>
      </c>
      <c r="F26" s="44">
        <v>1.10484140314246</v>
      </c>
      <c r="G26" s="43"/>
      <c r="H26" s="43"/>
      <c r="I26" s="46"/>
    </row>
    <row r="27" spans="1:9" x14ac:dyDescent="0.2">
      <c r="A27" s="42" t="s">
        <v>188</v>
      </c>
      <c r="B27" s="42" t="s">
        <v>187</v>
      </c>
      <c r="C27" s="42" t="s">
        <v>189</v>
      </c>
      <c r="D27" s="45">
        <v>502500</v>
      </c>
      <c r="E27" s="43">
        <v>3004.19625</v>
      </c>
      <c r="F27" s="44">
        <v>1.05756939670329</v>
      </c>
      <c r="G27" s="43">
        <v>-1427.1375</v>
      </c>
      <c r="H27" s="43">
        <v>-0.502396254867716</v>
      </c>
      <c r="I27" s="46"/>
    </row>
    <row r="28" spans="1:9" x14ac:dyDescent="0.2">
      <c r="A28" s="42" t="s">
        <v>186</v>
      </c>
      <c r="B28" s="42" t="s">
        <v>185</v>
      </c>
      <c r="C28" s="42" t="s">
        <v>180</v>
      </c>
      <c r="D28" s="45">
        <v>1030089</v>
      </c>
      <c r="E28" s="43">
        <v>2912.0616030000001</v>
      </c>
      <c r="F28" s="44">
        <v>1.02513516973051</v>
      </c>
      <c r="G28" s="43">
        <v>-1556.2367999999999</v>
      </c>
      <c r="H28" s="43">
        <v>-0.54784317559262397</v>
      </c>
      <c r="I28" s="46"/>
    </row>
    <row r="29" spans="1:9" x14ac:dyDescent="0.2">
      <c r="A29" s="42" t="s">
        <v>159</v>
      </c>
      <c r="B29" s="42" t="s">
        <v>158</v>
      </c>
      <c r="C29" s="42" t="s">
        <v>160</v>
      </c>
      <c r="D29" s="45">
        <v>49510</v>
      </c>
      <c r="E29" s="43">
        <v>2889.6511500000001</v>
      </c>
      <c r="F29" s="44">
        <v>1.01724600161806</v>
      </c>
      <c r="G29" s="43"/>
      <c r="H29" s="43"/>
      <c r="I29" s="46"/>
    </row>
    <row r="30" spans="1:9" x14ac:dyDescent="0.2">
      <c r="A30" s="42" t="s">
        <v>153</v>
      </c>
      <c r="B30" s="42" t="s">
        <v>152</v>
      </c>
      <c r="C30" s="42" t="s">
        <v>154</v>
      </c>
      <c r="D30" s="45">
        <v>155300</v>
      </c>
      <c r="E30" s="43">
        <v>2772.7262000000001</v>
      </c>
      <c r="F30" s="44">
        <v>0.97608482620181503</v>
      </c>
      <c r="G30" s="43">
        <v>-238.9478</v>
      </c>
      <c r="H30" s="43">
        <v>-8.4116968287134206E-2</v>
      </c>
      <c r="I30" s="46"/>
    </row>
    <row r="31" spans="1:9" x14ac:dyDescent="0.2">
      <c r="A31" s="42" t="s">
        <v>174</v>
      </c>
      <c r="B31" s="42" t="s">
        <v>173</v>
      </c>
      <c r="C31" s="42" t="s">
        <v>175</v>
      </c>
      <c r="D31" s="45">
        <v>46500</v>
      </c>
      <c r="E31" s="43">
        <v>2615.625</v>
      </c>
      <c r="F31" s="44">
        <v>0.92078037619946795</v>
      </c>
      <c r="G31" s="43"/>
      <c r="H31" s="43"/>
      <c r="I31" s="46"/>
    </row>
    <row r="32" spans="1:9" x14ac:dyDescent="0.2">
      <c r="A32" s="42" t="s">
        <v>179</v>
      </c>
      <c r="B32" s="42" t="s">
        <v>178</v>
      </c>
      <c r="C32" s="42" t="s">
        <v>180</v>
      </c>
      <c r="D32" s="45">
        <v>29500</v>
      </c>
      <c r="E32" s="43">
        <v>2370.7674999999999</v>
      </c>
      <c r="F32" s="44">
        <v>0.83458301191167406</v>
      </c>
      <c r="G32" s="43"/>
      <c r="H32" s="43"/>
      <c r="I32" s="46"/>
    </row>
    <row r="33" spans="1:9" x14ac:dyDescent="0.2">
      <c r="A33" s="42" t="s">
        <v>171</v>
      </c>
      <c r="B33" s="42" t="s">
        <v>170</v>
      </c>
      <c r="C33" s="42" t="s">
        <v>172</v>
      </c>
      <c r="D33" s="45">
        <v>95000</v>
      </c>
      <c r="E33" s="43">
        <v>2342.2249999999999</v>
      </c>
      <c r="F33" s="44">
        <v>0.824535174822002</v>
      </c>
      <c r="G33" s="43">
        <v>-177.2928</v>
      </c>
      <c r="H33" s="43">
        <v>-6.2412513675108999E-2</v>
      </c>
      <c r="I33" s="46"/>
    </row>
    <row r="34" spans="1:9" x14ac:dyDescent="0.2">
      <c r="A34" s="42" t="s">
        <v>202</v>
      </c>
      <c r="B34" s="42" t="s">
        <v>201</v>
      </c>
      <c r="C34" s="42" t="s">
        <v>203</v>
      </c>
      <c r="D34" s="45">
        <v>323190</v>
      </c>
      <c r="E34" s="43">
        <v>2326.8064049999998</v>
      </c>
      <c r="F34" s="44">
        <v>0.81910735558011305</v>
      </c>
      <c r="G34" s="43">
        <v>-95.660399999999996</v>
      </c>
      <c r="H34" s="43">
        <v>-3.3675400372527302E-2</v>
      </c>
      <c r="I34" s="46"/>
    </row>
    <row r="35" spans="1:9" x14ac:dyDescent="0.2">
      <c r="A35" s="42" t="s">
        <v>182</v>
      </c>
      <c r="B35" s="42" t="s">
        <v>181</v>
      </c>
      <c r="C35" s="42" t="s">
        <v>145</v>
      </c>
      <c r="D35" s="45">
        <v>1271000</v>
      </c>
      <c r="E35" s="43">
        <v>2287.2916</v>
      </c>
      <c r="F35" s="44">
        <v>0.80519692995971703</v>
      </c>
      <c r="G35" s="43"/>
      <c r="H35" s="43"/>
      <c r="I35" s="46"/>
    </row>
    <row r="36" spans="1:9" x14ac:dyDescent="0.2">
      <c r="A36" s="42" t="s">
        <v>212</v>
      </c>
      <c r="B36" s="42" t="s">
        <v>211</v>
      </c>
      <c r="C36" s="42" t="s">
        <v>213</v>
      </c>
      <c r="D36" s="45">
        <v>130000</v>
      </c>
      <c r="E36" s="43">
        <v>2205.84</v>
      </c>
      <c r="F36" s="44">
        <v>0.77652346381298398</v>
      </c>
      <c r="G36" s="43"/>
      <c r="H36" s="43"/>
      <c r="I36" s="46"/>
    </row>
    <row r="37" spans="1:9" x14ac:dyDescent="0.2">
      <c r="A37" s="42" t="s">
        <v>165</v>
      </c>
      <c r="B37" s="42" t="s">
        <v>164</v>
      </c>
      <c r="C37" s="42" t="s">
        <v>166</v>
      </c>
      <c r="D37" s="45">
        <v>59000</v>
      </c>
      <c r="E37" s="43">
        <v>2110.6660000000002</v>
      </c>
      <c r="F37" s="44">
        <v>0.74301929118716403</v>
      </c>
      <c r="G37" s="43"/>
      <c r="H37" s="43"/>
      <c r="I37" s="46"/>
    </row>
    <row r="38" spans="1:9" x14ac:dyDescent="0.2">
      <c r="A38" s="42" t="s">
        <v>177</v>
      </c>
      <c r="B38" s="42" t="s">
        <v>176</v>
      </c>
      <c r="C38" s="42" t="s">
        <v>148</v>
      </c>
      <c r="D38" s="45">
        <v>128841</v>
      </c>
      <c r="E38" s="43">
        <v>2050.762197</v>
      </c>
      <c r="F38" s="44">
        <v>0.721931311732113</v>
      </c>
      <c r="G38" s="43"/>
      <c r="H38" s="43"/>
      <c r="I38" s="46"/>
    </row>
    <row r="39" spans="1:9" x14ac:dyDescent="0.2">
      <c r="A39" s="42" t="s">
        <v>184</v>
      </c>
      <c r="B39" s="42" t="s">
        <v>183</v>
      </c>
      <c r="C39" s="42" t="s">
        <v>142</v>
      </c>
      <c r="D39" s="45">
        <v>103000</v>
      </c>
      <c r="E39" s="43">
        <v>2029.5119999999999</v>
      </c>
      <c r="F39" s="44">
        <v>0.71445058938545702</v>
      </c>
      <c r="G39" s="43"/>
      <c r="H39" s="43"/>
      <c r="I39" s="46"/>
    </row>
    <row r="40" spans="1:9" x14ac:dyDescent="0.2">
      <c r="A40" s="42" t="s">
        <v>210</v>
      </c>
      <c r="B40" s="42" t="s">
        <v>209</v>
      </c>
      <c r="C40" s="42" t="s">
        <v>194</v>
      </c>
      <c r="D40" s="45">
        <v>190000</v>
      </c>
      <c r="E40" s="43">
        <v>1909.0250000000001</v>
      </c>
      <c r="F40" s="44">
        <v>0.67203546291008498</v>
      </c>
      <c r="G40" s="43"/>
      <c r="H40" s="43"/>
      <c r="I40" s="46"/>
    </row>
    <row r="41" spans="1:9" x14ac:dyDescent="0.2">
      <c r="A41" s="42" t="s">
        <v>191</v>
      </c>
      <c r="B41" s="42" t="s">
        <v>190</v>
      </c>
      <c r="C41" s="42" t="s">
        <v>151</v>
      </c>
      <c r="D41" s="45">
        <v>11100</v>
      </c>
      <c r="E41" s="43">
        <v>1796.646</v>
      </c>
      <c r="F41" s="44">
        <v>0.63247460158748703</v>
      </c>
      <c r="G41" s="43"/>
      <c r="H41" s="43"/>
      <c r="I41" s="46"/>
    </row>
    <row r="42" spans="1:9" x14ac:dyDescent="0.2">
      <c r="A42" s="42" t="s">
        <v>222</v>
      </c>
      <c r="B42" s="42" t="s">
        <v>221</v>
      </c>
      <c r="C42" s="42" t="s">
        <v>194</v>
      </c>
      <c r="D42" s="45">
        <v>14000</v>
      </c>
      <c r="E42" s="43">
        <v>1739.36</v>
      </c>
      <c r="F42" s="44">
        <v>0.61230816923156295</v>
      </c>
      <c r="G42" s="43"/>
      <c r="H42" s="43"/>
      <c r="I42" s="46"/>
    </row>
    <row r="43" spans="1:9" x14ac:dyDescent="0.2">
      <c r="A43" s="42" t="s">
        <v>193</v>
      </c>
      <c r="B43" s="42" t="s">
        <v>192</v>
      </c>
      <c r="C43" s="42" t="s">
        <v>194</v>
      </c>
      <c r="D43" s="45">
        <v>57000</v>
      </c>
      <c r="E43" s="43">
        <v>1723.11</v>
      </c>
      <c r="F43" s="44">
        <v>0.60658766988122004</v>
      </c>
      <c r="G43" s="43"/>
      <c r="H43" s="43"/>
      <c r="I43" s="46"/>
    </row>
    <row r="44" spans="1:9" x14ac:dyDescent="0.2">
      <c r="A44" s="42" t="s">
        <v>205</v>
      </c>
      <c r="B44" s="42" t="s">
        <v>204</v>
      </c>
      <c r="C44" s="42" t="s">
        <v>132</v>
      </c>
      <c r="D44" s="45">
        <v>201427</v>
      </c>
      <c r="E44" s="43">
        <v>1670.7362519999999</v>
      </c>
      <c r="F44" s="44">
        <v>0.58815050117912504</v>
      </c>
      <c r="G44" s="43"/>
      <c r="H44" s="43"/>
      <c r="I44" s="46"/>
    </row>
    <row r="45" spans="1:9" x14ac:dyDescent="0.2">
      <c r="A45" s="42" t="s">
        <v>224</v>
      </c>
      <c r="B45" s="42" t="s">
        <v>223</v>
      </c>
      <c r="C45" s="42" t="s">
        <v>213</v>
      </c>
      <c r="D45" s="45">
        <v>177000</v>
      </c>
      <c r="E45" s="43">
        <v>1643.799</v>
      </c>
      <c r="F45" s="44">
        <v>0.57866776071352299</v>
      </c>
      <c r="G45" s="43"/>
      <c r="H45" s="43"/>
      <c r="I45" s="46"/>
    </row>
    <row r="46" spans="1:9" x14ac:dyDescent="0.2">
      <c r="A46" s="42" t="s">
        <v>218</v>
      </c>
      <c r="B46" s="42" t="s">
        <v>217</v>
      </c>
      <c r="C46" s="42" t="s">
        <v>163</v>
      </c>
      <c r="D46" s="45">
        <v>75000</v>
      </c>
      <c r="E46" s="43">
        <v>1495.2750000000001</v>
      </c>
      <c r="F46" s="44">
        <v>0.52638274868211599</v>
      </c>
      <c r="G46" s="43"/>
      <c r="H46" s="43"/>
      <c r="I46" s="46"/>
    </row>
    <row r="47" spans="1:9" x14ac:dyDescent="0.2">
      <c r="A47" s="42" t="s">
        <v>220</v>
      </c>
      <c r="B47" s="42" t="s">
        <v>219</v>
      </c>
      <c r="C47" s="42" t="s">
        <v>189</v>
      </c>
      <c r="D47" s="45">
        <v>810000</v>
      </c>
      <c r="E47" s="43">
        <v>1338.6869999999999</v>
      </c>
      <c r="F47" s="44">
        <v>0.471258960850022</v>
      </c>
      <c r="G47" s="43"/>
      <c r="H47" s="43"/>
      <c r="I47" s="46"/>
    </row>
    <row r="48" spans="1:9" x14ac:dyDescent="0.2">
      <c r="A48" s="42" t="s">
        <v>215</v>
      </c>
      <c r="B48" s="42" t="s">
        <v>214</v>
      </c>
      <c r="C48" s="42" t="s">
        <v>216</v>
      </c>
      <c r="D48" s="45">
        <v>79230</v>
      </c>
      <c r="E48" s="43">
        <v>1330.4301599999999</v>
      </c>
      <c r="F48" s="44">
        <v>0.46835229944350498</v>
      </c>
      <c r="G48" s="43"/>
      <c r="H48" s="43"/>
      <c r="I48" s="46"/>
    </row>
    <row r="49" spans="1:9" x14ac:dyDescent="0.2">
      <c r="A49" s="42" t="s">
        <v>226</v>
      </c>
      <c r="B49" s="42" t="s">
        <v>225</v>
      </c>
      <c r="C49" s="42" t="s">
        <v>227</v>
      </c>
      <c r="D49" s="45">
        <v>290000</v>
      </c>
      <c r="E49" s="43">
        <v>1156.665</v>
      </c>
      <c r="F49" s="44">
        <v>0.40718162345013398</v>
      </c>
      <c r="G49" s="43"/>
      <c r="H49" s="43"/>
      <c r="I49" s="46"/>
    </row>
    <row r="50" spans="1:9" x14ac:dyDescent="0.2">
      <c r="A50" s="42" t="s">
        <v>199</v>
      </c>
      <c r="B50" s="42" t="s">
        <v>198</v>
      </c>
      <c r="C50" s="42" t="s">
        <v>200</v>
      </c>
      <c r="D50" s="45">
        <v>115012</v>
      </c>
      <c r="E50" s="43">
        <v>1150.0049879999999</v>
      </c>
      <c r="F50" s="44">
        <v>0.40483709456894801</v>
      </c>
      <c r="G50" s="43"/>
      <c r="H50" s="43"/>
      <c r="I50" s="46"/>
    </row>
    <row r="51" spans="1:9" x14ac:dyDescent="0.2">
      <c r="A51" s="42" t="s">
        <v>343</v>
      </c>
      <c r="B51" s="42" t="s">
        <v>342</v>
      </c>
      <c r="C51" s="42" t="s">
        <v>180</v>
      </c>
      <c r="D51" s="45">
        <v>75000</v>
      </c>
      <c r="E51" s="43">
        <v>1049.325</v>
      </c>
      <c r="F51" s="44">
        <v>0.36939464497223701</v>
      </c>
      <c r="G51" s="43"/>
      <c r="H51" s="43"/>
      <c r="I51" s="46"/>
    </row>
    <row r="52" spans="1:9" x14ac:dyDescent="0.2">
      <c r="A52" s="42" t="s">
        <v>235</v>
      </c>
      <c r="B52" s="42" t="s">
        <v>234</v>
      </c>
      <c r="C52" s="42" t="s">
        <v>121</v>
      </c>
      <c r="D52" s="45">
        <v>250000</v>
      </c>
      <c r="E52" s="43">
        <v>909</v>
      </c>
      <c r="F52" s="44">
        <v>0.31999593288996597</v>
      </c>
      <c r="G52" s="43"/>
      <c r="H52" s="43"/>
      <c r="I52" s="46"/>
    </row>
    <row r="53" spans="1:9" x14ac:dyDescent="0.2">
      <c r="A53" s="42" t="s">
        <v>229</v>
      </c>
      <c r="B53" s="42" t="s">
        <v>228</v>
      </c>
      <c r="C53" s="42" t="s">
        <v>230</v>
      </c>
      <c r="D53" s="45">
        <v>50000</v>
      </c>
      <c r="E53" s="43">
        <v>872.35</v>
      </c>
      <c r="F53" s="44">
        <v>0.307094006662884</v>
      </c>
      <c r="G53" s="43"/>
      <c r="H53" s="43"/>
      <c r="I53" s="46"/>
    </row>
    <row r="54" spans="1:9" x14ac:dyDescent="0.2">
      <c r="A54" s="42" t="s">
        <v>232</v>
      </c>
      <c r="B54" s="42" t="s">
        <v>231</v>
      </c>
      <c r="C54" s="42" t="s">
        <v>233</v>
      </c>
      <c r="D54" s="45">
        <v>57000</v>
      </c>
      <c r="E54" s="43">
        <v>750.17700000000002</v>
      </c>
      <c r="F54" s="44">
        <v>0.26408535637799302</v>
      </c>
      <c r="G54" s="43"/>
      <c r="H54" s="43"/>
      <c r="I54" s="46"/>
    </row>
    <row r="55" spans="1:9" x14ac:dyDescent="0.2">
      <c r="A55" s="42" t="s">
        <v>237</v>
      </c>
      <c r="B55" s="42" t="s">
        <v>236</v>
      </c>
      <c r="C55" s="42" t="s">
        <v>238</v>
      </c>
      <c r="D55" s="45">
        <v>20000</v>
      </c>
      <c r="E55" s="43">
        <v>498.48</v>
      </c>
      <c r="F55" s="44">
        <v>0.175480277917481</v>
      </c>
      <c r="G55" s="43"/>
      <c r="H55" s="43"/>
      <c r="I55" s="46"/>
    </row>
    <row r="56" spans="1:9" ht="10.5" x14ac:dyDescent="0.25">
      <c r="A56" s="41" t="s">
        <v>27</v>
      </c>
      <c r="B56" s="41"/>
      <c r="C56" s="41"/>
      <c r="D56" s="41"/>
      <c r="E56" s="47">
        <f>SUM(E7:E55)</f>
        <v>189649.13121000002</v>
      </c>
      <c r="F56" s="48">
        <f>SUM(F7:F55)</f>
        <v>66.762321961843242</v>
      </c>
      <c r="G56" s="47">
        <f>SUM(G7:G55)</f>
        <v>-45013.787850000001</v>
      </c>
      <c r="H56" s="47">
        <f>SUM(H7:H55)</f>
        <v>-15.846236563225251</v>
      </c>
      <c r="I56" s="41"/>
    </row>
    <row r="57" spans="1:9" x14ac:dyDescent="0.2">
      <c r="A57" s="42"/>
      <c r="B57" s="42"/>
      <c r="C57" s="42"/>
      <c r="D57" s="42"/>
      <c r="E57" s="43"/>
      <c r="F57" s="44"/>
      <c r="G57" s="43"/>
      <c r="H57" s="42"/>
      <c r="I57" s="42"/>
    </row>
    <row r="58" spans="1:9" ht="10.5" x14ac:dyDescent="0.25">
      <c r="A58" s="41" t="s">
        <v>19</v>
      </c>
      <c r="B58" s="42"/>
      <c r="C58" s="42"/>
      <c r="D58" s="42"/>
      <c r="E58" s="43"/>
      <c r="F58" s="44"/>
      <c r="G58" s="43"/>
      <c r="H58" s="42"/>
      <c r="I58" s="42"/>
    </row>
    <row r="59" spans="1:9" ht="10.5" x14ac:dyDescent="0.25">
      <c r="A59" s="41" t="s">
        <v>20</v>
      </c>
      <c r="B59" s="42"/>
      <c r="C59" s="42"/>
      <c r="D59" s="42"/>
      <c r="E59" s="43"/>
      <c r="F59" s="44"/>
      <c r="G59" s="43"/>
      <c r="H59" s="42"/>
      <c r="I59" s="42"/>
    </row>
    <row r="60" spans="1:9" x14ac:dyDescent="0.2">
      <c r="A60" s="42" t="s">
        <v>23</v>
      </c>
      <c r="B60" s="42" t="s">
        <v>22</v>
      </c>
      <c r="C60" s="42" t="s">
        <v>24</v>
      </c>
      <c r="D60" s="45">
        <v>11897</v>
      </c>
      <c r="E60" s="43">
        <v>12632.96032</v>
      </c>
      <c r="F60" s="44">
        <v>4.44719023405976</v>
      </c>
      <c r="G60" s="46"/>
      <c r="H60" s="46"/>
      <c r="I60" s="46">
        <v>8.1367999999999991</v>
      </c>
    </row>
    <row r="61" spans="1:9" x14ac:dyDescent="0.2">
      <c r="A61" s="42" t="s">
        <v>26</v>
      </c>
      <c r="B61" s="42" t="s">
        <v>25</v>
      </c>
      <c r="C61" s="42" t="s">
        <v>24</v>
      </c>
      <c r="D61" s="45">
        <v>7820</v>
      </c>
      <c r="E61" s="43">
        <v>8282.5138999999999</v>
      </c>
      <c r="F61" s="44">
        <v>2.91569940825589</v>
      </c>
      <c r="G61" s="46"/>
      <c r="H61" s="46"/>
      <c r="I61" s="46">
        <v>8.0718999999999994</v>
      </c>
    </row>
    <row r="62" spans="1:9" x14ac:dyDescent="0.2">
      <c r="A62" s="42" t="s">
        <v>98</v>
      </c>
      <c r="B62" s="42" t="s">
        <v>97</v>
      </c>
      <c r="C62" s="42" t="s">
        <v>21</v>
      </c>
      <c r="D62" s="45">
        <v>5000</v>
      </c>
      <c r="E62" s="43">
        <v>5197.2013698999999</v>
      </c>
      <c r="F62" s="44">
        <v>1.82957458831481</v>
      </c>
      <c r="G62" s="46"/>
      <c r="H62" s="46"/>
      <c r="I62" s="46">
        <v>7.6882999999999999</v>
      </c>
    </row>
    <row r="63" spans="1:9" x14ac:dyDescent="0.2">
      <c r="A63" s="42" t="s">
        <v>90</v>
      </c>
      <c r="B63" s="42" t="s">
        <v>89</v>
      </c>
      <c r="C63" s="42" t="s">
        <v>21</v>
      </c>
      <c r="D63" s="45">
        <v>5000</v>
      </c>
      <c r="E63" s="43">
        <v>5161.8005479000003</v>
      </c>
      <c r="F63" s="44">
        <v>1.8171124111300301</v>
      </c>
      <c r="G63" s="46"/>
      <c r="H63" s="46"/>
      <c r="I63" s="46">
        <v>7.3414999999999999</v>
      </c>
    </row>
    <row r="64" spans="1:9" x14ac:dyDescent="0.2">
      <c r="A64" s="42" t="s">
        <v>92</v>
      </c>
      <c r="B64" s="42" t="s">
        <v>91</v>
      </c>
      <c r="C64" s="42" t="s">
        <v>21</v>
      </c>
      <c r="D64" s="45">
        <v>4500</v>
      </c>
      <c r="E64" s="43">
        <v>4544.6584315</v>
      </c>
      <c r="F64" s="44">
        <v>1.59985942184168</v>
      </c>
      <c r="G64" s="46"/>
      <c r="H64" s="46"/>
      <c r="I64" s="46">
        <v>7.2312000000000003</v>
      </c>
    </row>
    <row r="65" spans="1:9" x14ac:dyDescent="0.2">
      <c r="A65" s="42" t="s">
        <v>94</v>
      </c>
      <c r="B65" s="42" t="s">
        <v>93</v>
      </c>
      <c r="C65" s="42" t="s">
        <v>21</v>
      </c>
      <c r="D65" s="45">
        <v>7000</v>
      </c>
      <c r="E65" s="43">
        <v>3920.098</v>
      </c>
      <c r="F65" s="44">
        <v>1.3799949576788699</v>
      </c>
      <c r="G65" s="46"/>
      <c r="H65" s="46"/>
      <c r="I65" s="46">
        <v>6.65</v>
      </c>
    </row>
    <row r="66" spans="1:9" x14ac:dyDescent="0.2">
      <c r="A66" s="42" t="s">
        <v>345</v>
      </c>
      <c r="B66" s="42" t="s">
        <v>344</v>
      </c>
      <c r="C66" s="42" t="s">
        <v>21</v>
      </c>
      <c r="D66" s="45">
        <v>3000</v>
      </c>
      <c r="E66" s="43">
        <v>3331.1011644</v>
      </c>
      <c r="F66" s="44">
        <v>1.1726499721155399</v>
      </c>
      <c r="G66" s="46"/>
      <c r="H66" s="46"/>
      <c r="I66" s="46">
        <v>7.2774000000000001</v>
      </c>
    </row>
    <row r="67" spans="1:9" x14ac:dyDescent="0.2">
      <c r="A67" s="42" t="s">
        <v>96</v>
      </c>
      <c r="B67" s="42" t="s">
        <v>95</v>
      </c>
      <c r="C67" s="42" t="s">
        <v>21</v>
      </c>
      <c r="D67" s="45">
        <v>300</v>
      </c>
      <c r="E67" s="43">
        <v>3172.4716438</v>
      </c>
      <c r="F67" s="44">
        <v>1.11680750629785</v>
      </c>
      <c r="G67" s="46"/>
      <c r="H67" s="46"/>
      <c r="I67" s="46">
        <v>6.9649999999999999</v>
      </c>
    </row>
    <row r="68" spans="1:9" x14ac:dyDescent="0.2">
      <c r="A68" s="42" t="s">
        <v>83</v>
      </c>
      <c r="B68" s="42" t="s">
        <v>82</v>
      </c>
      <c r="C68" s="42" t="s">
        <v>21</v>
      </c>
      <c r="D68" s="45">
        <v>2500</v>
      </c>
      <c r="E68" s="43">
        <v>2825.0677396999999</v>
      </c>
      <c r="F68" s="44">
        <v>0.99451065659257298</v>
      </c>
      <c r="G68" s="46"/>
      <c r="H68" s="46"/>
      <c r="I68" s="46">
        <v>7.4550000000000001</v>
      </c>
    </row>
    <row r="69" spans="1:9" x14ac:dyDescent="0.2">
      <c r="A69" s="42" t="s">
        <v>347</v>
      </c>
      <c r="B69" s="42" t="s">
        <v>346</v>
      </c>
      <c r="C69" s="42" t="s">
        <v>21</v>
      </c>
      <c r="D69" s="45">
        <v>2500</v>
      </c>
      <c r="E69" s="43">
        <v>2726.0896232999999</v>
      </c>
      <c r="F69" s="44">
        <v>0.95966731809630201</v>
      </c>
      <c r="G69" s="46"/>
      <c r="H69" s="46"/>
      <c r="I69" s="46">
        <v>6.9</v>
      </c>
    </row>
    <row r="70" spans="1:9" x14ac:dyDescent="0.2">
      <c r="A70" s="42" t="s">
        <v>349</v>
      </c>
      <c r="B70" s="42" t="s">
        <v>348</v>
      </c>
      <c r="C70" s="42" t="s">
        <v>21</v>
      </c>
      <c r="D70" s="45">
        <v>2500</v>
      </c>
      <c r="E70" s="43">
        <v>2699.2667465999998</v>
      </c>
      <c r="F70" s="44">
        <v>0.95022484125096796</v>
      </c>
      <c r="G70" s="46"/>
      <c r="H70" s="46"/>
      <c r="I70" s="46">
        <v>6.64</v>
      </c>
    </row>
    <row r="71" spans="1:9" x14ac:dyDescent="0.2">
      <c r="A71" s="42" t="s">
        <v>351</v>
      </c>
      <c r="B71" s="42" t="s">
        <v>350</v>
      </c>
      <c r="C71" s="42" t="s">
        <v>352</v>
      </c>
      <c r="D71" s="45">
        <v>2500</v>
      </c>
      <c r="E71" s="43">
        <v>2657.2053424999999</v>
      </c>
      <c r="F71" s="44">
        <v>0.93541793449228705</v>
      </c>
      <c r="G71" s="46"/>
      <c r="H71" s="46"/>
      <c r="I71" s="46">
        <v>7.6550000000000002</v>
      </c>
    </row>
    <row r="72" spans="1:9" x14ac:dyDescent="0.2">
      <c r="A72" s="42" t="s">
        <v>353</v>
      </c>
      <c r="B72" s="42" t="s">
        <v>1496</v>
      </c>
      <c r="C72" s="42" t="s">
        <v>21</v>
      </c>
      <c r="D72" s="45">
        <v>2500</v>
      </c>
      <c r="E72" s="43">
        <v>2629.3060273999999</v>
      </c>
      <c r="F72" s="44">
        <v>0.92559651825200495</v>
      </c>
      <c r="G72" s="46"/>
      <c r="H72" s="46"/>
      <c r="I72" s="46">
        <v>6.7649999999999997</v>
      </c>
    </row>
    <row r="73" spans="1:9" x14ac:dyDescent="0.2">
      <c r="A73" s="42" t="s">
        <v>355</v>
      </c>
      <c r="B73" s="42" t="s">
        <v>354</v>
      </c>
      <c r="C73" s="42" t="s">
        <v>64</v>
      </c>
      <c r="D73" s="45">
        <v>1000</v>
      </c>
      <c r="E73" s="43">
        <v>1088.3730548000001</v>
      </c>
      <c r="F73" s="44">
        <v>0.383140760179349</v>
      </c>
      <c r="G73" s="46"/>
      <c r="H73" s="46"/>
      <c r="I73" s="46">
        <v>6.6524999999999999</v>
      </c>
    </row>
    <row r="74" spans="1:9" x14ac:dyDescent="0.2">
      <c r="A74" s="42" t="s">
        <v>357</v>
      </c>
      <c r="B74" s="42" t="s">
        <v>356</v>
      </c>
      <c r="C74" s="42" t="s">
        <v>64</v>
      </c>
      <c r="D74" s="45">
        <v>1000</v>
      </c>
      <c r="E74" s="43">
        <v>1017.7324658</v>
      </c>
      <c r="F74" s="44">
        <v>0.35827310211889601</v>
      </c>
      <c r="G74" s="46"/>
      <c r="H74" s="46"/>
      <c r="I74" s="46">
        <v>6.62</v>
      </c>
    </row>
    <row r="75" spans="1:9" ht="10.5" x14ac:dyDescent="0.25">
      <c r="A75" s="41" t="s">
        <v>27</v>
      </c>
      <c r="B75" s="41"/>
      <c r="C75" s="41"/>
      <c r="D75" s="41"/>
      <c r="E75" s="47">
        <f>SUM(E59:E74)</f>
        <v>61885.846377599999</v>
      </c>
      <c r="F75" s="48">
        <f>SUM(F59:F74)</f>
        <v>21.785719630676805</v>
      </c>
      <c r="G75" s="47"/>
      <c r="H75" s="41"/>
      <c r="I75" s="41"/>
    </row>
    <row r="76" spans="1:9" x14ac:dyDescent="0.2">
      <c r="A76" s="42"/>
      <c r="B76" s="42"/>
      <c r="C76" s="42"/>
      <c r="D76" s="42"/>
      <c r="E76" s="43"/>
      <c r="F76" s="44"/>
      <c r="G76" s="43"/>
      <c r="H76" s="42"/>
      <c r="I76" s="42"/>
    </row>
    <row r="77" spans="1:9" ht="10.5" x14ac:dyDescent="0.25">
      <c r="A77" s="41" t="s">
        <v>33</v>
      </c>
      <c r="B77" s="42"/>
      <c r="C77" s="42"/>
      <c r="D77" s="42"/>
      <c r="E77" s="43"/>
      <c r="F77" s="44"/>
      <c r="G77" s="43"/>
      <c r="H77" s="42"/>
      <c r="I77" s="42"/>
    </row>
    <row r="78" spans="1:9" x14ac:dyDescent="0.2">
      <c r="A78" s="42" t="s">
        <v>69</v>
      </c>
      <c r="B78" s="42" t="s">
        <v>1332</v>
      </c>
      <c r="C78" s="42" t="s">
        <v>34</v>
      </c>
      <c r="D78" s="45">
        <v>4500000</v>
      </c>
      <c r="E78" s="43">
        <v>4569.6435000000001</v>
      </c>
      <c r="F78" s="44">
        <v>1.60865493372615</v>
      </c>
      <c r="G78" s="46"/>
      <c r="H78" s="46"/>
      <c r="I78" s="46">
        <v>7.2510395699999997</v>
      </c>
    </row>
    <row r="79" spans="1:9" x14ac:dyDescent="0.2">
      <c r="A79" s="42" t="s">
        <v>71</v>
      </c>
      <c r="B79" s="42" t="s">
        <v>70</v>
      </c>
      <c r="C79" s="42" t="s">
        <v>34</v>
      </c>
      <c r="D79" s="45">
        <v>3000000</v>
      </c>
      <c r="E79" s="43">
        <v>3168.8609999999999</v>
      </c>
      <c r="F79" s="44">
        <v>1.1155364487278701</v>
      </c>
      <c r="G79" s="46"/>
      <c r="H79" s="46"/>
      <c r="I79" s="46">
        <v>7.5082519850000002</v>
      </c>
    </row>
    <row r="80" spans="1:9" x14ac:dyDescent="0.2">
      <c r="A80" s="42" t="s">
        <v>66</v>
      </c>
      <c r="B80" s="42" t="s">
        <v>65</v>
      </c>
      <c r="C80" s="42" t="s">
        <v>34</v>
      </c>
      <c r="D80" s="45">
        <v>2721400</v>
      </c>
      <c r="E80" s="43">
        <v>2591.5113286999999</v>
      </c>
      <c r="F80" s="44">
        <v>0.912291622906789</v>
      </c>
      <c r="G80" s="46"/>
      <c r="H80" s="46"/>
      <c r="I80" s="46">
        <v>7.4246111111125002</v>
      </c>
    </row>
    <row r="81" spans="1:9" x14ac:dyDescent="0.2">
      <c r="A81" s="42" t="s">
        <v>101</v>
      </c>
      <c r="B81" s="42" t="s">
        <v>1331</v>
      </c>
      <c r="C81" s="42" t="s">
        <v>34</v>
      </c>
      <c r="D81" s="45">
        <v>2500000</v>
      </c>
      <c r="E81" s="43">
        <v>2555.9077778000001</v>
      </c>
      <c r="F81" s="44">
        <v>0.89975807891950499</v>
      </c>
      <c r="G81" s="46"/>
      <c r="H81" s="46"/>
      <c r="I81" s="46">
        <v>7.1328761250000001</v>
      </c>
    </row>
    <row r="82" spans="1:9" x14ac:dyDescent="0.2">
      <c r="A82" s="42" t="s">
        <v>359</v>
      </c>
      <c r="B82" s="42" t="s">
        <v>358</v>
      </c>
      <c r="C82" s="42" t="s">
        <v>34</v>
      </c>
      <c r="D82" s="45">
        <v>2500000</v>
      </c>
      <c r="E82" s="43">
        <v>2507.3084721999999</v>
      </c>
      <c r="F82" s="44">
        <v>0.882649629928002</v>
      </c>
      <c r="G82" s="46"/>
      <c r="H82" s="46"/>
      <c r="I82" s="46">
        <v>5.6673</v>
      </c>
    </row>
    <row r="83" spans="1:9" x14ac:dyDescent="0.2">
      <c r="A83" s="42" t="s">
        <v>75</v>
      </c>
      <c r="B83" s="42" t="s">
        <v>74</v>
      </c>
      <c r="C83" s="42" t="s">
        <v>34</v>
      </c>
      <c r="D83" s="45">
        <v>2125000</v>
      </c>
      <c r="E83" s="43">
        <v>2111.2130000000002</v>
      </c>
      <c r="F83" s="44">
        <v>0.74321185199606499</v>
      </c>
      <c r="G83" s="46"/>
      <c r="H83" s="46"/>
      <c r="I83" s="46">
        <v>7.3924019950000002</v>
      </c>
    </row>
    <row r="84" spans="1:9" x14ac:dyDescent="0.2">
      <c r="A84" s="42" t="s">
        <v>334</v>
      </c>
      <c r="B84" s="42" t="s">
        <v>333</v>
      </c>
      <c r="C84" s="42" t="s">
        <v>34</v>
      </c>
      <c r="D84" s="45">
        <v>2000000</v>
      </c>
      <c r="E84" s="43">
        <v>2065.5806667000002</v>
      </c>
      <c r="F84" s="44">
        <v>0.72714786842700097</v>
      </c>
      <c r="G84" s="46"/>
      <c r="H84" s="46"/>
      <c r="I84" s="46">
        <v>5.8652865140500099</v>
      </c>
    </row>
    <row r="85" spans="1:9" x14ac:dyDescent="0.2">
      <c r="A85" s="42" t="s">
        <v>361</v>
      </c>
      <c r="B85" s="42" t="s">
        <v>360</v>
      </c>
      <c r="C85" s="42" t="s">
        <v>34</v>
      </c>
      <c r="D85" s="45">
        <v>480000</v>
      </c>
      <c r="E85" s="43">
        <v>505.16879999999998</v>
      </c>
      <c r="F85" s="44">
        <v>0.177834941059301</v>
      </c>
      <c r="G85" s="46"/>
      <c r="H85" s="46"/>
      <c r="I85" s="46">
        <v>5.7950036744500002</v>
      </c>
    </row>
    <row r="86" spans="1:9" x14ac:dyDescent="0.2">
      <c r="A86" s="42" t="s">
        <v>81</v>
      </c>
      <c r="B86" s="42" t="s">
        <v>80</v>
      </c>
      <c r="C86" s="42" t="s">
        <v>34</v>
      </c>
      <c r="D86" s="45">
        <v>83300</v>
      </c>
      <c r="E86" s="43">
        <v>81.718864199999999</v>
      </c>
      <c r="F86" s="44">
        <v>2.8767551357961999E-2</v>
      </c>
      <c r="G86" s="46"/>
      <c r="H86" s="46"/>
      <c r="I86" s="46">
        <v>7.5008873149999999</v>
      </c>
    </row>
    <row r="87" spans="1:9" x14ac:dyDescent="0.2">
      <c r="A87" s="42" t="s">
        <v>77</v>
      </c>
      <c r="B87" s="42" t="s">
        <v>76</v>
      </c>
      <c r="C87" s="42" t="s">
        <v>34</v>
      </c>
      <c r="D87" s="45">
        <v>52560</v>
      </c>
      <c r="E87" s="43">
        <v>53.3473313</v>
      </c>
      <c r="F87" s="44">
        <v>1.8779899941181E-2</v>
      </c>
      <c r="G87" s="46"/>
      <c r="H87" s="46"/>
      <c r="I87" s="46">
        <v>7.4033003449999999</v>
      </c>
    </row>
    <row r="88" spans="1:9" x14ac:dyDescent="0.2">
      <c r="A88" s="42" t="s">
        <v>79</v>
      </c>
      <c r="B88" s="42" t="s">
        <v>78</v>
      </c>
      <c r="C88" s="42" t="s">
        <v>34</v>
      </c>
      <c r="D88" s="45">
        <v>50000</v>
      </c>
      <c r="E88" s="43">
        <v>50.652383299999997</v>
      </c>
      <c r="F88" s="44">
        <v>1.7831195431445099E-2</v>
      </c>
      <c r="G88" s="46"/>
      <c r="H88" s="46"/>
      <c r="I88" s="46">
        <v>7.430775025</v>
      </c>
    </row>
    <row r="89" spans="1:9" x14ac:dyDescent="0.2">
      <c r="A89" s="42" t="s">
        <v>363</v>
      </c>
      <c r="B89" s="42" t="s">
        <v>362</v>
      </c>
      <c r="C89" s="42" t="s">
        <v>34</v>
      </c>
      <c r="D89" s="45">
        <v>14900</v>
      </c>
      <c r="E89" s="43">
        <v>14.7314264</v>
      </c>
      <c r="F89" s="44">
        <v>5.1859147785125103E-3</v>
      </c>
      <c r="G89" s="46"/>
      <c r="H89" s="46"/>
      <c r="I89" s="46">
        <v>7.4176624999999996</v>
      </c>
    </row>
    <row r="90" spans="1:9" ht="10.5" x14ac:dyDescent="0.25">
      <c r="A90" s="41" t="s">
        <v>27</v>
      </c>
      <c r="B90" s="41"/>
      <c r="C90" s="41"/>
      <c r="D90" s="41"/>
      <c r="E90" s="47">
        <f>SUM(E78:E89)</f>
        <v>20275.644550600002</v>
      </c>
      <c r="F90" s="48">
        <f>SUM(F78:F89)</f>
        <v>7.1376499371997841</v>
      </c>
      <c r="G90" s="47"/>
      <c r="H90" s="41"/>
      <c r="I90" s="41"/>
    </row>
    <row r="91" spans="1:9" x14ac:dyDescent="0.2">
      <c r="A91" s="42"/>
      <c r="B91" s="42"/>
      <c r="C91" s="42"/>
      <c r="D91" s="42"/>
      <c r="E91" s="43"/>
      <c r="F91" s="44"/>
      <c r="G91" s="43"/>
      <c r="H91" s="42"/>
      <c r="I91" s="42"/>
    </row>
    <row r="92" spans="1:9" ht="10.5" x14ac:dyDescent="0.25">
      <c r="A92" s="41" t="s">
        <v>36</v>
      </c>
      <c r="B92" s="41"/>
      <c r="C92" s="41"/>
      <c r="D92" s="41"/>
      <c r="E92" s="47">
        <f>E56+E75+E90</f>
        <v>271810.62213819998</v>
      </c>
      <c r="F92" s="48">
        <f>F56+F75+F90</f>
        <v>95.685691529719833</v>
      </c>
      <c r="G92" s="47"/>
      <c r="H92" s="41"/>
      <c r="I92" s="41"/>
    </row>
    <row r="93" spans="1:9" ht="10.5" x14ac:dyDescent="0.25">
      <c r="A93" s="41"/>
      <c r="B93" s="41"/>
      <c r="C93" s="41"/>
      <c r="D93" s="41"/>
      <c r="E93" s="47"/>
      <c r="F93" s="48"/>
      <c r="G93" s="47"/>
      <c r="H93" s="41"/>
      <c r="I93" s="41"/>
    </row>
    <row r="94" spans="1:9" ht="10.5" x14ac:dyDescent="0.25">
      <c r="A94" s="41" t="s">
        <v>335</v>
      </c>
      <c r="B94" s="41"/>
      <c r="C94" s="41"/>
      <c r="D94" s="41"/>
      <c r="E94" s="63">
        <v>2275.6211664000002</v>
      </c>
      <c r="F94" s="63">
        <f>E94/E98*100</f>
        <v>0.80108857870882288</v>
      </c>
      <c r="G94" s="47"/>
      <c r="H94" s="41"/>
      <c r="I94" s="41"/>
    </row>
    <row r="95" spans="1:9" ht="10.5" x14ac:dyDescent="0.25">
      <c r="A95" s="41"/>
      <c r="B95" s="41"/>
      <c r="C95" s="41"/>
      <c r="D95" s="41"/>
      <c r="E95" s="47"/>
      <c r="F95" s="48"/>
      <c r="G95" s="47"/>
      <c r="H95" s="41"/>
      <c r="I95" s="41"/>
    </row>
    <row r="96" spans="1:9" ht="10.5" x14ac:dyDescent="0.25">
      <c r="A96" s="41" t="s">
        <v>38</v>
      </c>
      <c r="B96" s="41"/>
      <c r="C96" s="41"/>
      <c r="D96" s="41"/>
      <c r="E96" s="47">
        <f>E98-(E56+E75+E90+E94)</f>
        <v>9979.8670958000002</v>
      </c>
      <c r="F96" s="48">
        <f>F98-(F56+F75+F90+F94)</f>
        <v>3.5132198915713388</v>
      </c>
      <c r="G96" s="47"/>
      <c r="H96" s="41"/>
      <c r="I96" s="41"/>
    </row>
    <row r="97" spans="1:9" x14ac:dyDescent="0.2">
      <c r="A97" s="42"/>
      <c r="B97" s="42"/>
      <c r="C97" s="42"/>
      <c r="D97" s="42"/>
      <c r="E97" s="43"/>
      <c r="F97" s="44"/>
      <c r="G97" s="43"/>
      <c r="H97" s="42"/>
      <c r="I97" s="42"/>
    </row>
    <row r="98" spans="1:9" ht="10.5" x14ac:dyDescent="0.25">
      <c r="A98" s="49" t="s">
        <v>37</v>
      </c>
      <c r="B98" s="49"/>
      <c r="C98" s="49"/>
      <c r="D98" s="49"/>
      <c r="E98" s="50">
        <v>284066.11040040001</v>
      </c>
      <c r="F98" s="51">
        <v>100</v>
      </c>
      <c r="G98" s="50"/>
      <c r="H98" s="49"/>
      <c r="I98" s="49"/>
    </row>
    <row r="99" spans="1:9" ht="10.5" x14ac:dyDescent="0.25">
      <c r="F99" s="58" t="s">
        <v>942</v>
      </c>
    </row>
    <row r="100" spans="1:9" ht="10.5" x14ac:dyDescent="0.25">
      <c r="A100" s="14" t="s">
        <v>39</v>
      </c>
    </row>
    <row r="102" spans="1:9" ht="10.5" x14ac:dyDescent="0.25">
      <c r="A102" s="14" t="s">
        <v>40</v>
      </c>
    </row>
    <row r="103" spans="1:9" ht="10.5" x14ac:dyDescent="0.25">
      <c r="A103" s="14" t="s">
        <v>41</v>
      </c>
    </row>
    <row r="104" spans="1:9" ht="10.5" x14ac:dyDescent="0.25">
      <c r="A104" s="14" t="s">
        <v>42</v>
      </c>
      <c r="B104" s="14"/>
      <c r="C104" s="30" t="s">
        <v>44</v>
      </c>
      <c r="D104" s="14" t="s">
        <v>43</v>
      </c>
    </row>
    <row r="105" spans="1:9" x14ac:dyDescent="0.2">
      <c r="A105" s="7" t="s">
        <v>45</v>
      </c>
      <c r="C105" s="31">
        <v>14.008599999999999</v>
      </c>
      <c r="D105" s="31">
        <v>14.585699999999999</v>
      </c>
    </row>
    <row r="106" spans="1:9" x14ac:dyDescent="0.2">
      <c r="A106" s="7" t="s">
        <v>46</v>
      </c>
      <c r="C106" s="31">
        <v>13.5616</v>
      </c>
      <c r="D106" s="31">
        <v>13.565300000000001</v>
      </c>
    </row>
    <row r="107" spans="1:9" x14ac:dyDescent="0.2">
      <c r="A107" s="7" t="s">
        <v>47</v>
      </c>
      <c r="C107" s="31">
        <v>14.6488</v>
      </c>
      <c r="D107" s="31">
        <v>15.366</v>
      </c>
    </row>
    <row r="108" spans="1:9" x14ac:dyDescent="0.2">
      <c r="A108" s="7" t="s">
        <v>48</v>
      </c>
      <c r="C108" s="31">
        <v>13.8964</v>
      </c>
      <c r="D108" s="31">
        <v>13.7172</v>
      </c>
    </row>
    <row r="110" spans="1:9" ht="10.5" x14ac:dyDescent="0.25">
      <c r="A110" s="14" t="s">
        <v>49</v>
      </c>
    </row>
    <row r="111" spans="1:9" ht="10.5" x14ac:dyDescent="0.25">
      <c r="A111" s="108" t="s">
        <v>50</v>
      </c>
      <c r="B111" s="109"/>
      <c r="C111" s="32" t="s">
        <v>51</v>
      </c>
    </row>
    <row r="112" spans="1:9" x14ac:dyDescent="0.2">
      <c r="A112" s="104" t="s">
        <v>46</v>
      </c>
      <c r="B112" s="105"/>
      <c r="C112" s="33">
        <v>0.55000000000000004</v>
      </c>
    </row>
    <row r="113" spans="1:9" x14ac:dyDescent="0.2">
      <c r="A113" s="104" t="s">
        <v>48</v>
      </c>
      <c r="B113" s="105"/>
      <c r="C113" s="33">
        <v>0.85</v>
      </c>
    </row>
    <row r="114" spans="1:9" x14ac:dyDescent="0.2">
      <c r="A114" s="7" t="s">
        <v>52</v>
      </c>
    </row>
    <row r="115" spans="1:9" x14ac:dyDescent="0.2">
      <c r="A115" s="7" t="s">
        <v>53</v>
      </c>
    </row>
    <row r="117" spans="1:9" ht="10.5" x14ac:dyDescent="0.25">
      <c r="A117" s="14" t="s">
        <v>336</v>
      </c>
      <c r="D117" s="34" t="s">
        <v>364</v>
      </c>
    </row>
    <row r="119" spans="1:9" ht="10.5" x14ac:dyDescent="0.25">
      <c r="A119" s="14" t="s">
        <v>338</v>
      </c>
      <c r="D119" s="34">
        <f>ABS(+H56)</f>
        <v>15.846236563225251</v>
      </c>
    </row>
    <row r="121" spans="1:9" ht="10.5" x14ac:dyDescent="0.25">
      <c r="A121" s="14" t="s">
        <v>339</v>
      </c>
      <c r="D121" s="36">
        <v>1.58245151622434</v>
      </c>
    </row>
    <row r="123" spans="1:9" ht="10.5" x14ac:dyDescent="0.25">
      <c r="A123" s="14" t="s">
        <v>340</v>
      </c>
      <c r="D123" s="34">
        <v>4.5966364659382197</v>
      </c>
      <c r="E123" s="10" t="s">
        <v>54</v>
      </c>
    </row>
    <row r="125" spans="1:9" ht="10.5" x14ac:dyDescent="0.25">
      <c r="A125" s="14" t="s">
        <v>341</v>
      </c>
      <c r="D125" s="30" t="s">
        <v>55</v>
      </c>
    </row>
    <row r="127" spans="1:9" ht="10.5" x14ac:dyDescent="0.25">
      <c r="A127" s="64" t="s">
        <v>999</v>
      </c>
      <c r="B127" s="65"/>
      <c r="C127" s="65"/>
      <c r="D127" s="65"/>
      <c r="E127" s="11"/>
      <c r="G127" s="11"/>
      <c r="H127" s="11"/>
      <c r="I127" s="11"/>
    </row>
    <row r="128" spans="1:9" x14ac:dyDescent="0.2">
      <c r="A128" s="65"/>
      <c r="B128" s="65"/>
      <c r="C128" s="65"/>
      <c r="D128" s="65"/>
      <c r="E128" s="11"/>
      <c r="G128" s="11"/>
      <c r="H128" s="11"/>
      <c r="I128" s="11"/>
    </row>
    <row r="129" spans="1:9" ht="10.5" x14ac:dyDescent="0.25">
      <c r="A129" s="64" t="s">
        <v>997</v>
      </c>
      <c r="B129" s="65"/>
      <c r="C129" s="65"/>
      <c r="D129" s="65"/>
      <c r="E129" s="11"/>
      <c r="G129" s="11"/>
      <c r="H129" s="11"/>
      <c r="I129" s="11"/>
    </row>
    <row r="130" spans="1:9" x14ac:dyDescent="0.2">
      <c r="A130" s="65"/>
      <c r="B130" s="65"/>
      <c r="C130" s="65"/>
      <c r="D130" s="65"/>
      <c r="E130" s="11"/>
      <c r="G130" s="11"/>
      <c r="H130" s="11"/>
      <c r="I130" s="11"/>
    </row>
    <row r="131" spans="1:9" x14ac:dyDescent="0.2">
      <c r="A131" s="65"/>
      <c r="B131" s="65"/>
      <c r="C131" s="65"/>
      <c r="D131" s="65"/>
      <c r="E131" s="11"/>
      <c r="G131" s="11"/>
      <c r="H131" s="11"/>
      <c r="I131" s="11"/>
    </row>
    <row r="132" spans="1:9" x14ac:dyDescent="0.2">
      <c r="A132" s="65"/>
      <c r="B132" s="65"/>
      <c r="C132" s="65"/>
      <c r="D132" s="65"/>
      <c r="E132" s="11"/>
      <c r="G132" s="11"/>
      <c r="H132" s="11"/>
      <c r="I132" s="11"/>
    </row>
    <row r="133" spans="1:9" x14ac:dyDescent="0.2">
      <c r="A133" s="65"/>
      <c r="B133" s="65"/>
      <c r="C133" s="65"/>
      <c r="D133" s="65"/>
      <c r="E133" s="11"/>
      <c r="G133" s="11"/>
      <c r="H133" s="11"/>
      <c r="I133" s="11"/>
    </row>
    <row r="134" spans="1:9" x14ac:dyDescent="0.2">
      <c r="A134" s="65"/>
      <c r="B134" s="65"/>
      <c r="C134" s="65"/>
      <c r="D134" s="65"/>
      <c r="E134" s="11"/>
      <c r="G134" s="11"/>
      <c r="H134" s="11"/>
      <c r="I134" s="11"/>
    </row>
    <row r="135" spans="1:9" x14ac:dyDescent="0.2">
      <c r="A135" s="65"/>
      <c r="B135" s="65"/>
      <c r="C135" s="65"/>
      <c r="D135" s="65"/>
      <c r="E135" s="11"/>
      <c r="G135" s="11"/>
      <c r="H135" s="11"/>
      <c r="I135" s="11"/>
    </row>
    <row r="136" spans="1:9" x14ac:dyDescent="0.2">
      <c r="A136" s="65"/>
      <c r="B136" s="65"/>
      <c r="C136" s="65"/>
      <c r="D136" s="65"/>
      <c r="E136" s="11"/>
      <c r="G136" s="11"/>
      <c r="H136" s="11"/>
      <c r="I136" s="11"/>
    </row>
    <row r="137" spans="1:9" x14ac:dyDescent="0.2">
      <c r="A137" s="65"/>
      <c r="B137" s="65"/>
      <c r="C137" s="65"/>
      <c r="D137" s="65"/>
      <c r="E137" s="11"/>
      <c r="G137" s="11"/>
      <c r="H137" s="11"/>
      <c r="I137" s="11"/>
    </row>
    <row r="138" spans="1:9" x14ac:dyDescent="0.2">
      <c r="A138" s="65"/>
      <c r="B138" s="65"/>
      <c r="C138" s="65"/>
      <c r="D138" s="65"/>
      <c r="E138" s="11"/>
      <c r="G138" s="11"/>
      <c r="H138" s="11"/>
      <c r="I138" s="11"/>
    </row>
    <row r="139" spans="1:9" x14ac:dyDescent="0.2">
      <c r="A139" s="65"/>
      <c r="B139" s="65"/>
      <c r="C139" s="65"/>
      <c r="D139" s="65"/>
      <c r="E139" s="11"/>
      <c r="G139" s="11"/>
      <c r="H139" s="11"/>
      <c r="I139" s="11"/>
    </row>
    <row r="140" spans="1:9" x14ac:dyDescent="0.2">
      <c r="A140" s="65"/>
      <c r="B140" s="65"/>
      <c r="C140" s="65"/>
      <c r="D140" s="65"/>
      <c r="E140" s="11"/>
      <c r="G140" s="11"/>
      <c r="H140" s="11"/>
      <c r="I140" s="11"/>
    </row>
    <row r="141" spans="1:9" x14ac:dyDescent="0.2">
      <c r="A141" s="65"/>
      <c r="B141" s="65"/>
      <c r="C141" s="65"/>
      <c r="D141" s="65"/>
      <c r="E141" s="11"/>
      <c r="G141" s="11"/>
      <c r="H141" s="11"/>
      <c r="I141" s="11"/>
    </row>
    <row r="142" spans="1:9" x14ac:dyDescent="0.2">
      <c r="A142" s="65"/>
      <c r="B142" s="65"/>
      <c r="C142" s="65"/>
      <c r="D142" s="65"/>
      <c r="E142" s="11"/>
      <c r="G142" s="11"/>
      <c r="H142" s="11"/>
      <c r="I142" s="11"/>
    </row>
    <row r="143" spans="1:9" x14ac:dyDescent="0.2">
      <c r="A143" s="65"/>
      <c r="B143" s="65"/>
      <c r="C143" s="65"/>
      <c r="D143" s="65"/>
      <c r="E143" s="11"/>
      <c r="G143" s="11"/>
      <c r="H143" s="11"/>
      <c r="I143" s="11"/>
    </row>
    <row r="144" spans="1:9" x14ac:dyDescent="0.2">
      <c r="A144" s="65"/>
      <c r="B144" s="65"/>
      <c r="C144" s="65"/>
      <c r="D144" s="65"/>
      <c r="E144" s="11"/>
      <c r="G144" s="11"/>
      <c r="H144" s="11"/>
      <c r="I144" s="11"/>
    </row>
    <row r="145" spans="1:9" x14ac:dyDescent="0.2">
      <c r="A145" s="65"/>
      <c r="B145" s="65"/>
      <c r="C145" s="65"/>
      <c r="D145" s="65"/>
      <c r="E145" s="11"/>
      <c r="G145" s="11"/>
      <c r="H145" s="11"/>
      <c r="I145" s="11"/>
    </row>
    <row r="146" spans="1:9" x14ac:dyDescent="0.2">
      <c r="A146" s="65"/>
      <c r="B146" s="65"/>
      <c r="C146" s="65"/>
      <c r="D146" s="65"/>
      <c r="E146" s="11"/>
      <c r="G146" s="11"/>
      <c r="H146" s="11"/>
      <c r="I146" s="11"/>
    </row>
    <row r="147" spans="1:9" ht="10.5" x14ac:dyDescent="0.25">
      <c r="A147" s="64" t="s">
        <v>1002</v>
      </c>
      <c r="B147" s="65"/>
      <c r="C147" s="65"/>
      <c r="D147" s="65"/>
      <c r="E147" s="11"/>
      <c r="G147" s="11"/>
      <c r="H147" s="11"/>
      <c r="I147" s="11"/>
    </row>
    <row r="148" spans="1:9" x14ac:dyDescent="0.2">
      <c r="A148" s="65"/>
      <c r="B148" s="65"/>
      <c r="C148" s="65"/>
      <c r="D148" s="65"/>
      <c r="E148" s="11"/>
      <c r="G148" s="11"/>
      <c r="H148" s="11"/>
      <c r="I148" s="11"/>
    </row>
    <row r="149" spans="1:9" ht="10.5" x14ac:dyDescent="0.25">
      <c r="A149" s="64" t="s">
        <v>998</v>
      </c>
      <c r="B149" s="65"/>
      <c r="C149" s="65"/>
      <c r="D149" s="65"/>
      <c r="E149" s="11"/>
      <c r="G149" s="11"/>
      <c r="H149" s="11"/>
      <c r="I149" s="11"/>
    </row>
    <row r="150" spans="1:9" x14ac:dyDescent="0.2">
      <c r="A150" s="65"/>
      <c r="B150" s="65"/>
      <c r="C150" s="65"/>
      <c r="D150" s="65"/>
      <c r="E150" s="11"/>
      <c r="G150" s="11"/>
      <c r="H150" s="11"/>
      <c r="I150" s="11"/>
    </row>
    <row r="151" spans="1:9" x14ac:dyDescent="0.2">
      <c r="A151" s="65"/>
      <c r="B151" s="65"/>
      <c r="C151" s="65"/>
      <c r="D151" s="65"/>
      <c r="E151" s="11"/>
      <c r="G151" s="11"/>
      <c r="H151" s="11"/>
      <c r="I151" s="11"/>
    </row>
    <row r="152" spans="1:9" x14ac:dyDescent="0.2">
      <c r="A152" s="65"/>
      <c r="B152" s="65"/>
      <c r="C152" s="65"/>
      <c r="D152" s="65"/>
      <c r="E152" s="11"/>
      <c r="G152" s="11"/>
      <c r="H152" s="11"/>
      <c r="I152" s="11"/>
    </row>
    <row r="153" spans="1:9" x14ac:dyDescent="0.2">
      <c r="A153" s="65"/>
      <c r="B153" s="65"/>
      <c r="C153" s="65"/>
      <c r="D153" s="65"/>
      <c r="E153" s="11"/>
      <c r="G153" s="11"/>
      <c r="H153" s="11"/>
      <c r="I153" s="11"/>
    </row>
    <row r="154" spans="1:9" x14ac:dyDescent="0.2">
      <c r="A154" s="65"/>
      <c r="B154" s="65"/>
      <c r="C154" s="65"/>
      <c r="D154" s="65"/>
      <c r="E154" s="11"/>
      <c r="G154" s="11"/>
      <c r="H154" s="11"/>
      <c r="I154" s="11"/>
    </row>
    <row r="155" spans="1:9" x14ac:dyDescent="0.2">
      <c r="A155" s="65"/>
      <c r="B155" s="65"/>
      <c r="C155" s="65"/>
      <c r="D155" s="65"/>
      <c r="E155" s="11"/>
      <c r="G155" s="11"/>
      <c r="H155" s="11"/>
      <c r="I155" s="11"/>
    </row>
    <row r="156" spans="1:9" x14ac:dyDescent="0.2">
      <c r="A156" s="65"/>
      <c r="B156" s="65"/>
      <c r="C156" s="65"/>
      <c r="D156" s="65"/>
      <c r="E156" s="11"/>
      <c r="G156" s="11"/>
      <c r="H156" s="11"/>
      <c r="I156" s="11"/>
    </row>
    <row r="157" spans="1:9" x14ac:dyDescent="0.2">
      <c r="A157" s="65"/>
      <c r="B157" s="65"/>
      <c r="C157" s="65"/>
      <c r="D157" s="65"/>
      <c r="E157" s="11"/>
      <c r="G157" s="11"/>
      <c r="H157" s="11"/>
      <c r="I157" s="11"/>
    </row>
    <row r="158" spans="1:9" x14ac:dyDescent="0.2">
      <c r="A158" s="65"/>
      <c r="B158" s="65"/>
      <c r="C158" s="65"/>
      <c r="D158" s="65"/>
      <c r="E158" s="11"/>
      <c r="G158" s="11"/>
      <c r="H158" s="11"/>
      <c r="I158" s="11"/>
    </row>
    <row r="159" spans="1:9" x14ac:dyDescent="0.2">
      <c r="A159" s="65"/>
      <c r="B159" s="65"/>
      <c r="C159" s="65"/>
      <c r="D159" s="65"/>
      <c r="E159" s="11"/>
      <c r="G159" s="11"/>
      <c r="H159" s="11"/>
      <c r="I159" s="11"/>
    </row>
    <row r="160" spans="1:9" x14ac:dyDescent="0.2">
      <c r="A160" s="65"/>
      <c r="B160" s="65"/>
      <c r="C160" s="65"/>
      <c r="D160" s="65"/>
      <c r="E160" s="11"/>
      <c r="G160" s="11"/>
      <c r="H160" s="11"/>
      <c r="I160" s="11"/>
    </row>
    <row r="161" spans="1:9" x14ac:dyDescent="0.2">
      <c r="A161" s="65"/>
      <c r="B161" s="65"/>
      <c r="C161" s="65"/>
      <c r="D161" s="65"/>
      <c r="E161" s="11"/>
      <c r="G161" s="11"/>
      <c r="H161" s="11"/>
      <c r="I161" s="11"/>
    </row>
    <row r="162" spans="1:9" x14ac:dyDescent="0.2">
      <c r="A162" s="65"/>
      <c r="B162" s="65"/>
      <c r="C162" s="65"/>
      <c r="D162" s="65"/>
      <c r="E162" s="11"/>
      <c r="G162" s="11"/>
      <c r="H162" s="11"/>
      <c r="I162" s="11"/>
    </row>
    <row r="163" spans="1:9" x14ac:dyDescent="0.2">
      <c r="A163" s="65"/>
      <c r="B163" s="65"/>
      <c r="C163" s="65"/>
      <c r="D163" s="65"/>
      <c r="E163" s="11"/>
      <c r="G163" s="11"/>
      <c r="H163" s="65"/>
      <c r="I163" s="65"/>
    </row>
    <row r="164" spans="1:9" x14ac:dyDescent="0.2">
      <c r="A164" s="65"/>
      <c r="B164" s="65"/>
      <c r="C164" s="65"/>
      <c r="D164" s="65"/>
      <c r="E164" s="11"/>
      <c r="G164" s="11"/>
      <c r="H164" s="65"/>
      <c r="I164" s="65"/>
    </row>
    <row r="165" spans="1:9" x14ac:dyDescent="0.2">
      <c r="A165" s="65" t="s">
        <v>1001</v>
      </c>
      <c r="B165" s="65"/>
      <c r="C165" s="65"/>
      <c r="D165" s="65"/>
      <c r="E165" s="11"/>
      <c r="G165" s="11"/>
      <c r="H165" s="65"/>
      <c r="I165" s="65"/>
    </row>
    <row r="166" spans="1:9" x14ac:dyDescent="0.2">
      <c r="A166" s="65"/>
      <c r="B166" s="65"/>
      <c r="C166" s="65"/>
      <c r="D166" s="65"/>
      <c r="E166" s="11"/>
      <c r="G166" s="11"/>
      <c r="H166" s="65"/>
      <c r="I166" s="65"/>
    </row>
    <row r="167" spans="1:9" x14ac:dyDescent="0.2">
      <c r="A167" s="65"/>
      <c r="B167" s="65"/>
      <c r="C167" s="65"/>
      <c r="D167" s="65"/>
      <c r="E167" s="11"/>
      <c r="G167" s="11"/>
      <c r="H167" s="65"/>
      <c r="I167" s="65"/>
    </row>
    <row r="168" spans="1:9" x14ac:dyDescent="0.2">
      <c r="A168" s="65"/>
      <c r="B168" s="65"/>
      <c r="C168" s="65"/>
      <c r="D168" s="65"/>
      <c r="E168" s="11"/>
      <c r="G168" s="11"/>
      <c r="H168" s="65"/>
      <c r="I168" s="65"/>
    </row>
    <row r="169" spans="1:9" x14ac:dyDescent="0.2">
      <c r="A169" s="65"/>
      <c r="B169" s="65"/>
      <c r="C169" s="65"/>
      <c r="D169" s="65"/>
      <c r="E169" s="11"/>
      <c r="G169" s="11"/>
      <c r="H169" s="65"/>
      <c r="I169" s="65"/>
    </row>
    <row r="170" spans="1:9" x14ac:dyDescent="0.2">
      <c r="A170" s="65"/>
      <c r="B170" s="65"/>
      <c r="C170" s="65"/>
      <c r="D170" s="65"/>
      <c r="E170" s="11"/>
      <c r="G170" s="11"/>
      <c r="H170" s="65"/>
      <c r="I170" s="65"/>
    </row>
    <row r="171" spans="1:9" x14ac:dyDescent="0.2">
      <c r="A171" s="65"/>
      <c r="B171" s="65"/>
      <c r="C171" s="65"/>
      <c r="D171" s="65"/>
      <c r="E171" s="11"/>
      <c r="G171" s="11"/>
      <c r="H171" s="65"/>
      <c r="I171" s="65"/>
    </row>
    <row r="172" spans="1:9" x14ac:dyDescent="0.2">
      <c r="A172" s="65"/>
      <c r="B172" s="65"/>
      <c r="C172" s="65"/>
      <c r="D172" s="65"/>
      <c r="E172" s="11"/>
      <c r="G172" s="11"/>
      <c r="H172" s="65"/>
      <c r="I172" s="65"/>
    </row>
    <row r="173" spans="1:9" x14ac:dyDescent="0.2">
      <c r="A173" s="65"/>
      <c r="B173" s="65"/>
      <c r="C173" s="65"/>
      <c r="D173" s="65"/>
      <c r="E173" s="11"/>
      <c r="G173" s="11"/>
      <c r="H173" s="65"/>
      <c r="I173" s="65"/>
    </row>
    <row r="174" spans="1:9" x14ac:dyDescent="0.2">
      <c r="A174" s="65"/>
      <c r="B174" s="65"/>
      <c r="C174" s="65"/>
      <c r="D174" s="65"/>
      <c r="E174" s="11"/>
      <c r="G174" s="11"/>
      <c r="H174" s="65"/>
      <c r="I174" s="65"/>
    </row>
    <row r="175" spans="1:9" x14ac:dyDescent="0.2">
      <c r="A175" s="65"/>
      <c r="B175" s="65"/>
      <c r="C175" s="65"/>
      <c r="D175" s="65"/>
      <c r="E175" s="11"/>
      <c r="G175" s="11"/>
      <c r="H175" s="65"/>
      <c r="I175" s="65"/>
    </row>
    <row r="176" spans="1:9" x14ac:dyDescent="0.2">
      <c r="A176" s="65"/>
      <c r="B176" s="65"/>
      <c r="C176" s="65"/>
      <c r="D176" s="65"/>
      <c r="E176" s="11"/>
      <c r="G176" s="11"/>
      <c r="H176" s="65"/>
      <c r="I176" s="65"/>
    </row>
    <row r="177" spans="1:9" x14ac:dyDescent="0.2">
      <c r="A177" s="65"/>
      <c r="B177" s="65"/>
      <c r="C177" s="65"/>
      <c r="D177" s="65"/>
      <c r="E177" s="11"/>
      <c r="G177" s="11"/>
      <c r="H177" s="65"/>
      <c r="I177" s="65"/>
    </row>
    <row r="178" spans="1:9" x14ac:dyDescent="0.2">
      <c r="A178" s="65"/>
      <c r="B178" s="65"/>
      <c r="C178" s="65"/>
      <c r="D178" s="65"/>
      <c r="E178" s="11"/>
      <c r="G178" s="11"/>
      <c r="H178" s="65"/>
      <c r="I178" s="65"/>
    </row>
    <row r="179" spans="1:9" x14ac:dyDescent="0.2">
      <c r="A179" s="65"/>
      <c r="B179" s="65"/>
      <c r="C179" s="65"/>
      <c r="D179" s="65"/>
      <c r="E179" s="11"/>
      <c r="G179" s="11"/>
      <c r="H179" s="65"/>
      <c r="I179" s="65"/>
    </row>
    <row r="180" spans="1:9" x14ac:dyDescent="0.2">
      <c r="A180" s="65"/>
      <c r="B180" s="65"/>
      <c r="C180" s="65"/>
      <c r="D180" s="65"/>
      <c r="E180" s="11"/>
      <c r="G180" s="11"/>
      <c r="H180" s="65"/>
      <c r="I180" s="65"/>
    </row>
    <row r="181" spans="1:9" x14ac:dyDescent="0.2">
      <c r="A181" s="65"/>
      <c r="B181" s="65"/>
      <c r="C181" s="65"/>
      <c r="D181" s="65"/>
      <c r="E181" s="11"/>
      <c r="G181" s="11"/>
      <c r="H181" s="65"/>
      <c r="I181" s="65"/>
    </row>
    <row r="182" spans="1:9" x14ac:dyDescent="0.2">
      <c r="A182" s="65"/>
      <c r="B182" s="65"/>
      <c r="C182" s="65"/>
      <c r="D182" s="65"/>
      <c r="E182" s="11"/>
      <c r="G182" s="11"/>
      <c r="H182" s="65"/>
      <c r="I182" s="65"/>
    </row>
    <row r="183" spans="1:9" x14ac:dyDescent="0.2">
      <c r="A183" s="65"/>
      <c r="B183" s="65"/>
      <c r="C183" s="65"/>
      <c r="D183" s="65"/>
      <c r="E183" s="11"/>
      <c r="G183" s="11"/>
      <c r="H183" s="65"/>
      <c r="I183" s="65"/>
    </row>
    <row r="184" spans="1:9" x14ac:dyDescent="0.2">
      <c r="A184" s="65"/>
      <c r="B184" s="65"/>
      <c r="C184" s="65"/>
      <c r="D184" s="65"/>
      <c r="E184" s="11"/>
      <c r="G184" s="11"/>
      <c r="H184" s="65"/>
      <c r="I184" s="65"/>
    </row>
    <row r="185" spans="1:9" x14ac:dyDescent="0.2">
      <c r="A185" s="65"/>
      <c r="B185" s="65"/>
      <c r="C185" s="65"/>
      <c r="D185" s="65"/>
      <c r="E185" s="11"/>
      <c r="G185" s="11"/>
      <c r="H185" s="65"/>
      <c r="I185" s="65"/>
    </row>
    <row r="186" spans="1:9" x14ac:dyDescent="0.2">
      <c r="A186" s="65"/>
      <c r="B186" s="65"/>
      <c r="C186" s="65"/>
      <c r="D186" s="65"/>
      <c r="E186" s="11"/>
      <c r="G186" s="11"/>
      <c r="H186" s="65"/>
      <c r="I186" s="65"/>
    </row>
    <row r="187" spans="1:9" x14ac:dyDescent="0.2">
      <c r="A187" s="65"/>
      <c r="B187" s="65"/>
      <c r="C187" s="65"/>
      <c r="D187" s="65"/>
      <c r="E187" s="11"/>
      <c r="G187" s="11"/>
      <c r="H187" s="65"/>
      <c r="I187" s="65"/>
    </row>
    <row r="188" spans="1:9" x14ac:dyDescent="0.2">
      <c r="A188" s="65"/>
      <c r="B188" s="65"/>
      <c r="C188" s="65"/>
      <c r="D188" s="65"/>
      <c r="E188" s="11"/>
      <c r="G188" s="11"/>
      <c r="H188" s="65"/>
      <c r="I188" s="65"/>
    </row>
    <row r="189" spans="1:9" x14ac:dyDescent="0.2">
      <c r="A189" s="65"/>
      <c r="B189" s="65"/>
      <c r="C189" s="65"/>
      <c r="D189" s="65"/>
      <c r="E189" s="11"/>
      <c r="G189" s="11"/>
      <c r="H189" s="65"/>
      <c r="I189" s="65"/>
    </row>
    <row r="190" spans="1:9" x14ac:dyDescent="0.2">
      <c r="A190" s="65"/>
      <c r="B190" s="65"/>
      <c r="C190" s="65"/>
      <c r="D190" s="65"/>
      <c r="E190" s="11"/>
      <c r="G190" s="11"/>
      <c r="H190" s="65"/>
      <c r="I190" s="65"/>
    </row>
    <row r="191" spans="1:9" x14ac:dyDescent="0.2">
      <c r="A191" s="65"/>
      <c r="B191" s="65"/>
      <c r="C191" s="65"/>
      <c r="D191" s="65"/>
      <c r="E191" s="11"/>
      <c r="G191" s="11"/>
      <c r="H191" s="65"/>
      <c r="I191" s="65"/>
    </row>
    <row r="192" spans="1:9" x14ac:dyDescent="0.2">
      <c r="A192" s="65"/>
      <c r="B192" s="65"/>
      <c r="C192" s="65"/>
      <c r="D192" s="65"/>
      <c r="E192" s="11"/>
      <c r="G192" s="11"/>
      <c r="H192" s="65"/>
      <c r="I192" s="65"/>
    </row>
    <row r="193" spans="1:9" x14ac:dyDescent="0.2">
      <c r="A193" s="65"/>
      <c r="B193" s="65"/>
      <c r="C193" s="65"/>
      <c r="D193" s="65"/>
      <c r="E193" s="11"/>
      <c r="G193" s="11"/>
      <c r="H193" s="65"/>
      <c r="I193" s="65"/>
    </row>
    <row r="194" spans="1:9" x14ac:dyDescent="0.2">
      <c r="A194" s="65"/>
      <c r="B194" s="65"/>
      <c r="C194" s="65"/>
      <c r="D194" s="65"/>
      <c r="E194" s="11"/>
      <c r="G194" s="11"/>
      <c r="H194" s="65"/>
      <c r="I194" s="65"/>
    </row>
    <row r="195" spans="1:9" x14ac:dyDescent="0.2">
      <c r="A195" s="65"/>
      <c r="B195" s="65"/>
      <c r="C195" s="65"/>
      <c r="D195" s="65"/>
      <c r="E195" s="11"/>
      <c r="G195" s="11"/>
      <c r="H195" s="65"/>
      <c r="I195" s="65"/>
    </row>
    <row r="196" spans="1:9" x14ac:dyDescent="0.2">
      <c r="A196" s="65"/>
      <c r="B196" s="65"/>
      <c r="C196" s="65"/>
      <c r="D196" s="65"/>
      <c r="E196" s="11"/>
      <c r="G196" s="11"/>
      <c r="H196" s="65"/>
      <c r="I196" s="65"/>
    </row>
    <row r="197" spans="1:9" x14ac:dyDescent="0.2">
      <c r="A197" s="65"/>
      <c r="B197" s="65"/>
      <c r="C197" s="65"/>
      <c r="D197" s="65"/>
      <c r="E197" s="11"/>
      <c r="G197" s="11"/>
      <c r="H197" s="65"/>
      <c r="I197" s="65"/>
    </row>
    <row r="198" spans="1:9" x14ac:dyDescent="0.2">
      <c r="A198" s="65"/>
      <c r="B198" s="65"/>
      <c r="C198" s="65"/>
      <c r="D198" s="65"/>
      <c r="E198" s="11"/>
      <c r="G198" s="11"/>
      <c r="H198" s="65"/>
      <c r="I198" s="65"/>
    </row>
    <row r="199" spans="1:9" x14ac:dyDescent="0.2">
      <c r="A199" s="65"/>
      <c r="B199" s="65"/>
      <c r="C199" s="65"/>
      <c r="D199" s="65"/>
      <c r="E199" s="11"/>
      <c r="G199" s="11"/>
      <c r="H199" s="65"/>
      <c r="I199" s="65"/>
    </row>
    <row r="200" spans="1:9" x14ac:dyDescent="0.2">
      <c r="A200" s="65"/>
      <c r="B200" s="65"/>
      <c r="C200" s="65"/>
      <c r="D200" s="65"/>
      <c r="E200" s="11"/>
      <c r="G200" s="11"/>
      <c r="H200" s="65"/>
      <c r="I200" s="65"/>
    </row>
    <row r="201" spans="1:9" x14ac:dyDescent="0.2">
      <c r="A201" s="65"/>
      <c r="B201" s="65"/>
      <c r="C201" s="65"/>
      <c r="D201" s="65"/>
      <c r="E201" s="11"/>
      <c r="G201" s="11"/>
      <c r="H201" s="65"/>
      <c r="I201" s="65"/>
    </row>
    <row r="202" spans="1:9" x14ac:dyDescent="0.2">
      <c r="A202" s="65"/>
      <c r="B202" s="65"/>
      <c r="C202" s="65"/>
      <c r="D202" s="65"/>
      <c r="E202" s="11"/>
      <c r="G202" s="11"/>
      <c r="H202" s="65"/>
      <c r="I202" s="65"/>
    </row>
    <row r="203" spans="1:9" x14ac:dyDescent="0.2">
      <c r="A203" s="65"/>
      <c r="B203" s="65"/>
      <c r="C203" s="65"/>
      <c r="D203" s="65"/>
      <c r="E203" s="11"/>
      <c r="G203" s="11"/>
      <c r="H203" s="65"/>
      <c r="I203" s="65"/>
    </row>
    <row r="204" spans="1:9" x14ac:dyDescent="0.2">
      <c r="A204" s="65"/>
      <c r="B204" s="65"/>
      <c r="C204" s="65"/>
      <c r="D204" s="65"/>
      <c r="E204" s="11"/>
      <c r="G204" s="11"/>
      <c r="H204" s="65"/>
      <c r="I204" s="65"/>
    </row>
    <row r="205" spans="1:9" x14ac:dyDescent="0.2">
      <c r="A205" s="65"/>
      <c r="B205" s="65"/>
      <c r="C205" s="65"/>
      <c r="D205" s="65"/>
      <c r="E205" s="11"/>
      <c r="G205" s="11"/>
      <c r="H205" s="65"/>
      <c r="I205" s="65"/>
    </row>
    <row r="206" spans="1:9" x14ac:dyDescent="0.2">
      <c r="A206" s="65"/>
      <c r="B206" s="65"/>
      <c r="C206" s="65"/>
      <c r="D206" s="65"/>
      <c r="E206" s="11"/>
      <c r="G206" s="11"/>
      <c r="H206" s="65"/>
      <c r="I206" s="65"/>
    </row>
    <row r="207" spans="1:9" x14ac:dyDescent="0.2">
      <c r="A207" s="65"/>
      <c r="B207" s="65"/>
      <c r="C207" s="65"/>
      <c r="D207" s="65"/>
      <c r="E207" s="11"/>
      <c r="G207" s="11"/>
      <c r="H207" s="65"/>
      <c r="I207" s="65"/>
    </row>
    <row r="208" spans="1:9" x14ac:dyDescent="0.2">
      <c r="A208" s="65"/>
      <c r="B208" s="65"/>
      <c r="C208" s="65"/>
      <c r="D208" s="65"/>
      <c r="E208" s="11"/>
      <c r="G208" s="11"/>
      <c r="H208" s="65"/>
      <c r="I208" s="65"/>
    </row>
    <row r="209" spans="1:9" x14ac:dyDescent="0.2">
      <c r="A209" s="65"/>
      <c r="B209" s="65"/>
      <c r="C209" s="65"/>
      <c r="D209" s="65"/>
      <c r="E209" s="11"/>
      <c r="G209" s="11"/>
      <c r="H209" s="65"/>
      <c r="I209" s="65"/>
    </row>
    <row r="210" spans="1:9" x14ac:dyDescent="0.2">
      <c r="A210" s="65"/>
      <c r="B210" s="65"/>
      <c r="C210" s="65"/>
      <c r="D210" s="65"/>
      <c r="E210" s="11"/>
      <c r="G210" s="11"/>
      <c r="H210" s="65"/>
      <c r="I210" s="65"/>
    </row>
    <row r="211" spans="1:9" x14ac:dyDescent="0.2">
      <c r="A211" s="65"/>
      <c r="B211" s="65"/>
      <c r="C211" s="65"/>
      <c r="D211" s="65"/>
      <c r="E211" s="11"/>
      <c r="G211" s="11"/>
      <c r="H211" s="65"/>
      <c r="I211" s="65"/>
    </row>
    <row r="212" spans="1:9" x14ac:dyDescent="0.2">
      <c r="A212" s="65"/>
      <c r="B212" s="65"/>
      <c r="C212" s="65"/>
      <c r="D212" s="65"/>
      <c r="E212" s="11"/>
      <c r="G212" s="11"/>
      <c r="H212" s="65"/>
      <c r="I212" s="65"/>
    </row>
    <row r="213" spans="1:9" x14ac:dyDescent="0.2">
      <c r="A213" s="65"/>
      <c r="B213" s="65"/>
      <c r="C213" s="65"/>
      <c r="D213" s="65"/>
      <c r="E213" s="11"/>
      <c r="G213" s="11"/>
      <c r="H213" s="65"/>
      <c r="I213" s="65"/>
    </row>
    <row r="214" spans="1:9" x14ac:dyDescent="0.2">
      <c r="A214" s="65"/>
      <c r="B214" s="65"/>
      <c r="C214" s="65"/>
      <c r="D214" s="65"/>
      <c r="E214" s="11"/>
      <c r="G214" s="11"/>
      <c r="H214" s="65"/>
      <c r="I214" s="65"/>
    </row>
    <row r="215" spans="1:9" x14ac:dyDescent="0.2">
      <c r="A215" s="65"/>
      <c r="B215" s="65"/>
      <c r="C215" s="65"/>
      <c r="D215" s="65"/>
      <c r="E215" s="11"/>
      <c r="G215" s="11"/>
      <c r="H215" s="65"/>
      <c r="I215" s="65"/>
    </row>
    <row r="216" spans="1:9" x14ac:dyDescent="0.2">
      <c r="A216" s="65"/>
      <c r="B216" s="65"/>
      <c r="C216" s="65"/>
      <c r="D216" s="65"/>
      <c r="E216" s="11"/>
      <c r="G216" s="11"/>
      <c r="H216" s="65"/>
      <c r="I216" s="65"/>
    </row>
    <row r="217" spans="1:9" x14ac:dyDescent="0.2">
      <c r="A217" s="65"/>
      <c r="B217" s="65"/>
      <c r="C217" s="65"/>
      <c r="D217" s="65"/>
      <c r="E217" s="11"/>
      <c r="G217" s="11"/>
      <c r="H217" s="65"/>
      <c r="I217" s="65"/>
    </row>
    <row r="218" spans="1:9" x14ac:dyDescent="0.2">
      <c r="A218" s="65"/>
      <c r="B218" s="65"/>
      <c r="C218" s="65"/>
      <c r="D218" s="65"/>
      <c r="E218" s="11"/>
      <c r="G218" s="11"/>
      <c r="H218" s="65"/>
      <c r="I218" s="65"/>
    </row>
    <row r="219" spans="1:9" x14ac:dyDescent="0.2">
      <c r="A219" s="65"/>
      <c r="B219" s="65"/>
      <c r="C219" s="65"/>
      <c r="D219" s="65"/>
      <c r="E219" s="11"/>
      <c r="G219" s="11"/>
      <c r="H219" s="65"/>
      <c r="I219" s="65"/>
    </row>
    <row r="220" spans="1:9" x14ac:dyDescent="0.2">
      <c r="A220" s="65"/>
      <c r="B220" s="65"/>
      <c r="C220" s="65"/>
      <c r="D220" s="65"/>
      <c r="E220" s="11"/>
      <c r="G220" s="11"/>
      <c r="H220" s="65"/>
      <c r="I220" s="65"/>
    </row>
    <row r="221" spans="1:9" x14ac:dyDescent="0.2">
      <c r="A221" s="65"/>
      <c r="B221" s="65"/>
      <c r="C221" s="65"/>
      <c r="D221" s="65"/>
      <c r="E221" s="11"/>
      <c r="G221" s="11"/>
      <c r="H221" s="65"/>
      <c r="I221" s="65"/>
    </row>
    <row r="222" spans="1:9" x14ac:dyDescent="0.2">
      <c r="A222" s="65"/>
      <c r="B222" s="65"/>
      <c r="C222" s="65"/>
      <c r="D222" s="65"/>
      <c r="E222" s="11"/>
      <c r="G222" s="11"/>
      <c r="H222" s="65"/>
      <c r="I222" s="65"/>
    </row>
    <row r="223" spans="1:9" x14ac:dyDescent="0.2">
      <c r="A223" s="65"/>
      <c r="B223" s="65"/>
      <c r="C223" s="65"/>
      <c r="D223" s="65"/>
      <c r="E223" s="11"/>
      <c r="G223" s="11"/>
      <c r="H223" s="65"/>
      <c r="I223" s="65"/>
    </row>
    <row r="224" spans="1:9" x14ac:dyDescent="0.2">
      <c r="A224" s="65"/>
      <c r="B224" s="65"/>
      <c r="C224" s="65"/>
      <c r="D224" s="65"/>
      <c r="E224" s="11"/>
      <c r="G224" s="11"/>
      <c r="H224" s="65"/>
      <c r="I224" s="65"/>
    </row>
    <row r="225" spans="1:9" x14ac:dyDescent="0.2">
      <c r="A225" s="65"/>
      <c r="B225" s="65"/>
      <c r="C225" s="65"/>
      <c r="D225" s="65"/>
      <c r="E225" s="11"/>
      <c r="G225" s="11"/>
      <c r="H225" s="65"/>
      <c r="I225" s="65"/>
    </row>
    <row r="226" spans="1:9" x14ac:dyDescent="0.2">
      <c r="A226" s="65"/>
      <c r="B226" s="65"/>
      <c r="C226" s="65"/>
      <c r="D226" s="65"/>
      <c r="E226" s="11"/>
      <c r="G226" s="11"/>
      <c r="H226" s="65"/>
      <c r="I226" s="65"/>
    </row>
    <row r="227" spans="1:9" x14ac:dyDescent="0.2">
      <c r="A227" s="65"/>
      <c r="B227" s="65"/>
      <c r="C227" s="65"/>
      <c r="D227" s="65"/>
      <c r="E227" s="11"/>
      <c r="G227" s="11"/>
      <c r="H227" s="65"/>
      <c r="I227" s="65"/>
    </row>
    <row r="228" spans="1:9" x14ac:dyDescent="0.2">
      <c r="A228" s="65"/>
      <c r="B228" s="65"/>
      <c r="C228" s="65"/>
      <c r="D228" s="65"/>
      <c r="E228" s="11"/>
      <c r="G228" s="11"/>
      <c r="H228" s="65"/>
      <c r="I228" s="65"/>
    </row>
    <row r="229" spans="1:9" x14ac:dyDescent="0.2">
      <c r="A229" s="65"/>
      <c r="B229" s="65"/>
      <c r="C229" s="65"/>
      <c r="D229" s="65"/>
      <c r="E229" s="11"/>
      <c r="G229" s="11"/>
      <c r="H229" s="65"/>
      <c r="I229" s="65"/>
    </row>
    <row r="230" spans="1:9" x14ac:dyDescent="0.2">
      <c r="A230" s="65"/>
      <c r="B230" s="65"/>
      <c r="C230" s="65"/>
      <c r="D230" s="65"/>
      <c r="E230" s="11"/>
      <c r="G230" s="11"/>
      <c r="H230" s="65"/>
      <c r="I230" s="65"/>
    </row>
    <row r="231" spans="1:9" x14ac:dyDescent="0.2">
      <c r="A231" s="65"/>
      <c r="B231" s="65"/>
      <c r="C231" s="65"/>
      <c r="D231" s="65"/>
      <c r="E231" s="11"/>
      <c r="G231" s="11"/>
      <c r="H231" s="65"/>
      <c r="I231" s="65"/>
    </row>
    <row r="232" spans="1:9" x14ac:dyDescent="0.2">
      <c r="A232" s="65"/>
      <c r="B232" s="65"/>
      <c r="C232" s="65"/>
      <c r="D232" s="65"/>
      <c r="E232" s="11"/>
      <c r="G232" s="11"/>
      <c r="H232" s="65"/>
      <c r="I232" s="65"/>
    </row>
    <row r="233" spans="1:9" x14ac:dyDescent="0.2">
      <c r="A233" s="65"/>
      <c r="B233" s="65"/>
      <c r="C233" s="65"/>
      <c r="D233" s="65"/>
      <c r="E233" s="11"/>
      <c r="G233" s="11"/>
      <c r="H233" s="65"/>
      <c r="I233" s="65"/>
    </row>
    <row r="234" spans="1:9" x14ac:dyDescent="0.2">
      <c r="A234" s="65"/>
      <c r="B234" s="65"/>
      <c r="C234" s="65"/>
      <c r="D234" s="65"/>
      <c r="E234" s="11"/>
      <c r="G234" s="11"/>
      <c r="H234" s="65"/>
      <c r="I234" s="65"/>
    </row>
    <row r="235" spans="1:9" x14ac:dyDescent="0.2">
      <c r="A235" s="65"/>
      <c r="B235" s="65"/>
      <c r="C235" s="65"/>
      <c r="D235" s="65"/>
      <c r="E235" s="11"/>
      <c r="G235" s="11"/>
      <c r="H235" s="65"/>
      <c r="I235" s="65"/>
    </row>
    <row r="236" spans="1:9" x14ac:dyDescent="0.2">
      <c r="A236" s="65"/>
      <c r="B236" s="65"/>
      <c r="C236" s="65"/>
      <c r="D236" s="65"/>
      <c r="E236" s="11"/>
      <c r="G236" s="11"/>
      <c r="H236" s="65"/>
      <c r="I236" s="65"/>
    </row>
    <row r="237" spans="1:9" x14ac:dyDescent="0.2">
      <c r="A237" s="65"/>
      <c r="B237" s="65"/>
      <c r="C237" s="65"/>
      <c r="D237" s="65"/>
      <c r="E237" s="11"/>
      <c r="G237" s="11"/>
      <c r="H237" s="65"/>
      <c r="I237" s="65"/>
    </row>
    <row r="238" spans="1:9" x14ac:dyDescent="0.2">
      <c r="A238" s="65"/>
      <c r="B238" s="65"/>
      <c r="C238" s="65"/>
      <c r="D238" s="65"/>
      <c r="E238" s="11"/>
      <c r="G238" s="11"/>
      <c r="H238" s="65"/>
      <c r="I238" s="65"/>
    </row>
    <row r="239" spans="1:9" x14ac:dyDescent="0.2">
      <c r="A239" s="65"/>
      <c r="B239" s="65"/>
      <c r="C239" s="65"/>
      <c r="D239" s="65"/>
      <c r="E239" s="11"/>
      <c r="G239" s="11"/>
      <c r="H239" s="65"/>
      <c r="I239" s="65"/>
    </row>
    <row r="240" spans="1:9" x14ac:dyDescent="0.2">
      <c r="A240" s="65"/>
      <c r="B240" s="65"/>
      <c r="C240" s="65"/>
      <c r="D240" s="65"/>
      <c r="E240" s="11"/>
      <c r="G240" s="11"/>
      <c r="H240" s="65"/>
      <c r="I240" s="65"/>
    </row>
    <row r="241" spans="1:9" x14ac:dyDescent="0.2">
      <c r="A241" s="65"/>
      <c r="B241" s="65"/>
      <c r="C241" s="65"/>
      <c r="D241" s="65"/>
      <c r="E241" s="11"/>
      <c r="G241" s="11"/>
      <c r="H241" s="65"/>
      <c r="I241" s="65"/>
    </row>
    <row r="242" spans="1:9" x14ac:dyDescent="0.2">
      <c r="A242" s="65"/>
      <c r="B242" s="65"/>
      <c r="C242" s="65"/>
      <c r="D242" s="65"/>
      <c r="E242" s="11"/>
      <c r="G242" s="11"/>
      <c r="H242" s="65"/>
      <c r="I242" s="65"/>
    </row>
    <row r="243" spans="1:9" x14ac:dyDescent="0.2">
      <c r="A243" s="65"/>
      <c r="B243" s="65"/>
      <c r="C243" s="65"/>
      <c r="D243" s="65"/>
      <c r="E243" s="11"/>
      <c r="G243" s="11"/>
      <c r="H243" s="65"/>
      <c r="I243" s="65"/>
    </row>
    <row r="244" spans="1:9" x14ac:dyDescent="0.2">
      <c r="A244" s="65"/>
      <c r="B244" s="65"/>
      <c r="C244" s="65"/>
      <c r="D244" s="65"/>
      <c r="E244" s="11"/>
      <c r="G244" s="11"/>
      <c r="H244" s="65"/>
      <c r="I244" s="65"/>
    </row>
    <row r="245" spans="1:9" x14ac:dyDescent="0.2">
      <c r="A245" s="65"/>
      <c r="B245" s="65"/>
      <c r="C245" s="65"/>
      <c r="D245" s="65"/>
      <c r="E245" s="11"/>
      <c r="G245" s="11"/>
      <c r="H245" s="65"/>
      <c r="I245" s="65"/>
    </row>
    <row r="246" spans="1:9" x14ac:dyDescent="0.2">
      <c r="A246" s="65"/>
      <c r="B246" s="65"/>
      <c r="C246" s="65"/>
      <c r="D246" s="65"/>
      <c r="E246" s="11"/>
      <c r="G246" s="11"/>
      <c r="H246" s="65"/>
      <c r="I246" s="65"/>
    </row>
    <row r="247" spans="1:9" x14ac:dyDescent="0.2">
      <c r="A247" s="65"/>
      <c r="B247" s="65"/>
      <c r="C247" s="65"/>
      <c r="D247" s="65"/>
      <c r="E247" s="11"/>
      <c r="G247" s="11"/>
      <c r="H247" s="65"/>
      <c r="I247" s="65"/>
    </row>
    <row r="248" spans="1:9" x14ac:dyDescent="0.2">
      <c r="A248" s="65"/>
      <c r="B248" s="65"/>
      <c r="C248" s="65"/>
      <c r="D248" s="65"/>
      <c r="E248" s="11"/>
      <c r="G248" s="11"/>
      <c r="H248" s="65"/>
      <c r="I248" s="65"/>
    </row>
    <row r="249" spans="1:9" x14ac:dyDescent="0.2">
      <c r="A249" s="65"/>
      <c r="B249" s="65"/>
      <c r="C249" s="65"/>
      <c r="D249" s="65"/>
      <c r="E249" s="11"/>
      <c r="G249" s="11"/>
      <c r="H249" s="65"/>
      <c r="I249" s="65"/>
    </row>
    <row r="250" spans="1:9" x14ac:dyDescent="0.2">
      <c r="A250" s="65"/>
      <c r="B250" s="65"/>
      <c r="C250" s="65"/>
      <c r="D250" s="65"/>
      <c r="E250" s="11"/>
      <c r="G250" s="11"/>
      <c r="H250" s="65"/>
      <c r="I250" s="65"/>
    </row>
    <row r="251" spans="1:9" x14ac:dyDescent="0.2">
      <c r="A251" s="65"/>
      <c r="B251" s="65"/>
      <c r="C251" s="65"/>
      <c r="D251" s="65"/>
      <c r="E251" s="11"/>
      <c r="G251" s="11"/>
      <c r="H251" s="65"/>
      <c r="I251" s="65"/>
    </row>
    <row r="252" spans="1:9" x14ac:dyDescent="0.2">
      <c r="A252" s="65"/>
      <c r="B252" s="65"/>
      <c r="C252" s="65"/>
      <c r="D252" s="65"/>
      <c r="E252" s="11"/>
      <c r="G252" s="11"/>
      <c r="H252" s="65"/>
      <c r="I252" s="65"/>
    </row>
    <row r="253" spans="1:9" x14ac:dyDescent="0.2">
      <c r="A253" s="65"/>
      <c r="B253" s="65"/>
      <c r="C253" s="65"/>
      <c r="D253" s="65"/>
      <c r="E253" s="11"/>
      <c r="G253" s="11"/>
      <c r="H253" s="65"/>
      <c r="I253" s="65"/>
    </row>
    <row r="254" spans="1:9" x14ac:dyDescent="0.2">
      <c r="A254" s="65"/>
      <c r="B254" s="65"/>
      <c r="C254" s="65"/>
      <c r="D254" s="65"/>
      <c r="E254" s="11"/>
      <c r="G254" s="11"/>
      <c r="H254" s="65"/>
      <c r="I254" s="65"/>
    </row>
    <row r="255" spans="1:9" x14ac:dyDescent="0.2">
      <c r="A255" s="65"/>
      <c r="B255" s="65"/>
      <c r="C255" s="65"/>
      <c r="D255" s="65"/>
      <c r="E255" s="11"/>
      <c r="G255" s="11"/>
      <c r="H255" s="65"/>
      <c r="I255" s="65"/>
    </row>
    <row r="256" spans="1:9" x14ac:dyDescent="0.2">
      <c r="A256" s="65"/>
      <c r="B256" s="65"/>
      <c r="C256" s="65"/>
      <c r="D256" s="65"/>
      <c r="E256" s="11"/>
      <c r="G256" s="11"/>
      <c r="H256" s="65"/>
      <c r="I256" s="65"/>
    </row>
    <row r="257" spans="1:9" x14ac:dyDescent="0.2">
      <c r="A257" s="65"/>
      <c r="B257" s="65"/>
      <c r="C257" s="65"/>
      <c r="D257" s="65"/>
      <c r="E257" s="11"/>
      <c r="G257" s="11"/>
      <c r="H257" s="65"/>
      <c r="I257" s="65"/>
    </row>
    <row r="258" spans="1:9" x14ac:dyDescent="0.2">
      <c r="A258" s="65"/>
      <c r="B258" s="65"/>
      <c r="C258" s="65"/>
      <c r="D258" s="65"/>
      <c r="E258" s="11"/>
      <c r="G258" s="11"/>
      <c r="H258" s="65"/>
      <c r="I258" s="65"/>
    </row>
    <row r="259" spans="1:9" x14ac:dyDescent="0.2">
      <c r="A259" s="65"/>
      <c r="B259" s="65"/>
      <c r="C259" s="65"/>
      <c r="D259" s="65"/>
      <c r="E259" s="11"/>
      <c r="G259" s="11"/>
      <c r="H259" s="65"/>
      <c r="I259" s="65"/>
    </row>
    <row r="260" spans="1:9" x14ac:dyDescent="0.2">
      <c r="A260" s="65"/>
      <c r="B260" s="65"/>
      <c r="C260" s="65"/>
      <c r="D260" s="65"/>
      <c r="E260" s="11"/>
      <c r="G260" s="11"/>
      <c r="H260" s="65"/>
      <c r="I260" s="65"/>
    </row>
    <row r="261" spans="1:9" x14ac:dyDescent="0.2">
      <c r="A261" s="65"/>
      <c r="B261" s="65"/>
      <c r="C261" s="65"/>
      <c r="D261" s="65"/>
      <c r="E261" s="11"/>
      <c r="G261" s="11"/>
      <c r="H261" s="65"/>
      <c r="I261" s="65"/>
    </row>
    <row r="262" spans="1:9" x14ac:dyDescent="0.2">
      <c r="A262" s="65"/>
      <c r="B262" s="65"/>
      <c r="C262" s="65"/>
      <c r="D262" s="65"/>
      <c r="E262" s="11"/>
      <c r="G262" s="11"/>
      <c r="H262" s="65"/>
      <c r="I262" s="65"/>
    </row>
    <row r="263" spans="1:9" x14ac:dyDescent="0.2">
      <c r="A263" s="65"/>
      <c r="B263" s="65"/>
      <c r="C263" s="65"/>
      <c r="D263" s="65"/>
      <c r="E263" s="11"/>
      <c r="G263" s="11"/>
      <c r="H263" s="65"/>
      <c r="I263" s="65"/>
    </row>
    <row r="264" spans="1:9" x14ac:dyDescent="0.2">
      <c r="A264" s="65"/>
      <c r="B264" s="65"/>
      <c r="C264" s="65"/>
      <c r="D264" s="65"/>
      <c r="E264" s="11"/>
      <c r="G264" s="11"/>
      <c r="H264" s="65"/>
      <c r="I264" s="65"/>
    </row>
    <row r="265" spans="1:9" x14ac:dyDescent="0.2">
      <c r="A265" s="65"/>
      <c r="B265" s="65"/>
      <c r="C265" s="65"/>
      <c r="D265" s="65"/>
      <c r="E265" s="11"/>
      <c r="G265" s="11"/>
      <c r="H265" s="65"/>
      <c r="I265" s="65"/>
    </row>
    <row r="266" spans="1:9" x14ac:dyDescent="0.2">
      <c r="A266" s="65"/>
      <c r="B266" s="65"/>
      <c r="C266" s="65"/>
      <c r="D266" s="65"/>
      <c r="E266" s="11"/>
      <c r="G266" s="11"/>
      <c r="H266" s="65"/>
      <c r="I266" s="65"/>
    </row>
    <row r="267" spans="1:9" x14ac:dyDescent="0.2">
      <c r="A267" s="65"/>
      <c r="B267" s="65"/>
      <c r="C267" s="65"/>
      <c r="D267" s="65"/>
      <c r="E267" s="11"/>
      <c r="G267" s="11"/>
      <c r="H267" s="65"/>
      <c r="I267" s="65"/>
    </row>
  </sheetData>
  <mergeCells count="4">
    <mergeCell ref="A1:G1"/>
    <mergeCell ref="A111:B111"/>
    <mergeCell ref="A112:B112"/>
    <mergeCell ref="A113:B113"/>
  </mergeCells>
  <conditionalFormatting sqref="F2:F3">
    <cfRule type="cellIs" dxfId="79" priority="4" stopIfTrue="1" operator="between">
      <formula>0.009</formula>
      <formula>-0.009</formula>
    </cfRule>
  </conditionalFormatting>
  <conditionalFormatting sqref="F5:F126">
    <cfRule type="cellIs" dxfId="78" priority="3" stopIfTrue="1" operator="between">
      <formula>0.009</formula>
      <formula>-0.009</formula>
    </cfRule>
  </conditionalFormatting>
  <conditionalFormatting sqref="F265:F65536">
    <cfRule type="cellIs" dxfId="77" priority="2" stopIfTrue="1" operator="between">
      <formula>0.009</formula>
      <formula>-0.009</formula>
    </cfRule>
  </conditionalFormatting>
  <conditionalFormatting sqref="F127:I162">
    <cfRule type="cellIs" dxfId="76"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67"/>
  <sheetViews>
    <sheetView workbookViewId="0">
      <selection sqref="A1:G1"/>
    </sheetView>
  </sheetViews>
  <sheetFormatPr defaultColWidth="9.08984375" defaultRowHeight="10" x14ac:dyDescent="0.2"/>
  <cols>
    <col min="1" max="1" width="40.453125" style="7" bestFit="1" customWidth="1"/>
    <col min="2" max="2" width="49" style="7" bestFit="1" customWidth="1"/>
    <col min="3" max="3" width="25.54296875" style="7" bestFit="1" customWidth="1"/>
    <col min="4" max="4" width="15" style="7" bestFit="1" customWidth="1"/>
    <col min="5" max="5" width="26.54296875" style="10" customWidth="1"/>
    <col min="6" max="6" width="13.54296875" style="11" bestFit="1" customWidth="1"/>
    <col min="7" max="7" width="4.54296875" style="10" bestFit="1" customWidth="1"/>
    <col min="8" max="16384" width="9.08984375" style="7"/>
  </cols>
  <sheetData>
    <row r="1" spans="1:7" s="1" customFormat="1" ht="14" x14ac:dyDescent="0.25">
      <c r="A1" s="106" t="s">
        <v>965</v>
      </c>
      <c r="B1" s="107"/>
      <c r="C1" s="107"/>
      <c r="D1" s="107"/>
      <c r="E1" s="107"/>
      <c r="F1" s="107"/>
      <c r="G1" s="107"/>
    </row>
    <row r="2" spans="1:7" s="1" customFormat="1" ht="11.5" x14ac:dyDescent="0.25">
      <c r="E2" s="5"/>
      <c r="F2" s="9"/>
      <c r="G2" s="10"/>
    </row>
    <row r="3" spans="1:7" s="1" customFormat="1" ht="11.5" x14ac:dyDescent="0.25">
      <c r="A3" s="8" t="s">
        <v>7</v>
      </c>
      <c r="B3" s="2"/>
      <c r="C3" s="3"/>
      <c r="D3" s="3"/>
      <c r="E3" s="4"/>
      <c r="F3" s="9"/>
      <c r="G3" s="10"/>
    </row>
    <row r="4" spans="1:7" s="1" customFormat="1" ht="27.75" customHeight="1" x14ac:dyDescent="0.25">
      <c r="A4" s="6" t="s">
        <v>2</v>
      </c>
      <c r="B4" s="6" t="s">
        <v>0</v>
      </c>
      <c r="C4" s="13" t="s">
        <v>4</v>
      </c>
      <c r="D4" s="13" t="s">
        <v>1</v>
      </c>
      <c r="E4" s="53" t="s">
        <v>6</v>
      </c>
      <c r="F4" s="12" t="s">
        <v>3</v>
      </c>
      <c r="G4" s="12" t="s">
        <v>5</v>
      </c>
    </row>
    <row r="5" spans="1:7" ht="10.5" x14ac:dyDescent="0.25">
      <c r="A5" s="16" t="s">
        <v>110</v>
      </c>
      <c r="B5" s="17"/>
      <c r="C5" s="17"/>
      <c r="D5" s="17"/>
      <c r="E5" s="18"/>
      <c r="F5" s="19"/>
      <c r="G5" s="18"/>
    </row>
    <row r="6" spans="1:7" ht="10.5" x14ac:dyDescent="0.25">
      <c r="A6" s="20" t="s">
        <v>20</v>
      </c>
      <c r="B6" s="21"/>
      <c r="C6" s="21"/>
      <c r="D6" s="21"/>
      <c r="E6" s="22"/>
      <c r="F6" s="23"/>
      <c r="G6" s="22"/>
    </row>
    <row r="7" spans="1:7" x14ac:dyDescent="0.2">
      <c r="A7" s="21" t="s">
        <v>112</v>
      </c>
      <c r="B7" s="21" t="s">
        <v>111</v>
      </c>
      <c r="C7" s="21" t="s">
        <v>113</v>
      </c>
      <c r="D7" s="24">
        <v>1695000</v>
      </c>
      <c r="E7" s="22">
        <v>16734.735000000001</v>
      </c>
      <c r="F7" s="23">
        <v>7.1067674786286599</v>
      </c>
      <c r="G7" s="22"/>
    </row>
    <row r="8" spans="1:7" x14ac:dyDescent="0.2">
      <c r="A8" s="21" t="s">
        <v>115</v>
      </c>
      <c r="B8" s="21" t="s">
        <v>114</v>
      </c>
      <c r="C8" s="21" t="s">
        <v>113</v>
      </c>
      <c r="D8" s="24">
        <v>920000</v>
      </c>
      <c r="E8" s="22">
        <v>12376.76</v>
      </c>
      <c r="F8" s="23">
        <v>5.2560590567339203</v>
      </c>
      <c r="G8" s="22"/>
    </row>
    <row r="9" spans="1:7" x14ac:dyDescent="0.2">
      <c r="A9" s="21" t="s">
        <v>117</v>
      </c>
      <c r="B9" s="21" t="s">
        <v>116</v>
      </c>
      <c r="C9" s="21" t="s">
        <v>118</v>
      </c>
      <c r="D9" s="24">
        <v>225000</v>
      </c>
      <c r="E9" s="22">
        <v>9069.5249999999996</v>
      </c>
      <c r="F9" s="23">
        <v>3.8515701214635101</v>
      </c>
      <c r="G9" s="22"/>
    </row>
    <row r="10" spans="1:7" x14ac:dyDescent="0.2">
      <c r="A10" s="21" t="s">
        <v>120</v>
      </c>
      <c r="B10" s="21" t="s">
        <v>119</v>
      </c>
      <c r="C10" s="21" t="s">
        <v>121</v>
      </c>
      <c r="D10" s="24">
        <v>388000</v>
      </c>
      <c r="E10" s="22">
        <v>7971.46</v>
      </c>
      <c r="F10" s="23">
        <v>3.3852530491333899</v>
      </c>
      <c r="G10" s="22"/>
    </row>
    <row r="11" spans="1:7" x14ac:dyDescent="0.2">
      <c r="A11" s="21" t="s">
        <v>123</v>
      </c>
      <c r="B11" s="21" t="s">
        <v>122</v>
      </c>
      <c r="C11" s="21" t="s">
        <v>124</v>
      </c>
      <c r="D11" s="24">
        <v>480000</v>
      </c>
      <c r="E11" s="22">
        <v>7134.72</v>
      </c>
      <c r="F11" s="23">
        <v>3.0299132950190999</v>
      </c>
      <c r="G11" s="22"/>
    </row>
    <row r="12" spans="1:7" x14ac:dyDescent="0.2">
      <c r="A12" s="21" t="s">
        <v>129</v>
      </c>
      <c r="B12" s="21" t="s">
        <v>128</v>
      </c>
      <c r="C12" s="21" t="s">
        <v>113</v>
      </c>
      <c r="D12" s="24">
        <v>560000</v>
      </c>
      <c r="E12" s="22">
        <v>6903.68</v>
      </c>
      <c r="F12" s="23">
        <v>2.9317971576400299</v>
      </c>
      <c r="G12" s="22"/>
    </row>
    <row r="13" spans="1:7" x14ac:dyDescent="0.2">
      <c r="A13" s="21" t="s">
        <v>126</v>
      </c>
      <c r="B13" s="21" t="s">
        <v>125</v>
      </c>
      <c r="C13" s="21" t="s">
        <v>127</v>
      </c>
      <c r="D13" s="24">
        <v>440000</v>
      </c>
      <c r="E13" s="22">
        <v>6522.12</v>
      </c>
      <c r="F13" s="23">
        <v>2.7697594439179101</v>
      </c>
      <c r="G13" s="22"/>
    </row>
    <row r="14" spans="1:7" x14ac:dyDescent="0.2">
      <c r="A14" s="21" t="s">
        <v>134</v>
      </c>
      <c r="B14" s="21" t="s">
        <v>133</v>
      </c>
      <c r="C14" s="21" t="s">
        <v>127</v>
      </c>
      <c r="D14" s="24">
        <v>340000</v>
      </c>
      <c r="E14" s="22">
        <v>5241.1000000000004</v>
      </c>
      <c r="F14" s="23">
        <v>2.2257465703664101</v>
      </c>
      <c r="G14" s="22"/>
    </row>
    <row r="15" spans="1:7" x14ac:dyDescent="0.2">
      <c r="A15" s="21" t="s">
        <v>131</v>
      </c>
      <c r="B15" s="21" t="s">
        <v>130</v>
      </c>
      <c r="C15" s="21" t="s">
        <v>132</v>
      </c>
      <c r="D15" s="24">
        <v>1500000</v>
      </c>
      <c r="E15" s="22">
        <v>4766.25</v>
      </c>
      <c r="F15" s="23">
        <v>2.0240912386729701</v>
      </c>
      <c r="G15" s="22"/>
    </row>
    <row r="16" spans="1:7" x14ac:dyDescent="0.2">
      <c r="A16" s="21" t="s">
        <v>136</v>
      </c>
      <c r="B16" s="21" t="s">
        <v>135</v>
      </c>
      <c r="C16" s="21" t="s">
        <v>113</v>
      </c>
      <c r="D16" s="24">
        <v>400000</v>
      </c>
      <c r="E16" s="22">
        <v>3748</v>
      </c>
      <c r="F16" s="23">
        <v>1.59166933386756</v>
      </c>
      <c r="G16" s="22"/>
    </row>
    <row r="17" spans="1:7" x14ac:dyDescent="0.2">
      <c r="A17" s="21" t="s">
        <v>150</v>
      </c>
      <c r="B17" s="21" t="s">
        <v>149</v>
      </c>
      <c r="C17" s="21" t="s">
        <v>151</v>
      </c>
      <c r="D17" s="24">
        <v>100000</v>
      </c>
      <c r="E17" s="22">
        <v>3487.2</v>
      </c>
      <c r="F17" s="23">
        <v>1.4809149682665299</v>
      </c>
      <c r="G17" s="22"/>
    </row>
    <row r="18" spans="1:7" x14ac:dyDescent="0.2">
      <c r="A18" s="21" t="s">
        <v>147</v>
      </c>
      <c r="B18" s="21" t="s">
        <v>146</v>
      </c>
      <c r="C18" s="21" t="s">
        <v>148</v>
      </c>
      <c r="D18" s="24">
        <v>205000</v>
      </c>
      <c r="E18" s="22">
        <v>3465.9349999999999</v>
      </c>
      <c r="F18" s="23">
        <v>1.4718843256879099</v>
      </c>
      <c r="G18" s="22"/>
    </row>
    <row r="19" spans="1:7" x14ac:dyDescent="0.2">
      <c r="A19" s="21" t="s">
        <v>144</v>
      </c>
      <c r="B19" s="21" t="s">
        <v>143</v>
      </c>
      <c r="C19" s="21" t="s">
        <v>145</v>
      </c>
      <c r="D19" s="24">
        <v>1015000</v>
      </c>
      <c r="E19" s="22">
        <v>3420.0425</v>
      </c>
      <c r="F19" s="23">
        <v>1.4523950821167999</v>
      </c>
      <c r="G19" s="22"/>
    </row>
    <row r="20" spans="1:7" x14ac:dyDescent="0.2">
      <c r="A20" s="21" t="s">
        <v>141</v>
      </c>
      <c r="B20" s="21" t="s">
        <v>140</v>
      </c>
      <c r="C20" s="21" t="s">
        <v>142</v>
      </c>
      <c r="D20" s="24">
        <v>44000</v>
      </c>
      <c r="E20" s="22">
        <v>3379.64</v>
      </c>
      <c r="F20" s="23">
        <v>1.4352372858890501</v>
      </c>
      <c r="G20" s="22"/>
    </row>
    <row r="21" spans="1:7" x14ac:dyDescent="0.2">
      <c r="A21" s="21" t="s">
        <v>138</v>
      </c>
      <c r="B21" s="21" t="s">
        <v>137</v>
      </c>
      <c r="C21" s="21" t="s">
        <v>139</v>
      </c>
      <c r="D21" s="24">
        <v>28000</v>
      </c>
      <c r="E21" s="22">
        <v>3345.16</v>
      </c>
      <c r="F21" s="23">
        <v>1.4205946074921101</v>
      </c>
      <c r="G21" s="22"/>
    </row>
    <row r="22" spans="1:7" x14ac:dyDescent="0.2">
      <c r="A22" s="21" t="s">
        <v>156</v>
      </c>
      <c r="B22" s="21" t="s">
        <v>155</v>
      </c>
      <c r="C22" s="21" t="s">
        <v>157</v>
      </c>
      <c r="D22" s="24">
        <v>1767000</v>
      </c>
      <c r="E22" s="22">
        <v>3229.3692000000001</v>
      </c>
      <c r="F22" s="23">
        <v>1.3714215377204999</v>
      </c>
      <c r="G22" s="22"/>
    </row>
    <row r="23" spans="1:7" x14ac:dyDescent="0.2">
      <c r="A23" s="21" t="s">
        <v>159</v>
      </c>
      <c r="B23" s="21" t="s">
        <v>158</v>
      </c>
      <c r="C23" s="21" t="s">
        <v>160</v>
      </c>
      <c r="D23" s="24">
        <v>54510</v>
      </c>
      <c r="E23" s="22">
        <v>3181.47615</v>
      </c>
      <c r="F23" s="23">
        <v>1.3510827172855</v>
      </c>
      <c r="G23" s="22"/>
    </row>
    <row r="24" spans="1:7" x14ac:dyDescent="0.2">
      <c r="A24" s="21" t="s">
        <v>174</v>
      </c>
      <c r="B24" s="21" t="s">
        <v>173</v>
      </c>
      <c r="C24" s="21" t="s">
        <v>175</v>
      </c>
      <c r="D24" s="24">
        <v>53000</v>
      </c>
      <c r="E24" s="22">
        <v>2981.25</v>
      </c>
      <c r="F24" s="23">
        <v>1.26605234834383</v>
      </c>
      <c r="G24" s="22"/>
    </row>
    <row r="25" spans="1:7" x14ac:dyDescent="0.2">
      <c r="A25" s="21" t="s">
        <v>162</v>
      </c>
      <c r="B25" s="21" t="s">
        <v>161</v>
      </c>
      <c r="C25" s="21" t="s">
        <v>163</v>
      </c>
      <c r="D25" s="24">
        <v>390000</v>
      </c>
      <c r="E25" s="22">
        <v>2854.2150000000001</v>
      </c>
      <c r="F25" s="23">
        <v>1.21210418563629</v>
      </c>
      <c r="G25" s="22"/>
    </row>
    <row r="26" spans="1:7" x14ac:dyDescent="0.2">
      <c r="A26" s="21" t="s">
        <v>182</v>
      </c>
      <c r="B26" s="21" t="s">
        <v>181</v>
      </c>
      <c r="C26" s="21" t="s">
        <v>145</v>
      </c>
      <c r="D26" s="24">
        <v>1500000</v>
      </c>
      <c r="E26" s="22">
        <v>2699.4</v>
      </c>
      <c r="F26" s="23">
        <v>1.14635864456833</v>
      </c>
      <c r="G26" s="22"/>
    </row>
    <row r="27" spans="1:7" x14ac:dyDescent="0.2">
      <c r="A27" s="21" t="s">
        <v>153</v>
      </c>
      <c r="B27" s="21" t="s">
        <v>152</v>
      </c>
      <c r="C27" s="21" t="s">
        <v>154</v>
      </c>
      <c r="D27" s="24">
        <v>145000</v>
      </c>
      <c r="E27" s="22">
        <v>2588.83</v>
      </c>
      <c r="F27" s="23">
        <v>1.0994027005326501</v>
      </c>
      <c r="G27" s="22"/>
    </row>
    <row r="28" spans="1:7" x14ac:dyDescent="0.2">
      <c r="A28" s="21" t="s">
        <v>168</v>
      </c>
      <c r="B28" s="21" t="s">
        <v>167</v>
      </c>
      <c r="C28" s="21" t="s">
        <v>169</v>
      </c>
      <c r="D28" s="24">
        <v>600000</v>
      </c>
      <c r="E28" s="22">
        <v>2556.6</v>
      </c>
      <c r="F28" s="23">
        <v>1.0857155333420001</v>
      </c>
      <c r="G28" s="22"/>
    </row>
    <row r="29" spans="1:7" x14ac:dyDescent="0.2">
      <c r="A29" s="21" t="s">
        <v>212</v>
      </c>
      <c r="B29" s="21" t="s">
        <v>211</v>
      </c>
      <c r="C29" s="21" t="s">
        <v>213</v>
      </c>
      <c r="D29" s="24">
        <v>150000</v>
      </c>
      <c r="E29" s="22">
        <v>2545.1999999999998</v>
      </c>
      <c r="F29" s="23">
        <v>1.08087427656343</v>
      </c>
      <c r="G29" s="22"/>
    </row>
    <row r="30" spans="1:7" x14ac:dyDescent="0.2">
      <c r="A30" s="21" t="s">
        <v>165</v>
      </c>
      <c r="B30" s="21" t="s">
        <v>164</v>
      </c>
      <c r="C30" s="21" t="s">
        <v>166</v>
      </c>
      <c r="D30" s="24">
        <v>70000</v>
      </c>
      <c r="E30" s="22">
        <v>2504.1799999999998</v>
      </c>
      <c r="F30" s="23">
        <v>1.0634542455935101</v>
      </c>
      <c r="G30" s="22"/>
    </row>
    <row r="31" spans="1:7" x14ac:dyDescent="0.2">
      <c r="A31" s="21" t="s">
        <v>177</v>
      </c>
      <c r="B31" s="21" t="s">
        <v>176</v>
      </c>
      <c r="C31" s="21" t="s">
        <v>148</v>
      </c>
      <c r="D31" s="24">
        <v>152783</v>
      </c>
      <c r="E31" s="22">
        <v>2431.8470109999998</v>
      </c>
      <c r="F31" s="23">
        <v>1.0327364760048601</v>
      </c>
      <c r="G31" s="22"/>
    </row>
    <row r="32" spans="1:7" x14ac:dyDescent="0.2">
      <c r="A32" s="21" t="s">
        <v>184</v>
      </c>
      <c r="B32" s="21" t="s">
        <v>183</v>
      </c>
      <c r="C32" s="21" t="s">
        <v>142</v>
      </c>
      <c r="D32" s="24">
        <v>120000</v>
      </c>
      <c r="E32" s="22">
        <v>2364.48</v>
      </c>
      <c r="F32" s="23">
        <v>1.0041276164736299</v>
      </c>
      <c r="G32" s="22"/>
    </row>
    <row r="33" spans="1:7" x14ac:dyDescent="0.2">
      <c r="A33" s="21" t="s">
        <v>202</v>
      </c>
      <c r="B33" s="21" t="s">
        <v>201</v>
      </c>
      <c r="C33" s="21" t="s">
        <v>203</v>
      </c>
      <c r="D33" s="24">
        <v>320000</v>
      </c>
      <c r="E33" s="22">
        <v>2303.84</v>
      </c>
      <c r="F33" s="23">
        <v>0.97837552778480497</v>
      </c>
      <c r="G33" s="22"/>
    </row>
    <row r="34" spans="1:7" x14ac:dyDescent="0.2">
      <c r="A34" s="21" t="s">
        <v>205</v>
      </c>
      <c r="B34" s="21" t="s">
        <v>204</v>
      </c>
      <c r="C34" s="21" t="s">
        <v>132</v>
      </c>
      <c r="D34" s="24">
        <v>275891</v>
      </c>
      <c r="E34" s="22">
        <v>2288.3779</v>
      </c>
      <c r="F34" s="23">
        <v>0.97180921230796602</v>
      </c>
      <c r="G34" s="22"/>
    </row>
    <row r="35" spans="1:7" x14ac:dyDescent="0.2">
      <c r="A35" s="21" t="s">
        <v>171</v>
      </c>
      <c r="B35" s="21" t="s">
        <v>170</v>
      </c>
      <c r="C35" s="21" t="s">
        <v>172</v>
      </c>
      <c r="D35" s="24">
        <v>92500</v>
      </c>
      <c r="E35" s="22">
        <v>2280.5875000000001</v>
      </c>
      <c r="F35" s="23">
        <v>0.96850085030728195</v>
      </c>
      <c r="G35" s="22"/>
    </row>
    <row r="36" spans="1:7" x14ac:dyDescent="0.2">
      <c r="A36" s="21" t="s">
        <v>222</v>
      </c>
      <c r="B36" s="21" t="s">
        <v>221</v>
      </c>
      <c r="C36" s="21" t="s">
        <v>194</v>
      </c>
      <c r="D36" s="24">
        <v>18000</v>
      </c>
      <c r="E36" s="22">
        <v>2236.3200000000002</v>
      </c>
      <c r="F36" s="23">
        <v>0.94970169816294303</v>
      </c>
      <c r="G36" s="22"/>
    </row>
    <row r="37" spans="1:7" x14ac:dyDescent="0.2">
      <c r="A37" s="21" t="s">
        <v>210</v>
      </c>
      <c r="B37" s="21" t="s">
        <v>209</v>
      </c>
      <c r="C37" s="21" t="s">
        <v>194</v>
      </c>
      <c r="D37" s="24">
        <v>220000</v>
      </c>
      <c r="E37" s="22">
        <v>2210.4499999999998</v>
      </c>
      <c r="F37" s="23">
        <v>0.93871544264876094</v>
      </c>
      <c r="G37" s="22"/>
    </row>
    <row r="38" spans="1:7" x14ac:dyDescent="0.2">
      <c r="A38" s="21" t="s">
        <v>179</v>
      </c>
      <c r="B38" s="21" t="s">
        <v>178</v>
      </c>
      <c r="C38" s="21" t="s">
        <v>180</v>
      </c>
      <c r="D38" s="24">
        <v>27300</v>
      </c>
      <c r="E38" s="22">
        <v>2193.9645</v>
      </c>
      <c r="F38" s="23">
        <v>0.931714518208133</v>
      </c>
      <c r="G38" s="22"/>
    </row>
    <row r="39" spans="1:7" x14ac:dyDescent="0.2">
      <c r="A39" s="21" t="s">
        <v>191</v>
      </c>
      <c r="B39" s="21" t="s">
        <v>190</v>
      </c>
      <c r="C39" s="21" t="s">
        <v>151</v>
      </c>
      <c r="D39" s="24">
        <v>13000</v>
      </c>
      <c r="E39" s="22">
        <v>2104.1799999999998</v>
      </c>
      <c r="F39" s="23">
        <v>0.89358558669622501</v>
      </c>
      <c r="G39" s="22"/>
    </row>
    <row r="40" spans="1:7" x14ac:dyDescent="0.2">
      <c r="A40" s="21" t="s">
        <v>188</v>
      </c>
      <c r="B40" s="21" t="s">
        <v>187</v>
      </c>
      <c r="C40" s="21" t="s">
        <v>189</v>
      </c>
      <c r="D40" s="24">
        <v>320000</v>
      </c>
      <c r="E40" s="22">
        <v>1913.12</v>
      </c>
      <c r="F40" s="23">
        <v>0.81244782177393704</v>
      </c>
      <c r="G40" s="22"/>
    </row>
    <row r="41" spans="1:7" x14ac:dyDescent="0.2">
      <c r="A41" s="21" t="s">
        <v>193</v>
      </c>
      <c r="B41" s="21" t="s">
        <v>192</v>
      </c>
      <c r="C41" s="21" t="s">
        <v>194</v>
      </c>
      <c r="D41" s="24">
        <v>60000</v>
      </c>
      <c r="E41" s="22">
        <v>1813.8</v>
      </c>
      <c r="F41" s="23">
        <v>0.770269433769741</v>
      </c>
      <c r="G41" s="22"/>
    </row>
    <row r="42" spans="1:7" x14ac:dyDescent="0.2">
      <c r="A42" s="21" t="s">
        <v>207</v>
      </c>
      <c r="B42" s="21" t="s">
        <v>206</v>
      </c>
      <c r="C42" s="21" t="s">
        <v>208</v>
      </c>
      <c r="D42" s="24">
        <v>125000</v>
      </c>
      <c r="E42" s="22">
        <v>1789.25</v>
      </c>
      <c r="F42" s="23">
        <v>0.75984374482992001</v>
      </c>
      <c r="G42" s="22"/>
    </row>
    <row r="43" spans="1:7" x14ac:dyDescent="0.2">
      <c r="A43" s="21" t="s">
        <v>224</v>
      </c>
      <c r="B43" s="21" t="s">
        <v>223</v>
      </c>
      <c r="C43" s="21" t="s">
        <v>213</v>
      </c>
      <c r="D43" s="24">
        <v>180000</v>
      </c>
      <c r="E43" s="22">
        <v>1671.66</v>
      </c>
      <c r="F43" s="23">
        <v>0.70990660583058995</v>
      </c>
      <c r="G43" s="22"/>
    </row>
    <row r="44" spans="1:7" x14ac:dyDescent="0.2">
      <c r="A44" s="21" t="s">
        <v>186</v>
      </c>
      <c r="B44" s="21" t="s">
        <v>185</v>
      </c>
      <c r="C44" s="21" t="s">
        <v>180</v>
      </c>
      <c r="D44" s="24">
        <v>591111</v>
      </c>
      <c r="E44" s="22">
        <v>1671.0707970000001</v>
      </c>
      <c r="F44" s="23">
        <v>0.70965638802202002</v>
      </c>
      <c r="G44" s="22"/>
    </row>
    <row r="45" spans="1:7" x14ac:dyDescent="0.2">
      <c r="A45" s="21" t="s">
        <v>199</v>
      </c>
      <c r="B45" s="21" t="s">
        <v>198</v>
      </c>
      <c r="C45" s="21" t="s">
        <v>200</v>
      </c>
      <c r="D45" s="24">
        <v>161776</v>
      </c>
      <c r="E45" s="22">
        <v>1617.5982240000001</v>
      </c>
      <c r="F45" s="23">
        <v>0.68694810236377701</v>
      </c>
      <c r="G45" s="22"/>
    </row>
    <row r="46" spans="1:7" x14ac:dyDescent="0.2">
      <c r="A46" s="21" t="s">
        <v>196</v>
      </c>
      <c r="B46" s="21" t="s">
        <v>195</v>
      </c>
      <c r="C46" s="21" t="s">
        <v>197</v>
      </c>
      <c r="D46" s="24">
        <v>870000</v>
      </c>
      <c r="E46" s="22">
        <v>1590.7080000000001</v>
      </c>
      <c r="F46" s="23">
        <v>0.67552858664295801</v>
      </c>
      <c r="G46" s="22"/>
    </row>
    <row r="47" spans="1:7" x14ac:dyDescent="0.2">
      <c r="A47" s="21" t="s">
        <v>218</v>
      </c>
      <c r="B47" s="21" t="s">
        <v>217</v>
      </c>
      <c r="C47" s="21" t="s">
        <v>163</v>
      </c>
      <c r="D47" s="24">
        <v>75000</v>
      </c>
      <c r="E47" s="22">
        <v>1495.2750000000001</v>
      </c>
      <c r="F47" s="23">
        <v>0.63500089733159604</v>
      </c>
      <c r="G47" s="22"/>
    </row>
    <row r="48" spans="1:7" x14ac:dyDescent="0.2">
      <c r="A48" s="21" t="s">
        <v>220</v>
      </c>
      <c r="B48" s="21" t="s">
        <v>219</v>
      </c>
      <c r="C48" s="21" t="s">
        <v>189</v>
      </c>
      <c r="D48" s="24">
        <v>903000</v>
      </c>
      <c r="E48" s="22">
        <v>1492.3880999999999</v>
      </c>
      <c r="F48" s="23">
        <v>0.63377491275316999</v>
      </c>
      <c r="G48" s="22"/>
    </row>
    <row r="49" spans="1:9" x14ac:dyDescent="0.2">
      <c r="A49" s="21" t="s">
        <v>343</v>
      </c>
      <c r="B49" s="21" t="s">
        <v>342</v>
      </c>
      <c r="C49" s="21" t="s">
        <v>180</v>
      </c>
      <c r="D49" s="24">
        <v>100000</v>
      </c>
      <c r="E49" s="22">
        <v>1399.1</v>
      </c>
      <c r="F49" s="23">
        <v>0.59415810165798</v>
      </c>
      <c r="G49" s="22"/>
    </row>
    <row r="50" spans="1:9" x14ac:dyDescent="0.2">
      <c r="A50" s="21" t="s">
        <v>226</v>
      </c>
      <c r="B50" s="21" t="s">
        <v>225</v>
      </c>
      <c r="C50" s="21" t="s">
        <v>227</v>
      </c>
      <c r="D50" s="24">
        <v>330000</v>
      </c>
      <c r="E50" s="22">
        <v>1316.2049999999999</v>
      </c>
      <c r="F50" s="23">
        <v>0.55895494545975399</v>
      </c>
      <c r="G50" s="22"/>
    </row>
    <row r="51" spans="1:9" x14ac:dyDescent="0.2">
      <c r="A51" s="21" t="s">
        <v>215</v>
      </c>
      <c r="B51" s="21" t="s">
        <v>214</v>
      </c>
      <c r="C51" s="21" t="s">
        <v>216</v>
      </c>
      <c r="D51" s="24">
        <v>73000</v>
      </c>
      <c r="E51" s="22">
        <v>1225.816</v>
      </c>
      <c r="F51" s="23">
        <v>0.520569299937087</v>
      </c>
      <c r="G51" s="22"/>
    </row>
    <row r="52" spans="1:9" x14ac:dyDescent="0.2">
      <c r="A52" s="21" t="s">
        <v>229</v>
      </c>
      <c r="B52" s="21" t="s">
        <v>228</v>
      </c>
      <c r="C52" s="21" t="s">
        <v>230</v>
      </c>
      <c r="D52" s="24">
        <v>60000</v>
      </c>
      <c r="E52" s="22">
        <v>1046.82</v>
      </c>
      <c r="F52" s="23">
        <v>0.44455477376714098</v>
      </c>
      <c r="G52" s="22"/>
    </row>
    <row r="53" spans="1:9" x14ac:dyDescent="0.2">
      <c r="A53" s="21" t="s">
        <v>235</v>
      </c>
      <c r="B53" s="21" t="s">
        <v>234</v>
      </c>
      <c r="C53" s="21" t="s">
        <v>121</v>
      </c>
      <c r="D53" s="24">
        <v>250000</v>
      </c>
      <c r="E53" s="22">
        <v>909</v>
      </c>
      <c r="F53" s="23">
        <v>0.38602652734408099</v>
      </c>
      <c r="G53" s="22"/>
    </row>
    <row r="54" spans="1:9" x14ac:dyDescent="0.2">
      <c r="A54" s="21" t="s">
        <v>232</v>
      </c>
      <c r="B54" s="21" t="s">
        <v>231</v>
      </c>
      <c r="C54" s="21" t="s">
        <v>233</v>
      </c>
      <c r="D54" s="24">
        <v>57000</v>
      </c>
      <c r="E54" s="22">
        <v>750.17700000000002</v>
      </c>
      <c r="F54" s="23">
        <v>0.31857890231397201</v>
      </c>
      <c r="G54" s="22"/>
    </row>
    <row r="55" spans="1:9" x14ac:dyDescent="0.2">
      <c r="A55" s="21" t="s">
        <v>237</v>
      </c>
      <c r="B55" s="21" t="s">
        <v>236</v>
      </c>
      <c r="C55" s="21" t="s">
        <v>238</v>
      </c>
      <c r="D55" s="24">
        <v>20000</v>
      </c>
      <c r="E55" s="22">
        <v>498.48</v>
      </c>
      <c r="F55" s="23">
        <v>0.211690322717797</v>
      </c>
      <c r="G55" s="22"/>
    </row>
    <row r="56" spans="1:9" ht="10.5" x14ac:dyDescent="0.25">
      <c r="A56" s="20" t="s">
        <v>27</v>
      </c>
      <c r="B56" s="20"/>
      <c r="C56" s="20"/>
      <c r="D56" s="20"/>
      <c r="E56" s="25">
        <f>SUM(E7:E55)</f>
        <v>165321.36288199999</v>
      </c>
      <c r="F56" s="26">
        <f>SUM(F7:F55)</f>
        <v>70.207295499592036</v>
      </c>
      <c r="G56" s="25"/>
      <c r="H56" s="14"/>
      <c r="I56" s="14"/>
    </row>
    <row r="57" spans="1:9" x14ac:dyDescent="0.2">
      <c r="A57" s="21"/>
      <c r="B57" s="21"/>
      <c r="C57" s="21"/>
      <c r="D57" s="21"/>
      <c r="E57" s="22"/>
      <c r="F57" s="23"/>
      <c r="G57" s="22"/>
    </row>
    <row r="58" spans="1:9" ht="10.5" x14ac:dyDescent="0.25">
      <c r="A58" s="20" t="s">
        <v>365</v>
      </c>
      <c r="B58" s="21"/>
      <c r="C58" s="21"/>
      <c r="D58" s="21"/>
      <c r="E58" s="22"/>
      <c r="F58" s="23"/>
      <c r="G58" s="22"/>
    </row>
    <row r="59" spans="1:9" x14ac:dyDescent="0.2">
      <c r="A59" s="21"/>
      <c r="B59" s="21" t="s">
        <v>366</v>
      </c>
      <c r="C59" s="21" t="s">
        <v>213</v>
      </c>
      <c r="D59" s="24">
        <v>27500</v>
      </c>
      <c r="E59" s="22">
        <v>2.7499999999999998E-3</v>
      </c>
      <c r="F59" s="23">
        <v>1.16784702991884E-6</v>
      </c>
      <c r="G59" s="22"/>
    </row>
    <row r="60" spans="1:9" x14ac:dyDescent="0.2">
      <c r="A60" s="21" t="s">
        <v>368</v>
      </c>
      <c r="B60" s="21" t="s">
        <v>367</v>
      </c>
      <c r="C60" s="21" t="s">
        <v>369</v>
      </c>
      <c r="D60" s="24">
        <v>27000</v>
      </c>
      <c r="E60" s="22">
        <v>2.7000000000000001E-3</v>
      </c>
      <c r="F60" s="23">
        <v>1.1466134475566799E-6</v>
      </c>
      <c r="G60" s="22"/>
    </row>
    <row r="61" spans="1:9" ht="10.5" x14ac:dyDescent="0.25">
      <c r="A61" s="20" t="s">
        <v>27</v>
      </c>
      <c r="B61" s="20"/>
      <c r="C61" s="20"/>
      <c r="D61" s="20"/>
      <c r="E61" s="25">
        <f>SUM(E58:E60)</f>
        <v>5.45E-3</v>
      </c>
      <c r="F61" s="26">
        <f>SUM(F58:F60)</f>
        <v>2.3144604774755202E-6</v>
      </c>
      <c r="G61" s="25"/>
      <c r="H61" s="14"/>
      <c r="I61" s="14"/>
    </row>
    <row r="62" spans="1:9" x14ac:dyDescent="0.2">
      <c r="A62" s="21"/>
      <c r="B62" s="21"/>
      <c r="C62" s="21"/>
      <c r="D62" s="21"/>
      <c r="E62" s="22"/>
      <c r="F62" s="23"/>
      <c r="G62" s="22"/>
    </row>
    <row r="63" spans="1:9" ht="10.5" x14ac:dyDescent="0.25">
      <c r="A63" s="20" t="s">
        <v>370</v>
      </c>
      <c r="B63" s="21"/>
      <c r="C63" s="21"/>
      <c r="D63" s="21"/>
      <c r="E63" s="22"/>
      <c r="F63" s="23"/>
      <c r="G63" s="22"/>
    </row>
    <row r="64" spans="1:9" x14ac:dyDescent="0.2">
      <c r="A64" s="21" t="s">
        <v>372</v>
      </c>
      <c r="B64" s="21" t="s">
        <v>371</v>
      </c>
      <c r="C64" s="21" t="s">
        <v>230</v>
      </c>
      <c r="D64" s="24">
        <v>1129832</v>
      </c>
      <c r="E64" s="22">
        <v>1841.4001940000001</v>
      </c>
      <c r="F64" s="23">
        <v>0.78199045361995301</v>
      </c>
      <c r="G64" s="22"/>
    </row>
    <row r="65" spans="1:9" ht="10.5" x14ac:dyDescent="0.25">
      <c r="A65" s="20" t="s">
        <v>27</v>
      </c>
      <c r="B65" s="20"/>
      <c r="C65" s="20"/>
      <c r="D65" s="20"/>
      <c r="E65" s="25">
        <f>SUM(E63:E64)</f>
        <v>1841.4001940000001</v>
      </c>
      <c r="F65" s="26">
        <f>SUM(F63:F64)</f>
        <v>0.78199045361995301</v>
      </c>
      <c r="G65" s="25"/>
      <c r="H65" s="14"/>
      <c r="I65" s="14"/>
    </row>
    <row r="66" spans="1:9" x14ac:dyDescent="0.2">
      <c r="A66" s="21"/>
      <c r="B66" s="21"/>
      <c r="C66" s="21"/>
      <c r="D66" s="21"/>
      <c r="E66" s="22"/>
      <c r="F66" s="23"/>
      <c r="G66" s="22"/>
    </row>
    <row r="67" spans="1:9" ht="10.5" x14ac:dyDescent="0.25">
      <c r="A67" s="20" t="s">
        <v>19</v>
      </c>
      <c r="B67" s="21"/>
      <c r="C67" s="21"/>
      <c r="D67" s="21"/>
      <c r="E67" s="22"/>
      <c r="F67" s="23"/>
      <c r="G67" s="22"/>
    </row>
    <row r="68" spans="1:9" ht="10.5" x14ac:dyDescent="0.25">
      <c r="A68" s="20" t="s">
        <v>20</v>
      </c>
      <c r="B68" s="21"/>
      <c r="C68" s="21"/>
      <c r="D68" s="21"/>
      <c r="E68" s="22"/>
      <c r="F68" s="23"/>
      <c r="G68" s="22"/>
    </row>
    <row r="69" spans="1:9" x14ac:dyDescent="0.2">
      <c r="A69" s="21" t="s">
        <v>23</v>
      </c>
      <c r="B69" s="21" t="s">
        <v>22</v>
      </c>
      <c r="C69" s="21" t="s">
        <v>24</v>
      </c>
      <c r="D69" s="24">
        <v>9994</v>
      </c>
      <c r="E69" s="22">
        <v>10612.23883</v>
      </c>
      <c r="F69" s="23">
        <v>4.5067169448744897</v>
      </c>
      <c r="G69" s="22">
        <v>8.1367999999999991</v>
      </c>
    </row>
    <row r="70" spans="1:9" x14ac:dyDescent="0.2">
      <c r="A70" s="21" t="s">
        <v>26</v>
      </c>
      <c r="B70" s="21" t="s">
        <v>25</v>
      </c>
      <c r="C70" s="21" t="s">
        <v>24</v>
      </c>
      <c r="D70" s="24">
        <v>7150</v>
      </c>
      <c r="E70" s="22">
        <v>7572.8867499999997</v>
      </c>
      <c r="F70" s="23">
        <v>3.21599029050881</v>
      </c>
      <c r="G70" s="22">
        <v>8.0718999999999994</v>
      </c>
    </row>
    <row r="71" spans="1:9" x14ac:dyDescent="0.2">
      <c r="A71" s="21" t="s">
        <v>98</v>
      </c>
      <c r="B71" s="21" t="s">
        <v>97</v>
      </c>
      <c r="C71" s="21" t="s">
        <v>21</v>
      </c>
      <c r="D71" s="24">
        <v>5000</v>
      </c>
      <c r="E71" s="22">
        <v>5197.2013698999999</v>
      </c>
      <c r="F71" s="23">
        <v>2.2071040668101198</v>
      </c>
      <c r="G71" s="22">
        <v>7.6882999999999999</v>
      </c>
    </row>
    <row r="72" spans="1:9" x14ac:dyDescent="0.2">
      <c r="A72" s="21" t="s">
        <v>92</v>
      </c>
      <c r="B72" s="21" t="s">
        <v>91</v>
      </c>
      <c r="C72" s="21" t="s">
        <v>21</v>
      </c>
      <c r="D72" s="24">
        <v>4500</v>
      </c>
      <c r="E72" s="22">
        <v>4544.6584315</v>
      </c>
      <c r="F72" s="23">
        <v>1.92998758226286</v>
      </c>
      <c r="G72" s="22">
        <v>7.2312000000000003</v>
      </c>
    </row>
    <row r="73" spans="1:9" x14ac:dyDescent="0.2">
      <c r="A73" s="21" t="s">
        <v>345</v>
      </c>
      <c r="B73" s="21" t="s">
        <v>344</v>
      </c>
      <c r="C73" s="21" t="s">
        <v>21</v>
      </c>
      <c r="D73" s="24">
        <v>3500</v>
      </c>
      <c r="E73" s="22">
        <v>3886.2846918</v>
      </c>
      <c r="F73" s="23">
        <v>1.65039492172279</v>
      </c>
      <c r="G73" s="22">
        <v>7.2774000000000001</v>
      </c>
    </row>
    <row r="74" spans="1:9" x14ac:dyDescent="0.2">
      <c r="A74" s="21" t="s">
        <v>83</v>
      </c>
      <c r="B74" s="21" t="s">
        <v>82</v>
      </c>
      <c r="C74" s="21" t="s">
        <v>21</v>
      </c>
      <c r="D74" s="24">
        <v>2500</v>
      </c>
      <c r="E74" s="22">
        <v>2825.0677396999999</v>
      </c>
      <c r="F74" s="23">
        <v>1.1997261705920601</v>
      </c>
      <c r="G74" s="22">
        <v>7.4550000000000001</v>
      </c>
    </row>
    <row r="75" spans="1:9" x14ac:dyDescent="0.2">
      <c r="A75" s="21" t="s">
        <v>96</v>
      </c>
      <c r="B75" s="21" t="s">
        <v>95</v>
      </c>
      <c r="C75" s="21" t="s">
        <v>21</v>
      </c>
      <c r="D75" s="24">
        <v>250</v>
      </c>
      <c r="E75" s="22">
        <v>2643.7263699</v>
      </c>
      <c r="F75" s="23">
        <v>1.1227156323657499</v>
      </c>
      <c r="G75" s="22">
        <v>6.9649999999999999</v>
      </c>
    </row>
    <row r="76" spans="1:9" x14ac:dyDescent="0.2">
      <c r="A76" s="21" t="s">
        <v>90</v>
      </c>
      <c r="B76" s="21" t="s">
        <v>89</v>
      </c>
      <c r="C76" s="21" t="s">
        <v>21</v>
      </c>
      <c r="D76" s="24">
        <v>2500</v>
      </c>
      <c r="E76" s="22">
        <v>2580.9002740000001</v>
      </c>
      <c r="F76" s="23">
        <v>1.09603517073004</v>
      </c>
      <c r="G76" s="22">
        <v>7.3414999999999999</v>
      </c>
    </row>
    <row r="77" spans="1:9" x14ac:dyDescent="0.2">
      <c r="A77" s="21" t="s">
        <v>94</v>
      </c>
      <c r="B77" s="21" t="s">
        <v>93</v>
      </c>
      <c r="C77" s="21" t="s">
        <v>21</v>
      </c>
      <c r="D77" s="24">
        <v>3500</v>
      </c>
      <c r="E77" s="22">
        <v>1960.049</v>
      </c>
      <c r="F77" s="23">
        <v>0.83237723750741399</v>
      </c>
      <c r="G77" s="22">
        <v>6.65</v>
      </c>
    </row>
    <row r="78" spans="1:9" x14ac:dyDescent="0.2">
      <c r="A78" s="21" t="s">
        <v>85</v>
      </c>
      <c r="B78" s="21" t="s">
        <v>84</v>
      </c>
      <c r="C78" s="21" t="s">
        <v>86</v>
      </c>
      <c r="D78" s="24">
        <v>1000</v>
      </c>
      <c r="E78" s="22">
        <v>1080.048589</v>
      </c>
      <c r="F78" s="23">
        <v>0.45866601339333901</v>
      </c>
      <c r="G78" s="22">
        <v>7.4275000000000002</v>
      </c>
    </row>
    <row r="79" spans="1:9" x14ac:dyDescent="0.2">
      <c r="A79" s="21" t="s">
        <v>100</v>
      </c>
      <c r="B79" s="21" t="s">
        <v>99</v>
      </c>
      <c r="C79" s="21" t="s">
        <v>21</v>
      </c>
      <c r="D79" s="24">
        <v>1000</v>
      </c>
      <c r="E79" s="22">
        <v>1049.4338685</v>
      </c>
      <c r="F79" s="23">
        <v>0.44566480960871302</v>
      </c>
      <c r="G79" s="22">
        <v>7.0686999999999998</v>
      </c>
    </row>
    <row r="80" spans="1:9" x14ac:dyDescent="0.2">
      <c r="A80" s="21" t="s">
        <v>107</v>
      </c>
      <c r="B80" s="21" t="s">
        <v>106</v>
      </c>
      <c r="C80" s="21" t="s">
        <v>21</v>
      </c>
      <c r="D80" s="24">
        <v>500</v>
      </c>
      <c r="E80" s="22">
        <v>531.50020549999999</v>
      </c>
      <c r="F80" s="23">
        <v>0.225713067779791</v>
      </c>
      <c r="G80" s="22">
        <v>6.6449999999999996</v>
      </c>
    </row>
    <row r="81" spans="1:9" ht="10.5" x14ac:dyDescent="0.25">
      <c r="A81" s="20" t="s">
        <v>27</v>
      </c>
      <c r="B81" s="20"/>
      <c r="C81" s="20"/>
      <c r="D81" s="20"/>
      <c r="E81" s="25">
        <f>SUM(E68:E80)</f>
        <v>44483.996119800002</v>
      </c>
      <c r="F81" s="26">
        <f>SUM(F68:F80)</f>
        <v>18.891091908156177</v>
      </c>
      <c r="G81" s="25"/>
      <c r="H81" s="14"/>
      <c r="I81" s="14"/>
    </row>
    <row r="82" spans="1:9" x14ac:dyDescent="0.2">
      <c r="A82" s="21"/>
      <c r="B82" s="21"/>
      <c r="C82" s="21"/>
      <c r="D82" s="21"/>
      <c r="E82" s="22"/>
      <c r="F82" s="23"/>
      <c r="G82" s="22"/>
    </row>
    <row r="83" spans="1:9" ht="10.5" x14ac:dyDescent="0.25">
      <c r="A83" s="20" t="s">
        <v>33</v>
      </c>
      <c r="B83" s="21"/>
      <c r="C83" s="21"/>
      <c r="D83" s="21"/>
      <c r="E83" s="22"/>
      <c r="F83" s="23"/>
      <c r="G83" s="22"/>
    </row>
    <row r="84" spans="1:9" x14ac:dyDescent="0.2">
      <c r="A84" s="21" t="s">
        <v>69</v>
      </c>
      <c r="B84" s="21" t="s">
        <v>1332</v>
      </c>
      <c r="C84" s="21" t="s">
        <v>34</v>
      </c>
      <c r="D84" s="24">
        <v>4500000</v>
      </c>
      <c r="E84" s="22">
        <v>4569.6435000000001</v>
      </c>
      <c r="F84" s="23">
        <v>1.94059803245924</v>
      </c>
      <c r="G84" s="22">
        <v>7.2510395699999997</v>
      </c>
    </row>
    <row r="85" spans="1:9" x14ac:dyDescent="0.2">
      <c r="A85" s="21" t="s">
        <v>101</v>
      </c>
      <c r="B85" s="21" t="s">
        <v>1331</v>
      </c>
      <c r="C85" s="21" t="s">
        <v>34</v>
      </c>
      <c r="D85" s="24">
        <v>2500000</v>
      </c>
      <c r="E85" s="22">
        <v>2555.9077778000001</v>
      </c>
      <c r="F85" s="23">
        <v>1.0854215662000699</v>
      </c>
      <c r="G85" s="22">
        <v>7.1328761250000001</v>
      </c>
    </row>
    <row r="86" spans="1:9" x14ac:dyDescent="0.2">
      <c r="A86" s="21" t="s">
        <v>71</v>
      </c>
      <c r="B86" s="21" t="s">
        <v>70</v>
      </c>
      <c r="C86" s="21" t="s">
        <v>34</v>
      </c>
      <c r="D86" s="24">
        <v>2000000</v>
      </c>
      <c r="E86" s="22">
        <v>2112.5740000000001</v>
      </c>
      <c r="F86" s="23">
        <v>0.89715028050318502</v>
      </c>
      <c r="G86" s="22">
        <v>7.5082519850000002</v>
      </c>
    </row>
    <row r="87" spans="1:9" x14ac:dyDescent="0.2">
      <c r="A87" s="21" t="s">
        <v>75</v>
      </c>
      <c r="B87" s="21" t="s">
        <v>74</v>
      </c>
      <c r="C87" s="21" t="s">
        <v>34</v>
      </c>
      <c r="D87" s="24">
        <v>2125000</v>
      </c>
      <c r="E87" s="22">
        <v>2111.2130000000002</v>
      </c>
      <c r="F87" s="23">
        <v>0.89657230239128705</v>
      </c>
      <c r="G87" s="22">
        <v>7.3924019950000002</v>
      </c>
    </row>
    <row r="88" spans="1:9" x14ac:dyDescent="0.2">
      <c r="A88" s="21" t="s">
        <v>66</v>
      </c>
      <c r="B88" s="21" t="s">
        <v>65</v>
      </c>
      <c r="C88" s="21" t="s">
        <v>34</v>
      </c>
      <c r="D88" s="24">
        <v>1896200</v>
      </c>
      <c r="E88" s="22">
        <v>1805.714299</v>
      </c>
      <c r="F88" s="23">
        <v>0.76683566580695495</v>
      </c>
      <c r="G88" s="22">
        <v>7.4246111111125002</v>
      </c>
    </row>
    <row r="89" spans="1:9" x14ac:dyDescent="0.2">
      <c r="A89" s="21" t="s">
        <v>359</v>
      </c>
      <c r="B89" s="21" t="s">
        <v>358</v>
      </c>
      <c r="C89" s="21" t="s">
        <v>34</v>
      </c>
      <c r="D89" s="24">
        <v>500000</v>
      </c>
      <c r="E89" s="22">
        <v>501.4616944</v>
      </c>
      <c r="F89" s="23">
        <v>0.21295656379022099</v>
      </c>
      <c r="G89" s="22">
        <v>5.6673</v>
      </c>
    </row>
    <row r="90" spans="1:9" x14ac:dyDescent="0.2">
      <c r="A90" s="21" t="s">
        <v>81</v>
      </c>
      <c r="B90" s="21" t="s">
        <v>80</v>
      </c>
      <c r="C90" s="21" t="s">
        <v>34</v>
      </c>
      <c r="D90" s="24">
        <v>83300</v>
      </c>
      <c r="E90" s="22">
        <v>81.718864199999999</v>
      </c>
      <c r="F90" s="23">
        <v>3.4703684670658499E-2</v>
      </c>
      <c r="G90" s="22">
        <v>7.5008873149999999</v>
      </c>
    </row>
    <row r="91" spans="1:9" x14ac:dyDescent="0.2">
      <c r="A91" s="21" t="s">
        <v>77</v>
      </c>
      <c r="B91" s="21" t="s">
        <v>76</v>
      </c>
      <c r="C91" s="21" t="s">
        <v>34</v>
      </c>
      <c r="D91" s="24">
        <v>52560</v>
      </c>
      <c r="E91" s="22">
        <v>53.3473313</v>
      </c>
      <c r="F91" s="23">
        <v>2.26550990592004E-2</v>
      </c>
      <c r="G91" s="22">
        <v>7.4033003449999999</v>
      </c>
    </row>
    <row r="92" spans="1:9" x14ac:dyDescent="0.2">
      <c r="A92" s="21" t="s">
        <v>79</v>
      </c>
      <c r="B92" s="21" t="s">
        <v>78</v>
      </c>
      <c r="C92" s="21" t="s">
        <v>34</v>
      </c>
      <c r="D92" s="24">
        <v>50000</v>
      </c>
      <c r="E92" s="22">
        <v>50.652383299999997</v>
      </c>
      <c r="F92" s="23">
        <v>2.1510631052805599E-2</v>
      </c>
      <c r="G92" s="22">
        <v>7.430775025</v>
      </c>
    </row>
    <row r="93" spans="1:9" x14ac:dyDescent="0.2">
      <c r="A93" s="21" t="s">
        <v>361</v>
      </c>
      <c r="B93" s="21" t="s">
        <v>360</v>
      </c>
      <c r="C93" s="21" t="s">
        <v>34</v>
      </c>
      <c r="D93" s="24">
        <v>20000</v>
      </c>
      <c r="E93" s="22">
        <v>21.0487</v>
      </c>
      <c r="F93" s="23">
        <v>8.9387861013282294E-3</v>
      </c>
      <c r="G93" s="22">
        <v>5.7950036744500002</v>
      </c>
    </row>
    <row r="94" spans="1:9" ht="10.5" x14ac:dyDescent="0.25">
      <c r="A94" s="20" t="s">
        <v>27</v>
      </c>
      <c r="B94" s="20"/>
      <c r="C94" s="20"/>
      <c r="D94" s="20"/>
      <c r="E94" s="25">
        <f>SUM(E84:E93)</f>
        <v>13863.281549999998</v>
      </c>
      <c r="F94" s="26">
        <f>SUM(F84:F93)</f>
        <v>5.8873426120349501</v>
      </c>
      <c r="G94" s="25"/>
      <c r="H94" s="14"/>
      <c r="I94" s="14"/>
    </row>
    <row r="95" spans="1:9" x14ac:dyDescent="0.2">
      <c r="A95" s="21"/>
      <c r="B95" s="21"/>
      <c r="C95" s="21"/>
      <c r="D95" s="21"/>
      <c r="E95" s="22"/>
      <c r="F95" s="23"/>
      <c r="G95" s="22"/>
    </row>
    <row r="96" spans="1:9" ht="10.5" x14ac:dyDescent="0.25">
      <c r="A96" s="20" t="s">
        <v>36</v>
      </c>
      <c r="B96" s="20"/>
      <c r="C96" s="20"/>
      <c r="D96" s="20"/>
      <c r="E96" s="25">
        <f>E56+E61+E65+E81+E94</f>
        <v>225510.04619579995</v>
      </c>
      <c r="F96" s="26">
        <f>F56+F61+F65+F81+F94</f>
        <v>95.76772278786359</v>
      </c>
      <c r="G96" s="25"/>
      <c r="H96" s="14"/>
      <c r="I96" s="14"/>
    </row>
    <row r="97" spans="1:9" ht="10.5" x14ac:dyDescent="0.25">
      <c r="A97" s="20"/>
      <c r="B97" s="20"/>
      <c r="C97" s="20"/>
      <c r="D97" s="20"/>
      <c r="E97" s="25"/>
      <c r="F97" s="26"/>
      <c r="G97" s="25"/>
      <c r="H97" s="14"/>
      <c r="I97" s="14"/>
    </row>
    <row r="98" spans="1:9" ht="10.5" x14ac:dyDescent="0.25">
      <c r="A98" s="20" t="s">
        <v>38</v>
      </c>
      <c r="B98" s="20"/>
      <c r="C98" s="20"/>
      <c r="D98" s="20"/>
      <c r="E98" s="25">
        <f>E100-(E56+E61+E65+E81+E94)</f>
        <v>9965.9990009000467</v>
      </c>
      <c r="F98" s="26">
        <f>F100-(F56+F61+F65+F81+F94)</f>
        <v>4.2322772121364096</v>
      </c>
      <c r="G98" s="25"/>
      <c r="H98" s="14"/>
      <c r="I98" s="14"/>
    </row>
    <row r="99" spans="1:9" ht="10.5" x14ac:dyDescent="0.25">
      <c r="A99" s="20"/>
      <c r="B99" s="20"/>
      <c r="C99" s="20"/>
      <c r="D99" s="20"/>
      <c r="E99" s="25"/>
      <c r="F99" s="26"/>
      <c r="G99" s="25"/>
      <c r="H99" s="14"/>
      <c r="I99" s="14"/>
    </row>
    <row r="100" spans="1:9" ht="10.5" x14ac:dyDescent="0.25">
      <c r="A100" s="27" t="s">
        <v>37</v>
      </c>
      <c r="B100" s="27"/>
      <c r="C100" s="27"/>
      <c r="D100" s="27"/>
      <c r="E100" s="28">
        <v>235476.0451967</v>
      </c>
      <c r="F100" s="29">
        <v>100</v>
      </c>
      <c r="G100" s="28"/>
      <c r="H100" s="14"/>
      <c r="I100" s="14"/>
    </row>
    <row r="101" spans="1:9" ht="10.5" x14ac:dyDescent="0.25">
      <c r="F101" s="58" t="s">
        <v>942</v>
      </c>
    </row>
    <row r="102" spans="1:9" ht="10.5" x14ac:dyDescent="0.25">
      <c r="A102" s="14" t="s">
        <v>39</v>
      </c>
    </row>
    <row r="103" spans="1:9" ht="10.5" x14ac:dyDescent="0.25">
      <c r="A103" s="14" t="s">
        <v>373</v>
      </c>
    </row>
    <row r="105" spans="1:9" ht="10.5" x14ac:dyDescent="0.25">
      <c r="A105" s="14" t="s">
        <v>40</v>
      </c>
    </row>
    <row r="106" spans="1:9" ht="10.5" x14ac:dyDescent="0.25">
      <c r="A106" s="14" t="s">
        <v>41</v>
      </c>
    </row>
    <row r="107" spans="1:9" ht="10.5" x14ac:dyDescent="0.25">
      <c r="A107" s="14" t="s">
        <v>42</v>
      </c>
      <c r="B107" s="14"/>
      <c r="C107" s="30" t="s">
        <v>44</v>
      </c>
      <c r="D107" s="14" t="s">
        <v>43</v>
      </c>
    </row>
    <row r="108" spans="1:9" x14ac:dyDescent="0.2">
      <c r="A108" s="7" t="s">
        <v>45</v>
      </c>
      <c r="C108" s="31">
        <v>262.76609999999999</v>
      </c>
      <c r="D108" s="31">
        <v>275.0204</v>
      </c>
    </row>
    <row r="109" spans="1:9" x14ac:dyDescent="0.2">
      <c r="A109" s="7" t="s">
        <v>46</v>
      </c>
      <c r="C109" s="31">
        <v>30.653500000000001</v>
      </c>
      <c r="D109" s="31">
        <v>29.528700000000001</v>
      </c>
    </row>
    <row r="110" spans="1:9" x14ac:dyDescent="0.2">
      <c r="A110" s="7" t="s">
        <v>47</v>
      </c>
      <c r="C110" s="31">
        <v>299.64139999999998</v>
      </c>
      <c r="D110" s="31">
        <v>315.36320000000001</v>
      </c>
    </row>
    <row r="111" spans="1:9" x14ac:dyDescent="0.2">
      <c r="A111" s="7" t="s">
        <v>48</v>
      </c>
      <c r="C111" s="31">
        <v>36.323500000000003</v>
      </c>
      <c r="D111" s="31">
        <v>35.146599999999999</v>
      </c>
    </row>
    <row r="113" spans="1:9" ht="10.5" x14ac:dyDescent="0.25">
      <c r="A113" s="14" t="s">
        <v>49</v>
      </c>
    </row>
    <row r="114" spans="1:9" ht="10.5" x14ac:dyDescent="0.25">
      <c r="A114" s="108" t="s">
        <v>50</v>
      </c>
      <c r="B114" s="109"/>
      <c r="C114" s="32" t="s">
        <v>51</v>
      </c>
    </row>
    <row r="115" spans="1:9" x14ac:dyDescent="0.2">
      <c r="A115" s="104" t="s">
        <v>46</v>
      </c>
      <c r="B115" s="105"/>
      <c r="C115" s="33">
        <v>2.5</v>
      </c>
    </row>
    <row r="116" spans="1:9" x14ac:dyDescent="0.2">
      <c r="A116" s="104" t="s">
        <v>48</v>
      </c>
      <c r="B116" s="105"/>
      <c r="C116" s="33">
        <v>3</v>
      </c>
    </row>
    <row r="117" spans="1:9" x14ac:dyDescent="0.2">
      <c r="A117" s="7" t="s">
        <v>52</v>
      </c>
    </row>
    <row r="118" spans="1:9" x14ac:dyDescent="0.2">
      <c r="A118" s="7" t="s">
        <v>53</v>
      </c>
    </row>
    <row r="120" spans="1:9" ht="10.5" x14ac:dyDescent="0.25">
      <c r="A120" s="14" t="s">
        <v>283</v>
      </c>
      <c r="D120" s="36">
        <v>0.55275401837637805</v>
      </c>
    </row>
    <row r="122" spans="1:9" ht="10.5" x14ac:dyDescent="0.25">
      <c r="A122" s="14" t="s">
        <v>284</v>
      </c>
      <c r="D122" s="34">
        <v>4.7687440728654602</v>
      </c>
      <c r="E122" s="10" t="s">
        <v>54</v>
      </c>
    </row>
    <row r="124" spans="1:9" ht="10.5" x14ac:dyDescent="0.25">
      <c r="A124" s="14" t="s">
        <v>285</v>
      </c>
      <c r="D124" s="30" t="s">
        <v>55</v>
      </c>
    </row>
    <row r="126" spans="1:9" ht="10.5" x14ac:dyDescent="0.25">
      <c r="A126" s="64" t="s">
        <v>1003</v>
      </c>
      <c r="B126" s="65"/>
      <c r="C126" s="65"/>
      <c r="D126" s="65"/>
      <c r="E126" s="11"/>
      <c r="G126" s="11"/>
      <c r="H126" s="65"/>
      <c r="I126" s="65"/>
    </row>
    <row r="127" spans="1:9" ht="10.5" x14ac:dyDescent="0.25">
      <c r="A127" s="64"/>
      <c r="B127" s="65"/>
      <c r="C127" s="65"/>
      <c r="D127" s="65"/>
      <c r="E127" s="11"/>
      <c r="G127" s="11"/>
      <c r="H127" s="65"/>
      <c r="I127" s="65"/>
    </row>
    <row r="128" spans="1:9" ht="10.5" x14ac:dyDescent="0.25">
      <c r="A128" s="64" t="s">
        <v>997</v>
      </c>
      <c r="B128" s="65"/>
      <c r="C128" s="65"/>
      <c r="D128" s="65"/>
      <c r="E128" s="11"/>
      <c r="G128" s="11"/>
      <c r="H128" s="65"/>
      <c r="I128" s="65"/>
    </row>
    <row r="129" spans="1:9" x14ac:dyDescent="0.2">
      <c r="A129" s="66"/>
      <c r="B129" s="65"/>
      <c r="C129" s="65"/>
      <c r="D129" s="65"/>
      <c r="E129" s="11"/>
      <c r="G129" s="11"/>
      <c r="H129" s="65"/>
      <c r="I129" s="65"/>
    </row>
    <row r="130" spans="1:9" x14ac:dyDescent="0.2">
      <c r="A130" s="65"/>
      <c r="B130" s="65"/>
      <c r="C130" s="65"/>
      <c r="D130" s="65"/>
      <c r="E130" s="11"/>
      <c r="G130" s="11"/>
      <c r="H130" s="65"/>
      <c r="I130" s="65"/>
    </row>
    <row r="131" spans="1:9" x14ac:dyDescent="0.2">
      <c r="A131" s="65"/>
      <c r="B131" s="65"/>
      <c r="C131" s="65"/>
      <c r="D131" s="65"/>
      <c r="E131" s="11"/>
      <c r="G131" s="11"/>
      <c r="H131" s="65"/>
      <c r="I131" s="65"/>
    </row>
    <row r="132" spans="1:9" x14ac:dyDescent="0.2">
      <c r="A132" s="65"/>
      <c r="B132" s="65"/>
      <c r="C132" s="65"/>
      <c r="D132" s="65"/>
      <c r="E132" s="11"/>
      <c r="G132" s="11"/>
      <c r="H132" s="65"/>
      <c r="I132" s="65"/>
    </row>
    <row r="133" spans="1:9" x14ac:dyDescent="0.2">
      <c r="A133" s="65"/>
      <c r="B133" s="65"/>
      <c r="C133" s="65"/>
      <c r="D133" s="65"/>
      <c r="E133" s="11"/>
      <c r="G133" s="11"/>
      <c r="H133" s="65"/>
      <c r="I133" s="65"/>
    </row>
    <row r="134" spans="1:9" x14ac:dyDescent="0.2">
      <c r="A134" s="65"/>
      <c r="B134" s="65"/>
      <c r="C134" s="65"/>
      <c r="D134" s="65"/>
      <c r="E134" s="11"/>
      <c r="G134" s="11"/>
      <c r="H134" s="65"/>
      <c r="I134" s="65"/>
    </row>
    <row r="135" spans="1:9" x14ac:dyDescent="0.2">
      <c r="A135" s="65"/>
      <c r="B135" s="65"/>
      <c r="C135" s="65"/>
      <c r="D135" s="65"/>
      <c r="E135" s="11"/>
      <c r="G135" s="11"/>
      <c r="H135" s="65"/>
      <c r="I135" s="65"/>
    </row>
    <row r="136" spans="1:9" x14ac:dyDescent="0.2">
      <c r="A136" s="65"/>
      <c r="B136" s="65"/>
      <c r="C136" s="65"/>
      <c r="D136" s="65"/>
      <c r="E136" s="11"/>
      <c r="G136" s="11"/>
      <c r="H136" s="65"/>
      <c r="I136" s="65"/>
    </row>
    <row r="137" spans="1:9" x14ac:dyDescent="0.2">
      <c r="A137" s="65"/>
      <c r="B137" s="65"/>
      <c r="C137" s="65"/>
      <c r="D137" s="65"/>
      <c r="E137" s="11"/>
      <c r="G137" s="11"/>
      <c r="H137" s="65"/>
      <c r="I137" s="65"/>
    </row>
    <row r="138" spans="1:9" x14ac:dyDescent="0.2">
      <c r="A138" s="65"/>
      <c r="B138" s="65"/>
      <c r="C138" s="65"/>
      <c r="D138" s="65"/>
      <c r="E138" s="11"/>
      <c r="G138" s="11"/>
      <c r="H138" s="65"/>
      <c r="I138" s="65"/>
    </row>
    <row r="139" spans="1:9" x14ac:dyDescent="0.2">
      <c r="A139" s="65"/>
      <c r="B139" s="65"/>
      <c r="C139" s="65"/>
      <c r="D139" s="65"/>
      <c r="E139" s="11"/>
      <c r="G139" s="11"/>
      <c r="H139" s="65"/>
      <c r="I139" s="65"/>
    </row>
    <row r="140" spans="1:9" x14ac:dyDescent="0.2">
      <c r="A140" s="65"/>
      <c r="B140" s="65"/>
      <c r="C140" s="65"/>
      <c r="D140" s="65"/>
      <c r="E140" s="11"/>
      <c r="G140" s="11"/>
      <c r="H140" s="65"/>
      <c r="I140" s="65"/>
    </row>
    <row r="141" spans="1:9" x14ac:dyDescent="0.2">
      <c r="A141" s="65"/>
      <c r="B141" s="65"/>
      <c r="C141" s="65"/>
      <c r="D141" s="65"/>
      <c r="E141" s="11"/>
      <c r="G141" s="11"/>
      <c r="H141" s="65"/>
      <c r="I141" s="65"/>
    </row>
    <row r="142" spans="1:9" x14ac:dyDescent="0.2">
      <c r="A142" s="65"/>
      <c r="B142" s="65"/>
      <c r="C142" s="65"/>
      <c r="D142" s="65"/>
      <c r="E142" s="11"/>
      <c r="G142" s="11"/>
      <c r="H142" s="65"/>
      <c r="I142" s="65"/>
    </row>
    <row r="143" spans="1:9" x14ac:dyDescent="0.2">
      <c r="A143" s="65"/>
      <c r="B143" s="65"/>
      <c r="C143" s="65"/>
      <c r="D143" s="65"/>
      <c r="E143" s="11"/>
      <c r="G143" s="11"/>
      <c r="H143" s="65"/>
      <c r="I143" s="65"/>
    </row>
    <row r="144" spans="1:9" x14ac:dyDescent="0.2">
      <c r="A144" s="65"/>
      <c r="B144" s="65"/>
      <c r="C144" s="65"/>
      <c r="D144" s="65"/>
      <c r="E144" s="11"/>
      <c r="G144" s="11"/>
      <c r="H144" s="65"/>
      <c r="I144" s="65"/>
    </row>
    <row r="145" spans="1:9" x14ac:dyDescent="0.2">
      <c r="A145" s="65"/>
      <c r="B145" s="65"/>
      <c r="C145" s="65"/>
      <c r="D145" s="65"/>
      <c r="E145" s="11"/>
      <c r="G145" s="11"/>
      <c r="H145" s="65"/>
      <c r="I145" s="65"/>
    </row>
    <row r="146" spans="1:9" ht="10.5" x14ac:dyDescent="0.25">
      <c r="A146" s="64" t="s">
        <v>1004</v>
      </c>
      <c r="B146" s="65"/>
      <c r="C146" s="65"/>
      <c r="D146" s="65"/>
      <c r="E146" s="11"/>
      <c r="G146" s="11"/>
      <c r="H146" s="65"/>
      <c r="I146" s="65"/>
    </row>
    <row r="147" spans="1:9" x14ac:dyDescent="0.2">
      <c r="A147" s="65"/>
      <c r="B147" s="65"/>
      <c r="C147" s="65"/>
      <c r="D147" s="65"/>
      <c r="E147" s="11"/>
      <c r="G147" s="11"/>
      <c r="H147" s="65"/>
      <c r="I147" s="65"/>
    </row>
    <row r="148" spans="1:9" ht="10.5" x14ac:dyDescent="0.25">
      <c r="A148" s="64" t="s">
        <v>998</v>
      </c>
      <c r="B148" s="65"/>
      <c r="C148" s="65"/>
      <c r="D148" s="65"/>
      <c r="E148" s="11"/>
      <c r="G148" s="11"/>
      <c r="H148" s="65"/>
      <c r="I148" s="65"/>
    </row>
    <row r="149" spans="1:9" x14ac:dyDescent="0.2">
      <c r="A149" s="65"/>
      <c r="B149" s="65"/>
      <c r="C149" s="65"/>
      <c r="D149" s="65"/>
      <c r="E149" s="11"/>
      <c r="G149" s="11"/>
      <c r="H149" s="65"/>
      <c r="I149" s="65"/>
    </row>
    <row r="150" spans="1:9" x14ac:dyDescent="0.2">
      <c r="A150" s="65"/>
      <c r="B150" s="65"/>
      <c r="C150" s="65"/>
      <c r="D150" s="65"/>
      <c r="E150" s="11"/>
      <c r="G150" s="11"/>
      <c r="H150" s="65"/>
      <c r="I150" s="65"/>
    </row>
    <row r="151" spans="1:9" x14ac:dyDescent="0.2">
      <c r="A151" s="65"/>
      <c r="B151" s="65"/>
      <c r="C151" s="65"/>
      <c r="D151" s="65"/>
      <c r="E151" s="11"/>
      <c r="G151" s="11"/>
      <c r="H151" s="65"/>
      <c r="I151" s="65"/>
    </row>
    <row r="152" spans="1:9" x14ac:dyDescent="0.2">
      <c r="A152" s="65"/>
      <c r="B152" s="65"/>
      <c r="C152" s="65"/>
      <c r="D152" s="65"/>
      <c r="E152" s="11"/>
      <c r="G152" s="11"/>
      <c r="H152" s="65"/>
      <c r="I152" s="65"/>
    </row>
    <row r="153" spans="1:9" x14ac:dyDescent="0.2">
      <c r="A153" s="65"/>
      <c r="B153" s="65"/>
      <c r="C153" s="65"/>
      <c r="D153" s="65"/>
      <c r="E153" s="11"/>
      <c r="G153" s="11"/>
      <c r="H153" s="65"/>
      <c r="I153" s="65"/>
    </row>
    <row r="154" spans="1:9" x14ac:dyDescent="0.2">
      <c r="A154" s="65"/>
      <c r="B154" s="65"/>
      <c r="C154" s="65"/>
      <c r="D154" s="65"/>
      <c r="E154" s="11"/>
      <c r="G154" s="11"/>
      <c r="H154" s="65"/>
      <c r="I154" s="65"/>
    </row>
    <row r="155" spans="1:9" x14ac:dyDescent="0.2">
      <c r="A155" s="65"/>
      <c r="B155" s="65"/>
      <c r="C155" s="65"/>
      <c r="D155" s="65"/>
      <c r="E155" s="11"/>
      <c r="G155" s="11"/>
      <c r="H155" s="65"/>
      <c r="I155" s="65"/>
    </row>
    <row r="156" spans="1:9" x14ac:dyDescent="0.2">
      <c r="A156" s="65"/>
      <c r="B156" s="65"/>
      <c r="C156" s="65"/>
      <c r="D156" s="65"/>
      <c r="E156" s="11"/>
      <c r="G156" s="11"/>
      <c r="H156" s="65"/>
      <c r="I156" s="65"/>
    </row>
    <row r="157" spans="1:9" x14ac:dyDescent="0.2">
      <c r="A157" s="65"/>
      <c r="B157" s="65"/>
      <c r="C157" s="65"/>
      <c r="D157" s="65"/>
      <c r="E157" s="11"/>
      <c r="G157" s="11"/>
      <c r="H157" s="65"/>
      <c r="I157" s="65"/>
    </row>
    <row r="158" spans="1:9" x14ac:dyDescent="0.2">
      <c r="A158" s="65"/>
      <c r="B158" s="65"/>
      <c r="C158" s="65"/>
      <c r="D158" s="65"/>
      <c r="E158" s="11"/>
      <c r="G158" s="11"/>
      <c r="H158" s="65"/>
      <c r="I158" s="65"/>
    </row>
    <row r="159" spans="1:9" x14ac:dyDescent="0.2">
      <c r="A159" s="65"/>
      <c r="B159" s="65"/>
      <c r="C159" s="65"/>
      <c r="D159" s="65"/>
      <c r="E159" s="11"/>
      <c r="G159" s="11"/>
      <c r="H159" s="65"/>
      <c r="I159" s="65"/>
    </row>
    <row r="160" spans="1:9" x14ac:dyDescent="0.2">
      <c r="A160" s="65"/>
      <c r="B160" s="65"/>
      <c r="C160" s="65"/>
      <c r="D160" s="65"/>
      <c r="E160" s="11"/>
      <c r="G160" s="11"/>
      <c r="H160" s="65"/>
      <c r="I160" s="65"/>
    </row>
    <row r="161" spans="1:9" x14ac:dyDescent="0.2">
      <c r="A161" s="65"/>
      <c r="B161" s="65"/>
      <c r="C161" s="65"/>
      <c r="D161" s="65"/>
      <c r="E161" s="11"/>
      <c r="G161" s="11"/>
      <c r="H161" s="65"/>
      <c r="I161" s="65"/>
    </row>
    <row r="162" spans="1:9" x14ac:dyDescent="0.2">
      <c r="A162" s="65"/>
      <c r="B162" s="65"/>
      <c r="C162" s="65"/>
      <c r="D162" s="65"/>
      <c r="E162" s="11"/>
      <c r="G162" s="11"/>
      <c r="H162" s="65"/>
      <c r="I162" s="65"/>
    </row>
    <row r="163" spans="1:9" x14ac:dyDescent="0.2">
      <c r="A163" s="65" t="s">
        <v>1005</v>
      </c>
      <c r="B163" s="65"/>
      <c r="C163" s="65"/>
      <c r="D163" s="65"/>
      <c r="E163" s="11"/>
      <c r="G163" s="11"/>
      <c r="H163" s="65"/>
      <c r="I163" s="65"/>
    </row>
    <row r="164" spans="1:9" x14ac:dyDescent="0.2">
      <c r="A164" s="65"/>
      <c r="B164" s="65"/>
      <c r="C164" s="65"/>
      <c r="D164" s="65"/>
      <c r="E164" s="11"/>
      <c r="G164" s="11"/>
      <c r="H164" s="65"/>
      <c r="I164" s="65"/>
    </row>
    <row r="165" spans="1:9" x14ac:dyDescent="0.2">
      <c r="A165" s="65" t="s">
        <v>1001</v>
      </c>
      <c r="B165" s="65"/>
      <c r="C165" s="65"/>
      <c r="D165" s="65"/>
      <c r="E165" s="11"/>
      <c r="G165" s="11"/>
      <c r="H165" s="65"/>
      <c r="I165" s="65"/>
    </row>
    <row r="166" spans="1:9" x14ac:dyDescent="0.2">
      <c r="A166" s="65"/>
      <c r="B166" s="65"/>
      <c r="C166" s="65"/>
      <c r="D166" s="65"/>
      <c r="E166" s="11"/>
      <c r="G166" s="11"/>
      <c r="H166" s="65"/>
      <c r="I166" s="65"/>
    </row>
    <row r="167" spans="1:9" x14ac:dyDescent="0.2">
      <c r="A167" s="65"/>
      <c r="B167" s="65"/>
      <c r="C167" s="65"/>
      <c r="D167" s="65"/>
      <c r="E167" s="11"/>
      <c r="G167" s="11"/>
      <c r="H167" s="65"/>
      <c r="I167" s="65"/>
    </row>
  </sheetData>
  <mergeCells count="4">
    <mergeCell ref="A1:G1"/>
    <mergeCell ref="A114:B114"/>
    <mergeCell ref="A115:B115"/>
    <mergeCell ref="A116:B116"/>
  </mergeCells>
  <conditionalFormatting sqref="F2:F3">
    <cfRule type="cellIs" dxfId="75" priority="4" stopIfTrue="1" operator="between">
      <formula>0.009</formula>
      <formula>-0.009</formula>
    </cfRule>
  </conditionalFormatting>
  <conditionalFormatting sqref="F5:F160">
    <cfRule type="cellIs" dxfId="74" priority="1" stopIfTrue="1" operator="between">
      <formula>0.009</formula>
      <formula>-0.009</formula>
    </cfRule>
  </conditionalFormatting>
  <conditionalFormatting sqref="F168:F65536">
    <cfRule type="cellIs" dxfId="73" priority="2"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292"/>
  <sheetViews>
    <sheetView workbookViewId="0">
      <selection sqref="A1:G1"/>
    </sheetView>
  </sheetViews>
  <sheetFormatPr defaultColWidth="9.08984375" defaultRowHeight="10" x14ac:dyDescent="0.2"/>
  <cols>
    <col min="1" max="1" width="38.6328125" style="7" bestFit="1" customWidth="1"/>
    <col min="2" max="2" width="35.90625" style="7" bestFit="1" customWidth="1"/>
    <col min="3" max="3" width="25.54296875" style="7" bestFit="1" customWidth="1"/>
    <col min="4" max="4" width="15" style="7" bestFit="1" customWidth="1"/>
    <col min="5" max="5" width="26.54296875" style="10" customWidth="1"/>
    <col min="6" max="6" width="31.36328125" style="11" bestFit="1" customWidth="1"/>
    <col min="7" max="7" width="33.08984375" style="10" customWidth="1"/>
    <col min="8" max="8" width="28.08984375" style="7" customWidth="1"/>
    <col min="9" max="16384" width="9.08984375" style="7"/>
  </cols>
  <sheetData>
    <row r="1" spans="1:11" s="1" customFormat="1" ht="14" x14ac:dyDescent="0.25">
      <c r="A1" s="106" t="s">
        <v>11</v>
      </c>
      <c r="B1" s="107"/>
      <c r="C1" s="107"/>
      <c r="D1" s="107"/>
      <c r="E1" s="107"/>
      <c r="F1" s="107"/>
      <c r="G1" s="107"/>
    </row>
    <row r="2" spans="1:11" s="1" customFormat="1" ht="11.5" x14ac:dyDescent="0.25">
      <c r="E2" s="5"/>
      <c r="F2" s="9"/>
      <c r="G2" s="10"/>
    </row>
    <row r="3" spans="1:11" s="1" customFormat="1" ht="11.5" x14ac:dyDescent="0.25">
      <c r="A3" s="8" t="s">
        <v>7</v>
      </c>
      <c r="B3" s="2"/>
      <c r="C3" s="3"/>
      <c r="D3" s="3"/>
      <c r="E3" s="4"/>
      <c r="F3" s="9"/>
      <c r="G3" s="10"/>
    </row>
    <row r="4" spans="1:11" s="1" customFormat="1" ht="27.75" customHeight="1" x14ac:dyDescent="0.25">
      <c r="A4" s="37" t="s">
        <v>2</v>
      </c>
      <c r="B4" s="37" t="s">
        <v>0</v>
      </c>
      <c r="C4" s="38" t="s">
        <v>4</v>
      </c>
      <c r="D4" s="38" t="s">
        <v>1</v>
      </c>
      <c r="E4" s="54" t="s">
        <v>6</v>
      </c>
      <c r="F4" s="39" t="s">
        <v>286</v>
      </c>
      <c r="G4" s="54" t="s">
        <v>287</v>
      </c>
      <c r="H4" s="55" t="s">
        <v>288</v>
      </c>
      <c r="I4" s="40" t="s">
        <v>5</v>
      </c>
      <c r="J4" s="35"/>
      <c r="K4" s="35"/>
    </row>
    <row r="5" spans="1:11" ht="10.5" x14ac:dyDescent="0.25">
      <c r="A5" s="41" t="s">
        <v>110</v>
      </c>
      <c r="B5" s="42"/>
      <c r="C5" s="42"/>
      <c r="D5" s="42"/>
      <c r="E5" s="43"/>
      <c r="F5" s="44"/>
      <c r="G5" s="43"/>
      <c r="H5" s="42"/>
      <c r="I5" s="42"/>
    </row>
    <row r="6" spans="1:11" ht="10.5" x14ac:dyDescent="0.25">
      <c r="A6" s="41" t="s">
        <v>20</v>
      </c>
      <c r="B6" s="42"/>
      <c r="C6" s="42"/>
      <c r="D6" s="42"/>
      <c r="E6" s="43"/>
      <c r="F6" s="44"/>
      <c r="G6" s="43"/>
      <c r="H6" s="42"/>
      <c r="I6" s="42"/>
    </row>
    <row r="7" spans="1:11" x14ac:dyDescent="0.2">
      <c r="A7" s="42" t="s">
        <v>375</v>
      </c>
      <c r="B7" s="42" t="s">
        <v>374</v>
      </c>
      <c r="C7" s="42" t="s">
        <v>213</v>
      </c>
      <c r="D7" s="45">
        <v>1470600</v>
      </c>
      <c r="E7" s="43">
        <v>2773.40454</v>
      </c>
      <c r="F7" s="44">
        <v>5.1796928034181704</v>
      </c>
      <c r="G7" s="43">
        <v>-2793.2576399999998</v>
      </c>
      <c r="H7" s="43">
        <v>-5.2167710434341501</v>
      </c>
      <c r="I7" s="46"/>
    </row>
    <row r="8" spans="1:11" x14ac:dyDescent="0.2">
      <c r="A8" s="42" t="s">
        <v>112</v>
      </c>
      <c r="B8" s="42" t="s">
        <v>111</v>
      </c>
      <c r="C8" s="42" t="s">
        <v>113</v>
      </c>
      <c r="D8" s="45">
        <v>264000</v>
      </c>
      <c r="E8" s="43">
        <v>2606.4720000000002</v>
      </c>
      <c r="F8" s="44">
        <v>4.8679246269319796</v>
      </c>
      <c r="G8" s="43">
        <v>-2625.5253750000002</v>
      </c>
      <c r="H8" s="43">
        <v>-4.903509276753141</v>
      </c>
      <c r="I8" s="46"/>
    </row>
    <row r="9" spans="1:11" x14ac:dyDescent="0.2">
      <c r="A9" s="42" t="s">
        <v>123</v>
      </c>
      <c r="B9" s="42" t="s">
        <v>122</v>
      </c>
      <c r="C9" s="42" t="s">
        <v>124</v>
      </c>
      <c r="D9" s="45">
        <v>147000</v>
      </c>
      <c r="E9" s="43">
        <v>2185.0079999999998</v>
      </c>
      <c r="F9" s="44">
        <v>4.0807859256663397</v>
      </c>
      <c r="G9" s="43">
        <v>-2199.2079999999996</v>
      </c>
      <c r="H9" s="43">
        <v>-4.1073062679920698</v>
      </c>
      <c r="I9" s="46"/>
    </row>
    <row r="10" spans="1:11" x14ac:dyDescent="0.2">
      <c r="A10" s="42" t="s">
        <v>296</v>
      </c>
      <c r="B10" s="42" t="s">
        <v>295</v>
      </c>
      <c r="C10" s="42" t="s">
        <v>121</v>
      </c>
      <c r="D10" s="45">
        <v>23300850</v>
      </c>
      <c r="E10" s="43">
        <v>2034.164205</v>
      </c>
      <c r="F10" s="44">
        <v>3.7990655678415099</v>
      </c>
      <c r="G10" s="43">
        <v>-2049.231135</v>
      </c>
      <c r="H10" s="43">
        <v>-3.8272050144188303</v>
      </c>
      <c r="I10" s="46"/>
    </row>
    <row r="11" spans="1:11" x14ac:dyDescent="0.2">
      <c r="A11" s="42" t="s">
        <v>294</v>
      </c>
      <c r="B11" s="42" t="s">
        <v>293</v>
      </c>
      <c r="C11" s="42" t="s">
        <v>113</v>
      </c>
      <c r="D11" s="45">
        <v>561975</v>
      </c>
      <c r="E11" s="43">
        <v>1834.0054130000001</v>
      </c>
      <c r="F11" s="44">
        <v>3.4252430549299002</v>
      </c>
      <c r="G11" s="43">
        <v>-1842.7160249999999</v>
      </c>
      <c r="H11" s="43">
        <v>-3.4415112529655798</v>
      </c>
      <c r="I11" s="46"/>
    </row>
    <row r="12" spans="1:11" x14ac:dyDescent="0.2">
      <c r="A12" s="42" t="s">
        <v>131</v>
      </c>
      <c r="B12" s="42" t="s">
        <v>130</v>
      </c>
      <c r="C12" s="42" t="s">
        <v>132</v>
      </c>
      <c r="D12" s="45">
        <v>572300</v>
      </c>
      <c r="E12" s="43">
        <v>1818.48325</v>
      </c>
      <c r="F12" s="44">
        <v>3.39625340166259</v>
      </c>
      <c r="G12" s="43">
        <v>-1830.7877000000001</v>
      </c>
      <c r="H12" s="43">
        <v>-3.4192335584323001</v>
      </c>
      <c r="I12" s="46"/>
    </row>
    <row r="13" spans="1:11" x14ac:dyDescent="0.2">
      <c r="A13" s="42" t="s">
        <v>235</v>
      </c>
      <c r="B13" s="42" t="s">
        <v>234</v>
      </c>
      <c r="C13" s="42" t="s">
        <v>121</v>
      </c>
      <c r="D13" s="45">
        <v>457300</v>
      </c>
      <c r="E13" s="43">
        <v>1662.7428</v>
      </c>
      <c r="F13" s="44">
        <v>3.1053879053271398</v>
      </c>
      <c r="G13" s="43">
        <v>-1674.4039499999999</v>
      </c>
      <c r="H13" s="43">
        <v>-3.1271666158842999</v>
      </c>
      <c r="I13" s="46"/>
    </row>
    <row r="14" spans="1:11" x14ac:dyDescent="0.2">
      <c r="A14" s="42" t="s">
        <v>377</v>
      </c>
      <c r="B14" s="42" t="s">
        <v>376</v>
      </c>
      <c r="C14" s="42" t="s">
        <v>154</v>
      </c>
      <c r="D14" s="45">
        <v>105850</v>
      </c>
      <c r="E14" s="43">
        <v>1379.4372000000001</v>
      </c>
      <c r="F14" s="44">
        <v>2.5762779409048302</v>
      </c>
      <c r="G14" s="43">
        <v>-1383.98875</v>
      </c>
      <c r="H14" s="43">
        <v>-2.5847785510536099</v>
      </c>
      <c r="I14" s="46"/>
    </row>
    <row r="15" spans="1:11" x14ac:dyDescent="0.2">
      <c r="A15" s="42" t="s">
        <v>129</v>
      </c>
      <c r="B15" s="42" t="s">
        <v>128</v>
      </c>
      <c r="C15" s="42" t="s">
        <v>113</v>
      </c>
      <c r="D15" s="45">
        <v>101875</v>
      </c>
      <c r="E15" s="43">
        <v>1255.915</v>
      </c>
      <c r="F15" s="44">
        <v>2.34558420648036</v>
      </c>
      <c r="G15" s="43">
        <v>-1263.8612499999999</v>
      </c>
      <c r="H15" s="43">
        <v>-2.36042485931176</v>
      </c>
      <c r="I15" s="46"/>
    </row>
    <row r="16" spans="1:11" x14ac:dyDescent="0.2">
      <c r="A16" s="42" t="s">
        <v>115</v>
      </c>
      <c r="B16" s="42" t="s">
        <v>114</v>
      </c>
      <c r="C16" s="42" t="s">
        <v>113</v>
      </c>
      <c r="D16" s="45">
        <v>91700</v>
      </c>
      <c r="E16" s="43">
        <v>1233.6401000000001</v>
      </c>
      <c r="F16" s="44">
        <v>2.3039829407570198</v>
      </c>
      <c r="G16" s="43">
        <v>-1243.7383</v>
      </c>
      <c r="H16" s="43">
        <v>-2.3228426394100987</v>
      </c>
      <c r="I16" s="46"/>
    </row>
    <row r="17" spans="1:9" x14ac:dyDescent="0.2">
      <c r="A17" s="42" t="s">
        <v>136</v>
      </c>
      <c r="B17" s="42" t="s">
        <v>135</v>
      </c>
      <c r="C17" s="42" t="s">
        <v>113</v>
      </c>
      <c r="D17" s="45">
        <v>129000</v>
      </c>
      <c r="E17" s="43">
        <v>1208.73</v>
      </c>
      <c r="F17" s="44">
        <v>2.25746009713954</v>
      </c>
      <c r="G17" s="43">
        <v>-1217.5680000000002</v>
      </c>
      <c r="H17" s="43">
        <v>-2.273966208792698</v>
      </c>
      <c r="I17" s="46"/>
    </row>
    <row r="18" spans="1:9" x14ac:dyDescent="0.2">
      <c r="A18" s="42" t="s">
        <v>379</v>
      </c>
      <c r="B18" s="42" t="s">
        <v>378</v>
      </c>
      <c r="C18" s="42" t="s">
        <v>160</v>
      </c>
      <c r="D18" s="45">
        <v>82000</v>
      </c>
      <c r="E18" s="43">
        <v>1042.712</v>
      </c>
      <c r="F18" s="44">
        <v>1.94739994275691</v>
      </c>
      <c r="G18" s="43">
        <v>-1049.5999999999999</v>
      </c>
      <c r="H18" s="43">
        <v>-1.96026417641463</v>
      </c>
      <c r="I18" s="46"/>
    </row>
    <row r="19" spans="1:9" x14ac:dyDescent="0.2">
      <c r="A19" s="42" t="s">
        <v>141</v>
      </c>
      <c r="B19" s="42" t="s">
        <v>140</v>
      </c>
      <c r="C19" s="42" t="s">
        <v>142</v>
      </c>
      <c r="D19" s="45">
        <v>13000</v>
      </c>
      <c r="E19" s="43">
        <v>998.53</v>
      </c>
      <c r="F19" s="44">
        <v>1.8648843255290599</v>
      </c>
      <c r="G19" s="43">
        <v>-1003.73</v>
      </c>
      <c r="H19" s="43">
        <v>-1.87459600018356</v>
      </c>
      <c r="I19" s="46"/>
    </row>
    <row r="20" spans="1:9" x14ac:dyDescent="0.2">
      <c r="A20" s="42" t="s">
        <v>381</v>
      </c>
      <c r="B20" s="42" t="s">
        <v>380</v>
      </c>
      <c r="C20" s="42" t="s">
        <v>238</v>
      </c>
      <c r="D20" s="45">
        <v>9375</v>
      </c>
      <c r="E20" s="43">
        <v>866.578125</v>
      </c>
      <c r="F20" s="44">
        <v>1.6184470793655299</v>
      </c>
      <c r="G20" s="43">
        <v>-871.78125</v>
      </c>
      <c r="H20" s="43">
        <v>-1.62816459036297</v>
      </c>
      <c r="I20" s="46"/>
    </row>
    <row r="21" spans="1:9" x14ac:dyDescent="0.2">
      <c r="A21" s="42" t="s">
        <v>290</v>
      </c>
      <c r="B21" s="42" t="s">
        <v>289</v>
      </c>
      <c r="C21" s="42" t="s">
        <v>113</v>
      </c>
      <c r="D21" s="45">
        <v>38800</v>
      </c>
      <c r="E21" s="43">
        <v>815.65359999999998</v>
      </c>
      <c r="F21" s="44">
        <v>1.5233389219165701</v>
      </c>
      <c r="G21" s="43">
        <v>-821.0856</v>
      </c>
      <c r="H21" s="43">
        <v>-1.5334838866710301</v>
      </c>
      <c r="I21" s="46"/>
    </row>
    <row r="22" spans="1:9" x14ac:dyDescent="0.2">
      <c r="A22" s="42" t="s">
        <v>383</v>
      </c>
      <c r="B22" s="42" t="s">
        <v>382</v>
      </c>
      <c r="C22" s="42" t="s">
        <v>113</v>
      </c>
      <c r="D22" s="45">
        <v>973875</v>
      </c>
      <c r="E22" s="43">
        <v>796.33758750000004</v>
      </c>
      <c r="F22" s="44">
        <v>1.48726376248924</v>
      </c>
      <c r="G22" s="43">
        <v>-801.19212249999998</v>
      </c>
      <c r="H22" s="43">
        <v>-1.496330236435172</v>
      </c>
      <c r="I22" s="46"/>
    </row>
    <row r="23" spans="1:9" x14ac:dyDescent="0.2">
      <c r="A23" s="42" t="s">
        <v>310</v>
      </c>
      <c r="B23" s="42" t="s">
        <v>309</v>
      </c>
      <c r="C23" s="42" t="s">
        <v>230</v>
      </c>
      <c r="D23" s="45">
        <v>30800</v>
      </c>
      <c r="E23" s="43">
        <v>704.70399999999995</v>
      </c>
      <c r="F23" s="44">
        <v>1.3161261491769201</v>
      </c>
      <c r="G23" s="43">
        <v>-708.80039999999997</v>
      </c>
      <c r="H23" s="43">
        <v>-1.3237767076489699</v>
      </c>
      <c r="I23" s="46"/>
    </row>
    <row r="24" spans="1:9" x14ac:dyDescent="0.2">
      <c r="A24" s="42" t="s">
        <v>318</v>
      </c>
      <c r="B24" s="42" t="s">
        <v>317</v>
      </c>
      <c r="C24" s="42" t="s">
        <v>127</v>
      </c>
      <c r="D24" s="45">
        <v>22050</v>
      </c>
      <c r="E24" s="43">
        <v>674.28899999999999</v>
      </c>
      <c r="F24" s="44">
        <v>1.2593221905968399</v>
      </c>
      <c r="G24" s="43">
        <v>-678.16980000000001</v>
      </c>
      <c r="H24" s="43">
        <v>-1.2665700880966799</v>
      </c>
      <c r="I24" s="46"/>
    </row>
    <row r="25" spans="1:9" x14ac:dyDescent="0.2">
      <c r="A25" s="42" t="s">
        <v>120</v>
      </c>
      <c r="B25" s="42" t="s">
        <v>119</v>
      </c>
      <c r="C25" s="42" t="s">
        <v>121</v>
      </c>
      <c r="D25" s="45">
        <v>28025</v>
      </c>
      <c r="E25" s="43">
        <v>575.77362500000004</v>
      </c>
      <c r="F25" s="44">
        <v>1.07533194627657</v>
      </c>
      <c r="G25" s="43">
        <v>-579.44489999999996</v>
      </c>
      <c r="H25" s="43">
        <v>-1.08218852865488</v>
      </c>
      <c r="I25" s="46"/>
    </row>
    <row r="26" spans="1:9" x14ac:dyDescent="0.2">
      <c r="A26" s="42" t="s">
        <v>117</v>
      </c>
      <c r="B26" s="42" t="s">
        <v>116</v>
      </c>
      <c r="C26" s="42" t="s">
        <v>118</v>
      </c>
      <c r="D26" s="45">
        <v>13475</v>
      </c>
      <c r="E26" s="43">
        <v>543.16377499999999</v>
      </c>
      <c r="F26" s="44">
        <v>1.01442882055892</v>
      </c>
      <c r="G26" s="43">
        <v>-546.28997500000003</v>
      </c>
      <c r="H26" s="43">
        <v>-1.0202674046560101</v>
      </c>
      <c r="I26" s="46"/>
    </row>
    <row r="27" spans="1:9" x14ac:dyDescent="0.2">
      <c r="A27" s="42" t="s">
        <v>385</v>
      </c>
      <c r="B27" s="42" t="s">
        <v>384</v>
      </c>
      <c r="C27" s="42" t="s">
        <v>213</v>
      </c>
      <c r="D27" s="45">
        <v>167400</v>
      </c>
      <c r="E27" s="43">
        <v>542.71079999999995</v>
      </c>
      <c r="F27" s="44">
        <v>1.01358283097687</v>
      </c>
      <c r="G27" s="43">
        <v>-546.30989999999997</v>
      </c>
      <c r="H27" s="43">
        <v>-1.0203046171786001</v>
      </c>
      <c r="I27" s="46"/>
    </row>
    <row r="28" spans="1:9" x14ac:dyDescent="0.2">
      <c r="A28" s="42" t="s">
        <v>387</v>
      </c>
      <c r="B28" s="42" t="s">
        <v>386</v>
      </c>
      <c r="C28" s="42" t="s">
        <v>145</v>
      </c>
      <c r="D28" s="45">
        <v>100000</v>
      </c>
      <c r="E28" s="43">
        <v>527.45000000000005</v>
      </c>
      <c r="F28" s="44">
        <v>0.985081307021626</v>
      </c>
      <c r="G28" s="43">
        <v>-530.70000000000005</v>
      </c>
      <c r="H28" s="43">
        <v>-0.99115110368068404</v>
      </c>
      <c r="I28" s="46"/>
    </row>
    <row r="29" spans="1:9" x14ac:dyDescent="0.2">
      <c r="A29" s="42" t="s">
        <v>389</v>
      </c>
      <c r="B29" s="42" t="s">
        <v>388</v>
      </c>
      <c r="C29" s="42" t="s">
        <v>203</v>
      </c>
      <c r="D29" s="45">
        <v>43450</v>
      </c>
      <c r="E29" s="43">
        <v>506.1925</v>
      </c>
      <c r="F29" s="44">
        <v>0.94538016779703204</v>
      </c>
      <c r="G29" s="43">
        <v>-509.19054999999997</v>
      </c>
      <c r="H29" s="43">
        <v>-0.95097941514278295</v>
      </c>
      <c r="I29" s="46"/>
    </row>
    <row r="30" spans="1:9" x14ac:dyDescent="0.2">
      <c r="A30" s="42" t="s">
        <v>134</v>
      </c>
      <c r="B30" s="42" t="s">
        <v>133</v>
      </c>
      <c r="C30" s="42" t="s">
        <v>127</v>
      </c>
      <c r="D30" s="45">
        <v>32200</v>
      </c>
      <c r="E30" s="43">
        <v>496.363</v>
      </c>
      <c r="F30" s="44">
        <v>0.92702230125542795</v>
      </c>
      <c r="G30" s="43">
        <v>-499.94665000000003</v>
      </c>
      <c r="H30" s="43">
        <v>-0.9337152325776541</v>
      </c>
      <c r="I30" s="46"/>
    </row>
    <row r="31" spans="1:9" x14ac:dyDescent="0.2">
      <c r="A31" s="42" t="s">
        <v>391</v>
      </c>
      <c r="B31" s="42" t="s">
        <v>390</v>
      </c>
      <c r="C31" s="42" t="s">
        <v>113</v>
      </c>
      <c r="D31" s="45">
        <v>400000</v>
      </c>
      <c r="E31" s="43">
        <v>491.56</v>
      </c>
      <c r="F31" s="44">
        <v>0.91805207560821001</v>
      </c>
      <c r="G31" s="43">
        <v>-494.30160000000001</v>
      </c>
      <c r="H31" s="43">
        <v>-0.92317236930681801</v>
      </c>
      <c r="I31" s="46"/>
    </row>
    <row r="32" spans="1:9" x14ac:dyDescent="0.2">
      <c r="A32" s="42" t="s">
        <v>393</v>
      </c>
      <c r="B32" s="42" t="s">
        <v>392</v>
      </c>
      <c r="C32" s="42" t="s">
        <v>394</v>
      </c>
      <c r="D32" s="45">
        <v>57400</v>
      </c>
      <c r="E32" s="43">
        <v>486.66590000000002</v>
      </c>
      <c r="F32" s="44">
        <v>0.90891170889156503</v>
      </c>
      <c r="G32" s="43">
        <v>-489.85160000000002</v>
      </c>
      <c r="H32" s="43">
        <v>-0.91486141695826095</v>
      </c>
      <c r="I32" s="46"/>
    </row>
    <row r="33" spans="1:9" x14ac:dyDescent="0.2">
      <c r="A33" s="42" t="s">
        <v>168</v>
      </c>
      <c r="B33" s="42" t="s">
        <v>167</v>
      </c>
      <c r="C33" s="42" t="s">
        <v>169</v>
      </c>
      <c r="D33" s="45">
        <v>108300</v>
      </c>
      <c r="E33" s="43">
        <v>461.46629999999999</v>
      </c>
      <c r="F33" s="44">
        <v>0.86184818646399397</v>
      </c>
      <c r="G33" s="43">
        <v>-465.45202499999999</v>
      </c>
      <c r="H33" s="43">
        <v>-0.86929204501443247</v>
      </c>
      <c r="I33" s="46"/>
    </row>
    <row r="34" spans="1:9" x14ac:dyDescent="0.2">
      <c r="A34" s="42" t="s">
        <v>306</v>
      </c>
      <c r="B34" s="42" t="s">
        <v>305</v>
      </c>
      <c r="C34" s="42" t="s">
        <v>172</v>
      </c>
      <c r="D34" s="45">
        <v>105600</v>
      </c>
      <c r="E34" s="43">
        <v>443.88959999999997</v>
      </c>
      <c r="F34" s="44">
        <v>0.82902141879098801</v>
      </c>
      <c r="G34" s="43">
        <v>-447.60320000000002</v>
      </c>
      <c r="H34" s="43">
        <v>-0.83595704859808906</v>
      </c>
      <c r="I34" s="46"/>
    </row>
    <row r="35" spans="1:9" x14ac:dyDescent="0.2">
      <c r="A35" s="42" t="s">
        <v>396</v>
      </c>
      <c r="B35" s="42" t="s">
        <v>395</v>
      </c>
      <c r="C35" s="42" t="s">
        <v>148</v>
      </c>
      <c r="D35" s="45">
        <v>45900</v>
      </c>
      <c r="E35" s="43">
        <v>437.72534999999999</v>
      </c>
      <c r="F35" s="44">
        <v>0.81750888215849604</v>
      </c>
      <c r="G35" s="43">
        <v>-439.92854999999997</v>
      </c>
      <c r="H35" s="43">
        <v>-0.82162364400441501</v>
      </c>
      <c r="I35" s="46"/>
    </row>
    <row r="36" spans="1:9" x14ac:dyDescent="0.2">
      <c r="A36" s="42" t="s">
        <v>398</v>
      </c>
      <c r="B36" s="42" t="s">
        <v>397</v>
      </c>
      <c r="C36" s="42" t="s">
        <v>399</v>
      </c>
      <c r="D36" s="45">
        <v>8250</v>
      </c>
      <c r="E36" s="43">
        <v>430.65</v>
      </c>
      <c r="F36" s="44">
        <v>0.80429474806875201</v>
      </c>
      <c r="G36" s="43">
        <v>-432.8775</v>
      </c>
      <c r="H36" s="43">
        <v>-0.80845489331738296</v>
      </c>
      <c r="I36" s="46"/>
    </row>
    <row r="37" spans="1:9" x14ac:dyDescent="0.2">
      <c r="A37" s="42" t="s">
        <v>401</v>
      </c>
      <c r="B37" s="42" t="s">
        <v>400</v>
      </c>
      <c r="C37" s="42" t="s">
        <v>213</v>
      </c>
      <c r="D37" s="45">
        <v>74000</v>
      </c>
      <c r="E37" s="43">
        <v>422.50299999999999</v>
      </c>
      <c r="F37" s="44">
        <v>0.78907916856679905</v>
      </c>
      <c r="G37" s="43">
        <v>-424.05700000000002</v>
      </c>
      <c r="H37" s="43">
        <v>-0.79198146518469903</v>
      </c>
      <c r="I37" s="46"/>
    </row>
    <row r="38" spans="1:9" x14ac:dyDescent="0.2">
      <c r="A38" s="42" t="s">
        <v>247</v>
      </c>
      <c r="B38" s="42" t="s">
        <v>246</v>
      </c>
      <c r="C38" s="42" t="s">
        <v>132</v>
      </c>
      <c r="D38" s="45">
        <v>8800</v>
      </c>
      <c r="E38" s="43">
        <v>413.09840000000003</v>
      </c>
      <c r="F38" s="44">
        <v>0.77151485790225105</v>
      </c>
      <c r="G38" s="43">
        <v>-414.65600000000001</v>
      </c>
      <c r="H38" s="43">
        <v>-0.77442387798722001</v>
      </c>
      <c r="I38" s="46"/>
    </row>
    <row r="39" spans="1:9" x14ac:dyDescent="0.2">
      <c r="A39" s="42" t="s">
        <v>403</v>
      </c>
      <c r="B39" s="42" t="s">
        <v>402</v>
      </c>
      <c r="C39" s="42" t="s">
        <v>227</v>
      </c>
      <c r="D39" s="45">
        <v>27500</v>
      </c>
      <c r="E39" s="43">
        <v>397.26499999999999</v>
      </c>
      <c r="F39" s="44">
        <v>0.74194392915716401</v>
      </c>
      <c r="G39" s="43">
        <v>-399.8775</v>
      </c>
      <c r="H39" s="43">
        <v>-0.746823111856176</v>
      </c>
      <c r="I39" s="46"/>
    </row>
    <row r="40" spans="1:9" x14ac:dyDescent="0.2">
      <c r="A40" s="42" t="s">
        <v>292</v>
      </c>
      <c r="B40" s="42" t="s">
        <v>291</v>
      </c>
      <c r="C40" s="42" t="s">
        <v>169</v>
      </c>
      <c r="D40" s="45">
        <v>8400</v>
      </c>
      <c r="E40" s="43">
        <v>393.10320000000002</v>
      </c>
      <c r="F40" s="44">
        <v>0.73417122770003496</v>
      </c>
      <c r="G40" s="43">
        <v>-397.76490000000001</v>
      </c>
      <c r="H40" s="43">
        <v>-0.74287755726481397</v>
      </c>
      <c r="I40" s="46"/>
    </row>
    <row r="41" spans="1:9" x14ac:dyDescent="0.2">
      <c r="A41" s="42" t="s">
        <v>405</v>
      </c>
      <c r="B41" s="42" t="s">
        <v>404</v>
      </c>
      <c r="C41" s="42" t="s">
        <v>406</v>
      </c>
      <c r="D41" s="45">
        <v>61200</v>
      </c>
      <c r="E41" s="43">
        <v>368.66879999999998</v>
      </c>
      <c r="F41" s="44">
        <v>0.68853681555046797</v>
      </c>
      <c r="G41" s="43">
        <v>-371.11680000000001</v>
      </c>
      <c r="H41" s="43">
        <v>-0.693108773157045</v>
      </c>
      <c r="I41" s="46"/>
    </row>
    <row r="42" spans="1:9" x14ac:dyDescent="0.2">
      <c r="A42" s="42" t="s">
        <v>224</v>
      </c>
      <c r="B42" s="42" t="s">
        <v>223</v>
      </c>
      <c r="C42" s="42" t="s">
        <v>213</v>
      </c>
      <c r="D42" s="45">
        <v>35100</v>
      </c>
      <c r="E42" s="43">
        <v>325.97370000000001</v>
      </c>
      <c r="F42" s="44">
        <v>0.60879817698488103</v>
      </c>
      <c r="G42" s="43">
        <v>-327.1671</v>
      </c>
      <c r="H42" s="43">
        <v>-0.61102700631808704</v>
      </c>
      <c r="I42" s="46"/>
    </row>
    <row r="43" spans="1:9" x14ac:dyDescent="0.2">
      <c r="A43" s="42" t="s">
        <v>322</v>
      </c>
      <c r="B43" s="42" t="s">
        <v>321</v>
      </c>
      <c r="C43" s="42" t="s">
        <v>213</v>
      </c>
      <c r="D43" s="45">
        <v>15500</v>
      </c>
      <c r="E43" s="43">
        <v>323.68650000000002</v>
      </c>
      <c r="F43" s="44">
        <v>0.60452653424069702</v>
      </c>
      <c r="G43" s="43">
        <v>-325.81</v>
      </c>
      <c r="H43" s="43">
        <v>-0.60849244599623797</v>
      </c>
      <c r="I43" s="46"/>
    </row>
    <row r="44" spans="1:9" x14ac:dyDescent="0.2">
      <c r="A44" s="42" t="s">
        <v>328</v>
      </c>
      <c r="B44" s="42" t="s">
        <v>327</v>
      </c>
      <c r="C44" s="42" t="s">
        <v>127</v>
      </c>
      <c r="D44" s="45">
        <v>18000</v>
      </c>
      <c r="E44" s="43">
        <v>320.05799999999999</v>
      </c>
      <c r="F44" s="44">
        <v>0.59774983972457596</v>
      </c>
      <c r="G44" s="43">
        <v>-322.23599999999999</v>
      </c>
      <c r="H44" s="43">
        <v>-0.60181753730101595</v>
      </c>
      <c r="I44" s="46"/>
    </row>
    <row r="45" spans="1:9" x14ac:dyDescent="0.2">
      <c r="A45" s="42" t="s">
        <v>316</v>
      </c>
      <c r="B45" s="42" t="s">
        <v>315</v>
      </c>
      <c r="C45" s="42" t="s">
        <v>208</v>
      </c>
      <c r="D45" s="45">
        <v>67650</v>
      </c>
      <c r="E45" s="43">
        <v>317.71822500000002</v>
      </c>
      <c r="F45" s="44">
        <v>0.59338000634674604</v>
      </c>
      <c r="G45" s="43">
        <v>-319.34182499999997</v>
      </c>
      <c r="H45" s="43">
        <v>-0.59641228999463702</v>
      </c>
      <c r="I45" s="46"/>
    </row>
    <row r="46" spans="1:9" x14ac:dyDescent="0.2">
      <c r="A46" s="42" t="s">
        <v>150</v>
      </c>
      <c r="B46" s="42" t="s">
        <v>149</v>
      </c>
      <c r="C46" s="42" t="s">
        <v>151</v>
      </c>
      <c r="D46" s="45">
        <v>8800</v>
      </c>
      <c r="E46" s="43">
        <v>306.87360000000001</v>
      </c>
      <c r="F46" s="44">
        <v>0.57312626216405604</v>
      </c>
      <c r="G46" s="43">
        <v>-308.89760000000001</v>
      </c>
      <c r="H46" s="43">
        <v>-0.57690634476034397</v>
      </c>
      <c r="I46" s="46"/>
    </row>
    <row r="47" spans="1:9" x14ac:dyDescent="0.2">
      <c r="A47" s="42" t="s">
        <v>330</v>
      </c>
      <c r="B47" s="42" t="s">
        <v>329</v>
      </c>
      <c r="C47" s="42" t="s">
        <v>197</v>
      </c>
      <c r="D47" s="45">
        <v>24975</v>
      </c>
      <c r="E47" s="43">
        <v>301.19850000000002</v>
      </c>
      <c r="F47" s="44">
        <v>0.56252727661949598</v>
      </c>
      <c r="G47" s="43">
        <v>-302.74695000000003</v>
      </c>
      <c r="H47" s="43">
        <v>-0.56541920789233302</v>
      </c>
      <c r="I47" s="46"/>
    </row>
    <row r="48" spans="1:9" x14ac:dyDescent="0.2">
      <c r="A48" s="42" t="s">
        <v>302</v>
      </c>
      <c r="B48" s="42" t="s">
        <v>301</v>
      </c>
      <c r="C48" s="42" t="s">
        <v>213</v>
      </c>
      <c r="D48" s="45">
        <v>96350</v>
      </c>
      <c r="E48" s="43">
        <v>295.60180000000003</v>
      </c>
      <c r="F48" s="44">
        <v>0.55207471324664903</v>
      </c>
      <c r="G48" s="43">
        <v>-297.70387499999998</v>
      </c>
      <c r="H48" s="43">
        <v>-0.55600061103498488</v>
      </c>
      <c r="I48" s="46"/>
    </row>
    <row r="49" spans="1:9" x14ac:dyDescent="0.2">
      <c r="A49" s="42" t="s">
        <v>408</v>
      </c>
      <c r="B49" s="42" t="s">
        <v>407</v>
      </c>
      <c r="C49" s="42" t="s">
        <v>197</v>
      </c>
      <c r="D49" s="45">
        <v>211500</v>
      </c>
      <c r="E49" s="43">
        <v>289.43774999999999</v>
      </c>
      <c r="F49" s="44">
        <v>0.54056255014010501</v>
      </c>
      <c r="G49" s="43">
        <v>-292.45044999999999</v>
      </c>
      <c r="H49" s="43">
        <v>-0.54618915826156578</v>
      </c>
      <c r="I49" s="46"/>
    </row>
    <row r="50" spans="1:9" x14ac:dyDescent="0.2">
      <c r="A50" s="42" t="s">
        <v>410</v>
      </c>
      <c r="B50" s="42" t="s">
        <v>409</v>
      </c>
      <c r="C50" s="42" t="s">
        <v>113</v>
      </c>
      <c r="D50" s="45">
        <v>1244000</v>
      </c>
      <c r="E50" s="43">
        <v>282.88560000000001</v>
      </c>
      <c r="F50" s="44">
        <v>0.52832555993098296</v>
      </c>
      <c r="G50" s="43">
        <v>-284.25400000000002</v>
      </c>
      <c r="H50" s="43">
        <v>-0.53088122446890795</v>
      </c>
      <c r="I50" s="46"/>
    </row>
    <row r="51" spans="1:9" x14ac:dyDescent="0.2">
      <c r="A51" s="42" t="s">
        <v>412</v>
      </c>
      <c r="B51" s="42" t="s">
        <v>411</v>
      </c>
      <c r="C51" s="42" t="s">
        <v>169</v>
      </c>
      <c r="D51" s="45">
        <v>16250</v>
      </c>
      <c r="E51" s="43">
        <v>248.60874999999999</v>
      </c>
      <c r="F51" s="44">
        <v>0.46430909543466198</v>
      </c>
      <c r="G51" s="43">
        <v>-250.42875000000001</v>
      </c>
      <c r="H51" s="43">
        <v>-0.467708181563735</v>
      </c>
      <c r="I51" s="46"/>
    </row>
    <row r="52" spans="1:9" x14ac:dyDescent="0.2">
      <c r="A52" s="42" t="s">
        <v>242</v>
      </c>
      <c r="B52" s="42" t="s">
        <v>241</v>
      </c>
      <c r="C52" s="42" t="s">
        <v>180</v>
      </c>
      <c r="D52" s="45">
        <v>6475</v>
      </c>
      <c r="E52" s="43">
        <v>242.59882500000001</v>
      </c>
      <c r="F52" s="44">
        <v>0.45308478076198799</v>
      </c>
      <c r="G52" s="43">
        <v>-244.03627499999999</v>
      </c>
      <c r="H52" s="43">
        <v>-0.45576940513354602</v>
      </c>
      <c r="I52" s="46"/>
    </row>
    <row r="53" spans="1:9" x14ac:dyDescent="0.2">
      <c r="A53" s="42" t="s">
        <v>414</v>
      </c>
      <c r="B53" s="42" t="s">
        <v>413</v>
      </c>
      <c r="C53" s="42" t="s">
        <v>121</v>
      </c>
      <c r="D53" s="45">
        <v>322500</v>
      </c>
      <c r="E53" s="43">
        <v>237.06975</v>
      </c>
      <c r="F53" s="44">
        <v>0.442758515850394</v>
      </c>
      <c r="G53" s="43">
        <v>-238.06950000000001</v>
      </c>
      <c r="H53" s="43">
        <v>-0.44462567868420699</v>
      </c>
      <c r="I53" s="46"/>
    </row>
    <row r="54" spans="1:9" x14ac:dyDescent="0.2">
      <c r="A54" s="42" t="s">
        <v>416</v>
      </c>
      <c r="B54" s="42" t="s">
        <v>415</v>
      </c>
      <c r="C54" s="42" t="s">
        <v>417</v>
      </c>
      <c r="D54" s="45">
        <v>310500</v>
      </c>
      <c r="E54" s="43">
        <v>235.32794999999999</v>
      </c>
      <c r="F54" s="44">
        <v>0.43950547836708698</v>
      </c>
      <c r="G54" s="43">
        <v>-236.19735</v>
      </c>
      <c r="H54" s="43">
        <v>-0.441129195664128</v>
      </c>
      <c r="I54" s="46"/>
    </row>
    <row r="55" spans="1:9" x14ac:dyDescent="0.2">
      <c r="A55" s="42" t="s">
        <v>419</v>
      </c>
      <c r="B55" s="42" t="s">
        <v>418</v>
      </c>
      <c r="C55" s="42" t="s">
        <v>157</v>
      </c>
      <c r="D55" s="45">
        <v>81000</v>
      </c>
      <c r="E55" s="43">
        <v>227.8125</v>
      </c>
      <c r="F55" s="44">
        <v>0.42546940042821901</v>
      </c>
      <c r="G55" s="43">
        <v>-229.149</v>
      </c>
      <c r="H55" s="43">
        <v>-0.427965487577398</v>
      </c>
      <c r="I55" s="46"/>
    </row>
    <row r="56" spans="1:9" x14ac:dyDescent="0.2">
      <c r="A56" s="42" t="s">
        <v>421</v>
      </c>
      <c r="B56" s="42" t="s">
        <v>420</v>
      </c>
      <c r="C56" s="42" t="s">
        <v>113</v>
      </c>
      <c r="D56" s="45">
        <v>145600</v>
      </c>
      <c r="E56" s="43">
        <v>203.66528</v>
      </c>
      <c r="F56" s="44">
        <v>0.38037133418774399</v>
      </c>
      <c r="G56" s="43">
        <v>-204.37871999999999</v>
      </c>
      <c r="H56" s="43">
        <v>-0.38170377595034</v>
      </c>
      <c r="I56" s="46"/>
    </row>
    <row r="57" spans="1:9" x14ac:dyDescent="0.2">
      <c r="A57" s="42" t="s">
        <v>423</v>
      </c>
      <c r="B57" s="42" t="s">
        <v>422</v>
      </c>
      <c r="C57" s="42" t="s">
        <v>213</v>
      </c>
      <c r="D57" s="45">
        <v>69000</v>
      </c>
      <c r="E57" s="43">
        <v>185.95500000000001</v>
      </c>
      <c r="F57" s="44">
        <v>0.34729508853390201</v>
      </c>
      <c r="G57" s="43">
        <v>-187.26599999999999</v>
      </c>
      <c r="H57" s="43">
        <v>-0.34974355112467898</v>
      </c>
      <c r="I57" s="46"/>
    </row>
    <row r="58" spans="1:9" x14ac:dyDescent="0.2">
      <c r="A58" s="42" t="s">
        <v>425</v>
      </c>
      <c r="B58" s="42" t="s">
        <v>424</v>
      </c>
      <c r="C58" s="42" t="s">
        <v>113</v>
      </c>
      <c r="D58" s="45">
        <v>21700</v>
      </c>
      <c r="E58" s="43">
        <v>172.4716</v>
      </c>
      <c r="F58" s="44">
        <v>0.32211308968074898</v>
      </c>
      <c r="G58" s="43">
        <v>-173.2311</v>
      </c>
      <c r="H58" s="43">
        <v>-0.32353155446922699</v>
      </c>
      <c r="I58" s="46"/>
    </row>
    <row r="59" spans="1:9" x14ac:dyDescent="0.2">
      <c r="A59" s="42" t="s">
        <v>252</v>
      </c>
      <c r="B59" s="42" t="s">
        <v>251</v>
      </c>
      <c r="C59" s="42" t="s">
        <v>148</v>
      </c>
      <c r="D59" s="45">
        <v>11250</v>
      </c>
      <c r="E59" s="43">
        <v>168.89625000000001</v>
      </c>
      <c r="F59" s="44">
        <v>0.31543565968537501</v>
      </c>
      <c r="G59" s="43">
        <v>-170.31375</v>
      </c>
      <c r="H59" s="43">
        <v>-0.31808302484359496</v>
      </c>
      <c r="I59" s="46"/>
    </row>
    <row r="60" spans="1:9" x14ac:dyDescent="0.2">
      <c r="A60" s="42" t="s">
        <v>427</v>
      </c>
      <c r="B60" s="42" t="s">
        <v>426</v>
      </c>
      <c r="C60" s="42" t="s">
        <v>194</v>
      </c>
      <c r="D60" s="45">
        <v>450</v>
      </c>
      <c r="E60" s="43">
        <v>167.60249999999999</v>
      </c>
      <c r="F60" s="44">
        <v>0.31301941370763497</v>
      </c>
      <c r="G60" s="43">
        <v>-168.32249999999999</v>
      </c>
      <c r="H60" s="43">
        <v>-0.314364107121334</v>
      </c>
      <c r="I60" s="46"/>
    </row>
    <row r="61" spans="1:9" x14ac:dyDescent="0.2">
      <c r="A61" s="42" t="s">
        <v>314</v>
      </c>
      <c r="B61" s="42" t="s">
        <v>313</v>
      </c>
      <c r="C61" s="42" t="s">
        <v>124</v>
      </c>
      <c r="D61" s="45">
        <v>34425</v>
      </c>
      <c r="E61" s="43">
        <v>163.863</v>
      </c>
      <c r="F61" s="44">
        <v>0.30603541229023501</v>
      </c>
      <c r="G61" s="43">
        <v>-163.140075</v>
      </c>
      <c r="H61" s="43">
        <v>-0.304685256059543</v>
      </c>
      <c r="I61" s="46"/>
    </row>
    <row r="62" spans="1:9" x14ac:dyDescent="0.2">
      <c r="A62" s="42" t="s">
        <v>326</v>
      </c>
      <c r="B62" s="42" t="s">
        <v>325</v>
      </c>
      <c r="C62" s="42" t="s">
        <v>213</v>
      </c>
      <c r="D62" s="45">
        <v>43350</v>
      </c>
      <c r="E62" s="43">
        <v>162.49747500000001</v>
      </c>
      <c r="F62" s="44">
        <v>0.30348511718781701</v>
      </c>
      <c r="G62" s="43">
        <v>-163.21275</v>
      </c>
      <c r="H62" s="43">
        <v>-0.30482098605098801</v>
      </c>
      <c r="I62" s="46"/>
    </row>
    <row r="63" spans="1:9" x14ac:dyDescent="0.2">
      <c r="A63" s="42" t="s">
        <v>202</v>
      </c>
      <c r="B63" s="42" t="s">
        <v>201</v>
      </c>
      <c r="C63" s="42" t="s">
        <v>203</v>
      </c>
      <c r="D63" s="45">
        <v>21600</v>
      </c>
      <c r="E63" s="43">
        <v>155.50919999999999</v>
      </c>
      <c r="F63" s="44">
        <v>0.29043360695779202</v>
      </c>
      <c r="G63" s="43">
        <v>-156.5352</v>
      </c>
      <c r="H63" s="43">
        <v>-0.29234979507231301</v>
      </c>
      <c r="I63" s="46"/>
    </row>
    <row r="64" spans="1:9" x14ac:dyDescent="0.2">
      <c r="A64" s="42" t="s">
        <v>429</v>
      </c>
      <c r="B64" s="42" t="s">
        <v>428</v>
      </c>
      <c r="C64" s="42" t="s">
        <v>148</v>
      </c>
      <c r="D64" s="45">
        <v>2200</v>
      </c>
      <c r="E64" s="43">
        <v>148.23599999999999</v>
      </c>
      <c r="F64" s="44">
        <v>0.27684996232374198</v>
      </c>
      <c r="G64" s="43">
        <v>-149.369</v>
      </c>
      <c r="H64" s="43">
        <v>-0.27896598682057699</v>
      </c>
      <c r="I64" s="46"/>
    </row>
    <row r="65" spans="1:9" x14ac:dyDescent="0.2">
      <c r="A65" s="42" t="s">
        <v>240</v>
      </c>
      <c r="B65" s="42" t="s">
        <v>239</v>
      </c>
      <c r="C65" s="42" t="s">
        <v>145</v>
      </c>
      <c r="D65" s="45">
        <v>36250</v>
      </c>
      <c r="E65" s="43">
        <v>146.77625</v>
      </c>
      <c r="F65" s="44">
        <v>0.27412368980895402</v>
      </c>
      <c r="G65" s="43">
        <v>-147.35624999999999</v>
      </c>
      <c r="H65" s="43">
        <v>-0.27520691505887901</v>
      </c>
      <c r="I65" s="46"/>
    </row>
    <row r="66" spans="1:9" x14ac:dyDescent="0.2">
      <c r="A66" s="42" t="s">
        <v>431</v>
      </c>
      <c r="B66" s="42" t="s">
        <v>430</v>
      </c>
      <c r="C66" s="42" t="s">
        <v>399</v>
      </c>
      <c r="D66" s="45">
        <v>55125</v>
      </c>
      <c r="E66" s="43">
        <v>146.35136249999999</v>
      </c>
      <c r="F66" s="44">
        <v>0.273330157277269</v>
      </c>
      <c r="G66" s="43">
        <v>-147.20396249999999</v>
      </c>
      <c r="H66" s="43">
        <v>-0.2749224983946576</v>
      </c>
      <c r="I66" s="46"/>
    </row>
    <row r="67" spans="1:9" x14ac:dyDescent="0.2">
      <c r="A67" s="42" t="s">
        <v>433</v>
      </c>
      <c r="B67" s="42" t="s">
        <v>432</v>
      </c>
      <c r="C67" s="42" t="s">
        <v>197</v>
      </c>
      <c r="D67" s="45">
        <v>13125</v>
      </c>
      <c r="E67" s="43">
        <v>140.01750000000001</v>
      </c>
      <c r="F67" s="44">
        <v>0.26150084729529</v>
      </c>
      <c r="G67" s="43">
        <v>-140.89687499999999</v>
      </c>
      <c r="H67" s="43">
        <v>-0.26314319419900001</v>
      </c>
      <c r="I67" s="46"/>
    </row>
    <row r="68" spans="1:9" x14ac:dyDescent="0.2">
      <c r="A68" s="42" t="s">
        <v>186</v>
      </c>
      <c r="B68" s="42" t="s">
        <v>185</v>
      </c>
      <c r="C68" s="42" t="s">
        <v>180</v>
      </c>
      <c r="D68" s="45">
        <v>46800</v>
      </c>
      <c r="E68" s="43">
        <v>132.30359999999999</v>
      </c>
      <c r="F68" s="44">
        <v>0.24709413823427101</v>
      </c>
      <c r="G68" s="43">
        <v>-134.44560000000001</v>
      </c>
      <c r="H68" s="43">
        <v>-0.2510946011400263</v>
      </c>
      <c r="I68" s="46"/>
    </row>
    <row r="69" spans="1:9" x14ac:dyDescent="0.2">
      <c r="A69" s="42" t="s">
        <v>435</v>
      </c>
      <c r="B69" s="42" t="s">
        <v>434</v>
      </c>
      <c r="C69" s="42" t="s">
        <v>399</v>
      </c>
      <c r="D69" s="45">
        <v>15300</v>
      </c>
      <c r="E69" s="43">
        <v>112.70744999999999</v>
      </c>
      <c r="F69" s="44">
        <v>0.210495785680301</v>
      </c>
      <c r="G69" s="43">
        <v>-113.192375</v>
      </c>
      <c r="H69" s="43">
        <v>-0.2114014460325756</v>
      </c>
      <c r="I69" s="46"/>
    </row>
    <row r="70" spans="1:9" x14ac:dyDescent="0.2">
      <c r="A70" s="42" t="s">
        <v>437</v>
      </c>
      <c r="B70" s="42" t="s">
        <v>436</v>
      </c>
      <c r="C70" s="42" t="s">
        <v>238</v>
      </c>
      <c r="D70" s="45">
        <v>4500</v>
      </c>
      <c r="E70" s="43">
        <v>111.55500000000001</v>
      </c>
      <c r="F70" s="44">
        <v>0.208343435784999</v>
      </c>
      <c r="G70" s="43">
        <v>-112.2885</v>
      </c>
      <c r="H70" s="43">
        <v>-0.20971334220020399</v>
      </c>
      <c r="I70" s="46"/>
    </row>
    <row r="71" spans="1:9" x14ac:dyDescent="0.2">
      <c r="A71" s="42" t="s">
        <v>196</v>
      </c>
      <c r="B71" s="42" t="s">
        <v>195</v>
      </c>
      <c r="C71" s="42" t="s">
        <v>197</v>
      </c>
      <c r="D71" s="45">
        <v>60500</v>
      </c>
      <c r="E71" s="43">
        <v>110.6182</v>
      </c>
      <c r="F71" s="44">
        <v>0.206593840243397</v>
      </c>
      <c r="G71" s="43">
        <v>-112.6752</v>
      </c>
      <c r="H71" s="43">
        <v>-0.21043555462114499</v>
      </c>
      <c r="I71" s="46"/>
    </row>
    <row r="72" spans="1:9" x14ac:dyDescent="0.2">
      <c r="A72" s="42" t="s">
        <v>439</v>
      </c>
      <c r="B72" s="42" t="s">
        <v>438</v>
      </c>
      <c r="C72" s="42" t="s">
        <v>142</v>
      </c>
      <c r="D72" s="45">
        <v>8400</v>
      </c>
      <c r="E72" s="43">
        <v>96.415199999999999</v>
      </c>
      <c r="F72" s="44">
        <v>0.180067895028442</v>
      </c>
      <c r="G72" s="43">
        <v>-97.726650000000006</v>
      </c>
      <c r="H72" s="43">
        <v>-0.1825171980526023</v>
      </c>
      <c r="I72" s="46"/>
    </row>
    <row r="73" spans="1:9" x14ac:dyDescent="0.2">
      <c r="A73" s="42" t="s">
        <v>138</v>
      </c>
      <c r="B73" s="42" t="s">
        <v>137</v>
      </c>
      <c r="C73" s="42" t="s">
        <v>139</v>
      </c>
      <c r="D73" s="45">
        <v>800</v>
      </c>
      <c r="E73" s="43">
        <v>95.575999999999993</v>
      </c>
      <c r="F73" s="44">
        <v>0.178500580149586</v>
      </c>
      <c r="G73" s="43">
        <v>-96.08</v>
      </c>
      <c r="H73" s="43">
        <v>-0.17944186553917499</v>
      </c>
      <c r="I73" s="46"/>
    </row>
    <row r="74" spans="1:9" x14ac:dyDescent="0.2">
      <c r="A74" s="42" t="s">
        <v>441</v>
      </c>
      <c r="B74" s="42" t="s">
        <v>440</v>
      </c>
      <c r="C74" s="42" t="s">
        <v>238</v>
      </c>
      <c r="D74" s="45">
        <v>56250</v>
      </c>
      <c r="E74" s="43">
        <v>78.221249999999998</v>
      </c>
      <c r="F74" s="44">
        <v>0.14608833289765</v>
      </c>
      <c r="G74" s="43">
        <v>-78.530625000000001</v>
      </c>
      <c r="H74" s="43">
        <v>-0.146666130848849</v>
      </c>
      <c r="I74" s="46"/>
    </row>
    <row r="75" spans="1:9" x14ac:dyDescent="0.2">
      <c r="A75" s="42" t="s">
        <v>443</v>
      </c>
      <c r="B75" s="42" t="s">
        <v>442</v>
      </c>
      <c r="C75" s="42" t="s">
        <v>180</v>
      </c>
      <c r="D75" s="45">
        <v>2750</v>
      </c>
      <c r="E75" s="43">
        <v>69.046999999999997</v>
      </c>
      <c r="F75" s="44">
        <v>0.128954230743999</v>
      </c>
      <c r="G75" s="43">
        <v>-69.382499999999993</v>
      </c>
      <c r="H75" s="43">
        <v>-0.129580820522188</v>
      </c>
      <c r="I75" s="46"/>
    </row>
    <row r="76" spans="1:9" x14ac:dyDescent="0.2">
      <c r="A76" s="42" t="s">
        <v>445</v>
      </c>
      <c r="B76" s="42" t="s">
        <v>444</v>
      </c>
      <c r="C76" s="42" t="s">
        <v>148</v>
      </c>
      <c r="D76" s="45">
        <v>5500</v>
      </c>
      <c r="E76" s="43">
        <v>62.639499999999998</v>
      </c>
      <c r="F76" s="44">
        <v>0.11698739317694801</v>
      </c>
      <c r="G76" s="43">
        <v>-63.118000000000002</v>
      </c>
      <c r="H76" s="43">
        <v>-0.11788105400813501</v>
      </c>
      <c r="I76" s="46"/>
    </row>
    <row r="77" spans="1:9" x14ac:dyDescent="0.2">
      <c r="A77" s="42" t="s">
        <v>447</v>
      </c>
      <c r="B77" s="42" t="s">
        <v>446</v>
      </c>
      <c r="C77" s="42" t="s">
        <v>180</v>
      </c>
      <c r="D77" s="45">
        <v>10575</v>
      </c>
      <c r="E77" s="43">
        <v>53.900775000000003</v>
      </c>
      <c r="F77" s="44">
        <v>0.100666690466354</v>
      </c>
      <c r="G77" s="43">
        <v>-54.270899999999997</v>
      </c>
      <c r="H77" s="43">
        <v>-0.101357946924334</v>
      </c>
      <c r="I77" s="46"/>
    </row>
    <row r="78" spans="1:9" x14ac:dyDescent="0.2">
      <c r="A78" s="42" t="s">
        <v>449</v>
      </c>
      <c r="B78" s="42" t="s">
        <v>448</v>
      </c>
      <c r="C78" s="42" t="s">
        <v>213</v>
      </c>
      <c r="D78" s="45">
        <v>19425</v>
      </c>
      <c r="E78" s="43">
        <v>46.03725</v>
      </c>
      <c r="F78" s="44">
        <v>8.5980537305301599E-2</v>
      </c>
      <c r="G78" s="43">
        <v>-46.149915</v>
      </c>
      <c r="H78" s="43">
        <v>-8.6190953810099405E-2</v>
      </c>
      <c r="I78" s="46"/>
    </row>
    <row r="79" spans="1:9" x14ac:dyDescent="0.2">
      <c r="A79" s="42" t="s">
        <v>451</v>
      </c>
      <c r="B79" s="42" t="s">
        <v>450</v>
      </c>
      <c r="C79" s="42" t="s">
        <v>452</v>
      </c>
      <c r="D79" s="45">
        <v>48825</v>
      </c>
      <c r="E79" s="43">
        <v>45.880852500000003</v>
      </c>
      <c r="F79" s="44">
        <v>8.56884446828447E-2</v>
      </c>
      <c r="G79" s="43">
        <v>-46.120094999999999</v>
      </c>
      <c r="H79" s="43">
        <v>-8.6135261091215401E-2</v>
      </c>
      <c r="I79" s="46"/>
    </row>
    <row r="80" spans="1:9" x14ac:dyDescent="0.2">
      <c r="A80" s="42" t="s">
        <v>207</v>
      </c>
      <c r="B80" s="42" t="s">
        <v>206</v>
      </c>
      <c r="C80" s="42" t="s">
        <v>208</v>
      </c>
      <c r="D80" s="45">
        <v>3200</v>
      </c>
      <c r="E80" s="43">
        <v>45.8048</v>
      </c>
      <c r="F80" s="44">
        <v>8.5546406771948399E-2</v>
      </c>
      <c r="G80" s="43">
        <v>-46.108800000000002</v>
      </c>
      <c r="H80" s="43">
        <v>-8.6114166213288004E-2</v>
      </c>
      <c r="I80" s="46"/>
    </row>
    <row r="81" spans="1:9" x14ac:dyDescent="0.2">
      <c r="A81" s="42" t="s">
        <v>153</v>
      </c>
      <c r="B81" s="42" t="s">
        <v>152</v>
      </c>
      <c r="C81" s="42" t="s">
        <v>154</v>
      </c>
      <c r="D81" s="45">
        <v>2450</v>
      </c>
      <c r="E81" s="43">
        <v>43.7423</v>
      </c>
      <c r="F81" s="44">
        <v>8.1694420430622902E-2</v>
      </c>
      <c r="G81" s="43">
        <v>-44.0167</v>
      </c>
      <c r="H81" s="43">
        <v>-8.2206898031621595E-2</v>
      </c>
      <c r="I81" s="46"/>
    </row>
    <row r="82" spans="1:9" x14ac:dyDescent="0.2">
      <c r="A82" s="42" t="s">
        <v>454</v>
      </c>
      <c r="B82" s="42" t="s">
        <v>453</v>
      </c>
      <c r="C82" s="42" t="s">
        <v>200</v>
      </c>
      <c r="D82" s="45">
        <v>500</v>
      </c>
      <c r="E82" s="43">
        <v>38.520000000000003</v>
      </c>
      <c r="F82" s="44">
        <v>7.1941097632899895E-2</v>
      </c>
      <c r="G82" s="43">
        <v>-38.732500000000002</v>
      </c>
      <c r="H82" s="43">
        <v>-7.2337968952915194E-2</v>
      </c>
      <c r="I82" s="46"/>
    </row>
    <row r="83" spans="1:9" x14ac:dyDescent="0.2">
      <c r="A83" s="42" t="s">
        <v>456</v>
      </c>
      <c r="B83" s="42" t="s">
        <v>455</v>
      </c>
      <c r="C83" s="42" t="s">
        <v>189</v>
      </c>
      <c r="D83" s="45">
        <v>5000</v>
      </c>
      <c r="E83" s="43">
        <v>37.090000000000003</v>
      </c>
      <c r="F83" s="44">
        <v>6.9270387102914194E-2</v>
      </c>
      <c r="G83" s="43">
        <v>-37.344999999999999</v>
      </c>
      <c r="H83" s="43">
        <v>-6.9746632686932597E-2</v>
      </c>
      <c r="I83" s="46"/>
    </row>
    <row r="84" spans="1:9" x14ac:dyDescent="0.2">
      <c r="A84" s="42" t="s">
        <v>458</v>
      </c>
      <c r="B84" s="42" t="s">
        <v>457</v>
      </c>
      <c r="C84" s="42" t="s">
        <v>127</v>
      </c>
      <c r="D84" s="45">
        <v>1100</v>
      </c>
      <c r="E84" s="43">
        <v>30.4084</v>
      </c>
      <c r="F84" s="44">
        <v>5.67916322237869E-2</v>
      </c>
      <c r="G84" s="43">
        <v>-30.595400000000001</v>
      </c>
      <c r="H84" s="43">
        <v>-5.7140878985400399E-2</v>
      </c>
      <c r="I84" s="46"/>
    </row>
    <row r="85" spans="1:9" x14ac:dyDescent="0.2">
      <c r="A85" s="42" t="s">
        <v>460</v>
      </c>
      <c r="B85" s="42" t="s">
        <v>459</v>
      </c>
      <c r="C85" s="42" t="s">
        <v>227</v>
      </c>
      <c r="D85" s="45">
        <v>800</v>
      </c>
      <c r="E85" s="43">
        <v>23.443999999999999</v>
      </c>
      <c r="F85" s="44">
        <v>4.3784711653834497E-2</v>
      </c>
      <c r="G85" s="43">
        <v>-23.563199999999998</v>
      </c>
      <c r="H85" s="43">
        <v>-4.4007333118991299E-2</v>
      </c>
      <c r="I85" s="46"/>
    </row>
    <row r="86" spans="1:9" x14ac:dyDescent="0.2">
      <c r="A86" s="42" t="s">
        <v>462</v>
      </c>
      <c r="B86" s="42" t="s">
        <v>461</v>
      </c>
      <c r="C86" s="42" t="s">
        <v>250</v>
      </c>
      <c r="D86" s="45">
        <v>4200</v>
      </c>
      <c r="E86" s="43">
        <v>18.200700000000001</v>
      </c>
      <c r="F86" s="44">
        <v>3.3992168631545201E-2</v>
      </c>
      <c r="G86" s="43">
        <v>-18.148199999999999</v>
      </c>
      <c r="H86" s="43">
        <v>-3.3894118070129597E-2</v>
      </c>
      <c r="I86" s="46"/>
    </row>
    <row r="87" spans="1:9" x14ac:dyDescent="0.2">
      <c r="A87" s="42" t="s">
        <v>193</v>
      </c>
      <c r="B87" s="42" t="s">
        <v>192</v>
      </c>
      <c r="C87" s="42" t="s">
        <v>194</v>
      </c>
      <c r="D87" s="45">
        <v>600</v>
      </c>
      <c r="E87" s="43">
        <v>18.138000000000002</v>
      </c>
      <c r="F87" s="44">
        <v>3.3875068246768898E-2</v>
      </c>
      <c r="G87" s="43">
        <v>-18.244800000000001</v>
      </c>
      <c r="H87" s="43">
        <v>-3.4074531103134201E-2</v>
      </c>
      <c r="I87" s="46"/>
    </row>
    <row r="88" spans="1:9" x14ac:dyDescent="0.2">
      <c r="A88" s="42" t="s">
        <v>312</v>
      </c>
      <c r="B88" s="42" t="s">
        <v>311</v>
      </c>
      <c r="C88" s="42" t="s">
        <v>145</v>
      </c>
      <c r="D88" s="45">
        <v>5700</v>
      </c>
      <c r="E88" s="43">
        <v>16.42455</v>
      </c>
      <c r="F88" s="44">
        <v>3.06749780666263E-2</v>
      </c>
      <c r="G88" s="43">
        <v>-16.296299999999999</v>
      </c>
      <c r="H88" s="43">
        <v>-3.0435454552311201E-2</v>
      </c>
      <c r="I88" s="46"/>
    </row>
    <row r="89" spans="1:9" x14ac:dyDescent="0.2">
      <c r="A89" s="42" t="s">
        <v>464</v>
      </c>
      <c r="B89" s="42" t="s">
        <v>463</v>
      </c>
      <c r="C89" s="42" t="s">
        <v>465</v>
      </c>
      <c r="D89" s="45">
        <v>2300</v>
      </c>
      <c r="E89" s="43">
        <v>11.351649999999999</v>
      </c>
      <c r="F89" s="44">
        <v>2.1200679152245799E-2</v>
      </c>
      <c r="G89" s="43">
        <v>-11.421799999999999</v>
      </c>
      <c r="H89" s="43">
        <v>-2.1331693378594401E-2</v>
      </c>
      <c r="I89" s="46"/>
    </row>
    <row r="90" spans="1:9" x14ac:dyDescent="0.2">
      <c r="A90" s="42" t="s">
        <v>144</v>
      </c>
      <c r="B90" s="42" t="s">
        <v>143</v>
      </c>
      <c r="C90" s="42" t="s">
        <v>145</v>
      </c>
      <c r="D90" s="45">
        <v>1500</v>
      </c>
      <c r="E90" s="43">
        <v>5.0542499999999997</v>
      </c>
      <c r="F90" s="44">
        <v>9.4394676197062308E-3</v>
      </c>
      <c r="G90" s="43">
        <v>-5.0955000000000004</v>
      </c>
      <c r="H90" s="43">
        <v>-9.5165073465327404E-3</v>
      </c>
      <c r="I90" s="46"/>
    </row>
    <row r="91" spans="1:9" ht="10.5" x14ac:dyDescent="0.25">
      <c r="A91" s="41" t="s">
        <v>27</v>
      </c>
      <c r="B91" s="41"/>
      <c r="C91" s="41"/>
      <c r="D91" s="41"/>
      <c r="E91" s="47">
        <f>SUM(E7:E90)</f>
        <v>41048.829665499994</v>
      </c>
      <c r="F91" s="48">
        <f>SUM(F7:F90)</f>
        <v>76.664015126739656</v>
      </c>
      <c r="G91" s="47">
        <f>SUM(G7:G90)</f>
        <v>-41311.277365000002</v>
      </c>
      <c r="H91" s="47">
        <f>SUM(H7:H90)</f>
        <v>-77.154170255848172</v>
      </c>
      <c r="I91" s="41"/>
    </row>
    <row r="92" spans="1:9" x14ac:dyDescent="0.2">
      <c r="A92" s="42"/>
      <c r="B92" s="42"/>
      <c r="C92" s="42"/>
      <c r="D92" s="42"/>
      <c r="E92" s="43"/>
      <c r="F92" s="44"/>
      <c r="G92" s="43"/>
      <c r="H92" s="42"/>
      <c r="I92" s="42"/>
    </row>
    <row r="93" spans="1:9" ht="10.5" x14ac:dyDescent="0.25">
      <c r="A93" s="41" t="s">
        <v>19</v>
      </c>
      <c r="B93" s="42"/>
      <c r="C93" s="42"/>
      <c r="D93" s="42"/>
      <c r="E93" s="43"/>
      <c r="F93" s="44"/>
      <c r="G93" s="43"/>
      <c r="H93" s="42"/>
      <c r="I93" s="42"/>
    </row>
    <row r="94" spans="1:9" ht="10.5" x14ac:dyDescent="0.25">
      <c r="A94" s="41" t="s">
        <v>20</v>
      </c>
      <c r="B94" s="42"/>
      <c r="C94" s="42"/>
      <c r="D94" s="42"/>
      <c r="E94" s="43"/>
      <c r="F94" s="44"/>
      <c r="G94" s="43"/>
      <c r="H94" s="42"/>
      <c r="I94" s="42"/>
    </row>
    <row r="95" spans="1:9" x14ac:dyDescent="0.2">
      <c r="A95" s="42" t="s">
        <v>26</v>
      </c>
      <c r="B95" s="42" t="s">
        <v>25</v>
      </c>
      <c r="C95" s="42" t="s">
        <v>24</v>
      </c>
      <c r="D95" s="45">
        <v>1494</v>
      </c>
      <c r="E95" s="43">
        <v>1582.3626300000001</v>
      </c>
      <c r="F95" s="44">
        <v>2.9552675092285101</v>
      </c>
      <c r="G95" s="46"/>
      <c r="H95" s="46"/>
      <c r="I95" s="46">
        <v>8.0718999999999994</v>
      </c>
    </row>
    <row r="96" spans="1:9" x14ac:dyDescent="0.2">
      <c r="A96" s="42" t="s">
        <v>98</v>
      </c>
      <c r="B96" s="42" t="s">
        <v>97</v>
      </c>
      <c r="C96" s="42" t="s">
        <v>21</v>
      </c>
      <c r="D96" s="45">
        <v>1000</v>
      </c>
      <c r="E96" s="43">
        <v>1039.440274</v>
      </c>
      <c r="F96" s="44">
        <v>1.9412895699741</v>
      </c>
      <c r="G96" s="46"/>
      <c r="H96" s="46"/>
      <c r="I96" s="46">
        <v>7.6882999999999999</v>
      </c>
    </row>
    <row r="97" spans="1:9" x14ac:dyDescent="0.2">
      <c r="A97" s="42" t="s">
        <v>23</v>
      </c>
      <c r="B97" s="42" t="s">
        <v>22</v>
      </c>
      <c r="C97" s="42" t="s">
        <v>24</v>
      </c>
      <c r="D97" s="45">
        <v>871</v>
      </c>
      <c r="E97" s="43">
        <v>924.88093100000003</v>
      </c>
      <c r="F97" s="44">
        <v>1.7273351338493801</v>
      </c>
      <c r="G97" s="46"/>
      <c r="H97" s="46"/>
      <c r="I97" s="46">
        <v>8.1367999999999991</v>
      </c>
    </row>
    <row r="98" spans="1:9" x14ac:dyDescent="0.2">
      <c r="A98" s="42" t="s">
        <v>109</v>
      </c>
      <c r="B98" s="42" t="s">
        <v>108</v>
      </c>
      <c r="C98" s="42" t="s">
        <v>21</v>
      </c>
      <c r="D98" s="45">
        <v>50</v>
      </c>
      <c r="E98" s="43">
        <v>540.07894520000002</v>
      </c>
      <c r="F98" s="44">
        <v>1.0086675006777499</v>
      </c>
      <c r="G98" s="46"/>
      <c r="H98" s="46"/>
      <c r="I98" s="46">
        <v>6.8000999999999996</v>
      </c>
    </row>
    <row r="99" spans="1:9" ht="10.5" x14ac:dyDescent="0.25">
      <c r="A99" s="41" t="s">
        <v>27</v>
      </c>
      <c r="B99" s="41"/>
      <c r="C99" s="41"/>
      <c r="D99" s="41"/>
      <c r="E99" s="47">
        <f>SUM(E94:E98)</f>
        <v>4086.7627802000002</v>
      </c>
      <c r="F99" s="48">
        <f>SUM(F94:F98)</f>
        <v>7.6325597137297398</v>
      </c>
      <c r="G99" s="47"/>
      <c r="H99" s="41"/>
      <c r="I99" s="41"/>
    </row>
    <row r="100" spans="1:9" x14ac:dyDescent="0.2">
      <c r="A100" s="42"/>
      <c r="B100" s="42"/>
      <c r="C100" s="42"/>
      <c r="D100" s="42"/>
      <c r="E100" s="43"/>
      <c r="F100" s="44"/>
      <c r="G100" s="43"/>
      <c r="H100" s="42"/>
      <c r="I100" s="42"/>
    </row>
    <row r="101" spans="1:9" ht="10.5" x14ac:dyDescent="0.25">
      <c r="A101" s="41" t="s">
        <v>28</v>
      </c>
      <c r="B101" s="42"/>
      <c r="C101" s="42"/>
      <c r="D101" s="42"/>
      <c r="E101" s="43"/>
      <c r="F101" s="44"/>
      <c r="G101" s="43"/>
      <c r="H101" s="42"/>
      <c r="I101" s="42"/>
    </row>
    <row r="102" spans="1:9" ht="10.5" x14ac:dyDescent="0.25">
      <c r="A102" s="41" t="s">
        <v>29</v>
      </c>
      <c r="B102" s="42"/>
      <c r="C102" s="42"/>
      <c r="D102" s="42"/>
      <c r="E102" s="43"/>
      <c r="F102" s="44"/>
      <c r="G102" s="43"/>
      <c r="H102" s="42"/>
      <c r="I102" s="42"/>
    </row>
    <row r="103" spans="1:9" x14ac:dyDescent="0.2">
      <c r="A103" s="42" t="s">
        <v>57</v>
      </c>
      <c r="B103" s="42" t="s">
        <v>56</v>
      </c>
      <c r="C103" s="42" t="s">
        <v>30</v>
      </c>
      <c r="D103" s="45">
        <v>200</v>
      </c>
      <c r="E103" s="43">
        <v>984.06899999999996</v>
      </c>
      <c r="F103" s="44">
        <v>1.8378765318408701</v>
      </c>
      <c r="G103" s="46"/>
      <c r="H103" s="46"/>
      <c r="I103" s="46">
        <v>6.0918999999999999</v>
      </c>
    </row>
    <row r="104" spans="1:9" ht="10.5" x14ac:dyDescent="0.25">
      <c r="A104" s="41" t="s">
        <v>27</v>
      </c>
      <c r="B104" s="41"/>
      <c r="C104" s="41"/>
      <c r="D104" s="41"/>
      <c r="E104" s="47">
        <f>SUM(E102:E103)</f>
        <v>984.06899999999996</v>
      </c>
      <c r="F104" s="48">
        <f>SUM(F102:F103)</f>
        <v>1.8378765318408701</v>
      </c>
      <c r="G104" s="47"/>
      <c r="H104" s="41"/>
      <c r="I104" s="41"/>
    </row>
    <row r="105" spans="1:9" x14ac:dyDescent="0.2">
      <c r="A105" s="42"/>
      <c r="B105" s="42"/>
      <c r="C105" s="42"/>
      <c r="D105" s="42"/>
      <c r="E105" s="43"/>
      <c r="F105" s="44"/>
      <c r="G105" s="43"/>
      <c r="H105" s="42"/>
      <c r="I105" s="42"/>
    </row>
    <row r="106" spans="1:9" ht="10.5" x14ac:dyDescent="0.25">
      <c r="A106" s="41" t="s">
        <v>32</v>
      </c>
      <c r="B106" s="42"/>
      <c r="C106" s="42"/>
      <c r="D106" s="42"/>
      <c r="E106" s="43"/>
      <c r="F106" s="44"/>
      <c r="G106" s="43"/>
      <c r="H106" s="42"/>
      <c r="I106" s="42"/>
    </row>
    <row r="107" spans="1:9" x14ac:dyDescent="0.2">
      <c r="A107" s="42" t="s">
        <v>467</v>
      </c>
      <c r="B107" s="42" t="s">
        <v>466</v>
      </c>
      <c r="C107" s="42" t="s">
        <v>34</v>
      </c>
      <c r="D107" s="45">
        <v>1500000</v>
      </c>
      <c r="E107" s="43">
        <v>1480.3634999999999</v>
      </c>
      <c r="F107" s="44">
        <v>2.7647709004590202</v>
      </c>
      <c r="G107" s="46"/>
      <c r="H107" s="46"/>
      <c r="I107" s="46">
        <v>5.44</v>
      </c>
    </row>
    <row r="108" spans="1:9" x14ac:dyDescent="0.2">
      <c r="A108" s="42" t="s">
        <v>61</v>
      </c>
      <c r="B108" s="42" t="s">
        <v>60</v>
      </c>
      <c r="C108" s="42" t="s">
        <v>34</v>
      </c>
      <c r="D108" s="45">
        <v>500000</v>
      </c>
      <c r="E108" s="43">
        <v>495.51100000000002</v>
      </c>
      <c r="F108" s="44">
        <v>0.92543108071588398</v>
      </c>
      <c r="G108" s="46"/>
      <c r="H108" s="46"/>
      <c r="I108" s="46">
        <v>5.4207000000000001</v>
      </c>
    </row>
    <row r="109" spans="1:9" x14ac:dyDescent="0.2">
      <c r="A109" s="42" t="s">
        <v>469</v>
      </c>
      <c r="B109" s="42" t="s">
        <v>468</v>
      </c>
      <c r="C109" s="42" t="s">
        <v>34</v>
      </c>
      <c r="D109" s="45">
        <v>500000</v>
      </c>
      <c r="E109" s="43">
        <v>491.28949999999998</v>
      </c>
      <c r="F109" s="44">
        <v>0.91754688176320198</v>
      </c>
      <c r="G109" s="46"/>
      <c r="H109" s="46"/>
      <c r="I109" s="46">
        <v>5.4842000000000004</v>
      </c>
    </row>
    <row r="110" spans="1:9" x14ac:dyDescent="0.2">
      <c r="A110" s="42" t="s">
        <v>471</v>
      </c>
      <c r="B110" s="42" t="s">
        <v>470</v>
      </c>
      <c r="C110" s="42" t="s">
        <v>34</v>
      </c>
      <c r="D110" s="45">
        <v>500000</v>
      </c>
      <c r="E110" s="43">
        <v>489.32</v>
      </c>
      <c r="F110" s="44">
        <v>0.91386858498781298</v>
      </c>
      <c r="G110" s="46"/>
      <c r="H110" s="46"/>
      <c r="I110" s="46">
        <v>5.4943</v>
      </c>
    </row>
    <row r="111" spans="1:9" ht="10.5" x14ac:dyDescent="0.25">
      <c r="A111" s="41" t="s">
        <v>27</v>
      </c>
      <c r="B111" s="41"/>
      <c r="C111" s="41"/>
      <c r="D111" s="41"/>
      <c r="E111" s="47">
        <f>SUM(E106:E110)</f>
        <v>2956.4839999999999</v>
      </c>
      <c r="F111" s="48">
        <f>SUM(F106:F110)</f>
        <v>5.5216174479259186</v>
      </c>
      <c r="G111" s="47"/>
      <c r="H111" s="41"/>
      <c r="I111" s="41"/>
    </row>
    <row r="112" spans="1:9" x14ac:dyDescent="0.2">
      <c r="A112" s="42"/>
      <c r="B112" s="42"/>
      <c r="C112" s="42"/>
      <c r="D112" s="42"/>
      <c r="E112" s="43"/>
      <c r="F112" s="44"/>
      <c r="G112" s="43"/>
      <c r="H112" s="42"/>
      <c r="I112" s="42"/>
    </row>
    <row r="113" spans="1:9" ht="10.5" x14ac:dyDescent="0.25">
      <c r="A113" s="41" t="s">
        <v>33</v>
      </c>
      <c r="B113" s="42"/>
      <c r="C113" s="42"/>
      <c r="D113" s="42"/>
      <c r="E113" s="43"/>
      <c r="F113" s="44"/>
      <c r="G113" s="43"/>
      <c r="H113" s="42"/>
      <c r="I113" s="42"/>
    </row>
    <row r="114" spans="1:9" x14ac:dyDescent="0.2">
      <c r="A114" s="42" t="s">
        <v>359</v>
      </c>
      <c r="B114" s="42" t="s">
        <v>358</v>
      </c>
      <c r="C114" s="42" t="s">
        <v>34</v>
      </c>
      <c r="D114" s="45">
        <v>1500000</v>
      </c>
      <c r="E114" s="43">
        <v>1504.3850832999999</v>
      </c>
      <c r="F114" s="44">
        <v>2.8096343238619799</v>
      </c>
      <c r="G114" s="46"/>
      <c r="H114" s="46"/>
      <c r="I114" s="46">
        <v>5.6673</v>
      </c>
    </row>
    <row r="115" spans="1:9" ht="10.5" x14ac:dyDescent="0.25">
      <c r="A115" s="41" t="s">
        <v>27</v>
      </c>
      <c r="B115" s="41"/>
      <c r="C115" s="41"/>
      <c r="D115" s="41"/>
      <c r="E115" s="47">
        <f>SUM(E114:E114)</f>
        <v>1504.3850832999999</v>
      </c>
      <c r="F115" s="48">
        <f>SUM(F114:F114)</f>
        <v>2.8096343238619799</v>
      </c>
      <c r="G115" s="47"/>
      <c r="H115" s="41"/>
      <c r="I115" s="41"/>
    </row>
    <row r="116" spans="1:9" x14ac:dyDescent="0.2">
      <c r="A116" s="42"/>
      <c r="B116" s="42"/>
      <c r="C116" s="42"/>
      <c r="D116" s="42"/>
      <c r="E116" s="43"/>
      <c r="F116" s="44"/>
      <c r="G116" s="43"/>
      <c r="H116" s="42"/>
      <c r="I116" s="42"/>
    </row>
    <row r="117" spans="1:9" ht="10.5" x14ac:dyDescent="0.25">
      <c r="A117" s="41" t="s">
        <v>35</v>
      </c>
      <c r="B117" s="42"/>
      <c r="C117" s="42"/>
      <c r="D117" s="42"/>
      <c r="E117" s="43"/>
      <c r="F117" s="44"/>
      <c r="G117" s="43"/>
      <c r="H117" s="42"/>
      <c r="I117" s="42"/>
    </row>
    <row r="118" spans="1:9" x14ac:dyDescent="0.2">
      <c r="A118" s="42" t="s">
        <v>472</v>
      </c>
      <c r="B118" s="52" t="s">
        <v>962</v>
      </c>
      <c r="C118" s="42" t="s">
        <v>280</v>
      </c>
      <c r="D118" s="45">
        <v>3572420.9210000001</v>
      </c>
      <c r="E118" s="43">
        <v>1894.540553</v>
      </c>
      <c r="F118" s="44">
        <v>3.5383002827845602</v>
      </c>
      <c r="G118" s="46"/>
      <c r="H118" s="46"/>
      <c r="I118" s="46"/>
    </row>
    <row r="119" spans="1:9" x14ac:dyDescent="0.2">
      <c r="A119" s="42" t="s">
        <v>474</v>
      </c>
      <c r="B119" s="42" t="s">
        <v>473</v>
      </c>
      <c r="C119" s="42" t="s">
        <v>280</v>
      </c>
      <c r="D119" s="45">
        <v>8933.8320000000003</v>
      </c>
      <c r="E119" s="43">
        <v>361.02445060000002</v>
      </c>
      <c r="F119" s="44">
        <v>0.67426000125853103</v>
      </c>
      <c r="G119" s="46"/>
      <c r="H119" s="46"/>
      <c r="I119" s="46"/>
    </row>
    <row r="120" spans="1:9" ht="10.5" x14ac:dyDescent="0.25">
      <c r="A120" s="41" t="s">
        <v>27</v>
      </c>
      <c r="B120" s="41"/>
      <c r="C120" s="41"/>
      <c r="D120" s="41"/>
      <c r="E120" s="47">
        <f>SUM(E118:E119)</f>
        <v>2255.5650036000002</v>
      </c>
      <c r="F120" s="48">
        <f>SUM(F118:F119)</f>
        <v>4.2125602840430911</v>
      </c>
      <c r="G120" s="47"/>
      <c r="H120" s="41"/>
      <c r="I120" s="41"/>
    </row>
    <row r="121" spans="1:9" x14ac:dyDescent="0.2">
      <c r="A121" s="42"/>
      <c r="B121" s="42"/>
      <c r="C121" s="42"/>
      <c r="D121" s="42"/>
      <c r="E121" s="43"/>
      <c r="F121" s="44"/>
      <c r="G121" s="43"/>
      <c r="H121" s="42"/>
      <c r="I121" s="42"/>
    </row>
    <row r="122" spans="1:9" ht="10.5" x14ac:dyDescent="0.25">
      <c r="A122" s="41" t="s">
        <v>36</v>
      </c>
      <c r="B122" s="41"/>
      <c r="C122" s="41"/>
      <c r="D122" s="41"/>
      <c r="E122" s="47">
        <f>E91+E99+E104+E111+E115+E120</f>
        <v>52836.095532599997</v>
      </c>
      <c r="F122" s="48">
        <f>F91+F99+F104+F111+F115+F120</f>
        <v>98.678263428141264</v>
      </c>
      <c r="G122" s="47"/>
      <c r="H122" s="41"/>
      <c r="I122" s="41"/>
    </row>
    <row r="123" spans="1:9" ht="10.5" x14ac:dyDescent="0.25">
      <c r="A123" s="41"/>
      <c r="B123" s="41"/>
      <c r="C123" s="41"/>
      <c r="D123" s="41"/>
      <c r="E123" s="47"/>
      <c r="F123" s="48"/>
      <c r="G123" s="47"/>
      <c r="H123" s="41"/>
      <c r="I123" s="41"/>
    </row>
    <row r="124" spans="1:9" ht="10.5" x14ac:dyDescent="0.25">
      <c r="A124" s="41" t="s">
        <v>335</v>
      </c>
      <c r="B124" s="41"/>
      <c r="C124" s="41"/>
      <c r="D124" s="41"/>
      <c r="E124" s="63">
        <v>106.43873600000002</v>
      </c>
      <c r="F124" s="63">
        <f>E124/E128*100</f>
        <v>0.19878814897451857</v>
      </c>
      <c r="G124" s="47"/>
      <c r="H124" s="41"/>
      <c r="I124" s="41"/>
    </row>
    <row r="125" spans="1:9" ht="10.5" x14ac:dyDescent="0.25">
      <c r="A125" s="41"/>
      <c r="B125" s="41"/>
      <c r="C125" s="41"/>
      <c r="D125" s="41"/>
      <c r="E125" s="47"/>
      <c r="F125" s="48"/>
      <c r="G125" s="47"/>
      <c r="H125" s="41"/>
      <c r="I125" s="41"/>
    </row>
    <row r="126" spans="1:9" ht="10.5" x14ac:dyDescent="0.25">
      <c r="A126" s="41" t="s">
        <v>38</v>
      </c>
      <c r="B126" s="41"/>
      <c r="C126" s="41"/>
      <c r="D126" s="41"/>
      <c r="E126" s="47">
        <f>E128-(E91+E99+E104+E111+E115+E120+E124)</f>
        <v>601.26929770000424</v>
      </c>
      <c r="F126" s="48">
        <f>F128-(F91+F99+F104+F111+F115+F120+F124)</f>
        <v>1.122948422884221</v>
      </c>
      <c r="G126" s="47"/>
      <c r="H126" s="41"/>
      <c r="I126" s="41"/>
    </row>
    <row r="127" spans="1:9" x14ac:dyDescent="0.2">
      <c r="A127" s="42"/>
      <c r="B127" s="42"/>
      <c r="C127" s="42"/>
      <c r="D127" s="42"/>
      <c r="E127" s="43"/>
      <c r="F127" s="44"/>
      <c r="G127" s="43"/>
      <c r="H127" s="42"/>
      <c r="I127" s="42"/>
    </row>
    <row r="128" spans="1:9" ht="10.5" x14ac:dyDescent="0.25">
      <c r="A128" s="49" t="s">
        <v>37</v>
      </c>
      <c r="B128" s="49"/>
      <c r="C128" s="49"/>
      <c r="D128" s="49"/>
      <c r="E128" s="50">
        <v>53543.803566299997</v>
      </c>
      <c r="F128" s="51">
        <v>100</v>
      </c>
      <c r="G128" s="50"/>
      <c r="H128" s="49"/>
      <c r="I128" s="49"/>
    </row>
    <row r="130" spans="1:4" ht="10.5" x14ac:dyDescent="0.25">
      <c r="A130" s="14" t="s">
        <v>39</v>
      </c>
    </row>
    <row r="132" spans="1:4" ht="10.5" x14ac:dyDescent="0.25">
      <c r="A132" s="14" t="s">
        <v>40</v>
      </c>
    </row>
    <row r="133" spans="1:4" ht="10.5" x14ac:dyDescent="0.25">
      <c r="A133" s="14" t="s">
        <v>41</v>
      </c>
    </row>
    <row r="134" spans="1:4" ht="10.5" x14ac:dyDescent="0.25">
      <c r="A134" s="14" t="s">
        <v>42</v>
      </c>
      <c r="B134" s="14"/>
      <c r="C134" s="30" t="s">
        <v>44</v>
      </c>
      <c r="D134" s="14" t="s">
        <v>43</v>
      </c>
    </row>
    <row r="135" spans="1:4" x14ac:dyDescent="0.2">
      <c r="A135" s="7" t="s">
        <v>45</v>
      </c>
      <c r="C135" s="31">
        <v>10.3041</v>
      </c>
      <c r="D135" s="31">
        <v>10.586</v>
      </c>
    </row>
    <row r="136" spans="1:4" x14ac:dyDescent="0.2">
      <c r="A136" s="7" t="s">
        <v>46</v>
      </c>
      <c r="C136" s="31">
        <v>10.3041</v>
      </c>
      <c r="D136" s="31">
        <v>10.586</v>
      </c>
    </row>
    <row r="137" spans="1:4" x14ac:dyDescent="0.2">
      <c r="A137" s="7" t="s">
        <v>47</v>
      </c>
      <c r="C137" s="31">
        <v>10.337</v>
      </c>
      <c r="D137" s="31">
        <v>10.6586</v>
      </c>
    </row>
    <row r="138" spans="1:4" x14ac:dyDescent="0.2">
      <c r="A138" s="7" t="s">
        <v>48</v>
      </c>
      <c r="C138" s="31">
        <v>10.337</v>
      </c>
      <c r="D138" s="31">
        <v>10.6586</v>
      </c>
    </row>
    <row r="140" spans="1:4" x14ac:dyDescent="0.2">
      <c r="A140" s="7" t="s">
        <v>53</v>
      </c>
    </row>
    <row r="142" spans="1:4" ht="10.5" x14ac:dyDescent="0.25">
      <c r="A142" s="14" t="s">
        <v>49</v>
      </c>
      <c r="D142" s="30" t="s">
        <v>55</v>
      </c>
    </row>
    <row r="144" spans="1:4" ht="10.5" x14ac:dyDescent="0.25">
      <c r="A144" s="14" t="s">
        <v>336</v>
      </c>
      <c r="D144" s="34" t="s">
        <v>475</v>
      </c>
    </row>
    <row r="146" spans="1:9" ht="10.5" x14ac:dyDescent="0.25">
      <c r="A146" s="14" t="s">
        <v>338</v>
      </c>
      <c r="D146" s="34">
        <f>ABS(+H91)</f>
        <v>77.154170255848172</v>
      </c>
    </row>
    <row r="148" spans="1:9" ht="10.5" x14ac:dyDescent="0.25">
      <c r="A148" s="14" t="s">
        <v>339</v>
      </c>
      <c r="D148" s="36">
        <v>5.1707956206265697</v>
      </c>
    </row>
    <row r="150" spans="1:9" ht="10.5" x14ac:dyDescent="0.25">
      <c r="A150" s="14" t="s">
        <v>340</v>
      </c>
      <c r="D150" s="34">
        <v>0.78706566326201</v>
      </c>
      <c r="E150" s="10" t="s">
        <v>54</v>
      </c>
    </row>
    <row r="152" spans="1:9" ht="10.5" x14ac:dyDescent="0.25">
      <c r="A152" s="14" t="s">
        <v>341</v>
      </c>
      <c r="D152" s="30" t="s">
        <v>55</v>
      </c>
    </row>
    <row r="154" spans="1:9" ht="10.5" x14ac:dyDescent="0.25">
      <c r="A154" s="64" t="s">
        <v>999</v>
      </c>
      <c r="B154" s="65"/>
      <c r="C154" s="65"/>
      <c r="D154" s="65"/>
      <c r="E154" s="11"/>
      <c r="G154" s="11"/>
      <c r="H154" s="65"/>
      <c r="I154" s="65"/>
    </row>
    <row r="155" spans="1:9" x14ac:dyDescent="0.2">
      <c r="A155" s="65"/>
      <c r="B155" s="65"/>
      <c r="C155" s="65"/>
      <c r="D155" s="65"/>
      <c r="E155" s="11"/>
      <c r="G155" s="11"/>
      <c r="H155" s="65"/>
      <c r="I155" s="65"/>
    </row>
    <row r="156" spans="1:9" ht="10.5" x14ac:dyDescent="0.25">
      <c r="A156" s="64" t="s">
        <v>997</v>
      </c>
      <c r="B156" s="65"/>
      <c r="C156" s="65"/>
      <c r="D156" s="65"/>
      <c r="E156" s="11"/>
      <c r="G156" s="11"/>
      <c r="H156" s="65"/>
      <c r="I156" s="65"/>
    </row>
    <row r="157" spans="1:9" x14ac:dyDescent="0.2">
      <c r="A157" s="66"/>
      <c r="B157" s="65"/>
      <c r="C157" s="65"/>
      <c r="D157" s="65"/>
      <c r="E157" s="11"/>
      <c r="G157" s="11"/>
      <c r="H157" s="65"/>
      <c r="I157" s="65"/>
    </row>
    <row r="158" spans="1:9" x14ac:dyDescent="0.2">
      <c r="A158" s="65"/>
      <c r="B158" s="65"/>
      <c r="C158" s="65"/>
      <c r="D158" s="65"/>
      <c r="E158" s="11"/>
      <c r="G158" s="11"/>
      <c r="H158" s="65"/>
      <c r="I158" s="65"/>
    </row>
    <row r="159" spans="1:9" x14ac:dyDescent="0.2">
      <c r="A159" s="65"/>
      <c r="B159" s="65"/>
      <c r="C159" s="65"/>
      <c r="D159" s="65"/>
      <c r="E159" s="11"/>
      <c r="G159" s="11"/>
      <c r="H159" s="65"/>
      <c r="I159" s="65"/>
    </row>
    <row r="160" spans="1:9" x14ac:dyDescent="0.2">
      <c r="A160" s="65"/>
      <c r="B160" s="65"/>
      <c r="C160" s="65"/>
      <c r="D160" s="65"/>
      <c r="E160" s="11"/>
      <c r="G160" s="11"/>
      <c r="H160" s="65"/>
      <c r="I160" s="65"/>
    </row>
    <row r="161" spans="1:9" x14ac:dyDescent="0.2">
      <c r="A161" s="65"/>
      <c r="B161" s="65"/>
      <c r="C161" s="65"/>
      <c r="D161" s="65"/>
      <c r="E161" s="11"/>
      <c r="G161" s="11"/>
      <c r="H161" s="65"/>
      <c r="I161" s="65"/>
    </row>
    <row r="162" spans="1:9" x14ac:dyDescent="0.2">
      <c r="A162" s="65"/>
      <c r="B162" s="65"/>
      <c r="C162" s="65"/>
      <c r="D162" s="65"/>
      <c r="E162" s="11"/>
      <c r="G162" s="11"/>
      <c r="H162" s="65"/>
      <c r="I162" s="65"/>
    </row>
    <row r="163" spans="1:9" x14ac:dyDescent="0.2">
      <c r="A163" s="65"/>
      <c r="B163" s="65"/>
      <c r="C163" s="65"/>
      <c r="D163" s="65"/>
      <c r="E163" s="11"/>
      <c r="G163" s="11"/>
      <c r="H163" s="65"/>
      <c r="I163" s="65"/>
    </row>
    <row r="164" spans="1:9" x14ac:dyDescent="0.2">
      <c r="A164" s="65"/>
      <c r="B164" s="65"/>
      <c r="C164" s="65"/>
      <c r="D164" s="65"/>
      <c r="E164" s="11"/>
      <c r="G164" s="11"/>
      <c r="H164" s="65"/>
      <c r="I164" s="65"/>
    </row>
    <row r="165" spans="1:9" x14ac:dyDescent="0.2">
      <c r="A165" s="65"/>
      <c r="B165" s="65"/>
      <c r="C165" s="65"/>
      <c r="D165" s="65"/>
      <c r="E165" s="11"/>
      <c r="G165" s="11"/>
      <c r="H165" s="65"/>
      <c r="I165" s="65"/>
    </row>
    <row r="166" spans="1:9" x14ac:dyDescent="0.2">
      <c r="A166" s="65"/>
      <c r="B166" s="65"/>
      <c r="C166" s="65"/>
      <c r="D166" s="65"/>
      <c r="E166" s="11"/>
      <c r="G166" s="11"/>
      <c r="H166" s="65"/>
      <c r="I166" s="65"/>
    </row>
    <row r="167" spans="1:9" x14ac:dyDescent="0.2">
      <c r="A167" s="65"/>
      <c r="B167" s="65"/>
      <c r="C167" s="65"/>
      <c r="D167" s="65"/>
      <c r="E167" s="11"/>
      <c r="G167" s="11"/>
      <c r="H167" s="65"/>
      <c r="I167" s="65"/>
    </row>
    <row r="168" spans="1:9" x14ac:dyDescent="0.2">
      <c r="A168" s="65"/>
      <c r="B168" s="65"/>
      <c r="C168" s="65"/>
      <c r="D168" s="65"/>
      <c r="E168" s="11"/>
      <c r="G168" s="11"/>
      <c r="H168" s="65"/>
      <c r="I168" s="65"/>
    </row>
    <row r="169" spans="1:9" x14ac:dyDescent="0.2">
      <c r="A169" s="65"/>
      <c r="B169" s="65"/>
      <c r="C169" s="65"/>
      <c r="D169" s="65"/>
      <c r="E169" s="11"/>
      <c r="G169" s="11"/>
      <c r="H169" s="65"/>
      <c r="I169" s="65"/>
    </row>
    <row r="170" spans="1:9" x14ac:dyDescent="0.2">
      <c r="A170" s="65"/>
      <c r="B170" s="65"/>
      <c r="C170" s="65"/>
      <c r="D170" s="65"/>
      <c r="E170" s="11"/>
      <c r="G170" s="11"/>
      <c r="H170" s="65"/>
      <c r="I170" s="65"/>
    </row>
    <row r="171" spans="1:9" x14ac:dyDescent="0.2">
      <c r="A171" s="65"/>
      <c r="B171" s="65"/>
      <c r="C171" s="65"/>
      <c r="D171" s="65"/>
      <c r="E171" s="11"/>
      <c r="G171" s="11"/>
      <c r="H171" s="65"/>
      <c r="I171" s="65"/>
    </row>
    <row r="172" spans="1:9" x14ac:dyDescent="0.2">
      <c r="A172" s="65"/>
      <c r="B172" s="65"/>
      <c r="C172" s="65"/>
      <c r="D172" s="65"/>
      <c r="E172" s="11"/>
      <c r="G172" s="11"/>
      <c r="H172" s="65"/>
      <c r="I172" s="65"/>
    </row>
    <row r="173" spans="1:9" x14ac:dyDescent="0.2">
      <c r="A173" s="65"/>
      <c r="B173" s="65"/>
      <c r="C173" s="65"/>
      <c r="D173" s="65"/>
      <c r="E173" s="11"/>
      <c r="G173" s="11"/>
      <c r="H173" s="65"/>
      <c r="I173" s="65"/>
    </row>
    <row r="174" spans="1:9" ht="10.5" x14ac:dyDescent="0.25">
      <c r="A174" s="64" t="s">
        <v>1006</v>
      </c>
      <c r="B174" s="65"/>
      <c r="C174" s="65"/>
      <c r="D174" s="65"/>
      <c r="E174" s="11"/>
      <c r="G174" s="11"/>
      <c r="H174" s="65"/>
      <c r="I174" s="65"/>
    </row>
    <row r="175" spans="1:9" x14ac:dyDescent="0.2">
      <c r="A175" s="65"/>
      <c r="B175" s="65"/>
      <c r="C175" s="65"/>
      <c r="D175" s="65"/>
      <c r="E175" s="11"/>
      <c r="G175" s="11"/>
      <c r="H175" s="65"/>
      <c r="I175" s="65"/>
    </row>
    <row r="176" spans="1:9" ht="10.5" x14ac:dyDescent="0.25">
      <c r="A176" s="64" t="s">
        <v>998</v>
      </c>
      <c r="B176" s="65"/>
      <c r="C176" s="65"/>
      <c r="D176" s="65"/>
      <c r="E176" s="11"/>
      <c r="G176" s="11"/>
      <c r="H176" s="65"/>
      <c r="I176" s="65"/>
    </row>
    <row r="177" spans="1:9" x14ac:dyDescent="0.2">
      <c r="A177" s="65"/>
      <c r="B177" s="65"/>
      <c r="C177" s="65"/>
      <c r="D177" s="65"/>
      <c r="E177" s="11"/>
      <c r="G177" s="11"/>
      <c r="H177" s="65"/>
      <c r="I177" s="65"/>
    </row>
    <row r="178" spans="1:9" x14ac:dyDescent="0.2">
      <c r="A178" s="65"/>
      <c r="B178" s="65"/>
      <c r="C178" s="65"/>
      <c r="D178" s="65"/>
      <c r="E178" s="11"/>
      <c r="G178" s="11"/>
      <c r="H178" s="65"/>
      <c r="I178" s="65"/>
    </row>
    <row r="179" spans="1:9" x14ac:dyDescent="0.2">
      <c r="A179" s="65"/>
      <c r="B179" s="65"/>
      <c r="C179" s="65"/>
      <c r="D179" s="65"/>
      <c r="E179" s="11"/>
      <c r="G179" s="11"/>
      <c r="H179" s="65"/>
      <c r="I179" s="65"/>
    </row>
    <row r="180" spans="1:9" x14ac:dyDescent="0.2">
      <c r="A180" s="65"/>
      <c r="B180" s="65"/>
      <c r="C180" s="65"/>
      <c r="D180" s="65"/>
      <c r="E180" s="11"/>
      <c r="G180" s="11"/>
      <c r="H180" s="65"/>
      <c r="I180" s="65"/>
    </row>
    <row r="181" spans="1:9" x14ac:dyDescent="0.2">
      <c r="A181" s="65"/>
      <c r="B181" s="65"/>
      <c r="C181" s="65"/>
      <c r="D181" s="65"/>
      <c r="E181" s="11"/>
      <c r="G181" s="11"/>
      <c r="H181" s="65"/>
      <c r="I181" s="65"/>
    </row>
    <row r="182" spans="1:9" x14ac:dyDescent="0.2">
      <c r="A182" s="65"/>
      <c r="B182" s="65"/>
      <c r="C182" s="65"/>
      <c r="D182" s="65"/>
      <c r="E182" s="11"/>
      <c r="G182" s="11"/>
      <c r="H182" s="65"/>
      <c r="I182" s="65"/>
    </row>
    <row r="183" spans="1:9" x14ac:dyDescent="0.2">
      <c r="A183" s="65"/>
      <c r="B183" s="65"/>
      <c r="C183" s="65"/>
      <c r="D183" s="65"/>
      <c r="E183" s="11"/>
      <c r="G183" s="11"/>
      <c r="H183" s="65"/>
      <c r="I183" s="65"/>
    </row>
    <row r="184" spans="1:9" x14ac:dyDescent="0.2">
      <c r="A184" s="65"/>
      <c r="B184" s="65"/>
      <c r="C184" s="65"/>
      <c r="D184" s="65"/>
      <c r="E184" s="11"/>
      <c r="G184" s="11"/>
      <c r="H184" s="65"/>
      <c r="I184" s="65"/>
    </row>
    <row r="185" spans="1:9" x14ac:dyDescent="0.2">
      <c r="A185" s="65"/>
      <c r="B185" s="65"/>
      <c r="C185" s="65"/>
      <c r="D185" s="65"/>
      <c r="E185" s="11"/>
      <c r="G185" s="11"/>
      <c r="H185" s="65"/>
      <c r="I185" s="65"/>
    </row>
    <row r="186" spans="1:9" x14ac:dyDescent="0.2">
      <c r="A186" s="65"/>
      <c r="B186" s="65"/>
      <c r="C186" s="65"/>
      <c r="D186" s="65"/>
      <c r="E186" s="11"/>
      <c r="G186" s="11"/>
      <c r="H186" s="65"/>
      <c r="I186" s="65"/>
    </row>
    <row r="187" spans="1:9" x14ac:dyDescent="0.2">
      <c r="A187" s="65"/>
      <c r="B187" s="65"/>
      <c r="C187" s="65"/>
      <c r="D187" s="65"/>
      <c r="E187" s="11"/>
      <c r="G187" s="11"/>
      <c r="H187" s="65"/>
      <c r="I187" s="65"/>
    </row>
    <row r="188" spans="1:9" x14ac:dyDescent="0.2">
      <c r="A188" s="65"/>
      <c r="B188" s="65"/>
      <c r="C188" s="65"/>
      <c r="D188" s="65"/>
      <c r="E188" s="11"/>
      <c r="G188" s="11"/>
      <c r="H188" s="65"/>
      <c r="I188" s="65"/>
    </row>
    <row r="189" spans="1:9" x14ac:dyDescent="0.2">
      <c r="A189" s="65"/>
      <c r="B189" s="65"/>
      <c r="C189" s="65"/>
      <c r="D189" s="65"/>
      <c r="E189" s="11"/>
      <c r="G189" s="11"/>
      <c r="H189" s="65"/>
      <c r="I189" s="65"/>
    </row>
    <row r="190" spans="1:9" x14ac:dyDescent="0.2">
      <c r="A190" s="65" t="s">
        <v>1001</v>
      </c>
      <c r="B190" s="65"/>
      <c r="C190" s="65"/>
      <c r="D190" s="65"/>
      <c r="E190" s="11"/>
      <c r="G190" s="11"/>
      <c r="H190" s="65"/>
      <c r="I190" s="65"/>
    </row>
    <row r="191" spans="1:9" x14ac:dyDescent="0.2">
      <c r="A191" s="65"/>
      <c r="B191" s="65"/>
      <c r="C191" s="65"/>
      <c r="D191" s="65"/>
      <c r="E191" s="11"/>
      <c r="G191" s="11"/>
      <c r="H191" s="65"/>
      <c r="I191" s="65"/>
    </row>
    <row r="192" spans="1:9" x14ac:dyDescent="0.2">
      <c r="A192" s="65"/>
      <c r="B192" s="65"/>
      <c r="C192" s="65"/>
      <c r="D192" s="65"/>
      <c r="E192" s="11"/>
      <c r="G192" s="11"/>
      <c r="H192" s="65"/>
      <c r="I192" s="65"/>
    </row>
    <row r="193" spans="1:9" x14ac:dyDescent="0.2">
      <c r="A193" s="65"/>
      <c r="B193" s="65"/>
      <c r="C193" s="65"/>
      <c r="D193" s="65"/>
      <c r="E193" s="11"/>
      <c r="G193" s="11"/>
      <c r="H193" s="65"/>
      <c r="I193" s="65"/>
    </row>
    <row r="194" spans="1:9" x14ac:dyDescent="0.2">
      <c r="A194" s="65"/>
      <c r="B194" s="65"/>
      <c r="C194" s="65"/>
      <c r="D194" s="65"/>
      <c r="E194" s="11"/>
      <c r="G194" s="11"/>
      <c r="H194" s="65"/>
      <c r="I194" s="65"/>
    </row>
    <row r="195" spans="1:9" x14ac:dyDescent="0.2">
      <c r="A195" s="65"/>
      <c r="B195" s="65"/>
      <c r="C195" s="65"/>
      <c r="D195" s="65"/>
      <c r="E195" s="11"/>
      <c r="G195" s="11"/>
      <c r="H195" s="65"/>
      <c r="I195" s="65"/>
    </row>
    <row r="196" spans="1:9" x14ac:dyDescent="0.2">
      <c r="A196" s="65"/>
      <c r="B196" s="65"/>
      <c r="C196" s="65"/>
      <c r="D196" s="65"/>
      <c r="E196" s="11"/>
      <c r="G196" s="11"/>
      <c r="H196" s="65"/>
      <c r="I196" s="65"/>
    </row>
    <row r="197" spans="1:9" x14ac:dyDescent="0.2">
      <c r="A197" s="65"/>
      <c r="B197" s="65"/>
      <c r="C197" s="65"/>
      <c r="D197" s="65"/>
      <c r="E197" s="11"/>
      <c r="G197" s="11"/>
      <c r="H197" s="65"/>
      <c r="I197" s="65"/>
    </row>
    <row r="198" spans="1:9" x14ac:dyDescent="0.2">
      <c r="A198" s="65"/>
      <c r="B198" s="65"/>
      <c r="C198" s="65"/>
      <c r="D198" s="65"/>
      <c r="E198" s="11"/>
      <c r="G198" s="11"/>
      <c r="H198" s="65"/>
      <c r="I198" s="65"/>
    </row>
    <row r="199" spans="1:9" x14ac:dyDescent="0.2">
      <c r="A199" s="65"/>
      <c r="B199" s="65"/>
      <c r="C199" s="65"/>
      <c r="D199" s="65"/>
      <c r="E199" s="11"/>
      <c r="G199" s="11"/>
      <c r="H199" s="65"/>
      <c r="I199" s="65"/>
    </row>
    <row r="200" spans="1:9" x14ac:dyDescent="0.2">
      <c r="A200" s="65"/>
      <c r="B200" s="65"/>
      <c r="C200" s="65"/>
      <c r="D200" s="65"/>
      <c r="E200" s="11"/>
      <c r="G200" s="11"/>
      <c r="H200" s="65"/>
      <c r="I200" s="65"/>
    </row>
    <row r="201" spans="1:9" x14ac:dyDescent="0.2">
      <c r="A201" s="65"/>
      <c r="B201" s="65"/>
      <c r="C201" s="65"/>
      <c r="D201" s="65"/>
      <c r="E201" s="11"/>
      <c r="G201" s="11"/>
      <c r="H201" s="65"/>
      <c r="I201" s="65"/>
    </row>
    <row r="202" spans="1:9" x14ac:dyDescent="0.2">
      <c r="A202" s="65"/>
      <c r="B202" s="65"/>
      <c r="C202" s="65"/>
      <c r="D202" s="65"/>
      <c r="E202" s="11"/>
      <c r="G202" s="11"/>
      <c r="H202" s="65"/>
      <c r="I202" s="65"/>
    </row>
    <row r="203" spans="1:9" x14ac:dyDescent="0.2">
      <c r="A203" s="65"/>
      <c r="B203" s="65"/>
      <c r="C203" s="65"/>
      <c r="D203" s="65"/>
      <c r="E203" s="11"/>
      <c r="G203" s="11"/>
      <c r="H203" s="65"/>
      <c r="I203" s="65"/>
    </row>
    <row r="204" spans="1:9" x14ac:dyDescent="0.2">
      <c r="A204" s="65"/>
      <c r="B204" s="65"/>
      <c r="C204" s="65"/>
      <c r="D204" s="65"/>
      <c r="E204" s="11"/>
      <c r="G204" s="11"/>
      <c r="H204" s="65"/>
      <c r="I204" s="65"/>
    </row>
    <row r="205" spans="1:9" x14ac:dyDescent="0.2">
      <c r="A205" s="65"/>
      <c r="B205" s="65"/>
      <c r="C205" s="65"/>
      <c r="D205" s="65"/>
      <c r="E205" s="11"/>
      <c r="G205" s="11"/>
      <c r="H205" s="65"/>
      <c r="I205" s="65"/>
    </row>
    <row r="206" spans="1:9" x14ac:dyDescent="0.2">
      <c r="A206" s="65"/>
      <c r="B206" s="65"/>
      <c r="C206" s="65"/>
      <c r="D206" s="65"/>
      <c r="E206" s="11"/>
      <c r="G206" s="11"/>
      <c r="H206" s="65"/>
      <c r="I206" s="65"/>
    </row>
    <row r="207" spans="1:9" x14ac:dyDescent="0.2">
      <c r="A207" s="65"/>
      <c r="B207" s="65"/>
      <c r="C207" s="65"/>
      <c r="D207" s="65"/>
      <c r="E207" s="11"/>
      <c r="G207" s="11"/>
      <c r="H207" s="65"/>
      <c r="I207" s="65"/>
    </row>
    <row r="208" spans="1:9" x14ac:dyDescent="0.2">
      <c r="A208" s="65"/>
      <c r="B208" s="65"/>
      <c r="C208" s="65"/>
      <c r="D208" s="65"/>
      <c r="E208" s="11"/>
      <c r="G208" s="11"/>
      <c r="H208" s="65"/>
      <c r="I208" s="65"/>
    </row>
    <row r="209" spans="1:9" x14ac:dyDescent="0.2">
      <c r="A209" s="65"/>
      <c r="B209" s="65"/>
      <c r="C209" s="65"/>
      <c r="D209" s="65"/>
      <c r="E209" s="11"/>
      <c r="G209" s="11"/>
      <c r="H209" s="65"/>
      <c r="I209" s="65"/>
    </row>
    <row r="210" spans="1:9" x14ac:dyDescent="0.2">
      <c r="A210" s="65"/>
      <c r="B210" s="65"/>
      <c r="C210" s="65"/>
      <c r="D210" s="65"/>
      <c r="E210" s="11"/>
      <c r="G210" s="11"/>
      <c r="H210" s="65"/>
      <c r="I210" s="65"/>
    </row>
    <row r="211" spans="1:9" x14ac:dyDescent="0.2">
      <c r="A211" s="65"/>
      <c r="B211" s="65"/>
      <c r="C211" s="65"/>
      <c r="D211" s="65"/>
      <c r="E211" s="11"/>
      <c r="G211" s="11"/>
      <c r="H211" s="65"/>
      <c r="I211" s="65"/>
    </row>
    <row r="212" spans="1:9" x14ac:dyDescent="0.2">
      <c r="A212" s="65"/>
      <c r="B212" s="65"/>
      <c r="C212" s="65"/>
      <c r="D212" s="65"/>
      <c r="E212" s="11"/>
      <c r="G212" s="11"/>
      <c r="H212" s="65"/>
      <c r="I212" s="65"/>
    </row>
    <row r="213" spans="1:9" x14ac:dyDescent="0.2">
      <c r="A213" s="65"/>
      <c r="B213" s="65"/>
      <c r="C213" s="65"/>
      <c r="D213" s="65"/>
      <c r="E213" s="11"/>
      <c r="G213" s="11"/>
      <c r="H213" s="65"/>
      <c r="I213" s="65"/>
    </row>
    <row r="214" spans="1:9" x14ac:dyDescent="0.2">
      <c r="A214" s="65"/>
      <c r="B214" s="65"/>
      <c r="C214" s="65"/>
      <c r="D214" s="65"/>
      <c r="E214" s="11"/>
      <c r="G214" s="11"/>
      <c r="H214" s="65"/>
      <c r="I214" s="65"/>
    </row>
    <row r="215" spans="1:9" x14ac:dyDescent="0.2">
      <c r="A215" s="65"/>
      <c r="B215" s="65"/>
      <c r="C215" s="65"/>
      <c r="D215" s="65"/>
      <c r="E215" s="11"/>
      <c r="G215" s="11"/>
      <c r="H215" s="65"/>
      <c r="I215" s="65"/>
    </row>
    <row r="216" spans="1:9" x14ac:dyDescent="0.2">
      <c r="A216" s="65"/>
      <c r="B216" s="65"/>
      <c r="C216" s="65"/>
      <c r="D216" s="65"/>
      <c r="E216" s="11"/>
      <c r="G216" s="11"/>
      <c r="H216" s="65"/>
      <c r="I216" s="65"/>
    </row>
    <row r="217" spans="1:9" x14ac:dyDescent="0.2">
      <c r="A217" s="65"/>
      <c r="B217" s="65"/>
      <c r="C217" s="65"/>
      <c r="D217" s="65"/>
      <c r="E217" s="11"/>
      <c r="G217" s="11"/>
      <c r="H217" s="65"/>
      <c r="I217" s="65"/>
    </row>
    <row r="218" spans="1:9" x14ac:dyDescent="0.2">
      <c r="A218" s="65"/>
      <c r="B218" s="65"/>
      <c r="C218" s="65"/>
      <c r="D218" s="65"/>
      <c r="E218" s="11"/>
      <c r="G218" s="11"/>
      <c r="H218" s="65"/>
      <c r="I218" s="65"/>
    </row>
    <row r="219" spans="1:9" x14ac:dyDescent="0.2">
      <c r="A219" s="65"/>
      <c r="B219" s="65"/>
      <c r="C219" s="65"/>
      <c r="D219" s="65"/>
      <c r="E219" s="11"/>
      <c r="G219" s="11"/>
      <c r="H219" s="65"/>
      <c r="I219" s="65"/>
    </row>
    <row r="220" spans="1:9" x14ac:dyDescent="0.2">
      <c r="A220" s="65"/>
      <c r="B220" s="65"/>
      <c r="C220" s="65"/>
      <c r="D220" s="65"/>
      <c r="E220" s="11"/>
      <c r="G220" s="11"/>
      <c r="H220" s="65"/>
      <c r="I220" s="65"/>
    </row>
    <row r="221" spans="1:9" x14ac:dyDescent="0.2">
      <c r="A221" s="65"/>
      <c r="B221" s="65"/>
      <c r="C221" s="65"/>
      <c r="D221" s="65"/>
      <c r="E221" s="11"/>
      <c r="G221" s="11"/>
      <c r="H221" s="65"/>
      <c r="I221" s="65"/>
    </row>
    <row r="222" spans="1:9" x14ac:dyDescent="0.2">
      <c r="A222" s="65"/>
      <c r="B222" s="65"/>
      <c r="C222" s="65"/>
      <c r="D222" s="65"/>
      <c r="E222" s="11"/>
      <c r="G222" s="11"/>
      <c r="H222" s="65"/>
      <c r="I222" s="65"/>
    </row>
    <row r="223" spans="1:9" x14ac:dyDescent="0.2">
      <c r="A223" s="65"/>
      <c r="B223" s="65"/>
      <c r="C223" s="65"/>
      <c r="D223" s="65"/>
      <c r="E223" s="11"/>
      <c r="G223" s="11"/>
      <c r="H223" s="65"/>
      <c r="I223" s="65"/>
    </row>
    <row r="224" spans="1:9" x14ac:dyDescent="0.2">
      <c r="A224" s="65"/>
      <c r="B224" s="65"/>
      <c r="C224" s="65"/>
      <c r="D224" s="65"/>
      <c r="E224" s="11"/>
      <c r="G224" s="11"/>
      <c r="H224" s="65"/>
      <c r="I224" s="65"/>
    </row>
    <row r="225" spans="1:9" x14ac:dyDescent="0.2">
      <c r="A225" s="65"/>
      <c r="B225" s="65"/>
      <c r="C225" s="65"/>
      <c r="D225" s="65"/>
      <c r="E225" s="11"/>
      <c r="G225" s="11"/>
      <c r="H225" s="65"/>
      <c r="I225" s="65"/>
    </row>
    <row r="226" spans="1:9" x14ac:dyDescent="0.2">
      <c r="A226" s="65"/>
      <c r="B226" s="65"/>
      <c r="C226" s="65"/>
      <c r="D226" s="65"/>
      <c r="E226" s="11"/>
      <c r="G226" s="11"/>
      <c r="H226" s="65"/>
      <c r="I226" s="65"/>
    </row>
    <row r="227" spans="1:9" x14ac:dyDescent="0.2">
      <c r="A227" s="65"/>
      <c r="B227" s="65"/>
      <c r="C227" s="65"/>
      <c r="D227" s="65"/>
      <c r="E227" s="11"/>
      <c r="G227" s="11"/>
      <c r="H227" s="65"/>
      <c r="I227" s="65"/>
    </row>
    <row r="228" spans="1:9" x14ac:dyDescent="0.2">
      <c r="A228" s="65"/>
      <c r="B228" s="65"/>
      <c r="C228" s="65"/>
      <c r="D228" s="65"/>
      <c r="E228" s="11"/>
      <c r="G228" s="11"/>
      <c r="H228" s="65"/>
      <c r="I228" s="65"/>
    </row>
    <row r="229" spans="1:9" x14ac:dyDescent="0.2">
      <c r="A229" s="65"/>
      <c r="B229" s="65"/>
      <c r="C229" s="65"/>
      <c r="D229" s="65"/>
      <c r="E229" s="11"/>
      <c r="G229" s="11"/>
      <c r="H229" s="65"/>
      <c r="I229" s="65"/>
    </row>
    <row r="230" spans="1:9" x14ac:dyDescent="0.2">
      <c r="A230" s="65"/>
      <c r="B230" s="65"/>
      <c r="C230" s="65"/>
      <c r="D230" s="65"/>
      <c r="E230" s="11"/>
      <c r="G230" s="11"/>
      <c r="H230" s="65"/>
      <c r="I230" s="65"/>
    </row>
    <row r="231" spans="1:9" x14ac:dyDescent="0.2">
      <c r="A231" s="65"/>
      <c r="B231" s="65"/>
      <c r="C231" s="65"/>
      <c r="D231" s="65"/>
      <c r="E231" s="11"/>
      <c r="G231" s="11"/>
      <c r="H231" s="65"/>
      <c r="I231" s="65"/>
    </row>
    <row r="232" spans="1:9" x14ac:dyDescent="0.2">
      <c r="A232" s="65"/>
      <c r="B232" s="65"/>
      <c r="C232" s="65"/>
      <c r="D232" s="65"/>
      <c r="E232" s="11"/>
      <c r="G232" s="11"/>
      <c r="H232" s="65"/>
      <c r="I232" s="65"/>
    </row>
    <row r="233" spans="1:9" x14ac:dyDescent="0.2">
      <c r="A233" s="65"/>
      <c r="B233" s="65"/>
      <c r="C233" s="65"/>
      <c r="D233" s="65"/>
      <c r="E233" s="11"/>
      <c r="G233" s="11"/>
      <c r="H233" s="65"/>
      <c r="I233" s="65"/>
    </row>
    <row r="234" spans="1:9" x14ac:dyDescent="0.2">
      <c r="A234" s="65"/>
      <c r="B234" s="65"/>
      <c r="C234" s="65"/>
      <c r="D234" s="65"/>
      <c r="E234" s="11"/>
      <c r="G234" s="11"/>
      <c r="H234" s="65"/>
      <c r="I234" s="65"/>
    </row>
    <row r="235" spans="1:9" x14ac:dyDescent="0.2">
      <c r="A235" s="65"/>
      <c r="B235" s="65"/>
      <c r="C235" s="65"/>
      <c r="D235" s="65"/>
      <c r="E235" s="11"/>
      <c r="G235" s="11"/>
      <c r="H235" s="65"/>
      <c r="I235" s="65"/>
    </row>
    <row r="236" spans="1:9" x14ac:dyDescent="0.2">
      <c r="A236" s="65"/>
      <c r="B236" s="65"/>
      <c r="C236" s="65"/>
      <c r="D236" s="65"/>
      <c r="E236" s="11"/>
      <c r="G236" s="11"/>
      <c r="H236" s="65"/>
      <c r="I236" s="65"/>
    </row>
    <row r="237" spans="1:9" x14ac:dyDescent="0.2">
      <c r="A237" s="65"/>
      <c r="B237" s="65"/>
      <c r="C237" s="65"/>
      <c r="D237" s="65"/>
      <c r="E237" s="11"/>
      <c r="G237" s="11"/>
      <c r="H237" s="65"/>
      <c r="I237" s="65"/>
    </row>
    <row r="238" spans="1:9" x14ac:dyDescent="0.2">
      <c r="A238" s="65"/>
      <c r="B238" s="65"/>
      <c r="C238" s="65"/>
      <c r="D238" s="65"/>
      <c r="E238" s="11"/>
      <c r="G238" s="11"/>
      <c r="H238" s="65"/>
      <c r="I238" s="65"/>
    </row>
    <row r="239" spans="1:9" x14ac:dyDescent="0.2">
      <c r="A239" s="65"/>
      <c r="B239" s="65"/>
      <c r="C239" s="65"/>
      <c r="D239" s="65"/>
      <c r="E239" s="11"/>
      <c r="G239" s="11"/>
      <c r="H239" s="65"/>
      <c r="I239" s="65"/>
    </row>
    <row r="240" spans="1:9" x14ac:dyDescent="0.2">
      <c r="A240" s="65"/>
      <c r="B240" s="65"/>
      <c r="C240" s="65"/>
      <c r="D240" s="65"/>
      <c r="E240" s="11"/>
      <c r="G240" s="11"/>
      <c r="H240" s="65"/>
      <c r="I240" s="65"/>
    </row>
    <row r="241" spans="1:9" x14ac:dyDescent="0.2">
      <c r="A241" s="65"/>
      <c r="B241" s="65"/>
      <c r="C241" s="65"/>
      <c r="D241" s="65"/>
      <c r="E241" s="11"/>
      <c r="G241" s="11"/>
      <c r="H241" s="65"/>
      <c r="I241" s="65"/>
    </row>
    <row r="242" spans="1:9" x14ac:dyDescent="0.2">
      <c r="A242" s="65"/>
      <c r="B242" s="65"/>
      <c r="C242" s="65"/>
      <c r="D242" s="65"/>
      <c r="E242" s="11"/>
      <c r="G242" s="11"/>
      <c r="H242" s="65"/>
      <c r="I242" s="65"/>
    </row>
    <row r="243" spans="1:9" x14ac:dyDescent="0.2">
      <c r="A243" s="65"/>
      <c r="B243" s="65"/>
      <c r="C243" s="65"/>
      <c r="D243" s="65"/>
      <c r="E243" s="11"/>
      <c r="G243" s="11"/>
      <c r="H243" s="65"/>
      <c r="I243" s="65"/>
    </row>
    <row r="244" spans="1:9" x14ac:dyDescent="0.2">
      <c r="A244" s="65"/>
      <c r="B244" s="65"/>
      <c r="C244" s="65"/>
      <c r="D244" s="65"/>
      <c r="E244" s="11"/>
      <c r="G244" s="11"/>
      <c r="H244" s="65"/>
      <c r="I244" s="65"/>
    </row>
    <row r="245" spans="1:9" x14ac:dyDescent="0.2">
      <c r="A245" s="65"/>
      <c r="B245" s="65"/>
      <c r="C245" s="65"/>
      <c r="D245" s="65"/>
      <c r="E245" s="11"/>
      <c r="G245" s="11"/>
      <c r="H245" s="65"/>
      <c r="I245" s="65"/>
    </row>
    <row r="246" spans="1:9" x14ac:dyDescent="0.2">
      <c r="A246" s="65"/>
      <c r="B246" s="65"/>
      <c r="C246" s="65"/>
      <c r="D246" s="65"/>
      <c r="E246" s="11"/>
      <c r="G246" s="11"/>
      <c r="H246" s="65"/>
      <c r="I246" s="65"/>
    </row>
    <row r="247" spans="1:9" x14ac:dyDescent="0.2">
      <c r="A247" s="65"/>
      <c r="B247" s="65"/>
      <c r="C247" s="65"/>
      <c r="D247" s="65"/>
      <c r="E247" s="11"/>
      <c r="G247" s="11"/>
      <c r="H247" s="65"/>
      <c r="I247" s="65"/>
    </row>
    <row r="248" spans="1:9" x14ac:dyDescent="0.2">
      <c r="A248" s="65"/>
      <c r="B248" s="65"/>
      <c r="C248" s="65"/>
      <c r="D248" s="65"/>
      <c r="E248" s="11"/>
      <c r="G248" s="11"/>
      <c r="H248" s="65"/>
      <c r="I248" s="65"/>
    </row>
    <row r="249" spans="1:9" x14ac:dyDescent="0.2">
      <c r="A249" s="65"/>
      <c r="B249" s="65"/>
      <c r="C249" s="65"/>
      <c r="D249" s="65"/>
      <c r="E249" s="11"/>
      <c r="G249" s="11"/>
      <c r="H249" s="65"/>
      <c r="I249" s="65"/>
    </row>
    <row r="250" spans="1:9" x14ac:dyDescent="0.2">
      <c r="A250" s="65"/>
      <c r="B250" s="65"/>
      <c r="C250" s="65"/>
      <c r="D250" s="65"/>
      <c r="E250" s="11"/>
      <c r="G250" s="11"/>
      <c r="H250" s="65"/>
      <c r="I250" s="65"/>
    </row>
    <row r="251" spans="1:9" x14ac:dyDescent="0.2">
      <c r="A251" s="65"/>
      <c r="B251" s="65"/>
      <c r="C251" s="65"/>
      <c r="D251" s="65"/>
      <c r="E251" s="11"/>
      <c r="G251" s="11"/>
      <c r="H251" s="65"/>
      <c r="I251" s="65"/>
    </row>
    <row r="252" spans="1:9" x14ac:dyDescent="0.2">
      <c r="A252" s="65"/>
      <c r="B252" s="65"/>
      <c r="C252" s="65"/>
      <c r="D252" s="65"/>
      <c r="E252" s="11"/>
      <c r="G252" s="11"/>
      <c r="H252" s="65"/>
      <c r="I252" s="65"/>
    </row>
    <row r="253" spans="1:9" x14ac:dyDescent="0.2">
      <c r="A253" s="65"/>
      <c r="B253" s="65"/>
      <c r="C253" s="65"/>
      <c r="D253" s="65"/>
      <c r="E253" s="11"/>
      <c r="G253" s="11"/>
      <c r="H253" s="65"/>
      <c r="I253" s="65"/>
    </row>
    <row r="254" spans="1:9" x14ac:dyDescent="0.2">
      <c r="A254" s="65"/>
      <c r="B254" s="65"/>
      <c r="C254" s="65"/>
      <c r="D254" s="65"/>
      <c r="E254" s="11"/>
      <c r="G254" s="11"/>
      <c r="H254" s="65"/>
      <c r="I254" s="65"/>
    </row>
    <row r="255" spans="1:9" x14ac:dyDescent="0.2">
      <c r="A255" s="65"/>
      <c r="B255" s="65"/>
      <c r="C255" s="65"/>
      <c r="D255" s="65"/>
      <c r="E255" s="11"/>
      <c r="G255" s="11"/>
      <c r="H255" s="65"/>
      <c r="I255" s="65"/>
    </row>
    <row r="256" spans="1:9" x14ac:dyDescent="0.2">
      <c r="A256" s="65"/>
      <c r="B256" s="65"/>
      <c r="C256" s="65"/>
      <c r="D256" s="65"/>
      <c r="E256" s="11"/>
      <c r="G256" s="11"/>
      <c r="H256" s="65"/>
      <c r="I256" s="65"/>
    </row>
    <row r="257" spans="1:9" x14ac:dyDescent="0.2">
      <c r="A257" s="65"/>
      <c r="B257" s="65"/>
      <c r="C257" s="65"/>
      <c r="D257" s="65"/>
      <c r="E257" s="11"/>
      <c r="G257" s="11"/>
      <c r="H257" s="65"/>
      <c r="I257" s="65"/>
    </row>
    <row r="258" spans="1:9" x14ac:dyDescent="0.2">
      <c r="A258" s="65"/>
      <c r="B258" s="65"/>
      <c r="C258" s="65"/>
      <c r="D258" s="65"/>
      <c r="E258" s="11"/>
      <c r="G258" s="11"/>
      <c r="H258" s="65"/>
      <c r="I258" s="65"/>
    </row>
    <row r="259" spans="1:9" x14ac:dyDescent="0.2">
      <c r="A259" s="65"/>
      <c r="B259" s="65"/>
      <c r="C259" s="65"/>
      <c r="D259" s="65"/>
      <c r="E259" s="11"/>
      <c r="G259" s="11"/>
      <c r="H259" s="65"/>
      <c r="I259" s="65"/>
    </row>
    <row r="260" spans="1:9" x14ac:dyDescent="0.2">
      <c r="A260" s="65"/>
      <c r="B260" s="65"/>
      <c r="C260" s="65"/>
      <c r="D260" s="65"/>
      <c r="E260" s="11"/>
      <c r="G260" s="11"/>
      <c r="H260" s="65"/>
      <c r="I260" s="65"/>
    </row>
    <row r="261" spans="1:9" x14ac:dyDescent="0.2">
      <c r="A261" s="65"/>
      <c r="B261" s="65"/>
      <c r="C261" s="65"/>
      <c r="D261" s="65"/>
      <c r="E261" s="11"/>
      <c r="G261" s="11"/>
      <c r="H261" s="65"/>
      <c r="I261" s="65"/>
    </row>
    <row r="262" spans="1:9" x14ac:dyDescent="0.2">
      <c r="A262" s="65"/>
      <c r="B262" s="65"/>
      <c r="C262" s="65"/>
      <c r="D262" s="65"/>
      <c r="E262" s="11"/>
      <c r="G262" s="11"/>
      <c r="H262" s="65"/>
      <c r="I262" s="65"/>
    </row>
    <row r="263" spans="1:9" x14ac:dyDescent="0.2">
      <c r="A263" s="65"/>
      <c r="B263" s="65"/>
      <c r="C263" s="65"/>
      <c r="D263" s="65"/>
      <c r="E263" s="11"/>
      <c r="G263" s="11"/>
      <c r="H263" s="65"/>
      <c r="I263" s="65"/>
    </row>
    <row r="264" spans="1:9" x14ac:dyDescent="0.2">
      <c r="A264" s="65"/>
      <c r="B264" s="65"/>
      <c r="C264" s="65"/>
      <c r="D264" s="65"/>
      <c r="E264" s="11"/>
      <c r="G264" s="11"/>
      <c r="H264" s="65"/>
      <c r="I264" s="65"/>
    </row>
    <row r="265" spans="1:9" x14ac:dyDescent="0.2">
      <c r="A265" s="65"/>
      <c r="B265" s="65"/>
      <c r="C265" s="65"/>
      <c r="D265" s="65"/>
      <c r="E265" s="11"/>
      <c r="G265" s="11"/>
      <c r="H265" s="65"/>
      <c r="I265" s="65"/>
    </row>
    <row r="266" spans="1:9" x14ac:dyDescent="0.2">
      <c r="A266" s="65"/>
      <c r="B266" s="65"/>
      <c r="C266" s="65"/>
      <c r="D266" s="65"/>
      <c r="E266" s="11"/>
      <c r="G266" s="11"/>
      <c r="H266" s="65"/>
      <c r="I266" s="65"/>
    </row>
    <row r="267" spans="1:9" x14ac:dyDescent="0.2">
      <c r="A267" s="65"/>
      <c r="B267" s="65"/>
      <c r="C267" s="65"/>
      <c r="D267" s="65"/>
      <c r="E267" s="11"/>
      <c r="G267" s="11"/>
      <c r="H267" s="65"/>
      <c r="I267" s="65"/>
    </row>
    <row r="268" spans="1:9" x14ac:dyDescent="0.2">
      <c r="A268" s="65"/>
      <c r="B268" s="65"/>
      <c r="C268" s="65"/>
      <c r="D268" s="65"/>
      <c r="E268" s="11"/>
      <c r="G268" s="11"/>
      <c r="H268" s="65"/>
      <c r="I268" s="65"/>
    </row>
    <row r="269" spans="1:9" x14ac:dyDescent="0.2">
      <c r="A269" s="65"/>
      <c r="B269" s="65"/>
      <c r="C269" s="65"/>
      <c r="D269" s="65"/>
      <c r="E269" s="11"/>
      <c r="G269" s="11"/>
      <c r="H269" s="65"/>
      <c r="I269" s="65"/>
    </row>
    <row r="270" spans="1:9" x14ac:dyDescent="0.2">
      <c r="A270" s="65"/>
      <c r="B270" s="65"/>
      <c r="C270" s="65"/>
      <c r="D270" s="65"/>
      <c r="E270" s="11"/>
      <c r="G270" s="11"/>
      <c r="H270" s="65"/>
      <c r="I270" s="65"/>
    </row>
    <row r="271" spans="1:9" x14ac:dyDescent="0.2">
      <c r="A271" s="65"/>
      <c r="B271" s="65"/>
      <c r="C271" s="65"/>
      <c r="D271" s="65"/>
      <c r="E271" s="11"/>
      <c r="G271" s="11"/>
      <c r="H271" s="65"/>
      <c r="I271" s="65"/>
    </row>
    <row r="272" spans="1:9" x14ac:dyDescent="0.2">
      <c r="A272" s="65"/>
      <c r="B272" s="65"/>
      <c r="C272" s="65"/>
      <c r="D272" s="65"/>
      <c r="E272" s="11"/>
      <c r="G272" s="11"/>
      <c r="H272" s="65"/>
      <c r="I272" s="65"/>
    </row>
    <row r="273" spans="1:9" x14ac:dyDescent="0.2">
      <c r="A273" s="65"/>
      <c r="B273" s="65"/>
      <c r="C273" s="65"/>
      <c r="D273" s="65"/>
      <c r="E273" s="11"/>
      <c r="G273" s="11"/>
      <c r="H273" s="65"/>
      <c r="I273" s="65"/>
    </row>
    <row r="274" spans="1:9" x14ac:dyDescent="0.2">
      <c r="A274" s="65"/>
      <c r="B274" s="65"/>
      <c r="C274" s="65"/>
      <c r="D274" s="65"/>
      <c r="E274" s="11"/>
      <c r="G274" s="11"/>
      <c r="H274" s="65"/>
      <c r="I274" s="65"/>
    </row>
    <row r="275" spans="1:9" x14ac:dyDescent="0.2">
      <c r="A275" s="65"/>
      <c r="B275" s="65"/>
      <c r="C275" s="65"/>
      <c r="D275" s="65"/>
      <c r="E275" s="11"/>
      <c r="G275" s="11"/>
      <c r="H275" s="65"/>
      <c r="I275" s="65"/>
    </row>
    <row r="276" spans="1:9" x14ac:dyDescent="0.2">
      <c r="A276" s="65"/>
      <c r="B276" s="65"/>
      <c r="C276" s="65"/>
      <c r="D276" s="65"/>
      <c r="E276" s="11"/>
      <c r="G276" s="11"/>
      <c r="H276" s="65"/>
      <c r="I276" s="65"/>
    </row>
    <row r="277" spans="1:9" x14ac:dyDescent="0.2">
      <c r="A277" s="65"/>
      <c r="B277" s="65"/>
      <c r="C277" s="65"/>
      <c r="D277" s="65"/>
      <c r="E277" s="11"/>
      <c r="G277" s="11"/>
      <c r="H277" s="65"/>
      <c r="I277" s="65"/>
    </row>
    <row r="278" spans="1:9" x14ac:dyDescent="0.2">
      <c r="A278" s="65"/>
      <c r="B278" s="65"/>
      <c r="C278" s="65"/>
      <c r="D278" s="65"/>
      <c r="E278" s="11"/>
      <c r="G278" s="11"/>
      <c r="H278" s="65"/>
      <c r="I278" s="65"/>
    </row>
    <row r="279" spans="1:9" x14ac:dyDescent="0.2">
      <c r="A279" s="65"/>
      <c r="B279" s="65"/>
      <c r="C279" s="65"/>
      <c r="D279" s="65"/>
      <c r="E279" s="11"/>
      <c r="G279" s="11"/>
      <c r="H279" s="65"/>
      <c r="I279" s="65"/>
    </row>
    <row r="280" spans="1:9" x14ac:dyDescent="0.2">
      <c r="A280" s="65"/>
      <c r="B280" s="65"/>
      <c r="C280" s="65"/>
      <c r="D280" s="65"/>
      <c r="E280" s="11"/>
      <c r="G280" s="11"/>
      <c r="H280" s="65"/>
      <c r="I280" s="65"/>
    </row>
    <row r="281" spans="1:9" x14ac:dyDescent="0.2">
      <c r="A281" s="65"/>
      <c r="B281" s="65"/>
      <c r="C281" s="65"/>
      <c r="D281" s="65"/>
      <c r="E281" s="11"/>
      <c r="G281" s="11"/>
      <c r="H281" s="65"/>
      <c r="I281" s="65"/>
    </row>
    <row r="282" spans="1:9" x14ac:dyDescent="0.2">
      <c r="A282" s="65"/>
      <c r="B282" s="65"/>
      <c r="C282" s="65"/>
      <c r="D282" s="65"/>
      <c r="E282" s="11"/>
      <c r="G282" s="11"/>
      <c r="H282" s="65"/>
      <c r="I282" s="65"/>
    </row>
    <row r="283" spans="1:9" x14ac:dyDescent="0.2">
      <c r="A283" s="65"/>
      <c r="B283" s="65"/>
      <c r="C283" s="65"/>
      <c r="D283" s="65"/>
      <c r="E283" s="11"/>
      <c r="G283" s="11"/>
      <c r="H283" s="65"/>
      <c r="I283" s="65"/>
    </row>
    <row r="284" spans="1:9" x14ac:dyDescent="0.2">
      <c r="A284" s="65"/>
      <c r="B284" s="65"/>
      <c r="C284" s="65"/>
      <c r="D284" s="65"/>
      <c r="E284" s="11"/>
      <c r="G284" s="11"/>
      <c r="H284" s="65"/>
      <c r="I284" s="65"/>
    </row>
    <row r="285" spans="1:9" x14ac:dyDescent="0.2">
      <c r="A285" s="65"/>
      <c r="B285" s="65"/>
      <c r="C285" s="65"/>
      <c r="D285" s="65"/>
      <c r="E285" s="11"/>
      <c r="G285" s="11"/>
      <c r="H285" s="65"/>
      <c r="I285" s="65"/>
    </row>
    <row r="286" spans="1:9" x14ac:dyDescent="0.2">
      <c r="A286" s="65"/>
      <c r="B286" s="65"/>
      <c r="C286" s="65"/>
      <c r="D286" s="65"/>
      <c r="E286" s="11"/>
      <c r="G286" s="11"/>
      <c r="H286" s="65"/>
      <c r="I286" s="65"/>
    </row>
    <row r="287" spans="1:9" x14ac:dyDescent="0.2">
      <c r="A287" s="65"/>
      <c r="B287" s="65"/>
      <c r="C287" s="65"/>
      <c r="D287" s="65"/>
      <c r="E287" s="11"/>
      <c r="G287" s="11"/>
      <c r="H287" s="65"/>
      <c r="I287" s="65"/>
    </row>
    <row r="288" spans="1:9" x14ac:dyDescent="0.2">
      <c r="A288" s="65"/>
      <c r="B288" s="65"/>
      <c r="C288" s="65"/>
      <c r="D288" s="65"/>
      <c r="E288" s="11"/>
      <c r="G288" s="11"/>
      <c r="H288" s="65"/>
      <c r="I288" s="65"/>
    </row>
    <row r="289" spans="1:9" x14ac:dyDescent="0.2">
      <c r="A289" s="65"/>
      <c r="B289" s="65"/>
      <c r="C289" s="65"/>
      <c r="D289" s="65"/>
      <c r="E289" s="11"/>
      <c r="G289" s="11"/>
      <c r="H289" s="65"/>
      <c r="I289" s="65"/>
    </row>
    <row r="290" spans="1:9" x14ac:dyDescent="0.2">
      <c r="A290" s="65"/>
      <c r="B290" s="65"/>
      <c r="C290" s="65"/>
      <c r="D290" s="65"/>
      <c r="E290" s="11"/>
      <c r="G290" s="11"/>
      <c r="H290" s="65"/>
      <c r="I290" s="65"/>
    </row>
    <row r="291" spans="1:9" x14ac:dyDescent="0.2">
      <c r="A291" s="65"/>
      <c r="B291" s="65"/>
      <c r="C291" s="65"/>
      <c r="D291" s="65"/>
      <c r="E291" s="11"/>
      <c r="G291" s="11"/>
      <c r="H291" s="65"/>
      <c r="I291" s="65"/>
    </row>
    <row r="292" spans="1:9" x14ac:dyDescent="0.2">
      <c r="A292" s="65"/>
      <c r="B292" s="65"/>
      <c r="C292" s="65"/>
      <c r="D292" s="65"/>
      <c r="E292" s="11"/>
      <c r="G292" s="11"/>
      <c r="H292" s="65"/>
      <c r="I292" s="65"/>
    </row>
  </sheetData>
  <mergeCells count="1">
    <mergeCell ref="A1:G1"/>
  </mergeCells>
  <conditionalFormatting sqref="F2:F3">
    <cfRule type="cellIs" dxfId="72" priority="2" stopIfTrue="1" operator="between">
      <formula>0.009</formula>
      <formula>-0.009</formula>
    </cfRule>
  </conditionalFormatting>
  <conditionalFormatting sqref="F5:F65535">
    <cfRule type="cellIs" dxfId="71"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245"/>
  <sheetViews>
    <sheetView workbookViewId="0">
      <selection sqref="A1:F1"/>
    </sheetView>
  </sheetViews>
  <sheetFormatPr defaultColWidth="9.08984375" defaultRowHeight="10" x14ac:dyDescent="0.2"/>
  <cols>
    <col min="1" max="1" width="40.54296875" style="7" bestFit="1" customWidth="1"/>
    <col min="2" max="2" width="28.453125" style="7" bestFit="1" customWidth="1"/>
    <col min="3" max="3" width="35.453125" style="7" bestFit="1" customWidth="1"/>
    <col min="4" max="4" width="15" style="7" bestFit="1" customWidth="1"/>
    <col min="5" max="5" width="26.54296875" style="10" customWidth="1"/>
    <col min="6" max="6" width="13.54296875" style="11" bestFit="1" customWidth="1"/>
    <col min="7" max="16384" width="9.08984375" style="7"/>
  </cols>
  <sheetData>
    <row r="1" spans="1:6" s="1" customFormat="1" ht="14" x14ac:dyDescent="0.25">
      <c r="A1" s="106" t="s">
        <v>12</v>
      </c>
      <c r="B1" s="107"/>
      <c r="C1" s="107"/>
      <c r="D1" s="107"/>
      <c r="E1" s="107"/>
      <c r="F1" s="107"/>
    </row>
    <row r="2" spans="1:6" s="1" customFormat="1" ht="11.5" x14ac:dyDescent="0.25">
      <c r="E2" s="5"/>
      <c r="F2" s="9"/>
    </row>
    <row r="3" spans="1:6" s="1" customFormat="1" ht="11.5" x14ac:dyDescent="0.25">
      <c r="A3" s="8" t="s">
        <v>7</v>
      </c>
      <c r="B3" s="2"/>
      <c r="C3" s="3"/>
      <c r="D3" s="3"/>
      <c r="E3" s="4"/>
      <c r="F3" s="9"/>
    </row>
    <row r="4" spans="1:6" s="1" customFormat="1" ht="27.75" customHeight="1" x14ac:dyDescent="0.25">
      <c r="A4" s="6" t="s">
        <v>2</v>
      </c>
      <c r="B4" s="6" t="s">
        <v>0</v>
      </c>
      <c r="C4" s="13" t="s">
        <v>522</v>
      </c>
      <c r="D4" s="13" t="s">
        <v>1</v>
      </c>
      <c r="E4" s="53" t="s">
        <v>6</v>
      </c>
      <c r="F4" s="12" t="s">
        <v>3</v>
      </c>
    </row>
    <row r="5" spans="1:6" ht="10.5" x14ac:dyDescent="0.25">
      <c r="A5" s="16" t="s">
        <v>110</v>
      </c>
      <c r="B5" s="17"/>
      <c r="C5" s="17"/>
      <c r="D5" s="17"/>
      <c r="E5" s="18"/>
      <c r="F5" s="19"/>
    </row>
    <row r="6" spans="1:6" ht="10.5" x14ac:dyDescent="0.25">
      <c r="A6" s="20" t="s">
        <v>20</v>
      </c>
      <c r="B6" s="21"/>
      <c r="C6" s="21"/>
      <c r="D6" s="21"/>
      <c r="E6" s="22"/>
      <c r="F6" s="23"/>
    </row>
    <row r="7" spans="1:6" x14ac:dyDescent="0.2">
      <c r="A7" s="21" t="s">
        <v>112</v>
      </c>
      <c r="B7" s="21" t="s">
        <v>111</v>
      </c>
      <c r="C7" s="21" t="s">
        <v>113</v>
      </c>
      <c r="D7" s="24">
        <v>1900000</v>
      </c>
      <c r="E7" s="22">
        <v>18758.7</v>
      </c>
      <c r="F7" s="23">
        <v>8.3000311124362103</v>
      </c>
    </row>
    <row r="8" spans="1:6" x14ac:dyDescent="0.2">
      <c r="A8" s="21" t="s">
        <v>123</v>
      </c>
      <c r="B8" s="21" t="s">
        <v>122</v>
      </c>
      <c r="C8" s="21" t="s">
        <v>124</v>
      </c>
      <c r="D8" s="24">
        <v>950000</v>
      </c>
      <c r="E8" s="22">
        <v>14120.8</v>
      </c>
      <c r="F8" s="23">
        <v>6.2479318573509497</v>
      </c>
    </row>
    <row r="9" spans="1:6" x14ac:dyDescent="0.2">
      <c r="A9" s="21" t="s">
        <v>129</v>
      </c>
      <c r="B9" s="21" t="s">
        <v>128</v>
      </c>
      <c r="C9" s="21" t="s">
        <v>113</v>
      </c>
      <c r="D9" s="24">
        <v>1100000</v>
      </c>
      <c r="E9" s="22">
        <v>13560.8</v>
      </c>
      <c r="F9" s="23">
        <v>6.0001525643847904</v>
      </c>
    </row>
    <row r="10" spans="1:6" x14ac:dyDescent="0.2">
      <c r="A10" s="21" t="s">
        <v>115</v>
      </c>
      <c r="B10" s="21" t="s">
        <v>114</v>
      </c>
      <c r="C10" s="21" t="s">
        <v>113</v>
      </c>
      <c r="D10" s="24">
        <v>800000</v>
      </c>
      <c r="E10" s="22">
        <v>10762.4</v>
      </c>
      <c r="F10" s="23">
        <v>4.7619640403910397</v>
      </c>
    </row>
    <row r="11" spans="1:6" x14ac:dyDescent="0.2">
      <c r="A11" s="21" t="s">
        <v>136</v>
      </c>
      <c r="B11" s="21" t="s">
        <v>135</v>
      </c>
      <c r="C11" s="21" t="s">
        <v>113</v>
      </c>
      <c r="D11" s="24">
        <v>950000</v>
      </c>
      <c r="E11" s="22">
        <v>8901.5</v>
      </c>
      <c r="F11" s="23">
        <v>3.9385846006040399</v>
      </c>
    </row>
    <row r="12" spans="1:6" x14ac:dyDescent="0.2">
      <c r="A12" s="21" t="s">
        <v>191</v>
      </c>
      <c r="B12" s="21" t="s">
        <v>190</v>
      </c>
      <c r="C12" s="21" t="s">
        <v>151</v>
      </c>
      <c r="D12" s="24">
        <v>52000</v>
      </c>
      <c r="E12" s="22">
        <v>8416.7199999999993</v>
      </c>
      <c r="F12" s="23">
        <v>3.7240873762395101</v>
      </c>
    </row>
    <row r="13" spans="1:6" x14ac:dyDescent="0.2">
      <c r="A13" s="21" t="s">
        <v>249</v>
      </c>
      <c r="B13" s="21" t="s">
        <v>248</v>
      </c>
      <c r="C13" s="21" t="s">
        <v>250</v>
      </c>
      <c r="D13" s="24">
        <v>3000000</v>
      </c>
      <c r="E13" s="22">
        <v>7661.1</v>
      </c>
      <c r="F13" s="23">
        <v>3.3897534666840001</v>
      </c>
    </row>
    <row r="14" spans="1:6" x14ac:dyDescent="0.2">
      <c r="A14" s="21" t="s">
        <v>252</v>
      </c>
      <c r="B14" s="21" t="s">
        <v>251</v>
      </c>
      <c r="C14" s="21" t="s">
        <v>148</v>
      </c>
      <c r="D14" s="24">
        <v>500000</v>
      </c>
      <c r="E14" s="22">
        <v>7506.5</v>
      </c>
      <c r="F14" s="23">
        <v>3.3213486833044099</v>
      </c>
    </row>
    <row r="15" spans="1:6" x14ac:dyDescent="0.2">
      <c r="A15" s="21" t="s">
        <v>318</v>
      </c>
      <c r="B15" s="21" t="s">
        <v>317</v>
      </c>
      <c r="C15" s="21" t="s">
        <v>127</v>
      </c>
      <c r="D15" s="24">
        <v>240000</v>
      </c>
      <c r="E15" s="22">
        <v>7339.2</v>
      </c>
      <c r="F15" s="23">
        <v>3.2473246195307701</v>
      </c>
    </row>
    <row r="16" spans="1:6" x14ac:dyDescent="0.2">
      <c r="A16" s="21" t="s">
        <v>306</v>
      </c>
      <c r="B16" s="21" t="s">
        <v>305</v>
      </c>
      <c r="C16" s="21" t="s">
        <v>172</v>
      </c>
      <c r="D16" s="24">
        <v>1600000</v>
      </c>
      <c r="E16" s="22">
        <v>6725.6</v>
      </c>
      <c r="F16" s="23">
        <v>2.9758293085235601</v>
      </c>
    </row>
    <row r="17" spans="1:6" x14ac:dyDescent="0.2">
      <c r="A17" s="21" t="s">
        <v>126</v>
      </c>
      <c r="B17" s="21" t="s">
        <v>125</v>
      </c>
      <c r="C17" s="21" t="s">
        <v>127</v>
      </c>
      <c r="D17" s="24">
        <v>340000</v>
      </c>
      <c r="E17" s="22">
        <v>5039.82</v>
      </c>
      <c r="F17" s="23">
        <v>2.2299339933512599</v>
      </c>
    </row>
    <row r="18" spans="1:6" x14ac:dyDescent="0.2">
      <c r="A18" s="21" t="s">
        <v>477</v>
      </c>
      <c r="B18" s="21" t="s">
        <v>476</v>
      </c>
      <c r="C18" s="21" t="s">
        <v>113</v>
      </c>
      <c r="D18" s="24">
        <v>2000000</v>
      </c>
      <c r="E18" s="22">
        <v>4573.3999999999996</v>
      </c>
      <c r="F18" s="23">
        <v>2.02356039009184</v>
      </c>
    </row>
    <row r="19" spans="1:6" x14ac:dyDescent="0.2">
      <c r="A19" s="21" t="s">
        <v>196</v>
      </c>
      <c r="B19" s="21" t="s">
        <v>195</v>
      </c>
      <c r="C19" s="21" t="s">
        <v>197</v>
      </c>
      <c r="D19" s="24">
        <v>2500000</v>
      </c>
      <c r="E19" s="22">
        <v>4571</v>
      </c>
      <c r="F19" s="23">
        <v>2.0224984788362699</v>
      </c>
    </row>
    <row r="20" spans="1:6" x14ac:dyDescent="0.2">
      <c r="A20" s="21" t="s">
        <v>156</v>
      </c>
      <c r="B20" s="21" t="s">
        <v>155</v>
      </c>
      <c r="C20" s="21" t="s">
        <v>157</v>
      </c>
      <c r="D20" s="24">
        <v>2400000</v>
      </c>
      <c r="E20" s="22">
        <v>4386.24</v>
      </c>
      <c r="F20" s="23">
        <v>1.94074901067836</v>
      </c>
    </row>
    <row r="21" spans="1:6" x14ac:dyDescent="0.2">
      <c r="A21" s="21" t="s">
        <v>479</v>
      </c>
      <c r="B21" s="21" t="s">
        <v>478</v>
      </c>
      <c r="C21" s="21" t="s">
        <v>480</v>
      </c>
      <c r="D21" s="24">
        <v>800000</v>
      </c>
      <c r="E21" s="22">
        <v>4275.2</v>
      </c>
      <c r="F21" s="23">
        <v>1.8916179165873599</v>
      </c>
    </row>
    <row r="22" spans="1:6" x14ac:dyDescent="0.2">
      <c r="A22" s="21" t="s">
        <v>294</v>
      </c>
      <c r="B22" s="21" t="s">
        <v>293</v>
      </c>
      <c r="C22" s="21" t="s">
        <v>113</v>
      </c>
      <c r="D22" s="24">
        <v>1300000</v>
      </c>
      <c r="E22" s="22">
        <v>4242.55</v>
      </c>
      <c r="F22" s="23">
        <v>1.8771714988813899</v>
      </c>
    </row>
    <row r="23" spans="1:6" x14ac:dyDescent="0.2">
      <c r="A23" s="21" t="s">
        <v>326</v>
      </c>
      <c r="B23" s="21" t="s">
        <v>325</v>
      </c>
      <c r="C23" s="21" t="s">
        <v>213</v>
      </c>
      <c r="D23" s="24">
        <v>1100000</v>
      </c>
      <c r="E23" s="22">
        <v>4123.3500000000004</v>
      </c>
      <c r="F23" s="23">
        <v>1.82442990652145</v>
      </c>
    </row>
    <row r="24" spans="1:6" x14ac:dyDescent="0.2">
      <c r="A24" s="21" t="s">
        <v>482</v>
      </c>
      <c r="B24" s="21" t="s">
        <v>481</v>
      </c>
      <c r="C24" s="21" t="s">
        <v>213</v>
      </c>
      <c r="D24" s="24">
        <v>550000</v>
      </c>
      <c r="E24" s="22">
        <v>4022.15</v>
      </c>
      <c r="F24" s="23">
        <v>1.77965264857828</v>
      </c>
    </row>
    <row r="25" spans="1:6" x14ac:dyDescent="0.2">
      <c r="A25" s="21" t="s">
        <v>484</v>
      </c>
      <c r="B25" s="21" t="s">
        <v>483</v>
      </c>
      <c r="C25" s="21" t="s">
        <v>166</v>
      </c>
      <c r="D25" s="24">
        <v>550000</v>
      </c>
      <c r="E25" s="22">
        <v>3960.55</v>
      </c>
      <c r="F25" s="23">
        <v>1.7523969263520001</v>
      </c>
    </row>
    <row r="26" spans="1:6" x14ac:dyDescent="0.2">
      <c r="A26" s="21" t="s">
        <v>199</v>
      </c>
      <c r="B26" s="21" t="s">
        <v>198</v>
      </c>
      <c r="C26" s="21" t="s">
        <v>200</v>
      </c>
      <c r="D26" s="24">
        <v>389910</v>
      </c>
      <c r="E26" s="22">
        <v>3898.71009</v>
      </c>
      <c r="F26" s="23">
        <v>1.7250350528218401</v>
      </c>
    </row>
    <row r="27" spans="1:6" x14ac:dyDescent="0.2">
      <c r="A27" s="21" t="s">
        <v>144</v>
      </c>
      <c r="B27" s="21" t="s">
        <v>143</v>
      </c>
      <c r="C27" s="21" t="s">
        <v>145</v>
      </c>
      <c r="D27" s="24">
        <v>1100000</v>
      </c>
      <c r="E27" s="22">
        <v>3706.45</v>
      </c>
      <c r="F27" s="23">
        <v>1.6399670721685999</v>
      </c>
    </row>
    <row r="28" spans="1:6" x14ac:dyDescent="0.2">
      <c r="A28" s="21" t="s">
        <v>244</v>
      </c>
      <c r="B28" s="21" t="s">
        <v>243</v>
      </c>
      <c r="C28" s="21" t="s">
        <v>245</v>
      </c>
      <c r="D28" s="24">
        <v>2600000</v>
      </c>
      <c r="E28" s="22">
        <v>3679.78</v>
      </c>
      <c r="F28" s="23">
        <v>1.6281665833410901</v>
      </c>
    </row>
    <row r="29" spans="1:6" x14ac:dyDescent="0.2">
      <c r="A29" s="21" t="s">
        <v>486</v>
      </c>
      <c r="B29" s="21" t="s">
        <v>485</v>
      </c>
      <c r="C29" s="21" t="s">
        <v>139</v>
      </c>
      <c r="D29" s="24">
        <v>125000</v>
      </c>
      <c r="E29" s="22">
        <v>3614.625</v>
      </c>
      <c r="F29" s="23">
        <v>1.5993379050675001</v>
      </c>
    </row>
    <row r="30" spans="1:6" x14ac:dyDescent="0.2">
      <c r="A30" s="21" t="s">
        <v>488</v>
      </c>
      <c r="B30" s="21" t="s">
        <v>487</v>
      </c>
      <c r="C30" s="21" t="s">
        <v>148</v>
      </c>
      <c r="D30" s="24">
        <v>300000</v>
      </c>
      <c r="E30" s="22">
        <v>3592.8</v>
      </c>
      <c r="F30" s="23">
        <v>1.5896811495871701</v>
      </c>
    </row>
    <row r="31" spans="1:6" x14ac:dyDescent="0.2">
      <c r="A31" s="21" t="s">
        <v>235</v>
      </c>
      <c r="B31" s="21" t="s">
        <v>234</v>
      </c>
      <c r="C31" s="21" t="s">
        <v>121</v>
      </c>
      <c r="D31" s="24">
        <v>975000</v>
      </c>
      <c r="E31" s="22">
        <v>3545.1</v>
      </c>
      <c r="F31" s="23">
        <v>1.5685756633827299</v>
      </c>
    </row>
    <row r="32" spans="1:6" x14ac:dyDescent="0.2">
      <c r="A32" s="21" t="s">
        <v>490</v>
      </c>
      <c r="B32" s="21" t="s">
        <v>489</v>
      </c>
      <c r="C32" s="21" t="s">
        <v>113</v>
      </c>
      <c r="D32" s="24">
        <v>2100000</v>
      </c>
      <c r="E32" s="22">
        <v>3316.95</v>
      </c>
      <c r="F32" s="23">
        <v>1.4676277246501801</v>
      </c>
    </row>
    <row r="33" spans="1:6" x14ac:dyDescent="0.2">
      <c r="A33" s="21" t="s">
        <v>312</v>
      </c>
      <c r="B33" s="21" t="s">
        <v>311</v>
      </c>
      <c r="C33" s="21" t="s">
        <v>145</v>
      </c>
      <c r="D33" s="24">
        <v>1150000</v>
      </c>
      <c r="E33" s="22">
        <v>3313.7249999999999</v>
      </c>
      <c r="F33" s="23">
        <v>1.46620078140051</v>
      </c>
    </row>
    <row r="34" spans="1:6" x14ac:dyDescent="0.2">
      <c r="A34" s="21" t="s">
        <v>492</v>
      </c>
      <c r="B34" s="21" t="s">
        <v>491</v>
      </c>
      <c r="C34" s="21" t="s">
        <v>124</v>
      </c>
      <c r="D34" s="24">
        <v>900000</v>
      </c>
      <c r="E34" s="22">
        <v>3211.2</v>
      </c>
      <c r="F34" s="23">
        <v>1.4208372599516601</v>
      </c>
    </row>
    <row r="35" spans="1:6" x14ac:dyDescent="0.2">
      <c r="A35" s="21" t="s">
        <v>494</v>
      </c>
      <c r="B35" s="21" t="s">
        <v>493</v>
      </c>
      <c r="C35" s="21" t="s">
        <v>132</v>
      </c>
      <c r="D35" s="24">
        <v>125000</v>
      </c>
      <c r="E35" s="22">
        <v>3072.375</v>
      </c>
      <c r="F35" s="23">
        <v>1.35941233076232</v>
      </c>
    </row>
    <row r="36" spans="1:6" x14ac:dyDescent="0.2">
      <c r="A36" s="21" t="s">
        <v>324</v>
      </c>
      <c r="B36" s="21" t="s">
        <v>323</v>
      </c>
      <c r="C36" s="21" t="s">
        <v>113</v>
      </c>
      <c r="D36" s="24">
        <v>1900000</v>
      </c>
      <c r="E36" s="22">
        <v>2974.64</v>
      </c>
      <c r="F36" s="23">
        <v>1.3161682071943801</v>
      </c>
    </row>
    <row r="37" spans="1:6" x14ac:dyDescent="0.2">
      <c r="A37" s="21" t="s">
        <v>496</v>
      </c>
      <c r="B37" s="21" t="s">
        <v>495</v>
      </c>
      <c r="C37" s="21" t="s">
        <v>189</v>
      </c>
      <c r="D37" s="24">
        <v>1000000</v>
      </c>
      <c r="E37" s="22">
        <v>2860.5</v>
      </c>
      <c r="F37" s="23">
        <v>1.2656654777316001</v>
      </c>
    </row>
    <row r="38" spans="1:6" x14ac:dyDescent="0.2">
      <c r="A38" s="21" t="s">
        <v>498</v>
      </c>
      <c r="B38" s="21" t="s">
        <v>497</v>
      </c>
      <c r="C38" s="21" t="s">
        <v>148</v>
      </c>
      <c r="D38" s="24">
        <v>600000</v>
      </c>
      <c r="E38" s="22">
        <v>2764.5</v>
      </c>
      <c r="F38" s="23">
        <v>1.22318902750883</v>
      </c>
    </row>
    <row r="39" spans="1:6" x14ac:dyDescent="0.2">
      <c r="A39" s="21" t="s">
        <v>205</v>
      </c>
      <c r="B39" s="21" t="s">
        <v>204</v>
      </c>
      <c r="C39" s="21" t="s">
        <v>132</v>
      </c>
      <c r="D39" s="24">
        <v>300000</v>
      </c>
      <c r="E39" s="22">
        <v>2488.35</v>
      </c>
      <c r="F39" s="23">
        <v>1.1010028636648901</v>
      </c>
    </row>
    <row r="40" spans="1:6" x14ac:dyDescent="0.2">
      <c r="A40" s="21" t="s">
        <v>134</v>
      </c>
      <c r="B40" s="21" t="s">
        <v>133</v>
      </c>
      <c r="C40" s="21" t="s">
        <v>127</v>
      </c>
      <c r="D40" s="24">
        <v>145000</v>
      </c>
      <c r="E40" s="22">
        <v>2235.1750000000002</v>
      </c>
      <c r="F40" s="23">
        <v>0.98898228777791697</v>
      </c>
    </row>
    <row r="41" spans="1:6" x14ac:dyDescent="0.2">
      <c r="A41" s="21" t="s">
        <v>500</v>
      </c>
      <c r="B41" s="21" t="s">
        <v>499</v>
      </c>
      <c r="C41" s="21" t="s">
        <v>157</v>
      </c>
      <c r="D41" s="24">
        <v>700000</v>
      </c>
      <c r="E41" s="22">
        <v>2167.5500000000002</v>
      </c>
      <c r="F41" s="23">
        <v>0.95906072583713797</v>
      </c>
    </row>
    <row r="42" spans="1:6" x14ac:dyDescent="0.2">
      <c r="A42" s="21" t="s">
        <v>502</v>
      </c>
      <c r="B42" s="21" t="s">
        <v>501</v>
      </c>
      <c r="C42" s="21" t="s">
        <v>200</v>
      </c>
      <c r="D42" s="24">
        <v>1100000</v>
      </c>
      <c r="E42" s="22">
        <v>2068.11</v>
      </c>
      <c r="F42" s="23">
        <v>0.91506220281471795</v>
      </c>
    </row>
    <row r="43" spans="1:6" x14ac:dyDescent="0.2">
      <c r="A43" s="21" t="s">
        <v>504</v>
      </c>
      <c r="B43" s="21" t="s">
        <v>503</v>
      </c>
      <c r="C43" s="21" t="s">
        <v>180</v>
      </c>
      <c r="D43" s="24">
        <v>60000</v>
      </c>
      <c r="E43" s="22">
        <v>1945.02</v>
      </c>
      <c r="F43" s="23">
        <v>0.86059942929471001</v>
      </c>
    </row>
    <row r="44" spans="1:6" x14ac:dyDescent="0.2">
      <c r="A44" s="21" t="s">
        <v>506</v>
      </c>
      <c r="B44" s="21" t="s">
        <v>505</v>
      </c>
      <c r="C44" s="21" t="s">
        <v>139</v>
      </c>
      <c r="D44" s="24">
        <v>220122</v>
      </c>
      <c r="E44" s="22">
        <v>1914.8412780000001</v>
      </c>
      <c r="F44" s="23">
        <v>0.84724646072367105</v>
      </c>
    </row>
    <row r="45" spans="1:6" x14ac:dyDescent="0.2">
      <c r="A45" s="21" t="s">
        <v>215</v>
      </c>
      <c r="B45" s="21" t="s">
        <v>214</v>
      </c>
      <c r="C45" s="21" t="s">
        <v>216</v>
      </c>
      <c r="D45" s="24">
        <v>105000</v>
      </c>
      <c r="E45" s="22">
        <v>1763.16</v>
      </c>
      <c r="F45" s="23">
        <v>0.78013310390394996</v>
      </c>
    </row>
    <row r="46" spans="1:6" x14ac:dyDescent="0.2">
      <c r="A46" s="21" t="s">
        <v>508</v>
      </c>
      <c r="B46" s="21" t="s">
        <v>507</v>
      </c>
      <c r="C46" s="21" t="s">
        <v>399</v>
      </c>
      <c r="D46" s="24">
        <v>294291</v>
      </c>
      <c r="E46" s="22">
        <v>1652.29682</v>
      </c>
      <c r="F46" s="23">
        <v>0.73108024612470002</v>
      </c>
    </row>
    <row r="47" spans="1:6" x14ac:dyDescent="0.2">
      <c r="A47" s="21" t="s">
        <v>510</v>
      </c>
      <c r="B47" s="21" t="s">
        <v>509</v>
      </c>
      <c r="C47" s="21" t="s">
        <v>132</v>
      </c>
      <c r="D47" s="24">
        <v>254572</v>
      </c>
      <c r="E47" s="22">
        <v>1640.0801100000001</v>
      </c>
      <c r="F47" s="23">
        <v>0.72567480368510595</v>
      </c>
    </row>
    <row r="48" spans="1:6" x14ac:dyDescent="0.2">
      <c r="A48" s="21" t="s">
        <v>512</v>
      </c>
      <c r="B48" s="21" t="s">
        <v>511</v>
      </c>
      <c r="C48" s="21" t="s">
        <v>189</v>
      </c>
      <c r="D48" s="24">
        <v>2350000</v>
      </c>
      <c r="E48" s="22">
        <v>1579.905</v>
      </c>
      <c r="F48" s="23">
        <v>0.69904954259589103</v>
      </c>
    </row>
    <row r="49" spans="1:9" x14ac:dyDescent="0.2">
      <c r="A49" s="21" t="s">
        <v>514</v>
      </c>
      <c r="B49" s="21" t="s">
        <v>513</v>
      </c>
      <c r="C49" s="21" t="s">
        <v>213</v>
      </c>
      <c r="D49" s="24">
        <v>10000</v>
      </c>
      <c r="E49" s="22">
        <v>1517.5</v>
      </c>
      <c r="F49" s="23">
        <v>0.67143763763597397</v>
      </c>
    </row>
    <row r="50" spans="1:9" x14ac:dyDescent="0.2">
      <c r="A50" s="21" t="s">
        <v>516</v>
      </c>
      <c r="B50" s="21" t="s">
        <v>515</v>
      </c>
      <c r="C50" s="21" t="s">
        <v>175</v>
      </c>
      <c r="D50" s="24">
        <v>1900000</v>
      </c>
      <c r="E50" s="22">
        <v>1214.29</v>
      </c>
      <c r="F50" s="23">
        <v>0.537278424385494</v>
      </c>
    </row>
    <row r="51" spans="1:9" x14ac:dyDescent="0.2">
      <c r="A51" s="21" t="s">
        <v>518</v>
      </c>
      <c r="B51" s="21" t="s">
        <v>517</v>
      </c>
      <c r="C51" s="21" t="s">
        <v>151</v>
      </c>
      <c r="D51" s="24">
        <v>250000</v>
      </c>
      <c r="E51" s="22">
        <v>1025</v>
      </c>
      <c r="F51" s="23">
        <v>0.45352459873270101</v>
      </c>
    </row>
    <row r="52" spans="1:9" x14ac:dyDescent="0.2">
      <c r="A52" s="21" t="s">
        <v>519</v>
      </c>
      <c r="B52" s="21" t="s">
        <v>1494</v>
      </c>
      <c r="C52" s="21" t="s">
        <v>245</v>
      </c>
      <c r="D52" s="24">
        <v>250000</v>
      </c>
      <c r="E52" s="22">
        <v>663.25</v>
      </c>
      <c r="F52" s="23">
        <v>0.29346360010679401</v>
      </c>
    </row>
    <row r="53" spans="1:9" ht="10.5" x14ac:dyDescent="0.25">
      <c r="A53" s="20" t="s">
        <v>27</v>
      </c>
      <c r="B53" s="20"/>
      <c r="C53" s="20"/>
      <c r="D53" s="20"/>
      <c r="E53" s="25">
        <f>SUM(E7:E52)</f>
        <v>210373.46329800002</v>
      </c>
      <c r="F53" s="26">
        <f>SUM(F7:F52)</f>
        <v>93.082478562179531</v>
      </c>
      <c r="G53" s="14"/>
      <c r="H53" s="14"/>
      <c r="I53" s="14"/>
    </row>
    <row r="54" spans="1:9" x14ac:dyDescent="0.2">
      <c r="A54" s="21"/>
      <c r="B54" s="21"/>
      <c r="C54" s="21"/>
      <c r="D54" s="21"/>
      <c r="E54" s="22"/>
      <c r="F54" s="23"/>
    </row>
    <row r="55" spans="1:9" ht="10.5" x14ac:dyDescent="0.25">
      <c r="A55" s="20" t="s">
        <v>261</v>
      </c>
      <c r="B55" s="21"/>
      <c r="C55" s="21"/>
      <c r="D55" s="21"/>
      <c r="E55" s="22"/>
      <c r="F55" s="23"/>
    </row>
    <row r="56" spans="1:9" x14ac:dyDescent="0.2">
      <c r="A56" s="21" t="s">
        <v>521</v>
      </c>
      <c r="B56" s="21" t="s">
        <v>520</v>
      </c>
      <c r="C56" s="21" t="s">
        <v>230</v>
      </c>
      <c r="D56" s="24">
        <v>2000000</v>
      </c>
      <c r="E56" s="22">
        <v>6862.2</v>
      </c>
      <c r="F56" s="23">
        <v>3.0362697574863802</v>
      </c>
    </row>
    <row r="57" spans="1:9" ht="10.5" x14ac:dyDescent="0.25">
      <c r="A57" s="20" t="s">
        <v>27</v>
      </c>
      <c r="B57" s="20"/>
      <c r="C57" s="20"/>
      <c r="D57" s="20"/>
      <c r="E57" s="25">
        <f>SUM(E55:E56)</f>
        <v>6862.2</v>
      </c>
      <c r="F57" s="26">
        <f>SUM(F55:F56)</f>
        <v>3.0362697574863802</v>
      </c>
      <c r="G57" s="14"/>
      <c r="H57" s="14"/>
      <c r="I57" s="14"/>
    </row>
    <row r="58" spans="1:9" x14ac:dyDescent="0.2">
      <c r="A58" s="21"/>
      <c r="B58" s="21"/>
      <c r="C58" s="21"/>
      <c r="D58" s="21"/>
      <c r="E58" s="22"/>
      <c r="F58" s="23"/>
    </row>
    <row r="59" spans="1:9" ht="10.5" x14ac:dyDescent="0.25">
      <c r="A59" s="20" t="s">
        <v>36</v>
      </c>
      <c r="B59" s="20"/>
      <c r="C59" s="20"/>
      <c r="D59" s="20"/>
      <c r="E59" s="25">
        <f>E53+E57</f>
        <v>217235.66329800003</v>
      </c>
      <c r="F59" s="26">
        <f>F53+F57</f>
        <v>96.118748319665912</v>
      </c>
      <c r="G59" s="14"/>
      <c r="H59" s="14"/>
      <c r="I59" s="14"/>
    </row>
    <row r="60" spans="1:9" ht="10.5" x14ac:dyDescent="0.25">
      <c r="A60" s="20"/>
      <c r="B60" s="20"/>
      <c r="C60" s="20"/>
      <c r="D60" s="20"/>
      <c r="E60" s="25"/>
      <c r="F60" s="26"/>
      <c r="G60" s="14"/>
      <c r="H60" s="14"/>
      <c r="I60" s="14"/>
    </row>
    <row r="61" spans="1:9" ht="10.5" x14ac:dyDescent="0.25">
      <c r="A61" s="20" t="s">
        <v>38</v>
      </c>
      <c r="B61" s="20"/>
      <c r="C61" s="20"/>
      <c r="D61" s="20"/>
      <c r="E61" s="25">
        <f>E63-(E53+E57)</f>
        <v>8771.923250599968</v>
      </c>
      <c r="F61" s="26">
        <f>F63-(F53+F57)</f>
        <v>3.8812516803340884</v>
      </c>
      <c r="G61" s="14"/>
      <c r="H61" s="14"/>
      <c r="I61" s="14"/>
    </row>
    <row r="62" spans="1:9" ht="10.5" x14ac:dyDescent="0.25">
      <c r="A62" s="20"/>
      <c r="B62" s="20"/>
      <c r="C62" s="20"/>
      <c r="D62" s="20"/>
      <c r="E62" s="25"/>
      <c r="F62" s="26"/>
      <c r="G62" s="14"/>
      <c r="H62" s="14"/>
      <c r="I62" s="14"/>
    </row>
    <row r="63" spans="1:9" ht="10.5" x14ac:dyDescent="0.25">
      <c r="A63" s="27" t="s">
        <v>37</v>
      </c>
      <c r="B63" s="27"/>
      <c r="C63" s="27"/>
      <c r="D63" s="27"/>
      <c r="E63" s="28">
        <v>226007.5865486</v>
      </c>
      <c r="F63" s="29">
        <v>100</v>
      </c>
      <c r="G63" s="14"/>
      <c r="H63" s="14"/>
      <c r="I63" s="14"/>
    </row>
    <row r="65" spans="1:4" x14ac:dyDescent="0.2">
      <c r="A65" s="7" t="s">
        <v>1495</v>
      </c>
    </row>
    <row r="66" spans="1:4" ht="10.5" x14ac:dyDescent="0.25">
      <c r="A66" s="14" t="s">
        <v>40</v>
      </c>
    </row>
    <row r="67" spans="1:4" ht="10.5" x14ac:dyDescent="0.25">
      <c r="A67" s="14" t="s">
        <v>41</v>
      </c>
    </row>
    <row r="68" spans="1:4" ht="10.5" x14ac:dyDescent="0.25">
      <c r="A68" s="14" t="s">
        <v>42</v>
      </c>
      <c r="B68" s="14"/>
      <c r="C68" s="30" t="s">
        <v>44</v>
      </c>
      <c r="D68" s="14" t="s">
        <v>43</v>
      </c>
    </row>
    <row r="69" spans="1:4" x14ac:dyDescent="0.2">
      <c r="A69" s="7" t="s">
        <v>45</v>
      </c>
      <c r="C69" s="31">
        <v>693.14059999999995</v>
      </c>
      <c r="D69" s="31">
        <v>728.24009999999998</v>
      </c>
    </row>
    <row r="70" spans="1:4" x14ac:dyDescent="0.2">
      <c r="A70" s="7" t="s">
        <v>46</v>
      </c>
      <c r="C70" s="31">
        <v>99.197800000000001</v>
      </c>
      <c r="D70" s="31">
        <v>104.221</v>
      </c>
    </row>
    <row r="71" spans="1:4" x14ac:dyDescent="0.2">
      <c r="A71" s="7" t="s">
        <v>47</v>
      </c>
      <c r="C71" s="31">
        <v>771.10069999999996</v>
      </c>
      <c r="D71" s="31">
        <v>814.97860000000003</v>
      </c>
    </row>
    <row r="72" spans="1:4" x14ac:dyDescent="0.2">
      <c r="A72" s="7" t="s">
        <v>48</v>
      </c>
      <c r="C72" s="31">
        <v>113.8575</v>
      </c>
      <c r="D72" s="31">
        <v>120.3327</v>
      </c>
    </row>
    <row r="74" spans="1:4" x14ac:dyDescent="0.2">
      <c r="A74" s="7" t="s">
        <v>53</v>
      </c>
    </row>
    <row r="76" spans="1:4" ht="10.5" x14ac:dyDescent="0.25">
      <c r="A76" s="14" t="s">
        <v>49</v>
      </c>
      <c r="D76" s="30" t="s">
        <v>55</v>
      </c>
    </row>
    <row r="78" spans="1:4" ht="10.5" x14ac:dyDescent="0.25">
      <c r="A78" s="14" t="s">
        <v>283</v>
      </c>
      <c r="D78" s="36">
        <v>0.16258039966252599</v>
      </c>
    </row>
    <row r="80" spans="1:4" ht="10.5" x14ac:dyDescent="0.25">
      <c r="A80" s="14" t="s">
        <v>993</v>
      </c>
      <c r="D80" s="30" t="s">
        <v>55</v>
      </c>
    </row>
    <row r="82" spans="1:9" ht="10.5" x14ac:dyDescent="0.25">
      <c r="A82" s="64" t="s">
        <v>994</v>
      </c>
      <c r="B82" s="65"/>
      <c r="C82" s="65"/>
      <c r="D82" s="65"/>
      <c r="E82" s="11"/>
      <c r="G82" s="65"/>
      <c r="H82" s="65"/>
      <c r="I82" s="65"/>
    </row>
    <row r="83" spans="1:9" x14ac:dyDescent="0.2">
      <c r="A83" s="66"/>
      <c r="B83" s="65"/>
      <c r="C83" s="65"/>
      <c r="D83" s="65"/>
      <c r="E83" s="11"/>
      <c r="G83" s="65"/>
      <c r="H83" s="65"/>
      <c r="I83" s="65"/>
    </row>
    <row r="84" spans="1:9" ht="10.5" x14ac:dyDescent="0.25">
      <c r="A84" s="64" t="s">
        <v>997</v>
      </c>
      <c r="B84" s="65"/>
      <c r="C84" s="65"/>
      <c r="D84" s="65"/>
      <c r="E84" s="11"/>
      <c r="G84" s="65"/>
      <c r="H84" s="65"/>
      <c r="I84" s="65"/>
    </row>
    <row r="85" spans="1:9" x14ac:dyDescent="0.2">
      <c r="A85" s="66"/>
      <c r="B85" s="65"/>
      <c r="C85" s="65"/>
      <c r="D85" s="65"/>
      <c r="E85" s="11"/>
      <c r="G85" s="65"/>
      <c r="H85" s="65"/>
      <c r="I85" s="65"/>
    </row>
    <row r="86" spans="1:9" x14ac:dyDescent="0.2">
      <c r="A86" s="65"/>
      <c r="B86" s="65"/>
      <c r="C86" s="65"/>
      <c r="D86" s="65"/>
      <c r="E86" s="11"/>
      <c r="G86" s="65"/>
      <c r="H86" s="65"/>
      <c r="I86" s="65"/>
    </row>
    <row r="87" spans="1:9" x14ac:dyDescent="0.2">
      <c r="A87" s="65"/>
      <c r="B87" s="65"/>
      <c r="C87" s="65"/>
      <c r="D87" s="65"/>
      <c r="E87" s="11"/>
      <c r="G87" s="65"/>
      <c r="H87" s="65"/>
      <c r="I87" s="65"/>
    </row>
    <row r="88" spans="1:9" x14ac:dyDescent="0.2">
      <c r="A88" s="65"/>
      <c r="B88" s="65"/>
      <c r="C88" s="65"/>
      <c r="D88" s="65"/>
      <c r="E88" s="11"/>
      <c r="G88" s="65"/>
      <c r="H88" s="65"/>
      <c r="I88" s="65"/>
    </row>
    <row r="89" spans="1:9" x14ac:dyDescent="0.2">
      <c r="A89" s="65"/>
      <c r="B89" s="65"/>
      <c r="C89" s="65"/>
      <c r="D89" s="65"/>
      <c r="E89" s="11"/>
      <c r="G89" s="65"/>
      <c r="H89" s="65"/>
      <c r="I89" s="65"/>
    </row>
    <row r="90" spans="1:9" x14ac:dyDescent="0.2">
      <c r="A90" s="65"/>
      <c r="B90" s="65"/>
      <c r="C90" s="65"/>
      <c r="D90" s="65"/>
      <c r="E90" s="11"/>
      <c r="G90" s="65"/>
      <c r="H90" s="65"/>
      <c r="I90" s="65"/>
    </row>
    <row r="91" spans="1:9" x14ac:dyDescent="0.2">
      <c r="A91" s="65"/>
      <c r="B91" s="65"/>
      <c r="C91" s="65"/>
      <c r="D91" s="65"/>
      <c r="E91" s="11"/>
      <c r="G91" s="65"/>
      <c r="H91" s="65"/>
      <c r="I91" s="65"/>
    </row>
    <row r="92" spans="1:9" x14ac:dyDescent="0.2">
      <c r="A92" s="65"/>
      <c r="B92" s="65"/>
      <c r="C92" s="65"/>
      <c r="D92" s="65"/>
      <c r="E92" s="11"/>
      <c r="G92" s="65"/>
      <c r="H92" s="65"/>
      <c r="I92" s="65"/>
    </row>
    <row r="93" spans="1:9" x14ac:dyDescent="0.2">
      <c r="A93" s="65"/>
      <c r="B93" s="65"/>
      <c r="C93" s="65"/>
      <c r="D93" s="65"/>
      <c r="E93" s="11"/>
      <c r="G93" s="65"/>
      <c r="H93" s="65"/>
      <c r="I93" s="65"/>
    </row>
    <row r="94" spans="1:9" x14ac:dyDescent="0.2">
      <c r="A94" s="65"/>
      <c r="B94" s="65"/>
      <c r="C94" s="65"/>
      <c r="D94" s="65"/>
      <c r="E94" s="11"/>
      <c r="G94" s="65"/>
      <c r="H94" s="65"/>
      <c r="I94" s="65"/>
    </row>
    <row r="95" spans="1:9" x14ac:dyDescent="0.2">
      <c r="A95" s="65"/>
      <c r="B95" s="65"/>
      <c r="C95" s="65"/>
      <c r="D95" s="65"/>
      <c r="E95" s="11"/>
      <c r="G95" s="65"/>
      <c r="H95" s="65"/>
      <c r="I95" s="65"/>
    </row>
    <row r="96" spans="1:9" x14ac:dyDescent="0.2">
      <c r="A96" s="65"/>
      <c r="B96" s="65"/>
      <c r="C96" s="65"/>
      <c r="D96" s="65"/>
      <c r="E96" s="11"/>
      <c r="G96" s="65"/>
      <c r="H96" s="65"/>
      <c r="I96" s="65"/>
    </row>
    <row r="97" spans="1:9" x14ac:dyDescent="0.2">
      <c r="A97" s="65"/>
      <c r="B97" s="65"/>
      <c r="C97" s="65"/>
      <c r="D97" s="65"/>
      <c r="E97" s="11"/>
      <c r="G97" s="65"/>
      <c r="H97" s="65"/>
      <c r="I97" s="65"/>
    </row>
    <row r="98" spans="1:9" x14ac:dyDescent="0.2">
      <c r="A98" s="65"/>
      <c r="B98" s="65"/>
      <c r="C98" s="65"/>
      <c r="D98" s="65"/>
      <c r="E98" s="11"/>
      <c r="G98" s="65"/>
      <c r="H98" s="65"/>
      <c r="I98" s="65"/>
    </row>
    <row r="99" spans="1:9" x14ac:dyDescent="0.2">
      <c r="A99" s="65"/>
      <c r="B99" s="65"/>
      <c r="C99" s="65"/>
      <c r="D99" s="65"/>
      <c r="E99" s="11"/>
      <c r="G99" s="65"/>
      <c r="H99" s="65"/>
      <c r="I99" s="65"/>
    </row>
    <row r="100" spans="1:9" x14ac:dyDescent="0.2">
      <c r="A100" s="65"/>
      <c r="B100" s="65"/>
      <c r="C100" s="65"/>
      <c r="D100" s="65"/>
      <c r="E100" s="11"/>
      <c r="G100" s="65"/>
      <c r="H100" s="65"/>
      <c r="I100" s="65"/>
    </row>
    <row r="101" spans="1:9" x14ac:dyDescent="0.2">
      <c r="A101" s="65"/>
      <c r="B101" s="65"/>
      <c r="C101" s="65"/>
      <c r="D101" s="65"/>
      <c r="E101" s="11"/>
      <c r="G101" s="65"/>
      <c r="H101" s="65"/>
      <c r="I101" s="65"/>
    </row>
    <row r="102" spans="1:9" x14ac:dyDescent="0.2">
      <c r="A102" s="65"/>
      <c r="B102" s="65"/>
      <c r="C102" s="65"/>
      <c r="D102" s="65"/>
      <c r="E102" s="11"/>
      <c r="G102" s="65"/>
      <c r="H102" s="65"/>
      <c r="I102" s="65"/>
    </row>
    <row r="103" spans="1:9" ht="10.5" x14ac:dyDescent="0.25">
      <c r="A103" s="64" t="s">
        <v>1007</v>
      </c>
      <c r="B103" s="65"/>
      <c r="C103" s="65"/>
      <c r="D103" s="65"/>
      <c r="E103" s="11"/>
      <c r="G103" s="65"/>
      <c r="H103" s="65"/>
      <c r="I103" s="65"/>
    </row>
    <row r="104" spans="1:9" x14ac:dyDescent="0.2">
      <c r="A104" s="65"/>
      <c r="B104" s="65"/>
      <c r="C104" s="65"/>
      <c r="D104" s="65"/>
      <c r="E104" s="11"/>
      <c r="G104" s="65"/>
      <c r="H104" s="65"/>
      <c r="I104" s="65"/>
    </row>
    <row r="105" spans="1:9" ht="10.5" x14ac:dyDescent="0.25">
      <c r="A105" s="64" t="s">
        <v>1038</v>
      </c>
      <c r="B105" s="65"/>
      <c r="C105" s="65"/>
      <c r="D105" s="65"/>
      <c r="E105" s="11"/>
      <c r="G105" s="65"/>
      <c r="H105" s="65"/>
      <c r="I105" s="65"/>
    </row>
    <row r="106" spans="1:9" x14ac:dyDescent="0.2">
      <c r="A106" s="65"/>
      <c r="B106" s="65"/>
      <c r="C106" s="65"/>
      <c r="D106" s="65"/>
      <c r="E106" s="11"/>
      <c r="G106" s="65"/>
      <c r="H106" s="65"/>
      <c r="I106" s="65"/>
    </row>
    <row r="107" spans="1:9" x14ac:dyDescent="0.2">
      <c r="A107" s="65"/>
      <c r="B107" s="65"/>
      <c r="C107" s="65"/>
      <c r="D107" s="65"/>
      <c r="E107" s="11"/>
      <c r="G107" s="65"/>
      <c r="H107" s="65"/>
      <c r="I107" s="65"/>
    </row>
    <row r="108" spans="1:9" x14ac:dyDescent="0.2">
      <c r="A108" s="65"/>
      <c r="B108" s="65"/>
      <c r="C108" s="65"/>
      <c r="D108" s="65"/>
      <c r="E108" s="11"/>
      <c r="G108" s="65"/>
      <c r="H108" s="65"/>
      <c r="I108" s="65"/>
    </row>
    <row r="109" spans="1:9" x14ac:dyDescent="0.2">
      <c r="A109" s="65"/>
      <c r="B109" s="65"/>
      <c r="C109" s="65"/>
      <c r="D109" s="65"/>
      <c r="E109" s="11"/>
      <c r="G109" s="65"/>
      <c r="H109" s="65"/>
      <c r="I109" s="65"/>
    </row>
    <row r="110" spans="1:9" x14ac:dyDescent="0.2">
      <c r="A110" s="65"/>
      <c r="B110" s="65"/>
      <c r="C110" s="65"/>
      <c r="D110" s="65"/>
      <c r="E110" s="11"/>
      <c r="G110" s="65"/>
      <c r="H110" s="65"/>
      <c r="I110" s="65"/>
    </row>
    <row r="111" spans="1:9" x14ac:dyDescent="0.2">
      <c r="A111" s="65"/>
      <c r="B111" s="65"/>
      <c r="C111" s="65"/>
      <c r="D111" s="65"/>
      <c r="E111" s="11"/>
      <c r="G111" s="65"/>
      <c r="H111" s="65"/>
      <c r="I111" s="65"/>
    </row>
    <row r="112" spans="1:9" x14ac:dyDescent="0.2">
      <c r="A112" s="65"/>
      <c r="B112" s="65"/>
      <c r="C112" s="65"/>
      <c r="D112" s="65"/>
      <c r="E112" s="11"/>
      <c r="G112" s="65"/>
      <c r="H112" s="65"/>
      <c r="I112" s="65"/>
    </row>
    <row r="113" spans="1:9" x14ac:dyDescent="0.2">
      <c r="A113" s="65"/>
      <c r="B113" s="65"/>
      <c r="C113" s="65"/>
      <c r="D113" s="65"/>
      <c r="E113" s="11"/>
      <c r="G113" s="65"/>
      <c r="H113" s="65"/>
      <c r="I113" s="65"/>
    </row>
    <row r="114" spans="1:9" x14ac:dyDescent="0.2">
      <c r="A114" s="65"/>
      <c r="B114" s="65"/>
      <c r="C114" s="65"/>
      <c r="D114" s="65"/>
      <c r="E114" s="11"/>
      <c r="G114" s="65"/>
      <c r="H114" s="65"/>
      <c r="I114" s="65"/>
    </row>
    <row r="115" spans="1:9" x14ac:dyDescent="0.2">
      <c r="A115" s="65"/>
      <c r="B115" s="65"/>
      <c r="C115" s="65"/>
      <c r="D115" s="65"/>
      <c r="E115" s="11"/>
      <c r="G115" s="65"/>
      <c r="H115" s="65"/>
      <c r="I115" s="65"/>
    </row>
    <row r="116" spans="1:9" x14ac:dyDescent="0.2">
      <c r="A116" s="65"/>
      <c r="B116" s="65"/>
      <c r="C116" s="65"/>
      <c r="D116" s="65"/>
      <c r="E116" s="11"/>
      <c r="G116" s="65"/>
      <c r="H116" s="65"/>
      <c r="I116" s="65"/>
    </row>
    <row r="117" spans="1:9" x14ac:dyDescent="0.2">
      <c r="A117" s="65"/>
      <c r="B117" s="65"/>
      <c r="C117" s="65"/>
      <c r="D117" s="65"/>
      <c r="E117" s="11"/>
      <c r="G117" s="65"/>
      <c r="H117" s="65"/>
      <c r="I117" s="65"/>
    </row>
    <row r="118" spans="1:9" x14ac:dyDescent="0.2">
      <c r="A118" s="65"/>
      <c r="B118" s="65"/>
      <c r="C118" s="65"/>
      <c r="D118" s="65"/>
      <c r="E118" s="11"/>
      <c r="G118" s="65"/>
      <c r="H118" s="65"/>
      <c r="I118" s="65"/>
    </row>
    <row r="119" spans="1:9" x14ac:dyDescent="0.2">
      <c r="A119" s="65"/>
      <c r="B119" s="65"/>
      <c r="C119" s="65"/>
      <c r="D119" s="65"/>
      <c r="E119" s="11"/>
      <c r="G119" s="65"/>
      <c r="H119" s="65"/>
      <c r="I119" s="65"/>
    </row>
    <row r="120" spans="1:9" x14ac:dyDescent="0.2">
      <c r="A120" s="65"/>
      <c r="B120" s="65"/>
      <c r="C120" s="65"/>
      <c r="D120" s="65"/>
      <c r="E120" s="11"/>
      <c r="G120" s="65"/>
      <c r="H120" s="65"/>
      <c r="I120" s="65"/>
    </row>
    <row r="121" spans="1:9" x14ac:dyDescent="0.2">
      <c r="A121" s="65"/>
      <c r="B121" s="65"/>
      <c r="C121" s="65"/>
      <c r="D121" s="65"/>
      <c r="E121" s="11"/>
      <c r="G121" s="65"/>
      <c r="H121" s="65"/>
      <c r="I121" s="65"/>
    </row>
    <row r="122" spans="1:9" x14ac:dyDescent="0.2">
      <c r="A122" s="65"/>
      <c r="B122" s="65"/>
      <c r="C122" s="65"/>
      <c r="D122" s="65"/>
      <c r="E122" s="11"/>
      <c r="G122" s="65"/>
      <c r="H122" s="65"/>
      <c r="I122" s="65"/>
    </row>
    <row r="123" spans="1:9" x14ac:dyDescent="0.2">
      <c r="A123" s="65"/>
      <c r="B123" s="65"/>
      <c r="C123" s="65"/>
      <c r="D123" s="65"/>
      <c r="E123" s="11"/>
      <c r="G123" s="65"/>
      <c r="H123" s="65"/>
      <c r="I123" s="65"/>
    </row>
    <row r="124" spans="1:9" ht="10.5" x14ac:dyDescent="0.25">
      <c r="A124" s="64" t="s">
        <v>1008</v>
      </c>
      <c r="B124" s="65"/>
      <c r="C124" s="65"/>
      <c r="D124" s="65"/>
      <c r="E124" s="11"/>
      <c r="G124" s="65"/>
      <c r="H124" s="65"/>
      <c r="I124" s="65"/>
    </row>
    <row r="125" spans="1:9" x14ac:dyDescent="0.2">
      <c r="A125" s="65"/>
      <c r="B125" s="65"/>
      <c r="C125" s="65"/>
      <c r="D125" s="65"/>
      <c r="E125" s="11"/>
      <c r="G125" s="65"/>
      <c r="H125" s="65"/>
      <c r="I125" s="65"/>
    </row>
    <row r="126" spans="1:9" ht="10.5" x14ac:dyDescent="0.25">
      <c r="A126" s="64" t="s">
        <v>1039</v>
      </c>
      <c r="B126" s="65"/>
      <c r="C126" s="65"/>
      <c r="D126" s="65"/>
      <c r="E126" s="11"/>
      <c r="G126" s="65"/>
      <c r="H126" s="65"/>
      <c r="I126" s="65"/>
    </row>
    <row r="127" spans="1:9" x14ac:dyDescent="0.2">
      <c r="A127" s="65"/>
      <c r="B127" s="65"/>
      <c r="C127" s="65"/>
      <c r="D127" s="65"/>
      <c r="E127" s="11"/>
      <c r="G127" s="65"/>
      <c r="H127" s="65"/>
      <c r="I127" s="65"/>
    </row>
    <row r="128" spans="1:9" x14ac:dyDescent="0.2">
      <c r="A128" s="65"/>
      <c r="B128" s="65"/>
      <c r="C128" s="65"/>
      <c r="D128" s="65"/>
      <c r="E128" s="11"/>
      <c r="G128" s="65"/>
      <c r="H128" s="65"/>
      <c r="I128" s="65"/>
    </row>
    <row r="129" spans="1:9" x14ac:dyDescent="0.2">
      <c r="A129" s="65"/>
      <c r="B129" s="65"/>
      <c r="C129" s="65"/>
      <c r="D129" s="65"/>
      <c r="E129" s="11"/>
      <c r="G129" s="65"/>
      <c r="H129" s="65"/>
      <c r="I129" s="65"/>
    </row>
    <row r="130" spans="1:9" x14ac:dyDescent="0.2">
      <c r="A130" s="65"/>
      <c r="B130" s="65"/>
      <c r="C130" s="65"/>
      <c r="D130" s="65"/>
      <c r="E130" s="11"/>
      <c r="G130" s="65"/>
      <c r="H130" s="65"/>
      <c r="I130" s="65"/>
    </row>
    <row r="131" spans="1:9" x14ac:dyDescent="0.2">
      <c r="A131" s="65"/>
      <c r="B131" s="65"/>
      <c r="C131" s="65"/>
      <c r="D131" s="65"/>
      <c r="E131" s="11"/>
      <c r="G131" s="65"/>
      <c r="H131" s="65"/>
      <c r="I131" s="65"/>
    </row>
    <row r="132" spans="1:9" x14ac:dyDescent="0.2">
      <c r="A132" s="65"/>
      <c r="B132" s="65"/>
      <c r="C132" s="65"/>
      <c r="D132" s="65"/>
      <c r="E132" s="11"/>
      <c r="G132" s="65"/>
      <c r="H132" s="65"/>
      <c r="I132" s="65"/>
    </row>
    <row r="133" spans="1:9" x14ac:dyDescent="0.2">
      <c r="A133" s="65"/>
      <c r="B133" s="65"/>
      <c r="C133" s="65"/>
      <c r="D133" s="65"/>
      <c r="E133" s="11"/>
      <c r="G133" s="65"/>
      <c r="H133" s="65"/>
      <c r="I133" s="65"/>
    </row>
    <row r="134" spans="1:9" x14ac:dyDescent="0.2">
      <c r="A134" s="65"/>
      <c r="B134" s="65"/>
      <c r="C134" s="65"/>
      <c r="D134" s="65"/>
      <c r="E134" s="11"/>
      <c r="G134" s="65"/>
      <c r="H134" s="65"/>
      <c r="I134" s="65"/>
    </row>
    <row r="135" spans="1:9" x14ac:dyDescent="0.2">
      <c r="A135" s="65"/>
      <c r="B135" s="65"/>
      <c r="C135" s="65"/>
      <c r="D135" s="65"/>
      <c r="E135" s="11"/>
      <c r="G135" s="65"/>
      <c r="H135" s="65"/>
      <c r="I135" s="65"/>
    </row>
    <row r="136" spans="1:9" x14ac:dyDescent="0.2">
      <c r="A136" s="65"/>
      <c r="B136" s="65"/>
      <c r="C136" s="65"/>
      <c r="D136" s="65"/>
      <c r="E136" s="11"/>
      <c r="G136" s="65"/>
      <c r="H136" s="65"/>
      <c r="I136" s="65"/>
    </row>
    <row r="137" spans="1:9" x14ac:dyDescent="0.2">
      <c r="A137" s="65"/>
      <c r="B137" s="65"/>
      <c r="C137" s="65"/>
      <c r="D137" s="65"/>
      <c r="E137" s="11"/>
      <c r="G137" s="65"/>
      <c r="H137" s="65"/>
      <c r="I137" s="65"/>
    </row>
    <row r="138" spans="1:9" x14ac:dyDescent="0.2">
      <c r="A138" s="65"/>
      <c r="B138" s="65"/>
      <c r="C138" s="65"/>
      <c r="D138" s="65"/>
      <c r="E138" s="11"/>
      <c r="G138" s="65"/>
      <c r="H138" s="65"/>
      <c r="I138" s="65"/>
    </row>
    <row r="139" spans="1:9" x14ac:dyDescent="0.2">
      <c r="A139" s="65"/>
      <c r="B139" s="65"/>
      <c r="C139" s="65"/>
      <c r="D139" s="65"/>
      <c r="E139" s="11"/>
      <c r="G139" s="65"/>
      <c r="H139" s="65"/>
      <c r="I139" s="65"/>
    </row>
    <row r="140" spans="1:9" x14ac:dyDescent="0.2">
      <c r="A140" s="65"/>
      <c r="B140" s="65"/>
      <c r="C140" s="65"/>
      <c r="D140" s="65"/>
      <c r="E140" s="11"/>
      <c r="G140" s="65"/>
      <c r="H140" s="65"/>
      <c r="I140" s="65"/>
    </row>
    <row r="141" spans="1:9" x14ac:dyDescent="0.2">
      <c r="A141" s="65"/>
      <c r="B141" s="65"/>
      <c r="C141" s="65"/>
      <c r="D141" s="65"/>
      <c r="E141" s="11"/>
      <c r="G141" s="65"/>
      <c r="H141" s="65"/>
      <c r="I141" s="65"/>
    </row>
    <row r="142" spans="1:9" x14ac:dyDescent="0.2">
      <c r="A142" s="65"/>
      <c r="B142" s="65"/>
      <c r="C142" s="65"/>
      <c r="D142" s="65"/>
      <c r="E142" s="11"/>
      <c r="G142" s="65"/>
      <c r="H142" s="65"/>
      <c r="I142" s="65"/>
    </row>
    <row r="143" spans="1:9" x14ac:dyDescent="0.2">
      <c r="A143" s="65" t="s">
        <v>1001</v>
      </c>
      <c r="B143" s="65"/>
      <c r="C143" s="65"/>
      <c r="D143" s="65"/>
      <c r="E143" s="11"/>
      <c r="G143" s="65"/>
      <c r="H143" s="65"/>
      <c r="I143" s="65"/>
    </row>
    <row r="144" spans="1:9" x14ac:dyDescent="0.2">
      <c r="A144" s="65"/>
      <c r="B144" s="65"/>
      <c r="C144" s="65"/>
      <c r="D144" s="65"/>
      <c r="E144" s="11"/>
      <c r="G144" s="65"/>
      <c r="H144" s="65"/>
      <c r="I144" s="65"/>
    </row>
    <row r="145" spans="1:9" x14ac:dyDescent="0.2">
      <c r="A145" s="65"/>
      <c r="B145" s="65"/>
      <c r="C145" s="65"/>
      <c r="D145" s="65"/>
      <c r="E145" s="11"/>
      <c r="G145" s="65"/>
      <c r="H145" s="65"/>
      <c r="I145" s="65"/>
    </row>
    <row r="146" spans="1:9" x14ac:dyDescent="0.2">
      <c r="A146" s="65"/>
      <c r="B146" s="65"/>
      <c r="C146" s="65"/>
      <c r="D146" s="65"/>
      <c r="E146" s="11"/>
      <c r="G146" s="65"/>
      <c r="H146" s="65"/>
      <c r="I146" s="65"/>
    </row>
    <row r="147" spans="1:9" x14ac:dyDescent="0.2">
      <c r="A147" s="65"/>
      <c r="B147" s="65"/>
      <c r="C147" s="65"/>
      <c r="D147" s="65"/>
      <c r="E147" s="11"/>
      <c r="G147" s="65"/>
      <c r="H147" s="65"/>
      <c r="I147" s="65"/>
    </row>
    <row r="148" spans="1:9" x14ac:dyDescent="0.2">
      <c r="A148" s="65"/>
      <c r="B148" s="65"/>
      <c r="C148" s="65"/>
      <c r="D148" s="65"/>
      <c r="E148" s="11"/>
      <c r="G148" s="65"/>
      <c r="H148" s="65"/>
      <c r="I148" s="65"/>
    </row>
    <row r="149" spans="1:9" x14ac:dyDescent="0.2">
      <c r="A149" s="65"/>
      <c r="B149" s="65"/>
      <c r="C149" s="65"/>
      <c r="D149" s="65"/>
      <c r="E149" s="11"/>
      <c r="G149" s="65"/>
      <c r="H149" s="65"/>
      <c r="I149" s="65"/>
    </row>
    <row r="150" spans="1:9" x14ac:dyDescent="0.2">
      <c r="A150" s="65"/>
      <c r="B150" s="65"/>
      <c r="C150" s="65"/>
      <c r="D150" s="65"/>
      <c r="E150" s="11"/>
      <c r="G150" s="65"/>
      <c r="H150" s="65"/>
      <c r="I150" s="65"/>
    </row>
    <row r="151" spans="1:9" x14ac:dyDescent="0.2">
      <c r="A151" s="65"/>
      <c r="B151" s="65"/>
      <c r="C151" s="65"/>
      <c r="D151" s="65"/>
      <c r="E151" s="11"/>
      <c r="G151" s="65"/>
      <c r="H151" s="65"/>
      <c r="I151" s="65"/>
    </row>
    <row r="152" spans="1:9" x14ac:dyDescent="0.2">
      <c r="A152" s="65"/>
      <c r="B152" s="65"/>
      <c r="C152" s="65"/>
      <c r="D152" s="65"/>
      <c r="E152" s="11"/>
      <c r="G152" s="65"/>
      <c r="H152" s="65"/>
      <c r="I152" s="65"/>
    </row>
    <row r="153" spans="1:9" x14ac:dyDescent="0.2">
      <c r="A153" s="65"/>
      <c r="B153" s="65"/>
      <c r="C153" s="65"/>
      <c r="D153" s="65"/>
      <c r="E153" s="11"/>
      <c r="G153" s="65"/>
      <c r="H153" s="65"/>
      <c r="I153" s="65"/>
    </row>
    <row r="154" spans="1:9" x14ac:dyDescent="0.2">
      <c r="A154" s="65"/>
      <c r="B154" s="65"/>
      <c r="C154" s="65"/>
      <c r="D154" s="65"/>
      <c r="E154" s="11"/>
      <c r="G154" s="65"/>
      <c r="H154" s="65"/>
      <c r="I154" s="65"/>
    </row>
    <row r="155" spans="1:9" x14ac:dyDescent="0.2">
      <c r="A155" s="65"/>
      <c r="B155" s="65"/>
      <c r="C155" s="65"/>
      <c r="D155" s="65"/>
      <c r="E155" s="11"/>
      <c r="G155" s="65"/>
      <c r="H155" s="65"/>
      <c r="I155" s="65"/>
    </row>
    <row r="156" spans="1:9" x14ac:dyDescent="0.2">
      <c r="A156" s="65"/>
      <c r="B156" s="65"/>
      <c r="C156" s="65"/>
      <c r="D156" s="65"/>
      <c r="E156" s="11"/>
      <c r="G156" s="65"/>
      <c r="H156" s="65"/>
      <c r="I156" s="65"/>
    </row>
    <row r="157" spans="1:9" x14ac:dyDescent="0.2">
      <c r="A157" s="65"/>
      <c r="B157" s="65"/>
      <c r="C157" s="65"/>
      <c r="D157" s="65"/>
      <c r="E157" s="11"/>
      <c r="G157" s="65"/>
      <c r="H157" s="65"/>
      <c r="I157" s="65"/>
    </row>
    <row r="158" spans="1:9" x14ac:dyDescent="0.2">
      <c r="A158" s="65"/>
      <c r="B158" s="65"/>
      <c r="C158" s="65"/>
      <c r="D158" s="65"/>
      <c r="E158" s="11"/>
      <c r="G158" s="65"/>
      <c r="H158" s="65"/>
      <c r="I158" s="65"/>
    </row>
    <row r="159" spans="1:9" x14ac:dyDescent="0.2">
      <c r="A159" s="65"/>
      <c r="B159" s="65"/>
      <c r="C159" s="65"/>
      <c r="D159" s="65"/>
      <c r="E159" s="11"/>
      <c r="G159" s="65"/>
      <c r="H159" s="65"/>
      <c r="I159" s="65"/>
    </row>
    <row r="160" spans="1:9" x14ac:dyDescent="0.2">
      <c r="A160" s="65"/>
      <c r="B160" s="65"/>
      <c r="C160" s="65"/>
      <c r="D160" s="65"/>
      <c r="E160" s="11"/>
      <c r="G160" s="65"/>
      <c r="H160" s="65"/>
      <c r="I160" s="65"/>
    </row>
    <row r="161" spans="1:9" x14ac:dyDescent="0.2">
      <c r="A161" s="65"/>
      <c r="B161" s="65"/>
      <c r="C161" s="65"/>
      <c r="D161" s="65"/>
      <c r="E161" s="11"/>
      <c r="G161" s="65"/>
      <c r="H161" s="65"/>
      <c r="I161" s="65"/>
    </row>
    <row r="162" spans="1:9" x14ac:dyDescent="0.2">
      <c r="A162" s="65"/>
      <c r="B162" s="65"/>
      <c r="C162" s="65"/>
      <c r="D162" s="65"/>
      <c r="E162" s="11"/>
      <c r="G162" s="65"/>
      <c r="H162" s="65"/>
      <c r="I162" s="65"/>
    </row>
    <row r="163" spans="1:9" x14ac:dyDescent="0.2">
      <c r="A163" s="65"/>
      <c r="B163" s="65"/>
      <c r="C163" s="65"/>
      <c r="D163" s="65"/>
      <c r="E163" s="11"/>
      <c r="G163" s="65"/>
      <c r="H163" s="65"/>
      <c r="I163" s="65"/>
    </row>
    <row r="164" spans="1:9" x14ac:dyDescent="0.2">
      <c r="A164" s="65"/>
      <c r="B164" s="65"/>
      <c r="C164" s="65"/>
      <c r="D164" s="65"/>
      <c r="E164" s="11"/>
      <c r="G164" s="65"/>
      <c r="H164" s="65"/>
      <c r="I164" s="65"/>
    </row>
    <row r="165" spans="1:9" x14ac:dyDescent="0.2">
      <c r="A165" s="65"/>
      <c r="B165" s="65"/>
      <c r="C165" s="65"/>
      <c r="D165" s="65"/>
      <c r="E165" s="11"/>
      <c r="G165" s="65"/>
      <c r="H165" s="65"/>
      <c r="I165" s="65"/>
    </row>
    <row r="166" spans="1:9" x14ac:dyDescent="0.2">
      <c r="A166" s="65"/>
      <c r="B166" s="65"/>
      <c r="C166" s="65"/>
      <c r="D166" s="65"/>
      <c r="E166" s="11"/>
      <c r="G166" s="65"/>
      <c r="H166" s="65"/>
      <c r="I166" s="65"/>
    </row>
    <row r="167" spans="1:9" x14ac:dyDescent="0.2">
      <c r="A167" s="65"/>
      <c r="B167" s="65"/>
      <c r="C167" s="65"/>
      <c r="D167" s="65"/>
      <c r="E167" s="11"/>
      <c r="G167" s="65"/>
      <c r="H167" s="65"/>
      <c r="I167" s="65"/>
    </row>
    <row r="168" spans="1:9" x14ac:dyDescent="0.2">
      <c r="A168" s="65"/>
      <c r="B168" s="65"/>
      <c r="C168" s="65"/>
      <c r="D168" s="65"/>
      <c r="E168" s="11"/>
      <c r="G168" s="65"/>
      <c r="H168" s="65"/>
      <c r="I168" s="65"/>
    </row>
    <row r="169" spans="1:9" x14ac:dyDescent="0.2">
      <c r="A169" s="65"/>
      <c r="B169" s="65"/>
      <c r="C169" s="65"/>
      <c r="D169" s="65"/>
      <c r="E169" s="11"/>
      <c r="G169" s="65"/>
      <c r="H169" s="65"/>
      <c r="I169" s="65"/>
    </row>
    <row r="170" spans="1:9" x14ac:dyDescent="0.2">
      <c r="A170" s="65"/>
      <c r="B170" s="65"/>
      <c r="C170" s="65"/>
      <c r="D170" s="65"/>
      <c r="E170" s="11"/>
      <c r="G170" s="65"/>
      <c r="H170" s="65"/>
      <c r="I170" s="65"/>
    </row>
    <row r="171" spans="1:9" x14ac:dyDescent="0.2">
      <c r="A171" s="65"/>
      <c r="B171" s="65"/>
      <c r="C171" s="65"/>
      <c r="D171" s="65"/>
      <c r="E171" s="11"/>
      <c r="G171" s="65"/>
      <c r="H171" s="65"/>
      <c r="I171" s="65"/>
    </row>
    <row r="172" spans="1:9" x14ac:dyDescent="0.2">
      <c r="A172" s="65"/>
      <c r="B172" s="65"/>
      <c r="C172" s="65"/>
      <c r="D172" s="65"/>
      <c r="E172" s="11"/>
      <c r="G172" s="65"/>
      <c r="H172" s="65"/>
      <c r="I172" s="65"/>
    </row>
    <row r="173" spans="1:9" x14ac:dyDescent="0.2">
      <c r="A173" s="65"/>
      <c r="B173" s="65"/>
      <c r="C173" s="65"/>
      <c r="D173" s="65"/>
      <c r="E173" s="11"/>
      <c r="G173" s="65"/>
      <c r="H173" s="65"/>
      <c r="I173" s="65"/>
    </row>
    <row r="174" spans="1:9" x14ac:dyDescent="0.2">
      <c r="A174" s="65"/>
      <c r="B174" s="65"/>
      <c r="C174" s="65"/>
      <c r="D174" s="65"/>
      <c r="E174" s="11"/>
      <c r="G174" s="65"/>
      <c r="H174" s="65"/>
      <c r="I174" s="65"/>
    </row>
    <row r="175" spans="1:9" x14ac:dyDescent="0.2">
      <c r="A175" s="65"/>
      <c r="B175" s="65"/>
      <c r="C175" s="65"/>
      <c r="D175" s="65"/>
      <c r="E175" s="11"/>
      <c r="G175" s="65"/>
      <c r="H175" s="65"/>
      <c r="I175" s="65"/>
    </row>
    <row r="176" spans="1:9" x14ac:dyDescent="0.2">
      <c r="A176" s="65"/>
      <c r="B176" s="65"/>
      <c r="C176" s="65"/>
      <c r="D176" s="65"/>
      <c r="E176" s="11"/>
      <c r="G176" s="65"/>
      <c r="H176" s="65"/>
      <c r="I176" s="65"/>
    </row>
    <row r="177" spans="1:9" x14ac:dyDescent="0.2">
      <c r="A177" s="65"/>
      <c r="B177" s="65"/>
      <c r="C177" s="65"/>
      <c r="D177" s="65"/>
      <c r="E177" s="11"/>
      <c r="G177" s="65"/>
      <c r="H177" s="65"/>
      <c r="I177" s="65"/>
    </row>
    <row r="178" spans="1:9" x14ac:dyDescent="0.2">
      <c r="A178" s="65"/>
      <c r="B178" s="65"/>
      <c r="C178" s="65"/>
      <c r="D178" s="65"/>
      <c r="E178" s="11"/>
      <c r="G178" s="65"/>
      <c r="H178" s="65"/>
      <c r="I178" s="65"/>
    </row>
    <row r="179" spans="1:9" x14ac:dyDescent="0.2">
      <c r="A179" s="65"/>
      <c r="B179" s="65"/>
      <c r="C179" s="65"/>
      <c r="D179" s="65"/>
      <c r="E179" s="11"/>
      <c r="G179" s="65"/>
      <c r="H179" s="65"/>
      <c r="I179" s="65"/>
    </row>
    <row r="180" spans="1:9" x14ac:dyDescent="0.2">
      <c r="A180" s="65"/>
      <c r="B180" s="65"/>
      <c r="C180" s="65"/>
      <c r="D180" s="65"/>
      <c r="E180" s="11"/>
      <c r="G180" s="65"/>
      <c r="H180" s="65"/>
      <c r="I180" s="65"/>
    </row>
    <row r="181" spans="1:9" x14ac:dyDescent="0.2">
      <c r="A181" s="65"/>
      <c r="B181" s="65"/>
      <c r="C181" s="65"/>
      <c r="D181" s="65"/>
      <c r="E181" s="11"/>
      <c r="G181" s="65"/>
      <c r="H181" s="65"/>
      <c r="I181" s="65"/>
    </row>
    <row r="182" spans="1:9" x14ac:dyDescent="0.2">
      <c r="A182" s="65"/>
      <c r="B182" s="65"/>
      <c r="C182" s="65"/>
      <c r="D182" s="65"/>
      <c r="E182" s="11"/>
      <c r="G182" s="65"/>
      <c r="H182" s="65"/>
      <c r="I182" s="65"/>
    </row>
    <row r="183" spans="1:9" x14ac:dyDescent="0.2">
      <c r="A183" s="65"/>
      <c r="B183" s="65"/>
      <c r="C183" s="65"/>
      <c r="D183" s="65"/>
      <c r="E183" s="11"/>
      <c r="G183" s="65"/>
      <c r="H183" s="65"/>
      <c r="I183" s="65"/>
    </row>
    <row r="184" spans="1:9" x14ac:dyDescent="0.2">
      <c r="A184" s="65"/>
      <c r="B184" s="65"/>
      <c r="C184" s="65"/>
      <c r="D184" s="65"/>
      <c r="E184" s="11"/>
      <c r="G184" s="65"/>
      <c r="H184" s="65"/>
      <c r="I184" s="65"/>
    </row>
    <row r="185" spans="1:9" x14ac:dyDescent="0.2">
      <c r="A185" s="65"/>
      <c r="B185" s="65"/>
      <c r="C185" s="65"/>
      <c r="D185" s="65"/>
      <c r="E185" s="11"/>
      <c r="G185" s="65"/>
      <c r="H185" s="65"/>
      <c r="I185" s="65"/>
    </row>
    <row r="186" spans="1:9" x14ac:dyDescent="0.2">
      <c r="A186" s="65"/>
      <c r="B186" s="65"/>
      <c r="C186" s="65"/>
      <c r="D186" s="65"/>
      <c r="E186" s="11"/>
      <c r="G186" s="65"/>
      <c r="H186" s="65"/>
      <c r="I186" s="65"/>
    </row>
    <row r="187" spans="1:9" x14ac:dyDescent="0.2">
      <c r="A187" s="65"/>
      <c r="B187" s="65"/>
      <c r="C187" s="65"/>
      <c r="D187" s="65"/>
      <c r="E187" s="11"/>
      <c r="G187" s="65"/>
      <c r="H187" s="65"/>
      <c r="I187" s="65"/>
    </row>
    <row r="188" spans="1:9" x14ac:dyDescent="0.2">
      <c r="A188" s="65"/>
      <c r="B188" s="65"/>
      <c r="C188" s="65"/>
      <c r="D188" s="65"/>
      <c r="E188" s="11"/>
      <c r="G188" s="65"/>
      <c r="H188" s="65"/>
      <c r="I188" s="65"/>
    </row>
    <row r="189" spans="1:9" x14ac:dyDescent="0.2">
      <c r="A189" s="65"/>
      <c r="B189" s="65"/>
      <c r="C189" s="65"/>
      <c r="D189" s="65"/>
      <c r="E189" s="11"/>
      <c r="G189" s="65"/>
      <c r="H189" s="65"/>
      <c r="I189" s="65"/>
    </row>
    <row r="190" spans="1:9" x14ac:dyDescent="0.2">
      <c r="A190" s="65"/>
      <c r="B190" s="65"/>
      <c r="C190" s="65"/>
      <c r="D190" s="65"/>
      <c r="E190" s="11"/>
      <c r="G190" s="65"/>
      <c r="H190" s="65"/>
      <c r="I190" s="65"/>
    </row>
    <row r="191" spans="1:9" x14ac:dyDescent="0.2">
      <c r="A191" s="65"/>
      <c r="B191" s="65"/>
      <c r="C191" s="65"/>
      <c r="D191" s="65"/>
      <c r="E191" s="11"/>
      <c r="G191" s="65"/>
      <c r="H191" s="65"/>
      <c r="I191" s="65"/>
    </row>
    <row r="192" spans="1:9" x14ac:dyDescent="0.2">
      <c r="A192" s="65"/>
      <c r="B192" s="65"/>
      <c r="C192" s="65"/>
      <c r="D192" s="65"/>
      <c r="E192" s="11"/>
      <c r="G192" s="65"/>
      <c r="H192" s="65"/>
      <c r="I192" s="65"/>
    </row>
    <row r="193" spans="1:9" x14ac:dyDescent="0.2">
      <c r="A193" s="65"/>
      <c r="B193" s="65"/>
      <c r="C193" s="65"/>
      <c r="D193" s="65"/>
      <c r="E193" s="11"/>
      <c r="G193" s="65"/>
      <c r="H193" s="65"/>
      <c r="I193" s="65"/>
    </row>
    <row r="194" spans="1:9" x14ac:dyDescent="0.2">
      <c r="A194" s="65"/>
      <c r="B194" s="65"/>
      <c r="C194" s="65"/>
      <c r="D194" s="65"/>
      <c r="E194" s="11"/>
      <c r="G194" s="65"/>
      <c r="H194" s="65"/>
      <c r="I194" s="65"/>
    </row>
    <row r="195" spans="1:9" x14ac:dyDescent="0.2">
      <c r="A195" s="65"/>
      <c r="B195" s="65"/>
      <c r="C195" s="65"/>
      <c r="D195" s="65"/>
      <c r="E195" s="11"/>
      <c r="G195" s="65"/>
      <c r="H195" s="65"/>
      <c r="I195" s="65"/>
    </row>
    <row r="196" spans="1:9" x14ac:dyDescent="0.2">
      <c r="A196" s="65"/>
      <c r="B196" s="65"/>
      <c r="C196" s="65"/>
      <c r="D196" s="65"/>
      <c r="E196" s="11"/>
      <c r="G196" s="65"/>
      <c r="H196" s="65"/>
      <c r="I196" s="65"/>
    </row>
    <row r="197" spans="1:9" x14ac:dyDescent="0.2">
      <c r="A197" s="65"/>
      <c r="B197" s="65"/>
      <c r="C197" s="65"/>
      <c r="D197" s="65"/>
      <c r="E197" s="11"/>
      <c r="G197" s="65"/>
      <c r="H197" s="65"/>
      <c r="I197" s="65"/>
    </row>
    <row r="198" spans="1:9" x14ac:dyDescent="0.2">
      <c r="A198" s="65"/>
      <c r="B198" s="65"/>
      <c r="C198" s="65"/>
      <c r="D198" s="65"/>
      <c r="E198" s="11"/>
      <c r="G198" s="65"/>
      <c r="H198" s="65"/>
      <c r="I198" s="65"/>
    </row>
    <row r="199" spans="1:9" x14ac:dyDescent="0.2">
      <c r="A199" s="65"/>
      <c r="B199" s="65"/>
      <c r="C199" s="65"/>
      <c r="D199" s="65"/>
      <c r="E199" s="11"/>
      <c r="G199" s="65"/>
      <c r="H199" s="65"/>
      <c r="I199" s="65"/>
    </row>
    <row r="200" spans="1:9" x14ac:dyDescent="0.2">
      <c r="A200" s="65"/>
      <c r="B200" s="65"/>
      <c r="C200" s="65"/>
      <c r="D200" s="65"/>
      <c r="E200" s="11"/>
      <c r="G200" s="65"/>
      <c r="H200" s="65"/>
      <c r="I200" s="65"/>
    </row>
    <row r="201" spans="1:9" x14ac:dyDescent="0.2">
      <c r="A201" s="65"/>
      <c r="B201" s="65"/>
      <c r="C201" s="65"/>
      <c r="D201" s="65"/>
      <c r="E201" s="11"/>
      <c r="G201" s="65"/>
      <c r="H201" s="65"/>
      <c r="I201" s="65"/>
    </row>
    <row r="202" spans="1:9" x14ac:dyDescent="0.2">
      <c r="A202" s="65"/>
      <c r="B202" s="65"/>
      <c r="C202" s="65"/>
      <c r="D202" s="65"/>
      <c r="E202" s="11"/>
      <c r="G202" s="65"/>
      <c r="H202" s="65"/>
      <c r="I202" s="65"/>
    </row>
    <row r="203" spans="1:9" x14ac:dyDescent="0.2">
      <c r="A203" s="65"/>
      <c r="B203" s="65"/>
      <c r="C203" s="65"/>
      <c r="D203" s="65"/>
      <c r="E203" s="11"/>
      <c r="G203" s="65"/>
      <c r="H203" s="65"/>
      <c r="I203" s="65"/>
    </row>
    <row r="204" spans="1:9" x14ac:dyDescent="0.2">
      <c r="A204" s="65"/>
      <c r="B204" s="65"/>
      <c r="C204" s="65"/>
      <c r="D204" s="65"/>
      <c r="E204" s="11"/>
      <c r="G204" s="65"/>
      <c r="H204" s="65"/>
      <c r="I204" s="65"/>
    </row>
    <row r="205" spans="1:9" x14ac:dyDescent="0.2">
      <c r="A205" s="65"/>
      <c r="B205" s="65"/>
      <c r="C205" s="65"/>
      <c r="D205" s="65"/>
      <c r="E205" s="11"/>
      <c r="G205" s="65"/>
      <c r="H205" s="65"/>
      <c r="I205" s="65"/>
    </row>
    <row r="206" spans="1:9" x14ac:dyDescent="0.2">
      <c r="A206" s="65"/>
      <c r="B206" s="65"/>
      <c r="C206" s="65"/>
      <c r="D206" s="65"/>
      <c r="E206" s="11"/>
      <c r="G206" s="65"/>
      <c r="H206" s="65"/>
      <c r="I206" s="65"/>
    </row>
    <row r="207" spans="1:9" x14ac:dyDescent="0.2">
      <c r="A207" s="65"/>
      <c r="B207" s="65"/>
      <c r="C207" s="65"/>
      <c r="D207" s="65"/>
      <c r="E207" s="11"/>
      <c r="G207" s="65"/>
      <c r="H207" s="65"/>
      <c r="I207" s="65"/>
    </row>
    <row r="208" spans="1:9" x14ac:dyDescent="0.2">
      <c r="A208" s="65"/>
      <c r="B208" s="65"/>
      <c r="C208" s="65"/>
      <c r="D208" s="65"/>
      <c r="E208" s="11"/>
      <c r="G208" s="65"/>
      <c r="H208" s="65"/>
      <c r="I208" s="65"/>
    </row>
    <row r="209" spans="1:9" x14ac:dyDescent="0.2">
      <c r="A209" s="65"/>
      <c r="B209" s="65"/>
      <c r="C209" s="65"/>
      <c r="D209" s="65"/>
      <c r="E209" s="11"/>
      <c r="G209" s="65"/>
      <c r="H209" s="65"/>
      <c r="I209" s="65"/>
    </row>
    <row r="210" spans="1:9" x14ac:dyDescent="0.2">
      <c r="A210" s="65"/>
      <c r="B210" s="65"/>
      <c r="C210" s="65"/>
      <c r="D210" s="65"/>
      <c r="E210" s="11"/>
      <c r="G210" s="65"/>
      <c r="H210" s="65"/>
      <c r="I210" s="65"/>
    </row>
    <row r="211" spans="1:9" x14ac:dyDescent="0.2">
      <c r="A211" s="65"/>
      <c r="B211" s="65"/>
      <c r="C211" s="65"/>
      <c r="D211" s="65"/>
      <c r="E211" s="11"/>
      <c r="G211" s="65"/>
      <c r="H211" s="65"/>
      <c r="I211" s="65"/>
    </row>
    <row r="212" spans="1:9" x14ac:dyDescent="0.2">
      <c r="A212" s="65"/>
      <c r="B212" s="65"/>
      <c r="C212" s="65"/>
      <c r="D212" s="65"/>
      <c r="E212" s="11"/>
      <c r="G212" s="65"/>
      <c r="H212" s="65"/>
      <c r="I212" s="65"/>
    </row>
    <row r="213" spans="1:9" x14ac:dyDescent="0.2">
      <c r="A213" s="65"/>
      <c r="B213" s="65"/>
      <c r="C213" s="65"/>
      <c r="D213" s="65"/>
      <c r="E213" s="11"/>
      <c r="G213" s="65"/>
      <c r="H213" s="65"/>
      <c r="I213" s="65"/>
    </row>
    <row r="214" spans="1:9" x14ac:dyDescent="0.2">
      <c r="A214" s="65"/>
      <c r="B214" s="65"/>
      <c r="C214" s="65"/>
      <c r="D214" s="65"/>
      <c r="E214" s="11"/>
      <c r="G214" s="65"/>
      <c r="H214" s="65"/>
      <c r="I214" s="65"/>
    </row>
    <row r="215" spans="1:9" x14ac:dyDescent="0.2">
      <c r="A215" s="65"/>
      <c r="B215" s="65"/>
      <c r="C215" s="65"/>
      <c r="D215" s="65"/>
      <c r="E215" s="11"/>
      <c r="G215" s="65"/>
      <c r="H215" s="65"/>
      <c r="I215" s="65"/>
    </row>
    <row r="216" spans="1:9" x14ac:dyDescent="0.2">
      <c r="A216" s="65"/>
      <c r="B216" s="65"/>
      <c r="C216" s="65"/>
      <c r="D216" s="65"/>
      <c r="E216" s="11"/>
      <c r="G216" s="65"/>
      <c r="H216" s="65"/>
      <c r="I216" s="65"/>
    </row>
    <row r="217" spans="1:9" x14ac:dyDescent="0.2">
      <c r="A217" s="65"/>
      <c r="B217" s="65"/>
      <c r="C217" s="65"/>
      <c r="D217" s="65"/>
      <c r="E217" s="11"/>
      <c r="G217" s="65"/>
      <c r="H217" s="65"/>
      <c r="I217" s="65"/>
    </row>
    <row r="218" spans="1:9" x14ac:dyDescent="0.2">
      <c r="A218" s="65"/>
      <c r="B218" s="65"/>
      <c r="C218" s="65"/>
      <c r="D218" s="65"/>
      <c r="E218" s="11"/>
      <c r="G218" s="65"/>
      <c r="H218" s="65"/>
      <c r="I218" s="65"/>
    </row>
    <row r="219" spans="1:9" x14ac:dyDescent="0.2">
      <c r="A219" s="65"/>
      <c r="B219" s="65"/>
      <c r="C219" s="65"/>
      <c r="D219" s="65"/>
      <c r="E219" s="11"/>
      <c r="G219" s="65"/>
      <c r="H219" s="65"/>
      <c r="I219" s="65"/>
    </row>
    <row r="220" spans="1:9" x14ac:dyDescent="0.2">
      <c r="A220" s="65"/>
      <c r="B220" s="65"/>
      <c r="C220" s="65"/>
      <c r="D220" s="65"/>
      <c r="E220" s="11"/>
      <c r="G220" s="65"/>
      <c r="H220" s="65"/>
      <c r="I220" s="65"/>
    </row>
    <row r="221" spans="1:9" x14ac:dyDescent="0.2">
      <c r="A221" s="65"/>
      <c r="B221" s="65"/>
      <c r="C221" s="65"/>
      <c r="D221" s="65"/>
      <c r="E221" s="11"/>
      <c r="G221" s="65"/>
      <c r="H221" s="65"/>
      <c r="I221" s="65"/>
    </row>
    <row r="222" spans="1:9" x14ac:dyDescent="0.2">
      <c r="A222" s="65"/>
      <c r="B222" s="65"/>
      <c r="C222" s="65"/>
      <c r="D222" s="65"/>
      <c r="E222" s="11"/>
      <c r="G222" s="65"/>
      <c r="H222" s="65"/>
      <c r="I222" s="65"/>
    </row>
    <row r="223" spans="1:9" x14ac:dyDescent="0.2">
      <c r="A223" s="65"/>
      <c r="B223" s="65"/>
      <c r="C223" s="65"/>
      <c r="D223" s="65"/>
      <c r="E223" s="11"/>
      <c r="G223" s="65"/>
      <c r="H223" s="65"/>
      <c r="I223" s="65"/>
    </row>
    <row r="224" spans="1:9" x14ac:dyDescent="0.2">
      <c r="A224" s="65"/>
      <c r="B224" s="65"/>
      <c r="C224" s="65"/>
      <c r="D224" s="65"/>
      <c r="E224" s="11"/>
      <c r="G224" s="65"/>
      <c r="H224" s="65"/>
      <c r="I224" s="65"/>
    </row>
    <row r="225" spans="1:9" x14ac:dyDescent="0.2">
      <c r="A225" s="65"/>
      <c r="B225" s="65"/>
      <c r="C225" s="65"/>
      <c r="D225" s="65"/>
      <c r="E225" s="11"/>
      <c r="G225" s="65"/>
      <c r="H225" s="65"/>
      <c r="I225" s="65"/>
    </row>
    <row r="226" spans="1:9" x14ac:dyDescent="0.2">
      <c r="A226" s="65"/>
      <c r="B226" s="65"/>
      <c r="C226" s="65"/>
      <c r="D226" s="65"/>
      <c r="E226" s="11"/>
      <c r="G226" s="65"/>
      <c r="H226" s="65"/>
      <c r="I226" s="65"/>
    </row>
    <row r="227" spans="1:9" x14ac:dyDescent="0.2">
      <c r="A227" s="65"/>
      <c r="B227" s="65"/>
      <c r="C227" s="65"/>
      <c r="D227" s="65"/>
      <c r="E227" s="11"/>
      <c r="G227" s="65"/>
      <c r="H227" s="65"/>
      <c r="I227" s="65"/>
    </row>
    <row r="228" spans="1:9" x14ac:dyDescent="0.2">
      <c r="A228" s="65"/>
      <c r="B228" s="65"/>
      <c r="C228" s="65"/>
      <c r="D228" s="65"/>
      <c r="E228" s="11"/>
      <c r="G228" s="65"/>
      <c r="H228" s="65"/>
      <c r="I228" s="65"/>
    </row>
    <row r="229" spans="1:9" x14ac:dyDescent="0.2">
      <c r="A229" s="65"/>
      <c r="B229" s="65"/>
      <c r="C229" s="65"/>
      <c r="D229" s="65"/>
      <c r="E229" s="11"/>
      <c r="G229" s="65"/>
      <c r="H229" s="65"/>
      <c r="I229" s="65"/>
    </row>
    <row r="230" spans="1:9" x14ac:dyDescent="0.2">
      <c r="A230" s="65"/>
      <c r="B230" s="65"/>
      <c r="C230" s="65"/>
      <c r="D230" s="65"/>
      <c r="E230" s="11"/>
      <c r="G230" s="65"/>
      <c r="H230" s="65"/>
      <c r="I230" s="65"/>
    </row>
    <row r="231" spans="1:9" x14ac:dyDescent="0.2">
      <c r="A231" s="65"/>
      <c r="B231" s="65"/>
      <c r="C231" s="65"/>
      <c r="D231" s="65"/>
      <c r="E231" s="11"/>
      <c r="G231" s="65"/>
      <c r="H231" s="65"/>
      <c r="I231" s="65"/>
    </row>
    <row r="232" spans="1:9" x14ac:dyDescent="0.2">
      <c r="A232" s="65"/>
      <c r="B232" s="65"/>
      <c r="C232" s="65"/>
      <c r="D232" s="65"/>
      <c r="E232" s="11"/>
      <c r="G232" s="65"/>
      <c r="H232" s="65"/>
      <c r="I232" s="65"/>
    </row>
    <row r="233" spans="1:9" x14ac:dyDescent="0.2">
      <c r="A233" s="65"/>
      <c r="B233" s="65"/>
      <c r="C233" s="65"/>
      <c r="D233" s="65"/>
      <c r="E233" s="11"/>
      <c r="G233" s="65"/>
      <c r="H233" s="65"/>
      <c r="I233" s="65"/>
    </row>
    <row r="234" spans="1:9" x14ac:dyDescent="0.2">
      <c r="A234" s="65"/>
      <c r="B234" s="65"/>
      <c r="C234" s="65"/>
      <c r="D234" s="65"/>
      <c r="E234" s="11"/>
      <c r="G234" s="65"/>
      <c r="H234" s="65"/>
      <c r="I234" s="65"/>
    </row>
    <row r="235" spans="1:9" x14ac:dyDescent="0.2">
      <c r="A235" s="65"/>
      <c r="B235" s="65"/>
      <c r="C235" s="65"/>
      <c r="D235" s="65"/>
      <c r="E235" s="11"/>
      <c r="G235" s="65"/>
      <c r="H235" s="65"/>
      <c r="I235" s="65"/>
    </row>
    <row r="236" spans="1:9" x14ac:dyDescent="0.2">
      <c r="A236" s="65"/>
      <c r="B236" s="65"/>
      <c r="C236" s="65"/>
      <c r="D236" s="65"/>
      <c r="E236" s="11"/>
      <c r="G236" s="65"/>
      <c r="H236" s="65"/>
      <c r="I236" s="65"/>
    </row>
    <row r="237" spans="1:9" x14ac:dyDescent="0.2">
      <c r="A237" s="65"/>
      <c r="B237" s="65"/>
      <c r="C237" s="65"/>
      <c r="D237" s="65"/>
      <c r="E237" s="11"/>
      <c r="G237" s="65"/>
      <c r="H237" s="65"/>
      <c r="I237" s="65"/>
    </row>
    <row r="238" spans="1:9" x14ac:dyDescent="0.2">
      <c r="A238" s="65"/>
      <c r="B238" s="65"/>
      <c r="C238" s="65"/>
      <c r="D238" s="65"/>
      <c r="E238" s="11"/>
      <c r="G238" s="65"/>
      <c r="H238" s="65"/>
      <c r="I238" s="65"/>
    </row>
    <row r="239" spans="1:9" x14ac:dyDescent="0.2">
      <c r="A239" s="65"/>
      <c r="B239" s="65"/>
      <c r="C239" s="65"/>
      <c r="D239" s="65"/>
      <c r="E239" s="11"/>
      <c r="G239" s="65"/>
      <c r="H239" s="65"/>
      <c r="I239" s="65"/>
    </row>
    <row r="240" spans="1:9" x14ac:dyDescent="0.2">
      <c r="A240" s="65"/>
      <c r="B240" s="65"/>
      <c r="C240" s="65"/>
      <c r="D240" s="65"/>
      <c r="E240" s="11"/>
      <c r="G240" s="65"/>
      <c r="H240" s="65"/>
      <c r="I240" s="65"/>
    </row>
    <row r="241" spans="1:9" x14ac:dyDescent="0.2">
      <c r="A241" s="65"/>
      <c r="B241" s="65"/>
      <c r="C241" s="65"/>
      <c r="D241" s="65"/>
      <c r="E241" s="11"/>
      <c r="G241" s="65"/>
      <c r="H241" s="65"/>
      <c r="I241" s="65"/>
    </row>
    <row r="242" spans="1:9" x14ac:dyDescent="0.2">
      <c r="A242" s="65"/>
      <c r="B242" s="65"/>
      <c r="C242" s="65"/>
      <c r="D242" s="65"/>
      <c r="E242" s="11"/>
      <c r="G242" s="65"/>
      <c r="H242" s="65"/>
      <c r="I242" s="65"/>
    </row>
    <row r="243" spans="1:9" x14ac:dyDescent="0.2">
      <c r="A243" s="65"/>
      <c r="B243" s="65"/>
      <c r="C243" s="65"/>
      <c r="D243" s="65"/>
      <c r="E243" s="11"/>
      <c r="G243" s="65"/>
      <c r="H243" s="65"/>
      <c r="I243" s="65"/>
    </row>
    <row r="244" spans="1:9" x14ac:dyDescent="0.2">
      <c r="A244" s="65"/>
      <c r="B244" s="65"/>
      <c r="C244" s="65"/>
      <c r="D244" s="65"/>
      <c r="E244" s="11"/>
      <c r="G244" s="65"/>
      <c r="H244" s="65"/>
      <c r="I244" s="65"/>
    </row>
    <row r="245" spans="1:9" x14ac:dyDescent="0.2">
      <c r="A245" s="65"/>
      <c r="B245" s="65"/>
      <c r="C245" s="65"/>
      <c r="D245" s="65"/>
      <c r="E245" s="11"/>
      <c r="G245" s="65"/>
      <c r="H245" s="65"/>
      <c r="I245" s="65"/>
    </row>
  </sheetData>
  <mergeCells count="1">
    <mergeCell ref="A1:F1"/>
  </mergeCells>
  <conditionalFormatting sqref="F2:F3">
    <cfRule type="cellIs" dxfId="70" priority="3" stopIfTrue="1" operator="between">
      <formula>0.009</formula>
      <formula>-0.009</formula>
    </cfRule>
  </conditionalFormatting>
  <conditionalFormatting sqref="F5:F142">
    <cfRule type="cellIs" dxfId="69" priority="1" stopIfTrue="1" operator="between">
      <formula>0.009</formula>
      <formula>-0.009</formula>
    </cfRule>
  </conditionalFormatting>
  <conditionalFormatting sqref="F229:F65536">
    <cfRule type="cellIs" dxfId="68" priority="2" stopIfTrue="1" operator="between">
      <formula>0.009</formula>
      <formula>-0.009</formula>
    </cfRule>
  </conditionalFormatting>
  <hyperlinks>
    <hyperlink ref="A83" r:id="rId1" tooltip="https://www.franklintempletonindia.com/downloadsServlet/pdf/product-labels-jg9o5k7l" display="https://www.franklintempletonindia.com/downloadsServlet/pdf/product-labels-jg9o5k7l" xr:uid="{00000000-0004-0000-1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209"/>
  <sheetViews>
    <sheetView workbookViewId="0">
      <selection sqref="A1:F1"/>
    </sheetView>
  </sheetViews>
  <sheetFormatPr defaultColWidth="9.08984375" defaultRowHeight="10" x14ac:dyDescent="0.2"/>
  <cols>
    <col min="1" max="1" width="38.6328125" style="7" bestFit="1" customWidth="1"/>
    <col min="2" max="2" width="29.90625" style="7" bestFit="1" customWidth="1"/>
    <col min="3" max="3" width="24.6328125" style="7" bestFit="1" customWidth="1"/>
    <col min="4" max="4" width="15" style="7" bestFit="1" customWidth="1"/>
    <col min="5" max="5" width="26.54296875" style="10" customWidth="1"/>
    <col min="6" max="6" width="13.54296875" style="11" bestFit="1" customWidth="1"/>
    <col min="7" max="16384" width="9.08984375" style="7"/>
  </cols>
  <sheetData>
    <row r="1" spans="1:6" s="1" customFormat="1" ht="14" x14ac:dyDescent="0.25">
      <c r="A1" s="106" t="s">
        <v>13</v>
      </c>
      <c r="B1" s="107"/>
      <c r="C1" s="107"/>
      <c r="D1" s="107"/>
      <c r="E1" s="107"/>
      <c r="F1" s="107"/>
    </row>
    <row r="2" spans="1:6" s="1" customFormat="1" ht="11.5" x14ac:dyDescent="0.25">
      <c r="E2" s="5"/>
      <c r="F2" s="9"/>
    </row>
    <row r="3" spans="1:6" s="1" customFormat="1" ht="11.5" x14ac:dyDescent="0.25">
      <c r="A3" s="8" t="s">
        <v>7</v>
      </c>
      <c r="B3" s="2"/>
      <c r="C3" s="3"/>
      <c r="D3" s="3"/>
      <c r="E3" s="4"/>
      <c r="F3" s="9"/>
    </row>
    <row r="4" spans="1:6" s="1" customFormat="1" ht="27.75" customHeight="1" x14ac:dyDescent="0.25">
      <c r="A4" s="6" t="s">
        <v>2</v>
      </c>
      <c r="B4" s="6" t="s">
        <v>0</v>
      </c>
      <c r="C4" s="13" t="s">
        <v>522</v>
      </c>
      <c r="D4" s="13" t="s">
        <v>1</v>
      </c>
      <c r="E4" s="53" t="s">
        <v>6</v>
      </c>
      <c r="F4" s="12" t="s">
        <v>3</v>
      </c>
    </row>
    <row r="5" spans="1:6" ht="10.5" x14ac:dyDescent="0.25">
      <c r="A5" s="16" t="s">
        <v>110</v>
      </c>
      <c r="B5" s="17"/>
      <c r="C5" s="17"/>
      <c r="D5" s="17"/>
      <c r="E5" s="18"/>
      <c r="F5" s="19"/>
    </row>
    <row r="6" spans="1:6" ht="10.5" x14ac:dyDescent="0.25">
      <c r="A6" s="20" t="s">
        <v>20</v>
      </c>
      <c r="B6" s="21"/>
      <c r="C6" s="21"/>
      <c r="D6" s="21"/>
      <c r="E6" s="22"/>
      <c r="F6" s="23"/>
    </row>
    <row r="7" spans="1:6" x14ac:dyDescent="0.2">
      <c r="A7" s="21" t="s">
        <v>126</v>
      </c>
      <c r="B7" s="21" t="s">
        <v>125</v>
      </c>
      <c r="C7" s="21" t="s">
        <v>127</v>
      </c>
      <c r="D7" s="24">
        <v>2298906</v>
      </c>
      <c r="E7" s="22">
        <v>34076.683640000003</v>
      </c>
      <c r="F7" s="23">
        <v>17.470318545618799</v>
      </c>
    </row>
    <row r="8" spans="1:6" x14ac:dyDescent="0.2">
      <c r="A8" s="21" t="s">
        <v>120</v>
      </c>
      <c r="B8" s="21" t="s">
        <v>119</v>
      </c>
      <c r="C8" s="21" t="s">
        <v>121</v>
      </c>
      <c r="D8" s="24">
        <v>1652736</v>
      </c>
      <c r="E8" s="22">
        <v>33955.46112</v>
      </c>
      <c r="F8" s="23">
        <v>17.4081705953759</v>
      </c>
    </row>
    <row r="9" spans="1:6" x14ac:dyDescent="0.2">
      <c r="A9" s="21" t="s">
        <v>134</v>
      </c>
      <c r="B9" s="21" t="s">
        <v>133</v>
      </c>
      <c r="C9" s="21" t="s">
        <v>127</v>
      </c>
      <c r="D9" s="24">
        <v>894643</v>
      </c>
      <c r="E9" s="22">
        <v>13790.921850000001</v>
      </c>
      <c r="F9" s="23">
        <v>7.0702830211571204</v>
      </c>
    </row>
    <row r="10" spans="1:6" x14ac:dyDescent="0.2">
      <c r="A10" s="21" t="s">
        <v>131</v>
      </c>
      <c r="B10" s="21" t="s">
        <v>130</v>
      </c>
      <c r="C10" s="21" t="s">
        <v>132</v>
      </c>
      <c r="D10" s="24">
        <v>4196521</v>
      </c>
      <c r="E10" s="22">
        <v>13334.44548</v>
      </c>
      <c r="F10" s="23">
        <v>6.8362582646198797</v>
      </c>
    </row>
    <row r="11" spans="1:6" x14ac:dyDescent="0.2">
      <c r="A11" s="21" t="s">
        <v>318</v>
      </c>
      <c r="B11" s="21" t="s">
        <v>317</v>
      </c>
      <c r="C11" s="21" t="s">
        <v>127</v>
      </c>
      <c r="D11" s="24">
        <v>378126</v>
      </c>
      <c r="E11" s="22">
        <v>11563.093080000001</v>
      </c>
      <c r="F11" s="23">
        <v>5.9281273264254901</v>
      </c>
    </row>
    <row r="12" spans="1:6" x14ac:dyDescent="0.2">
      <c r="A12" s="21" t="s">
        <v>153</v>
      </c>
      <c r="B12" s="21" t="s">
        <v>152</v>
      </c>
      <c r="C12" s="21" t="s">
        <v>154</v>
      </c>
      <c r="D12" s="24">
        <v>517479</v>
      </c>
      <c r="E12" s="22">
        <v>9239.0700660000002</v>
      </c>
      <c r="F12" s="23">
        <v>4.73665509306913</v>
      </c>
    </row>
    <row r="13" spans="1:6" x14ac:dyDescent="0.2">
      <c r="A13" s="21" t="s">
        <v>524</v>
      </c>
      <c r="B13" s="21" t="s">
        <v>523</v>
      </c>
      <c r="C13" s="21" t="s">
        <v>132</v>
      </c>
      <c r="D13" s="24">
        <v>1346780</v>
      </c>
      <c r="E13" s="22">
        <v>5521.1246099999998</v>
      </c>
      <c r="F13" s="23">
        <v>2.8305514317576801</v>
      </c>
    </row>
    <row r="14" spans="1:6" x14ac:dyDescent="0.2">
      <c r="A14" s="21" t="s">
        <v>526</v>
      </c>
      <c r="B14" s="21" t="s">
        <v>525</v>
      </c>
      <c r="C14" s="21" t="s">
        <v>127</v>
      </c>
      <c r="D14" s="24">
        <v>460931</v>
      </c>
      <c r="E14" s="22">
        <v>5224.6528850000004</v>
      </c>
      <c r="F14" s="23">
        <v>2.6785573137197498</v>
      </c>
    </row>
    <row r="15" spans="1:6" x14ac:dyDescent="0.2">
      <c r="A15" s="21" t="s">
        <v>528</v>
      </c>
      <c r="B15" s="21" t="s">
        <v>527</v>
      </c>
      <c r="C15" s="21" t="s">
        <v>127</v>
      </c>
      <c r="D15" s="24">
        <v>642259</v>
      </c>
      <c r="E15" s="22">
        <v>5122.3366550000001</v>
      </c>
      <c r="F15" s="23">
        <v>2.62610217608457</v>
      </c>
    </row>
    <row r="16" spans="1:6" x14ac:dyDescent="0.2">
      <c r="A16" s="21" t="s">
        <v>530</v>
      </c>
      <c r="B16" s="21" t="s">
        <v>529</v>
      </c>
      <c r="C16" s="21" t="s">
        <v>132</v>
      </c>
      <c r="D16" s="24">
        <v>277118</v>
      </c>
      <c r="E16" s="22">
        <v>3819.517394</v>
      </c>
      <c r="F16" s="23">
        <v>1.9581772178494701</v>
      </c>
    </row>
    <row r="17" spans="1:9" x14ac:dyDescent="0.2">
      <c r="A17" s="21" t="s">
        <v>458</v>
      </c>
      <c r="B17" s="21" t="s">
        <v>457</v>
      </c>
      <c r="C17" s="21" t="s">
        <v>127</v>
      </c>
      <c r="D17" s="24">
        <v>135017</v>
      </c>
      <c r="E17" s="22">
        <v>3732.409948</v>
      </c>
      <c r="F17" s="23">
        <v>1.9135192679916699</v>
      </c>
    </row>
    <row r="18" spans="1:9" x14ac:dyDescent="0.2">
      <c r="A18" s="21" t="s">
        <v>532</v>
      </c>
      <c r="B18" s="21" t="s">
        <v>531</v>
      </c>
      <c r="C18" s="21" t="s">
        <v>127</v>
      </c>
      <c r="D18" s="24">
        <v>391472</v>
      </c>
      <c r="E18" s="22">
        <v>2690.9785280000001</v>
      </c>
      <c r="F18" s="23">
        <v>1.37960174118576</v>
      </c>
    </row>
    <row r="19" spans="1:9" x14ac:dyDescent="0.2">
      <c r="A19" s="21" t="s">
        <v>534</v>
      </c>
      <c r="B19" s="21" t="s">
        <v>533</v>
      </c>
      <c r="C19" s="21" t="s">
        <v>127</v>
      </c>
      <c r="D19" s="24">
        <v>144535</v>
      </c>
      <c r="E19" s="22">
        <v>2629.525255</v>
      </c>
      <c r="F19" s="23">
        <v>1.3480960856964299</v>
      </c>
    </row>
    <row r="20" spans="1:9" x14ac:dyDescent="0.2">
      <c r="A20" s="21" t="s">
        <v>536</v>
      </c>
      <c r="B20" s="21" t="s">
        <v>535</v>
      </c>
      <c r="C20" s="21" t="s">
        <v>369</v>
      </c>
      <c r="D20" s="24">
        <v>113723</v>
      </c>
      <c r="E20" s="22">
        <v>2195.5362380000001</v>
      </c>
      <c r="F20" s="23">
        <v>1.12560006899514</v>
      </c>
    </row>
    <row r="21" spans="1:9" x14ac:dyDescent="0.2">
      <c r="A21" s="21" t="s">
        <v>215</v>
      </c>
      <c r="B21" s="21" t="s">
        <v>214</v>
      </c>
      <c r="C21" s="21" t="s">
        <v>216</v>
      </c>
      <c r="D21" s="24">
        <v>109389</v>
      </c>
      <c r="E21" s="22">
        <v>1836.8600879999999</v>
      </c>
      <c r="F21" s="23">
        <v>0.94171519740919796</v>
      </c>
    </row>
    <row r="22" spans="1:9" x14ac:dyDescent="0.2">
      <c r="A22" s="21" t="s">
        <v>538</v>
      </c>
      <c r="B22" s="21" t="s">
        <v>537</v>
      </c>
      <c r="C22" s="21" t="s">
        <v>127</v>
      </c>
      <c r="D22" s="24">
        <v>63525</v>
      </c>
      <c r="E22" s="22">
        <v>405.44831249999999</v>
      </c>
      <c r="F22" s="23">
        <v>0.20786386515746599</v>
      </c>
    </row>
    <row r="23" spans="1:9" x14ac:dyDescent="0.2">
      <c r="A23" s="21" t="s">
        <v>540</v>
      </c>
      <c r="B23" s="21" t="s">
        <v>539</v>
      </c>
      <c r="C23" s="21" t="s">
        <v>216</v>
      </c>
      <c r="D23" s="24">
        <v>196999</v>
      </c>
      <c r="E23" s="22">
        <v>102.5970792</v>
      </c>
      <c r="F23" s="23">
        <v>5.25991224501118E-2</v>
      </c>
    </row>
    <row r="24" spans="1:9" ht="10.5" x14ac:dyDescent="0.25">
      <c r="A24" s="20" t="s">
        <v>27</v>
      </c>
      <c r="B24" s="20"/>
      <c r="C24" s="20"/>
      <c r="D24" s="20"/>
      <c r="E24" s="25">
        <f>SUM(E7:E23)</f>
        <v>149240.66222869995</v>
      </c>
      <c r="F24" s="26">
        <f>SUM(F7:F23)</f>
        <v>76.512196334563583</v>
      </c>
      <c r="G24" s="14"/>
      <c r="H24" s="14"/>
      <c r="I24" s="14"/>
    </row>
    <row r="25" spans="1:9" x14ac:dyDescent="0.2">
      <c r="A25" s="21"/>
      <c r="B25" s="21"/>
      <c r="C25" s="21"/>
      <c r="D25" s="21"/>
      <c r="E25" s="22"/>
      <c r="F25" s="23"/>
    </row>
    <row r="26" spans="1:9" ht="10.5" x14ac:dyDescent="0.25">
      <c r="A26" s="20" t="s">
        <v>541</v>
      </c>
      <c r="B26" s="21"/>
      <c r="C26" s="21"/>
      <c r="D26" s="21"/>
      <c r="E26" s="22"/>
      <c r="F26" s="23"/>
    </row>
    <row r="27" spans="1:9" x14ac:dyDescent="0.2">
      <c r="A27" s="21" t="s">
        <v>543</v>
      </c>
      <c r="B27" s="21" t="s">
        <v>542</v>
      </c>
      <c r="C27" s="21" t="s">
        <v>369</v>
      </c>
      <c r="D27" s="24">
        <v>159240</v>
      </c>
      <c r="E27" s="22">
        <v>10302.41366</v>
      </c>
      <c r="F27" s="23">
        <v>5.2818064788928698</v>
      </c>
    </row>
    <row r="28" spans="1:9" x14ac:dyDescent="0.2">
      <c r="A28" s="21" t="s">
        <v>545</v>
      </c>
      <c r="B28" s="21" t="s">
        <v>544</v>
      </c>
      <c r="C28" s="21" t="s">
        <v>189</v>
      </c>
      <c r="D28" s="24">
        <v>96146</v>
      </c>
      <c r="E28" s="22">
        <v>6828.0966280000002</v>
      </c>
      <c r="F28" s="23">
        <v>3.50060541136114</v>
      </c>
    </row>
    <row r="29" spans="1:9" x14ac:dyDescent="0.2">
      <c r="A29" s="21" t="s">
        <v>547</v>
      </c>
      <c r="B29" s="21" t="s">
        <v>546</v>
      </c>
      <c r="C29" s="21" t="s">
        <v>127</v>
      </c>
      <c r="D29" s="24">
        <v>9122</v>
      </c>
      <c r="E29" s="22">
        <v>2277.0281009999999</v>
      </c>
      <c r="F29" s="23">
        <v>1.1673790408143001</v>
      </c>
    </row>
    <row r="30" spans="1:9" x14ac:dyDescent="0.2">
      <c r="A30" s="21" t="s">
        <v>549</v>
      </c>
      <c r="B30" s="21" t="s">
        <v>548</v>
      </c>
      <c r="C30" s="21" t="s">
        <v>550</v>
      </c>
      <c r="D30" s="24">
        <v>7579</v>
      </c>
      <c r="E30" s="22">
        <v>1819.0676840000001</v>
      </c>
      <c r="F30" s="23">
        <v>0.93259344809649602</v>
      </c>
    </row>
    <row r="31" spans="1:9" x14ac:dyDescent="0.2">
      <c r="A31" s="21" t="s">
        <v>552</v>
      </c>
      <c r="B31" s="21" t="s">
        <v>551</v>
      </c>
      <c r="C31" s="21" t="s">
        <v>127</v>
      </c>
      <c r="D31" s="24">
        <v>3083</v>
      </c>
      <c r="E31" s="22">
        <v>1774.440701</v>
      </c>
      <c r="F31" s="23">
        <v>0.90971423787239003</v>
      </c>
    </row>
    <row r="32" spans="1:9" x14ac:dyDescent="0.2">
      <c r="A32" s="21" t="s">
        <v>554</v>
      </c>
      <c r="B32" s="21" t="s">
        <v>553</v>
      </c>
      <c r="C32" s="21" t="s">
        <v>132</v>
      </c>
      <c r="D32" s="24">
        <v>8181</v>
      </c>
      <c r="E32" s="22">
        <v>1773.6424320000001</v>
      </c>
      <c r="F32" s="23">
        <v>0.90930498403001403</v>
      </c>
    </row>
    <row r="33" spans="1:9" x14ac:dyDescent="0.2">
      <c r="A33" s="21" t="s">
        <v>556</v>
      </c>
      <c r="B33" s="21" t="s">
        <v>555</v>
      </c>
      <c r="C33" s="21" t="s">
        <v>127</v>
      </c>
      <c r="D33" s="24">
        <v>3802</v>
      </c>
      <c r="E33" s="22">
        <v>1747.6762980000001</v>
      </c>
      <c r="F33" s="23">
        <v>0.89599275455455796</v>
      </c>
    </row>
    <row r="34" spans="1:9" ht="10.5" x14ac:dyDescent="0.25">
      <c r="A34" s="20" t="s">
        <v>27</v>
      </c>
      <c r="B34" s="20"/>
      <c r="C34" s="20"/>
      <c r="D34" s="20"/>
      <c r="E34" s="25">
        <f>SUM(E26:E33)</f>
        <v>26522.365504000001</v>
      </c>
      <c r="F34" s="26">
        <f>SUM(F26:F33)</f>
        <v>13.597396355621767</v>
      </c>
      <c r="G34" s="14"/>
      <c r="H34" s="14"/>
      <c r="I34" s="14"/>
    </row>
    <row r="35" spans="1:9" x14ac:dyDescent="0.2">
      <c r="A35" s="21"/>
      <c r="B35" s="21"/>
      <c r="C35" s="21"/>
      <c r="D35" s="21"/>
      <c r="E35" s="22"/>
      <c r="F35" s="23"/>
    </row>
    <row r="36" spans="1:9" ht="10.5" x14ac:dyDescent="0.25">
      <c r="A36" s="20" t="s">
        <v>557</v>
      </c>
      <c r="B36" s="21"/>
      <c r="C36" s="21"/>
      <c r="D36" s="21"/>
      <c r="E36" s="22"/>
      <c r="F36" s="23"/>
    </row>
    <row r="37" spans="1:9" x14ac:dyDescent="0.2">
      <c r="A37" s="21" t="s">
        <v>559</v>
      </c>
      <c r="B37" s="21" t="s">
        <v>558</v>
      </c>
      <c r="C37" s="21" t="s">
        <v>560</v>
      </c>
      <c r="D37" s="24">
        <v>174810.12400000001</v>
      </c>
      <c r="E37" s="22">
        <v>14751.72615</v>
      </c>
      <c r="F37" s="23">
        <v>7.5628649096510197</v>
      </c>
    </row>
    <row r="38" spans="1:9" ht="10.5" x14ac:dyDescent="0.25">
      <c r="A38" s="20" t="s">
        <v>27</v>
      </c>
      <c r="B38" s="20"/>
      <c r="C38" s="20"/>
      <c r="D38" s="20"/>
      <c r="E38" s="25">
        <f>SUM(E37:E37)</f>
        <v>14751.72615</v>
      </c>
      <c r="F38" s="26">
        <f>SUM(F37:F37)</f>
        <v>7.5628649096510197</v>
      </c>
      <c r="G38" s="14"/>
      <c r="H38" s="14"/>
      <c r="I38" s="14"/>
    </row>
    <row r="39" spans="1:9" x14ac:dyDescent="0.2">
      <c r="A39" s="21"/>
      <c r="B39" s="21"/>
      <c r="C39" s="21"/>
      <c r="D39" s="21"/>
      <c r="E39" s="22"/>
      <c r="F39" s="23"/>
    </row>
    <row r="40" spans="1:9" ht="10.5" x14ac:dyDescent="0.25">
      <c r="A40" s="20" t="s">
        <v>36</v>
      </c>
      <c r="B40" s="20"/>
      <c r="C40" s="20"/>
      <c r="D40" s="20"/>
      <c r="E40" s="25">
        <f>E24+E34+E38</f>
        <v>190514.75388269994</v>
      </c>
      <c r="F40" s="26">
        <f>F24+F34+F38</f>
        <v>97.672457599836378</v>
      </c>
      <c r="G40" s="14"/>
      <c r="H40" s="14"/>
      <c r="I40" s="14"/>
    </row>
    <row r="41" spans="1:9" ht="10.5" x14ac:dyDescent="0.25">
      <c r="A41" s="20"/>
      <c r="B41" s="20"/>
      <c r="C41" s="20"/>
      <c r="D41" s="20"/>
      <c r="E41" s="25"/>
      <c r="F41" s="26"/>
      <c r="G41" s="14"/>
      <c r="H41" s="14"/>
      <c r="I41" s="14"/>
    </row>
    <row r="42" spans="1:9" ht="10.5" x14ac:dyDescent="0.25">
      <c r="A42" s="20" t="s">
        <v>38</v>
      </c>
      <c r="B42" s="20"/>
      <c r="C42" s="20"/>
      <c r="D42" s="20"/>
      <c r="E42" s="25">
        <f>E44-(E24+E34+E38)</f>
        <v>4539.9816736000648</v>
      </c>
      <c r="F42" s="26">
        <f>F44-(F24+F34+F38)</f>
        <v>2.3275424001636225</v>
      </c>
      <c r="G42" s="14"/>
      <c r="H42" s="14"/>
      <c r="I42" s="14"/>
    </row>
    <row r="43" spans="1:9" ht="10.5" x14ac:dyDescent="0.25">
      <c r="A43" s="20"/>
      <c r="B43" s="20"/>
      <c r="C43" s="20"/>
      <c r="D43" s="20"/>
      <c r="E43" s="25"/>
      <c r="F43" s="26"/>
      <c r="G43" s="14"/>
      <c r="H43" s="14"/>
      <c r="I43" s="14"/>
    </row>
    <row r="44" spans="1:9" ht="10.5" x14ac:dyDescent="0.25">
      <c r="A44" s="27" t="s">
        <v>37</v>
      </c>
      <c r="B44" s="27"/>
      <c r="C44" s="27"/>
      <c r="D44" s="27"/>
      <c r="E44" s="28">
        <v>195054.7355563</v>
      </c>
      <c r="F44" s="29">
        <v>100</v>
      </c>
      <c r="G44" s="14"/>
      <c r="H44" s="14"/>
      <c r="I44" s="14"/>
    </row>
    <row r="46" spans="1:9" ht="10.5" x14ac:dyDescent="0.25">
      <c r="A46" s="14" t="s">
        <v>40</v>
      </c>
    </row>
    <row r="47" spans="1:9" ht="10.5" x14ac:dyDescent="0.25">
      <c r="A47" s="14" t="s">
        <v>41</v>
      </c>
    </row>
    <row r="48" spans="1:9" ht="10.5" x14ac:dyDescent="0.25">
      <c r="A48" s="14" t="s">
        <v>42</v>
      </c>
      <c r="B48" s="14"/>
      <c r="C48" s="30" t="s">
        <v>44</v>
      </c>
      <c r="D48" s="14" t="s">
        <v>43</v>
      </c>
    </row>
    <row r="49" spans="1:4" x14ac:dyDescent="0.2">
      <c r="A49" s="7" t="s">
        <v>45</v>
      </c>
      <c r="C49" s="31">
        <v>472.07530000000003</v>
      </c>
      <c r="D49" s="31">
        <v>526.11310000000003</v>
      </c>
    </row>
    <row r="50" spans="1:4" x14ac:dyDescent="0.2">
      <c r="A50" s="7" t="s">
        <v>46</v>
      </c>
      <c r="C50" s="31">
        <v>44.152700000000003</v>
      </c>
      <c r="D50" s="31">
        <v>45.342199999999998</v>
      </c>
    </row>
    <row r="51" spans="1:4" x14ac:dyDescent="0.2">
      <c r="A51" s="7" t="s">
        <v>47</v>
      </c>
      <c r="C51" s="31">
        <v>518.601</v>
      </c>
      <c r="D51" s="31">
        <v>581.00900000000001</v>
      </c>
    </row>
    <row r="52" spans="1:4" x14ac:dyDescent="0.2">
      <c r="A52" s="7" t="s">
        <v>48</v>
      </c>
      <c r="C52" s="31">
        <v>49.194299999999998</v>
      </c>
      <c r="D52" s="31">
        <v>50.635100000000001</v>
      </c>
    </row>
    <row r="54" spans="1:4" ht="10.5" x14ac:dyDescent="0.25">
      <c r="A54" s="14" t="s">
        <v>49</v>
      </c>
    </row>
    <row r="55" spans="1:4" ht="10.5" x14ac:dyDescent="0.25">
      <c r="A55" s="108" t="s">
        <v>50</v>
      </c>
      <c r="B55" s="109"/>
      <c r="C55" s="32" t="s">
        <v>51</v>
      </c>
    </row>
    <row r="56" spans="1:4" x14ac:dyDescent="0.2">
      <c r="A56" s="104" t="s">
        <v>46</v>
      </c>
      <c r="B56" s="105"/>
      <c r="C56" s="33">
        <v>3.8</v>
      </c>
    </row>
    <row r="57" spans="1:4" x14ac:dyDescent="0.2">
      <c r="A57" s="104" t="s">
        <v>48</v>
      </c>
      <c r="B57" s="105"/>
      <c r="C57" s="33">
        <v>4.4000000000000004</v>
      </c>
    </row>
    <row r="58" spans="1:4" x14ac:dyDescent="0.2">
      <c r="A58" s="7" t="s">
        <v>52</v>
      </c>
    </row>
    <row r="59" spans="1:4" x14ac:dyDescent="0.2">
      <c r="A59" s="7" t="s">
        <v>53</v>
      </c>
    </row>
    <row r="61" spans="1:4" ht="10.5" x14ac:dyDescent="0.25">
      <c r="A61" s="14" t="s">
        <v>283</v>
      </c>
      <c r="D61" s="36">
        <v>0.18228887160163901</v>
      </c>
    </row>
    <row r="63" spans="1:4" ht="10.5" x14ac:dyDescent="0.25">
      <c r="A63" s="14" t="s">
        <v>993</v>
      </c>
      <c r="D63" s="30" t="s">
        <v>55</v>
      </c>
    </row>
    <row r="65" spans="1:9" ht="10.5" x14ac:dyDescent="0.25">
      <c r="A65" s="64" t="s">
        <v>994</v>
      </c>
      <c r="B65" s="65"/>
      <c r="C65" s="65"/>
      <c r="D65" s="65"/>
      <c r="E65" s="11"/>
      <c r="G65" s="65"/>
      <c r="H65" s="65"/>
      <c r="I65" s="65"/>
    </row>
    <row r="66" spans="1:9" ht="10.5" x14ac:dyDescent="0.25">
      <c r="A66" s="64"/>
      <c r="B66" s="65"/>
      <c r="C66" s="65"/>
      <c r="D66" s="65"/>
      <c r="E66" s="11"/>
      <c r="G66" s="65"/>
      <c r="H66" s="65"/>
      <c r="I66" s="65"/>
    </row>
    <row r="67" spans="1:9" ht="10.5" x14ac:dyDescent="0.25">
      <c r="A67" s="64" t="s">
        <v>997</v>
      </c>
      <c r="B67" s="65"/>
      <c r="C67" s="65"/>
      <c r="D67" s="65"/>
      <c r="E67" s="11"/>
      <c r="G67" s="65"/>
      <c r="H67" s="65"/>
      <c r="I67" s="65"/>
    </row>
    <row r="68" spans="1:9" x14ac:dyDescent="0.2">
      <c r="A68" s="66"/>
      <c r="B68" s="65"/>
      <c r="C68" s="65"/>
      <c r="D68" s="65"/>
      <c r="E68" s="11"/>
      <c r="G68" s="65"/>
      <c r="H68" s="65"/>
      <c r="I68" s="65"/>
    </row>
    <row r="69" spans="1:9" x14ac:dyDescent="0.2">
      <c r="A69" s="65"/>
      <c r="B69" s="65"/>
      <c r="C69" s="65"/>
      <c r="D69" s="65"/>
      <c r="E69" s="11"/>
      <c r="G69" s="65"/>
      <c r="H69" s="65"/>
      <c r="I69" s="65"/>
    </row>
    <row r="70" spans="1:9" x14ac:dyDescent="0.2">
      <c r="A70" s="65"/>
      <c r="B70" s="65"/>
      <c r="C70" s="65"/>
      <c r="D70" s="65"/>
      <c r="E70" s="11"/>
      <c r="G70" s="65"/>
      <c r="H70" s="65"/>
      <c r="I70" s="65"/>
    </row>
    <row r="71" spans="1:9" x14ac:dyDescent="0.2">
      <c r="A71" s="65"/>
      <c r="B71" s="65"/>
      <c r="C71" s="65"/>
      <c r="D71" s="65"/>
      <c r="E71" s="11"/>
      <c r="G71" s="65"/>
      <c r="H71" s="65"/>
      <c r="I71" s="65"/>
    </row>
    <row r="72" spans="1:9" x14ac:dyDescent="0.2">
      <c r="A72" s="65"/>
      <c r="B72" s="65"/>
      <c r="C72" s="65"/>
      <c r="D72" s="65"/>
      <c r="E72" s="11"/>
      <c r="G72" s="65"/>
      <c r="H72" s="65"/>
      <c r="I72" s="65"/>
    </row>
    <row r="73" spans="1:9" x14ac:dyDescent="0.2">
      <c r="A73" s="65"/>
      <c r="B73" s="65"/>
      <c r="C73" s="65"/>
      <c r="D73" s="65"/>
      <c r="E73" s="11"/>
      <c r="G73" s="65"/>
      <c r="H73" s="65"/>
      <c r="I73" s="65"/>
    </row>
    <row r="74" spans="1:9" x14ac:dyDescent="0.2">
      <c r="A74" s="65"/>
      <c r="B74" s="65"/>
      <c r="C74" s="65"/>
      <c r="D74" s="65"/>
      <c r="E74" s="11"/>
      <c r="G74" s="65"/>
      <c r="H74" s="65"/>
      <c r="I74" s="65"/>
    </row>
    <row r="75" spans="1:9" x14ac:dyDescent="0.2">
      <c r="A75" s="65"/>
      <c r="B75" s="65"/>
      <c r="C75" s="65"/>
      <c r="D75" s="65"/>
      <c r="E75" s="11"/>
      <c r="G75" s="65"/>
      <c r="H75" s="65"/>
      <c r="I75" s="65"/>
    </row>
    <row r="76" spans="1:9" x14ac:dyDescent="0.2">
      <c r="A76" s="65"/>
      <c r="B76" s="65"/>
      <c r="C76" s="65"/>
      <c r="D76" s="65"/>
      <c r="E76" s="11"/>
      <c r="G76" s="65"/>
      <c r="H76" s="65"/>
      <c r="I76" s="65"/>
    </row>
    <row r="77" spans="1:9" x14ac:dyDescent="0.2">
      <c r="A77" s="65"/>
      <c r="B77" s="65"/>
      <c r="C77" s="65"/>
      <c r="D77" s="65"/>
      <c r="E77" s="11"/>
      <c r="G77" s="65"/>
      <c r="H77" s="65"/>
      <c r="I77" s="65"/>
    </row>
    <row r="78" spans="1:9" x14ac:dyDescent="0.2">
      <c r="A78" s="65"/>
      <c r="B78" s="65"/>
      <c r="C78" s="65"/>
      <c r="D78" s="65"/>
      <c r="E78" s="11"/>
      <c r="G78" s="65"/>
      <c r="H78" s="65"/>
      <c r="I78" s="65"/>
    </row>
    <row r="79" spans="1:9" x14ac:dyDescent="0.2">
      <c r="A79" s="65"/>
      <c r="B79" s="65"/>
      <c r="C79" s="65"/>
      <c r="D79" s="65"/>
      <c r="E79" s="11"/>
      <c r="G79" s="65"/>
      <c r="H79" s="65"/>
      <c r="I79" s="65"/>
    </row>
    <row r="80" spans="1:9" x14ac:dyDescent="0.2">
      <c r="A80" s="65"/>
      <c r="B80" s="65"/>
      <c r="C80" s="65"/>
      <c r="D80" s="65"/>
      <c r="E80" s="11"/>
      <c r="G80" s="65"/>
      <c r="H80" s="65"/>
      <c r="I80" s="65"/>
    </row>
    <row r="81" spans="1:9" x14ac:dyDescent="0.2">
      <c r="A81" s="65"/>
      <c r="B81" s="65"/>
      <c r="C81" s="65"/>
      <c r="D81" s="65"/>
      <c r="E81" s="11"/>
      <c r="G81" s="65"/>
      <c r="H81" s="65"/>
      <c r="I81" s="65"/>
    </row>
    <row r="82" spans="1:9" x14ac:dyDescent="0.2">
      <c r="A82" s="65"/>
      <c r="B82" s="65"/>
      <c r="C82" s="65"/>
      <c r="D82" s="65"/>
      <c r="E82" s="11"/>
      <c r="G82" s="65"/>
      <c r="H82" s="65"/>
      <c r="I82" s="65"/>
    </row>
    <row r="83" spans="1:9" x14ac:dyDescent="0.2">
      <c r="A83" s="65"/>
      <c r="B83" s="65"/>
      <c r="C83" s="65"/>
      <c r="D83" s="65"/>
      <c r="E83" s="11"/>
      <c r="G83" s="65"/>
      <c r="H83" s="65"/>
      <c r="I83" s="65"/>
    </row>
    <row r="84" spans="1:9" x14ac:dyDescent="0.2">
      <c r="A84" s="65"/>
      <c r="B84" s="65"/>
      <c r="C84" s="65"/>
      <c r="D84" s="65"/>
      <c r="E84" s="11"/>
      <c r="G84" s="65"/>
      <c r="H84" s="65"/>
      <c r="I84" s="65"/>
    </row>
    <row r="85" spans="1:9" ht="10.5" x14ac:dyDescent="0.25">
      <c r="A85" s="64" t="s">
        <v>1009</v>
      </c>
      <c r="B85" s="65"/>
      <c r="C85" s="65"/>
      <c r="D85" s="65"/>
      <c r="E85" s="11"/>
      <c r="G85" s="65"/>
      <c r="H85" s="65"/>
      <c r="I85" s="65"/>
    </row>
    <row r="86" spans="1:9" x14ac:dyDescent="0.2">
      <c r="A86" s="65"/>
      <c r="B86" s="65"/>
      <c r="C86" s="65"/>
      <c r="D86" s="65"/>
      <c r="E86" s="11"/>
      <c r="G86" s="65"/>
      <c r="H86" s="65"/>
      <c r="I86" s="65"/>
    </row>
    <row r="87" spans="1:9" ht="10.5" x14ac:dyDescent="0.25">
      <c r="A87" s="64" t="s">
        <v>998</v>
      </c>
      <c r="B87" s="65"/>
      <c r="C87" s="65"/>
      <c r="D87" s="65"/>
      <c r="E87" s="11"/>
      <c r="G87" s="65"/>
      <c r="H87" s="65"/>
      <c r="I87" s="65"/>
    </row>
    <row r="88" spans="1:9" x14ac:dyDescent="0.2">
      <c r="A88" s="65"/>
      <c r="B88" s="65"/>
      <c r="C88" s="65"/>
      <c r="D88" s="65"/>
      <c r="E88" s="11"/>
      <c r="G88" s="65"/>
      <c r="H88" s="65"/>
      <c r="I88" s="65"/>
    </row>
    <row r="89" spans="1:9" x14ac:dyDescent="0.2">
      <c r="A89" s="65"/>
      <c r="B89" s="65"/>
      <c r="C89" s="65"/>
      <c r="D89" s="65"/>
      <c r="E89" s="11"/>
      <c r="G89" s="65"/>
      <c r="H89" s="65"/>
      <c r="I89" s="65"/>
    </row>
    <row r="90" spans="1:9" x14ac:dyDescent="0.2">
      <c r="A90" s="65"/>
      <c r="B90" s="65"/>
      <c r="C90" s="65"/>
      <c r="D90" s="65"/>
      <c r="E90" s="11"/>
      <c r="G90" s="65"/>
      <c r="H90" s="65"/>
      <c r="I90" s="65"/>
    </row>
    <row r="91" spans="1:9" x14ac:dyDescent="0.2">
      <c r="A91" s="65"/>
      <c r="B91" s="65"/>
      <c r="C91" s="65"/>
      <c r="D91" s="65"/>
      <c r="E91" s="11"/>
      <c r="G91" s="65"/>
      <c r="H91" s="65"/>
      <c r="I91" s="65"/>
    </row>
    <row r="92" spans="1:9" x14ac:dyDescent="0.2">
      <c r="A92" s="65"/>
      <c r="B92" s="65"/>
      <c r="C92" s="65"/>
      <c r="D92" s="65"/>
      <c r="E92" s="11"/>
      <c r="G92" s="65"/>
      <c r="H92" s="65"/>
      <c r="I92" s="65"/>
    </row>
    <row r="93" spans="1:9" x14ac:dyDescent="0.2">
      <c r="A93" s="65"/>
      <c r="B93" s="65"/>
      <c r="C93" s="65"/>
      <c r="D93" s="65"/>
      <c r="E93" s="11"/>
      <c r="G93" s="65"/>
      <c r="H93" s="65"/>
      <c r="I93" s="65"/>
    </row>
    <row r="94" spans="1:9" x14ac:dyDescent="0.2">
      <c r="A94" s="65"/>
      <c r="B94" s="65"/>
      <c r="C94" s="65"/>
      <c r="D94" s="65"/>
      <c r="E94" s="11"/>
      <c r="G94" s="65"/>
      <c r="H94" s="65"/>
      <c r="I94" s="65"/>
    </row>
    <row r="95" spans="1:9" x14ac:dyDescent="0.2">
      <c r="A95" s="65"/>
      <c r="B95" s="65"/>
      <c r="C95" s="65"/>
      <c r="D95" s="65"/>
      <c r="E95" s="11"/>
      <c r="G95" s="65"/>
      <c r="H95" s="65"/>
      <c r="I95" s="65"/>
    </row>
    <row r="96" spans="1:9" x14ac:dyDescent="0.2">
      <c r="A96" s="65"/>
      <c r="B96" s="65"/>
      <c r="C96" s="65"/>
      <c r="D96" s="65"/>
      <c r="E96" s="11"/>
      <c r="G96" s="65"/>
      <c r="H96" s="65"/>
      <c r="I96" s="65"/>
    </row>
    <row r="97" spans="1:9" x14ac:dyDescent="0.2">
      <c r="A97" s="65"/>
      <c r="B97" s="65"/>
      <c r="C97" s="65"/>
      <c r="D97" s="65"/>
      <c r="E97" s="11"/>
      <c r="G97" s="65"/>
      <c r="H97" s="65"/>
      <c r="I97" s="65"/>
    </row>
    <row r="98" spans="1:9" x14ac:dyDescent="0.2">
      <c r="A98" s="65"/>
      <c r="B98" s="65"/>
      <c r="C98" s="65"/>
      <c r="D98" s="65"/>
      <c r="E98" s="11"/>
      <c r="G98" s="65"/>
      <c r="H98" s="65"/>
      <c r="I98" s="65"/>
    </row>
    <row r="99" spans="1:9" x14ac:dyDescent="0.2">
      <c r="A99" s="65"/>
      <c r="B99" s="65"/>
      <c r="C99" s="65"/>
      <c r="D99" s="65"/>
      <c r="E99" s="11"/>
      <c r="G99" s="65"/>
      <c r="H99" s="65"/>
      <c r="I99" s="65"/>
    </row>
    <row r="100" spans="1:9" x14ac:dyDescent="0.2">
      <c r="A100" s="65"/>
      <c r="B100" s="65"/>
      <c r="C100" s="65"/>
      <c r="D100" s="65"/>
      <c r="E100" s="11"/>
      <c r="G100" s="65"/>
      <c r="H100" s="65"/>
      <c r="I100" s="65"/>
    </row>
    <row r="101" spans="1:9" x14ac:dyDescent="0.2">
      <c r="A101" s="65"/>
      <c r="B101" s="65"/>
      <c r="C101" s="65"/>
      <c r="D101" s="65"/>
      <c r="E101" s="11"/>
      <c r="G101" s="65"/>
      <c r="H101" s="65"/>
      <c r="I101" s="65"/>
    </row>
    <row r="102" spans="1:9" x14ac:dyDescent="0.2">
      <c r="A102" s="65"/>
      <c r="B102" s="65"/>
      <c r="C102" s="65"/>
      <c r="D102" s="65"/>
      <c r="E102" s="11"/>
      <c r="G102" s="65"/>
      <c r="H102" s="65"/>
      <c r="I102" s="65"/>
    </row>
    <row r="103" spans="1:9" x14ac:dyDescent="0.2">
      <c r="A103" s="65"/>
      <c r="B103" s="65"/>
      <c r="C103" s="65"/>
      <c r="D103" s="65"/>
      <c r="E103" s="11"/>
      <c r="G103" s="65"/>
      <c r="H103" s="65"/>
      <c r="I103" s="65"/>
    </row>
    <row r="104" spans="1:9" x14ac:dyDescent="0.2">
      <c r="A104" s="65"/>
      <c r="B104" s="65"/>
      <c r="C104" s="65"/>
      <c r="D104" s="65"/>
      <c r="E104" s="11"/>
      <c r="G104" s="65"/>
      <c r="H104" s="65"/>
      <c r="I104" s="65"/>
    </row>
    <row r="105" spans="1:9" x14ac:dyDescent="0.2">
      <c r="A105" s="65"/>
      <c r="B105" s="65"/>
      <c r="C105" s="65"/>
      <c r="D105" s="65"/>
      <c r="E105" s="11"/>
      <c r="G105" s="65"/>
      <c r="H105" s="65"/>
      <c r="I105" s="65"/>
    </row>
    <row r="106" spans="1:9" x14ac:dyDescent="0.2">
      <c r="A106" s="65"/>
      <c r="B106" s="65"/>
      <c r="C106" s="65"/>
      <c r="D106" s="65"/>
      <c r="E106" s="11"/>
      <c r="G106" s="65"/>
      <c r="H106" s="65"/>
      <c r="I106" s="65"/>
    </row>
    <row r="107" spans="1:9" x14ac:dyDescent="0.2">
      <c r="A107" s="65" t="s">
        <v>1001</v>
      </c>
      <c r="B107" s="65"/>
      <c r="C107" s="65"/>
      <c r="D107" s="65"/>
      <c r="E107" s="11"/>
      <c r="G107" s="65"/>
      <c r="H107" s="65"/>
      <c r="I107" s="65"/>
    </row>
    <row r="108" spans="1:9" x14ac:dyDescent="0.2">
      <c r="A108" s="65"/>
      <c r="B108" s="65"/>
      <c r="C108" s="65"/>
      <c r="D108" s="65"/>
      <c r="E108" s="11"/>
      <c r="G108" s="65"/>
      <c r="H108" s="65"/>
      <c r="I108" s="65"/>
    </row>
    <row r="109" spans="1:9" x14ac:dyDescent="0.2">
      <c r="A109" s="65"/>
      <c r="B109" s="65"/>
      <c r="C109" s="65"/>
      <c r="D109" s="65"/>
      <c r="E109" s="11"/>
      <c r="G109" s="65"/>
      <c r="H109" s="65"/>
      <c r="I109" s="65"/>
    </row>
    <row r="110" spans="1:9" x14ac:dyDescent="0.2">
      <c r="A110" s="65"/>
      <c r="B110" s="65"/>
      <c r="C110" s="65"/>
      <c r="D110" s="65"/>
      <c r="E110" s="11"/>
      <c r="G110" s="65"/>
      <c r="H110" s="65"/>
      <c r="I110" s="65"/>
    </row>
    <row r="111" spans="1:9" x14ac:dyDescent="0.2">
      <c r="A111" s="65"/>
      <c r="B111" s="65"/>
      <c r="C111" s="65"/>
      <c r="D111" s="65"/>
      <c r="E111" s="11"/>
      <c r="G111" s="65"/>
      <c r="H111" s="65"/>
      <c r="I111" s="65"/>
    </row>
    <row r="112" spans="1:9" x14ac:dyDescent="0.2">
      <c r="A112" s="65"/>
      <c r="B112" s="65"/>
      <c r="C112" s="65"/>
      <c r="D112" s="65"/>
      <c r="E112" s="11"/>
      <c r="G112" s="65"/>
      <c r="H112" s="65"/>
      <c r="I112" s="65"/>
    </row>
    <row r="113" spans="1:9" x14ac:dyDescent="0.2">
      <c r="A113" s="65"/>
      <c r="B113" s="65"/>
      <c r="C113" s="65"/>
      <c r="D113" s="65"/>
      <c r="E113" s="11"/>
      <c r="G113" s="65"/>
      <c r="H113" s="65"/>
      <c r="I113" s="65"/>
    </row>
    <row r="114" spans="1:9" x14ac:dyDescent="0.2">
      <c r="A114" s="65"/>
      <c r="B114" s="65"/>
      <c r="C114" s="65"/>
      <c r="D114" s="65"/>
      <c r="E114" s="11"/>
      <c r="G114" s="65"/>
      <c r="H114" s="65"/>
      <c r="I114" s="65"/>
    </row>
    <row r="115" spans="1:9" x14ac:dyDescent="0.2">
      <c r="A115" s="65"/>
      <c r="B115" s="65"/>
      <c r="C115" s="65"/>
      <c r="D115" s="65"/>
      <c r="E115" s="11"/>
      <c r="G115" s="65"/>
      <c r="H115" s="65"/>
      <c r="I115" s="65"/>
    </row>
    <row r="116" spans="1:9" x14ac:dyDescent="0.2">
      <c r="A116" s="65"/>
      <c r="B116" s="65"/>
      <c r="C116" s="65"/>
      <c r="D116" s="65"/>
      <c r="E116" s="11"/>
      <c r="G116" s="65"/>
      <c r="H116" s="65"/>
      <c r="I116" s="65"/>
    </row>
    <row r="117" spans="1:9" x14ac:dyDescent="0.2">
      <c r="A117" s="65"/>
      <c r="B117" s="65"/>
      <c r="C117" s="65"/>
      <c r="D117" s="65"/>
      <c r="E117" s="11"/>
      <c r="G117" s="65"/>
      <c r="H117" s="65"/>
      <c r="I117" s="65"/>
    </row>
    <row r="118" spans="1:9" x14ac:dyDescent="0.2">
      <c r="A118" s="65"/>
      <c r="B118" s="65"/>
      <c r="C118" s="65"/>
      <c r="D118" s="65"/>
      <c r="E118" s="11"/>
      <c r="G118" s="65"/>
      <c r="H118" s="65"/>
      <c r="I118" s="65"/>
    </row>
    <row r="119" spans="1:9" x14ac:dyDescent="0.2">
      <c r="A119" s="65"/>
      <c r="B119" s="65"/>
      <c r="C119" s="65"/>
      <c r="D119" s="65"/>
      <c r="E119" s="11"/>
      <c r="G119" s="65"/>
      <c r="H119" s="65"/>
      <c r="I119" s="65"/>
    </row>
    <row r="120" spans="1:9" x14ac:dyDescent="0.2">
      <c r="A120" s="65"/>
      <c r="B120" s="65"/>
      <c r="C120" s="65"/>
      <c r="D120" s="65"/>
      <c r="E120" s="11"/>
      <c r="G120" s="65"/>
      <c r="H120" s="65"/>
      <c r="I120" s="65"/>
    </row>
    <row r="121" spans="1:9" x14ac:dyDescent="0.2">
      <c r="A121" s="65"/>
      <c r="B121" s="65"/>
      <c r="C121" s="65"/>
      <c r="D121" s="65"/>
      <c r="E121" s="11"/>
      <c r="G121" s="65"/>
      <c r="H121" s="65"/>
      <c r="I121" s="65"/>
    </row>
    <row r="122" spans="1:9" x14ac:dyDescent="0.2">
      <c r="A122" s="65"/>
      <c r="B122" s="65"/>
      <c r="C122" s="65"/>
      <c r="D122" s="65"/>
      <c r="E122" s="11"/>
      <c r="G122" s="65"/>
      <c r="H122" s="65"/>
      <c r="I122" s="65"/>
    </row>
    <row r="123" spans="1:9" x14ac:dyDescent="0.2">
      <c r="A123" s="65"/>
      <c r="B123" s="65"/>
      <c r="C123" s="65"/>
      <c r="D123" s="65"/>
      <c r="E123" s="11"/>
      <c r="G123" s="65"/>
      <c r="H123" s="65"/>
      <c r="I123" s="65"/>
    </row>
    <row r="124" spans="1:9" x14ac:dyDescent="0.2">
      <c r="A124" s="65"/>
      <c r="B124" s="65"/>
      <c r="C124" s="65"/>
      <c r="D124" s="65"/>
      <c r="E124" s="11"/>
      <c r="G124" s="65"/>
      <c r="H124" s="65"/>
      <c r="I124" s="65"/>
    </row>
    <row r="125" spans="1:9" x14ac:dyDescent="0.2">
      <c r="A125" s="65"/>
      <c r="B125" s="65"/>
      <c r="C125" s="65"/>
      <c r="D125" s="65"/>
      <c r="E125" s="11"/>
      <c r="G125" s="65"/>
      <c r="H125" s="65"/>
      <c r="I125" s="65"/>
    </row>
    <row r="126" spans="1:9" x14ac:dyDescent="0.2">
      <c r="A126" s="65"/>
      <c r="B126" s="65"/>
      <c r="C126" s="65"/>
      <c r="D126" s="65"/>
      <c r="E126" s="11"/>
      <c r="G126" s="65"/>
      <c r="H126" s="65"/>
      <c r="I126" s="65"/>
    </row>
    <row r="127" spans="1:9" x14ac:dyDescent="0.2">
      <c r="A127" s="65"/>
      <c r="B127" s="65"/>
      <c r="C127" s="65"/>
      <c r="D127" s="65"/>
      <c r="E127" s="11"/>
      <c r="G127" s="65"/>
      <c r="H127" s="65"/>
      <c r="I127" s="65"/>
    </row>
    <row r="128" spans="1:9" x14ac:dyDescent="0.2">
      <c r="A128" s="65"/>
      <c r="B128" s="65"/>
      <c r="C128" s="65"/>
      <c r="D128" s="65"/>
      <c r="E128" s="11"/>
      <c r="G128" s="65"/>
      <c r="H128" s="65"/>
      <c r="I128" s="65"/>
    </row>
    <row r="129" spans="1:9" x14ac:dyDescent="0.2">
      <c r="A129" s="65"/>
      <c r="B129" s="65"/>
      <c r="C129" s="65"/>
      <c r="D129" s="65"/>
      <c r="E129" s="11"/>
      <c r="G129" s="65"/>
      <c r="H129" s="65"/>
      <c r="I129" s="65"/>
    </row>
    <row r="130" spans="1:9" x14ac:dyDescent="0.2">
      <c r="A130" s="65"/>
      <c r="B130" s="65"/>
      <c r="C130" s="65"/>
      <c r="D130" s="65"/>
      <c r="E130" s="11"/>
      <c r="G130" s="65"/>
      <c r="H130" s="65"/>
      <c r="I130" s="65"/>
    </row>
    <row r="131" spans="1:9" x14ac:dyDescent="0.2">
      <c r="A131" s="65"/>
      <c r="B131" s="65"/>
      <c r="C131" s="65"/>
      <c r="D131" s="65"/>
      <c r="E131" s="11"/>
      <c r="G131" s="65"/>
      <c r="H131" s="65"/>
      <c r="I131" s="65"/>
    </row>
    <row r="132" spans="1:9" x14ac:dyDescent="0.2">
      <c r="A132" s="65"/>
      <c r="B132" s="65"/>
      <c r="C132" s="65"/>
      <c r="D132" s="65"/>
      <c r="E132" s="11"/>
      <c r="G132" s="65"/>
      <c r="H132" s="65"/>
      <c r="I132" s="65"/>
    </row>
    <row r="133" spans="1:9" x14ac:dyDescent="0.2">
      <c r="A133" s="65"/>
      <c r="B133" s="65"/>
      <c r="C133" s="65"/>
      <c r="D133" s="65"/>
      <c r="E133" s="11"/>
      <c r="G133" s="65"/>
      <c r="H133" s="65"/>
      <c r="I133" s="65"/>
    </row>
    <row r="134" spans="1:9" x14ac:dyDescent="0.2">
      <c r="A134" s="65"/>
      <c r="B134" s="65"/>
      <c r="C134" s="65"/>
      <c r="D134" s="65"/>
      <c r="E134" s="11"/>
      <c r="G134" s="65"/>
      <c r="H134" s="65"/>
      <c r="I134" s="65"/>
    </row>
    <row r="135" spans="1:9" x14ac:dyDescent="0.2">
      <c r="A135" s="65"/>
      <c r="B135" s="65"/>
      <c r="C135" s="65"/>
      <c r="D135" s="65"/>
      <c r="E135" s="11"/>
      <c r="G135" s="65"/>
      <c r="H135" s="65"/>
      <c r="I135" s="65"/>
    </row>
    <row r="136" spans="1:9" x14ac:dyDescent="0.2">
      <c r="A136" s="65"/>
      <c r="B136" s="65"/>
      <c r="C136" s="65"/>
      <c r="D136" s="65"/>
      <c r="E136" s="11"/>
      <c r="G136" s="65"/>
      <c r="H136" s="65"/>
      <c r="I136" s="65"/>
    </row>
    <row r="137" spans="1:9" x14ac:dyDescent="0.2">
      <c r="A137" s="65"/>
      <c r="B137" s="65"/>
      <c r="C137" s="65"/>
      <c r="D137" s="65"/>
      <c r="E137" s="11"/>
      <c r="G137" s="65"/>
      <c r="H137" s="65"/>
      <c r="I137" s="65"/>
    </row>
    <row r="138" spans="1:9" x14ac:dyDescent="0.2">
      <c r="A138" s="65"/>
      <c r="B138" s="65"/>
      <c r="C138" s="65"/>
      <c r="D138" s="65"/>
      <c r="E138" s="11"/>
      <c r="G138" s="65"/>
      <c r="H138" s="65"/>
      <c r="I138" s="65"/>
    </row>
    <row r="139" spans="1:9" x14ac:dyDescent="0.2">
      <c r="A139" s="65"/>
      <c r="B139" s="65"/>
      <c r="C139" s="65"/>
      <c r="D139" s="65"/>
      <c r="E139" s="11"/>
      <c r="G139" s="65"/>
      <c r="H139" s="65"/>
      <c r="I139" s="65"/>
    </row>
    <row r="140" spans="1:9" x14ac:dyDescent="0.2">
      <c r="A140" s="65"/>
      <c r="B140" s="65"/>
      <c r="C140" s="65"/>
      <c r="D140" s="65"/>
      <c r="E140" s="11"/>
      <c r="G140" s="65"/>
      <c r="H140" s="65"/>
      <c r="I140" s="65"/>
    </row>
    <row r="141" spans="1:9" x14ac:dyDescent="0.2">
      <c r="A141" s="65"/>
      <c r="B141" s="65"/>
      <c r="C141" s="65"/>
      <c r="D141" s="65"/>
      <c r="E141" s="11"/>
      <c r="G141" s="65"/>
      <c r="H141" s="65"/>
      <c r="I141" s="65"/>
    </row>
    <row r="142" spans="1:9" x14ac:dyDescent="0.2">
      <c r="A142" s="65"/>
      <c r="B142" s="65"/>
      <c r="C142" s="65"/>
      <c r="D142" s="65"/>
      <c r="E142" s="11"/>
      <c r="G142" s="65"/>
      <c r="H142" s="65"/>
      <c r="I142" s="65"/>
    </row>
    <row r="143" spans="1:9" x14ac:dyDescent="0.2">
      <c r="A143" s="65"/>
      <c r="B143" s="65"/>
      <c r="C143" s="65"/>
      <c r="D143" s="65"/>
      <c r="E143" s="11"/>
      <c r="G143" s="65"/>
      <c r="H143" s="65"/>
      <c r="I143" s="65"/>
    </row>
    <row r="144" spans="1:9" x14ac:dyDescent="0.2">
      <c r="A144" s="65"/>
      <c r="B144" s="65"/>
      <c r="C144" s="65"/>
      <c r="D144" s="65"/>
      <c r="E144" s="11"/>
      <c r="G144" s="65"/>
      <c r="H144" s="65"/>
      <c r="I144" s="65"/>
    </row>
    <row r="145" spans="1:9" x14ac:dyDescent="0.2">
      <c r="A145" s="65"/>
      <c r="B145" s="65"/>
      <c r="C145" s="65"/>
      <c r="D145" s="65"/>
      <c r="E145" s="11"/>
      <c r="G145" s="65"/>
      <c r="H145" s="65"/>
      <c r="I145" s="65"/>
    </row>
    <row r="146" spans="1:9" x14ac:dyDescent="0.2">
      <c r="A146" s="65"/>
      <c r="B146" s="65"/>
      <c r="C146" s="65"/>
      <c r="D146" s="65"/>
      <c r="E146" s="11"/>
      <c r="G146" s="65"/>
      <c r="H146" s="65"/>
      <c r="I146" s="65"/>
    </row>
    <row r="147" spans="1:9" x14ac:dyDescent="0.2">
      <c r="A147" s="65"/>
      <c r="B147" s="65"/>
      <c r="C147" s="65"/>
      <c r="D147" s="65"/>
      <c r="E147" s="11"/>
      <c r="G147" s="65"/>
      <c r="H147" s="65"/>
      <c r="I147" s="65"/>
    </row>
    <row r="148" spans="1:9" x14ac:dyDescent="0.2">
      <c r="A148" s="65"/>
      <c r="B148" s="65"/>
      <c r="C148" s="65"/>
      <c r="D148" s="65"/>
      <c r="E148" s="11"/>
      <c r="G148" s="65"/>
      <c r="H148" s="65"/>
      <c r="I148" s="65"/>
    </row>
    <row r="149" spans="1:9" x14ac:dyDescent="0.2">
      <c r="A149" s="65"/>
      <c r="B149" s="65"/>
      <c r="C149" s="65"/>
      <c r="D149" s="65"/>
      <c r="E149" s="11"/>
      <c r="G149" s="65"/>
      <c r="H149" s="65"/>
      <c r="I149" s="65"/>
    </row>
    <row r="150" spans="1:9" x14ac:dyDescent="0.2">
      <c r="A150" s="65"/>
      <c r="B150" s="65"/>
      <c r="C150" s="65"/>
      <c r="D150" s="65"/>
      <c r="E150" s="11"/>
      <c r="G150" s="65"/>
      <c r="H150" s="65"/>
      <c r="I150" s="65"/>
    </row>
    <row r="151" spans="1:9" x14ac:dyDescent="0.2">
      <c r="A151" s="65"/>
      <c r="B151" s="65"/>
      <c r="C151" s="65"/>
      <c r="D151" s="65"/>
      <c r="E151" s="11"/>
      <c r="G151" s="65"/>
      <c r="H151" s="65"/>
      <c r="I151" s="65"/>
    </row>
    <row r="152" spans="1:9" x14ac:dyDescent="0.2">
      <c r="A152" s="65"/>
      <c r="B152" s="65"/>
      <c r="C152" s="65"/>
      <c r="D152" s="65"/>
      <c r="E152" s="11"/>
      <c r="G152" s="65"/>
      <c r="H152" s="65"/>
      <c r="I152" s="65"/>
    </row>
    <row r="153" spans="1:9" x14ac:dyDescent="0.2">
      <c r="A153" s="65"/>
      <c r="B153" s="65"/>
      <c r="C153" s="65"/>
      <c r="D153" s="65"/>
      <c r="E153" s="11"/>
      <c r="G153" s="65"/>
      <c r="H153" s="65"/>
      <c r="I153" s="65"/>
    </row>
    <row r="154" spans="1:9" x14ac:dyDescent="0.2">
      <c r="A154" s="65"/>
      <c r="B154" s="65"/>
      <c r="C154" s="65"/>
      <c r="D154" s="65"/>
      <c r="E154" s="11"/>
      <c r="G154" s="65"/>
      <c r="H154" s="65"/>
      <c r="I154" s="65"/>
    </row>
    <row r="155" spans="1:9" x14ac:dyDescent="0.2">
      <c r="A155" s="65"/>
      <c r="B155" s="65"/>
      <c r="C155" s="65"/>
      <c r="D155" s="65"/>
      <c r="E155" s="11"/>
      <c r="G155" s="65"/>
      <c r="H155" s="65"/>
      <c r="I155" s="65"/>
    </row>
    <row r="156" spans="1:9" x14ac:dyDescent="0.2">
      <c r="A156" s="65"/>
      <c r="B156" s="65"/>
      <c r="C156" s="65"/>
      <c r="D156" s="65"/>
      <c r="E156" s="11"/>
      <c r="G156" s="65"/>
      <c r="H156" s="65"/>
      <c r="I156" s="65"/>
    </row>
    <row r="157" spans="1:9" x14ac:dyDescent="0.2">
      <c r="A157" s="65"/>
      <c r="B157" s="65"/>
      <c r="C157" s="65"/>
      <c r="D157" s="65"/>
      <c r="E157" s="11"/>
      <c r="G157" s="65"/>
      <c r="H157" s="65"/>
      <c r="I157" s="65"/>
    </row>
    <row r="158" spans="1:9" x14ac:dyDescent="0.2">
      <c r="A158" s="65"/>
      <c r="B158" s="65"/>
      <c r="C158" s="65"/>
      <c r="D158" s="65"/>
      <c r="E158" s="11"/>
      <c r="G158" s="65"/>
      <c r="H158" s="65"/>
      <c r="I158" s="65"/>
    </row>
    <row r="159" spans="1:9" x14ac:dyDescent="0.2">
      <c r="A159" s="65"/>
      <c r="B159" s="65"/>
      <c r="C159" s="65"/>
      <c r="D159" s="65"/>
      <c r="E159" s="11"/>
      <c r="G159" s="65"/>
      <c r="H159" s="65"/>
      <c r="I159" s="65"/>
    </row>
    <row r="160" spans="1:9" x14ac:dyDescent="0.2">
      <c r="A160" s="65"/>
      <c r="B160" s="65"/>
      <c r="C160" s="65"/>
      <c r="D160" s="65"/>
      <c r="E160" s="11"/>
      <c r="G160" s="65"/>
      <c r="H160" s="65"/>
      <c r="I160" s="65"/>
    </row>
    <row r="161" spans="1:9" x14ac:dyDescent="0.2">
      <c r="A161" s="65"/>
      <c r="B161" s="65"/>
      <c r="C161" s="65"/>
      <c r="D161" s="65"/>
      <c r="E161" s="11"/>
      <c r="G161" s="65"/>
      <c r="H161" s="65"/>
      <c r="I161" s="65"/>
    </row>
    <row r="162" spans="1:9" x14ac:dyDescent="0.2">
      <c r="A162" s="65"/>
      <c r="B162" s="65"/>
      <c r="C162" s="65"/>
      <c r="D162" s="65"/>
      <c r="E162" s="11"/>
      <c r="G162" s="65"/>
      <c r="H162" s="65"/>
      <c r="I162" s="65"/>
    </row>
    <row r="163" spans="1:9" x14ac:dyDescent="0.2">
      <c r="A163" s="65"/>
      <c r="B163" s="65"/>
      <c r="C163" s="65"/>
      <c r="D163" s="65"/>
      <c r="E163" s="11"/>
      <c r="G163" s="65"/>
      <c r="H163" s="65"/>
      <c r="I163" s="65"/>
    </row>
    <row r="164" spans="1:9" x14ac:dyDescent="0.2">
      <c r="A164" s="65"/>
      <c r="B164" s="65"/>
      <c r="C164" s="65"/>
      <c r="D164" s="65"/>
      <c r="E164" s="11"/>
      <c r="G164" s="65"/>
      <c r="H164" s="65"/>
      <c r="I164" s="65"/>
    </row>
    <row r="165" spans="1:9" x14ac:dyDescent="0.2">
      <c r="A165" s="65"/>
      <c r="B165" s="65"/>
      <c r="C165" s="65"/>
      <c r="D165" s="65"/>
      <c r="E165" s="11"/>
      <c r="G165" s="65"/>
      <c r="H165" s="65"/>
      <c r="I165" s="65"/>
    </row>
    <row r="166" spans="1:9" x14ac:dyDescent="0.2">
      <c r="A166" s="65"/>
      <c r="B166" s="65"/>
      <c r="C166" s="65"/>
      <c r="D166" s="65"/>
      <c r="E166" s="11"/>
      <c r="G166" s="65"/>
      <c r="H166" s="65"/>
      <c r="I166" s="65"/>
    </row>
    <row r="167" spans="1:9" x14ac:dyDescent="0.2">
      <c r="A167" s="65"/>
      <c r="B167" s="65"/>
      <c r="C167" s="65"/>
      <c r="D167" s="65"/>
      <c r="E167" s="11"/>
      <c r="G167" s="65"/>
      <c r="H167" s="65"/>
      <c r="I167" s="65"/>
    </row>
    <row r="168" spans="1:9" x14ac:dyDescent="0.2">
      <c r="A168" s="65"/>
      <c r="B168" s="65"/>
      <c r="C168" s="65"/>
      <c r="D168" s="65"/>
      <c r="E168" s="11"/>
      <c r="G168" s="65"/>
      <c r="H168" s="65"/>
      <c r="I168" s="65"/>
    </row>
    <row r="169" spans="1:9" x14ac:dyDescent="0.2">
      <c r="A169" s="65"/>
      <c r="B169" s="65"/>
      <c r="C169" s="65"/>
      <c r="D169" s="65"/>
      <c r="E169" s="11"/>
      <c r="G169" s="65"/>
      <c r="H169" s="65"/>
      <c r="I169" s="65"/>
    </row>
    <row r="170" spans="1:9" x14ac:dyDescent="0.2">
      <c r="A170" s="65"/>
      <c r="B170" s="65"/>
      <c r="C170" s="65"/>
      <c r="D170" s="65"/>
      <c r="E170" s="11"/>
      <c r="G170" s="65"/>
      <c r="H170" s="65"/>
      <c r="I170" s="65"/>
    </row>
    <row r="171" spans="1:9" x14ac:dyDescent="0.2">
      <c r="A171" s="65"/>
      <c r="B171" s="65"/>
      <c r="C171" s="65"/>
      <c r="D171" s="65"/>
      <c r="E171" s="11"/>
      <c r="G171" s="65"/>
      <c r="H171" s="65"/>
      <c r="I171" s="65"/>
    </row>
    <row r="172" spans="1:9" x14ac:dyDescent="0.2">
      <c r="A172" s="65"/>
      <c r="B172" s="65"/>
      <c r="C172" s="65"/>
      <c r="D172" s="65"/>
      <c r="E172" s="11"/>
      <c r="G172" s="65"/>
      <c r="H172" s="65"/>
      <c r="I172" s="65"/>
    </row>
    <row r="173" spans="1:9" x14ac:dyDescent="0.2">
      <c r="A173" s="65"/>
      <c r="B173" s="65"/>
      <c r="C173" s="65"/>
      <c r="D173" s="65"/>
      <c r="E173" s="11"/>
      <c r="G173" s="65"/>
      <c r="H173" s="65"/>
      <c r="I173" s="65"/>
    </row>
    <row r="174" spans="1:9" x14ac:dyDescent="0.2">
      <c r="A174" s="65"/>
      <c r="B174" s="65"/>
      <c r="C174" s="65"/>
      <c r="D174" s="65"/>
      <c r="E174" s="11"/>
      <c r="G174" s="65"/>
      <c r="H174" s="65"/>
      <c r="I174" s="65"/>
    </row>
    <row r="175" spans="1:9" x14ac:dyDescent="0.2">
      <c r="A175" s="65"/>
      <c r="B175" s="65"/>
      <c r="C175" s="65"/>
      <c r="D175" s="65"/>
      <c r="E175" s="11"/>
      <c r="G175" s="65"/>
      <c r="H175" s="65"/>
      <c r="I175" s="65"/>
    </row>
    <row r="176" spans="1:9" x14ac:dyDescent="0.2">
      <c r="A176" s="65"/>
      <c r="B176" s="65"/>
      <c r="C176" s="65"/>
      <c r="D176" s="65"/>
      <c r="E176" s="11"/>
      <c r="G176" s="65"/>
      <c r="H176" s="65"/>
      <c r="I176" s="65"/>
    </row>
    <row r="177" spans="1:9" x14ac:dyDescent="0.2">
      <c r="A177" s="65"/>
      <c r="B177" s="65"/>
      <c r="C177" s="65"/>
      <c r="D177" s="65"/>
      <c r="E177" s="11"/>
      <c r="G177" s="65"/>
      <c r="H177" s="65"/>
      <c r="I177" s="65"/>
    </row>
    <row r="178" spans="1:9" x14ac:dyDescent="0.2">
      <c r="A178" s="65"/>
      <c r="B178" s="65"/>
      <c r="C178" s="65"/>
      <c r="D178" s="65"/>
      <c r="E178" s="11"/>
      <c r="G178" s="65"/>
      <c r="H178" s="65"/>
      <c r="I178" s="65"/>
    </row>
    <row r="179" spans="1:9" x14ac:dyDescent="0.2">
      <c r="A179" s="65"/>
      <c r="B179" s="65"/>
      <c r="C179" s="65"/>
      <c r="D179" s="65"/>
      <c r="E179" s="11"/>
      <c r="G179" s="65"/>
      <c r="H179" s="65"/>
      <c r="I179" s="65"/>
    </row>
    <row r="180" spans="1:9" x14ac:dyDescent="0.2">
      <c r="A180" s="65"/>
      <c r="B180" s="65"/>
      <c r="C180" s="65"/>
      <c r="D180" s="65"/>
      <c r="E180" s="11"/>
      <c r="G180" s="65"/>
      <c r="H180" s="65"/>
      <c r="I180" s="65"/>
    </row>
    <row r="181" spans="1:9" x14ac:dyDescent="0.2">
      <c r="A181" s="65"/>
      <c r="B181" s="65"/>
      <c r="C181" s="65"/>
      <c r="D181" s="65"/>
      <c r="E181" s="11"/>
      <c r="G181" s="65"/>
      <c r="H181" s="65"/>
      <c r="I181" s="65"/>
    </row>
    <row r="182" spans="1:9" x14ac:dyDescent="0.2">
      <c r="A182" s="65"/>
      <c r="B182" s="65"/>
      <c r="C182" s="65"/>
      <c r="D182" s="65"/>
      <c r="E182" s="11"/>
      <c r="G182" s="65"/>
      <c r="H182" s="65"/>
      <c r="I182" s="65"/>
    </row>
    <row r="183" spans="1:9" x14ac:dyDescent="0.2">
      <c r="A183" s="65"/>
      <c r="B183" s="65"/>
      <c r="C183" s="65"/>
      <c r="D183" s="65"/>
      <c r="E183" s="11"/>
      <c r="G183" s="65"/>
      <c r="H183" s="65"/>
      <c r="I183" s="65"/>
    </row>
    <row r="184" spans="1:9" x14ac:dyDescent="0.2">
      <c r="A184" s="65"/>
      <c r="B184" s="65"/>
      <c r="C184" s="65"/>
      <c r="D184" s="65"/>
      <c r="E184" s="11"/>
      <c r="G184" s="65"/>
      <c r="H184" s="65"/>
      <c r="I184" s="65"/>
    </row>
    <row r="185" spans="1:9" x14ac:dyDescent="0.2">
      <c r="A185" s="65"/>
      <c r="B185" s="65"/>
      <c r="C185" s="65"/>
      <c r="D185" s="65"/>
      <c r="E185" s="11"/>
      <c r="G185" s="65"/>
      <c r="H185" s="65"/>
      <c r="I185" s="65"/>
    </row>
    <row r="186" spans="1:9" x14ac:dyDescent="0.2">
      <c r="A186" s="65"/>
      <c r="B186" s="65"/>
      <c r="C186" s="65"/>
      <c r="D186" s="65"/>
      <c r="E186" s="11"/>
      <c r="G186" s="65"/>
      <c r="H186" s="65"/>
      <c r="I186" s="65"/>
    </row>
    <row r="187" spans="1:9" x14ac:dyDescent="0.2">
      <c r="A187" s="65"/>
      <c r="B187" s="65"/>
      <c r="C187" s="65"/>
      <c r="D187" s="65"/>
      <c r="E187" s="11"/>
      <c r="G187" s="65"/>
      <c r="H187" s="65"/>
      <c r="I187" s="65"/>
    </row>
    <row r="188" spans="1:9" x14ac:dyDescent="0.2">
      <c r="A188" s="65"/>
      <c r="B188" s="65"/>
      <c r="C188" s="65"/>
      <c r="D188" s="65"/>
      <c r="E188" s="11"/>
      <c r="G188" s="65"/>
      <c r="H188" s="65"/>
      <c r="I188" s="65"/>
    </row>
    <row r="189" spans="1:9" x14ac:dyDescent="0.2">
      <c r="A189" s="65"/>
      <c r="B189" s="65"/>
      <c r="C189" s="65"/>
      <c r="D189" s="65"/>
      <c r="E189" s="11"/>
      <c r="G189" s="65"/>
      <c r="H189" s="65"/>
      <c r="I189" s="65"/>
    </row>
    <row r="190" spans="1:9" x14ac:dyDescent="0.2">
      <c r="A190" s="65"/>
      <c r="B190" s="65"/>
      <c r="C190" s="65"/>
      <c r="D190" s="65"/>
      <c r="E190" s="11"/>
      <c r="G190" s="65"/>
      <c r="H190" s="65"/>
      <c r="I190" s="65"/>
    </row>
    <row r="191" spans="1:9" x14ac:dyDescent="0.2">
      <c r="A191" s="65"/>
      <c r="B191" s="65"/>
      <c r="C191" s="65"/>
      <c r="D191" s="65"/>
      <c r="E191" s="11"/>
      <c r="G191" s="65"/>
      <c r="H191" s="65"/>
      <c r="I191" s="65"/>
    </row>
    <row r="192" spans="1:9" x14ac:dyDescent="0.2">
      <c r="A192" s="65"/>
      <c r="B192" s="65"/>
      <c r="C192" s="65"/>
      <c r="D192" s="65"/>
      <c r="E192" s="11"/>
      <c r="G192" s="65"/>
      <c r="H192" s="65"/>
      <c r="I192" s="65"/>
    </row>
    <row r="193" spans="1:9" x14ac:dyDescent="0.2">
      <c r="A193" s="65"/>
      <c r="B193" s="65"/>
      <c r="C193" s="65"/>
      <c r="D193" s="65"/>
      <c r="E193" s="11"/>
      <c r="G193" s="65"/>
      <c r="H193" s="65"/>
      <c r="I193" s="65"/>
    </row>
    <row r="194" spans="1:9" x14ac:dyDescent="0.2">
      <c r="A194" s="65"/>
      <c r="B194" s="65"/>
      <c r="C194" s="65"/>
      <c r="D194" s="65"/>
      <c r="E194" s="11"/>
      <c r="G194" s="65"/>
      <c r="H194" s="65"/>
      <c r="I194" s="65"/>
    </row>
    <row r="195" spans="1:9" x14ac:dyDescent="0.2">
      <c r="A195" s="65"/>
      <c r="B195" s="65"/>
      <c r="C195" s="65"/>
      <c r="D195" s="65"/>
      <c r="E195" s="11"/>
      <c r="G195" s="65"/>
      <c r="H195" s="65"/>
      <c r="I195" s="65"/>
    </row>
    <row r="196" spans="1:9" x14ac:dyDescent="0.2">
      <c r="A196" s="65"/>
      <c r="B196" s="65"/>
      <c r="C196" s="65"/>
      <c r="D196" s="65"/>
      <c r="E196" s="11"/>
      <c r="G196" s="65"/>
      <c r="H196" s="65"/>
      <c r="I196" s="65"/>
    </row>
    <row r="197" spans="1:9" x14ac:dyDescent="0.2">
      <c r="A197" s="65"/>
      <c r="B197" s="65"/>
      <c r="C197" s="65"/>
      <c r="D197" s="65"/>
      <c r="E197" s="11"/>
      <c r="G197" s="65"/>
      <c r="H197" s="65"/>
      <c r="I197" s="65"/>
    </row>
    <row r="198" spans="1:9" x14ac:dyDescent="0.2">
      <c r="A198" s="65"/>
      <c r="B198" s="65"/>
      <c r="C198" s="65"/>
      <c r="D198" s="65"/>
      <c r="E198" s="11"/>
      <c r="G198" s="65"/>
      <c r="H198" s="65"/>
      <c r="I198" s="65"/>
    </row>
    <row r="199" spans="1:9" x14ac:dyDescent="0.2">
      <c r="A199" s="65"/>
      <c r="B199" s="65"/>
      <c r="C199" s="65"/>
      <c r="D199" s="65"/>
      <c r="E199" s="11"/>
      <c r="G199" s="65"/>
      <c r="H199" s="65"/>
      <c r="I199" s="65"/>
    </row>
    <row r="200" spans="1:9" x14ac:dyDescent="0.2">
      <c r="A200" s="65"/>
      <c r="B200" s="65"/>
      <c r="C200" s="65"/>
      <c r="D200" s="65"/>
      <c r="E200" s="11"/>
      <c r="G200" s="65"/>
      <c r="H200" s="65"/>
      <c r="I200" s="65"/>
    </row>
    <row r="201" spans="1:9" x14ac:dyDescent="0.2">
      <c r="A201" s="65"/>
      <c r="B201" s="65"/>
      <c r="C201" s="65"/>
      <c r="D201" s="65"/>
      <c r="E201" s="11"/>
      <c r="G201" s="65"/>
      <c r="H201" s="65"/>
      <c r="I201" s="65"/>
    </row>
    <row r="202" spans="1:9" x14ac:dyDescent="0.2">
      <c r="A202" s="65"/>
      <c r="B202" s="65"/>
      <c r="C202" s="65"/>
      <c r="D202" s="65"/>
      <c r="E202" s="11"/>
      <c r="G202" s="65"/>
      <c r="H202" s="65"/>
      <c r="I202" s="65"/>
    </row>
    <row r="203" spans="1:9" x14ac:dyDescent="0.2">
      <c r="A203" s="65"/>
      <c r="B203" s="65"/>
      <c r="C203" s="65"/>
      <c r="D203" s="65"/>
      <c r="E203" s="11"/>
      <c r="G203" s="65"/>
      <c r="H203" s="65"/>
      <c r="I203" s="65"/>
    </row>
    <row r="204" spans="1:9" x14ac:dyDescent="0.2">
      <c r="A204" s="65"/>
      <c r="B204" s="65"/>
      <c r="C204" s="65"/>
      <c r="D204" s="65"/>
      <c r="E204" s="11"/>
      <c r="G204" s="65"/>
      <c r="H204" s="65"/>
      <c r="I204" s="65"/>
    </row>
    <row r="205" spans="1:9" x14ac:dyDescent="0.2">
      <c r="A205" s="65"/>
      <c r="B205" s="65"/>
      <c r="C205" s="65"/>
      <c r="D205" s="65"/>
      <c r="E205" s="11"/>
      <c r="G205" s="65"/>
      <c r="H205" s="65"/>
      <c r="I205" s="65"/>
    </row>
    <row r="206" spans="1:9" x14ac:dyDescent="0.2">
      <c r="A206" s="65"/>
      <c r="B206" s="65"/>
      <c r="C206" s="65"/>
      <c r="D206" s="65"/>
      <c r="E206" s="11"/>
      <c r="G206" s="65"/>
      <c r="H206" s="65"/>
      <c r="I206" s="65"/>
    </row>
    <row r="207" spans="1:9" x14ac:dyDescent="0.2">
      <c r="A207" s="65"/>
      <c r="B207" s="65"/>
      <c r="C207" s="65"/>
      <c r="D207" s="65"/>
      <c r="E207" s="11"/>
      <c r="G207" s="65"/>
      <c r="H207" s="65"/>
      <c r="I207" s="65"/>
    </row>
    <row r="208" spans="1:9" x14ac:dyDescent="0.2">
      <c r="A208" s="65"/>
      <c r="B208" s="65"/>
      <c r="C208" s="65"/>
      <c r="D208" s="65"/>
      <c r="E208" s="11"/>
      <c r="G208" s="65"/>
      <c r="H208" s="65"/>
      <c r="I208" s="65"/>
    </row>
    <row r="209" spans="1:9" x14ac:dyDescent="0.2">
      <c r="A209" s="65"/>
      <c r="B209" s="65"/>
      <c r="C209" s="65"/>
      <c r="D209" s="65"/>
      <c r="E209" s="11"/>
      <c r="G209" s="65"/>
      <c r="H209" s="65"/>
      <c r="I209" s="65"/>
    </row>
  </sheetData>
  <mergeCells count="4">
    <mergeCell ref="A1:F1"/>
    <mergeCell ref="A55:B55"/>
    <mergeCell ref="A56:B56"/>
    <mergeCell ref="A57:B57"/>
  </mergeCells>
  <conditionalFormatting sqref="F2:F3">
    <cfRule type="cellIs" dxfId="67" priority="3" stopIfTrue="1" operator="between">
      <formula>0.009</formula>
      <formula>-0.009</formula>
    </cfRule>
  </conditionalFormatting>
  <conditionalFormatting sqref="F5:F101">
    <cfRule type="cellIs" dxfId="66" priority="1" stopIfTrue="1" operator="between">
      <formula>0.009</formula>
      <formula>-0.009</formula>
    </cfRule>
  </conditionalFormatting>
  <conditionalFormatting sqref="F202:F65536">
    <cfRule type="cellIs" dxfId="65" priority="2"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376"/>
  <sheetViews>
    <sheetView workbookViewId="0">
      <selection sqref="A1:F1"/>
    </sheetView>
  </sheetViews>
  <sheetFormatPr defaultColWidth="9.08984375" defaultRowHeight="10" x14ac:dyDescent="0.2"/>
  <cols>
    <col min="1" max="1" width="38.6328125" style="7" bestFit="1" customWidth="1"/>
    <col min="2" max="2" width="42.90625" style="7" bestFit="1" customWidth="1"/>
    <col min="3" max="3" width="25.54296875" style="7" bestFit="1" customWidth="1"/>
    <col min="4" max="4" width="15" style="7" bestFit="1" customWidth="1"/>
    <col min="5" max="5" width="26.54296875" style="10" customWidth="1"/>
    <col min="6" max="6" width="13.54296875" style="11" bestFit="1" customWidth="1"/>
    <col min="7" max="16384" width="9.08984375" style="7"/>
  </cols>
  <sheetData>
    <row r="1" spans="1:7" s="1" customFormat="1" ht="14" x14ac:dyDescent="0.25">
      <c r="A1" s="106" t="s">
        <v>966</v>
      </c>
      <c r="B1" s="107"/>
      <c r="C1" s="107"/>
      <c r="D1" s="107"/>
      <c r="E1" s="107"/>
      <c r="F1" s="107"/>
    </row>
    <row r="2" spans="1:7" s="1" customFormat="1" ht="11.5" x14ac:dyDescent="0.25">
      <c r="E2" s="5"/>
      <c r="F2" s="9"/>
    </row>
    <row r="3" spans="1:7" s="1" customFormat="1" ht="11.5" x14ac:dyDescent="0.25">
      <c r="A3" s="8" t="s">
        <v>7</v>
      </c>
      <c r="B3" s="2"/>
      <c r="C3" s="3"/>
      <c r="D3" s="3"/>
      <c r="E3" s="4"/>
      <c r="F3" s="9"/>
    </row>
    <row r="4" spans="1:7" s="1" customFormat="1" ht="27.75" customHeight="1" x14ac:dyDescent="0.25">
      <c r="A4" s="6" t="s">
        <v>2</v>
      </c>
      <c r="B4" s="6" t="s">
        <v>0</v>
      </c>
      <c r="C4" s="13" t="s">
        <v>4</v>
      </c>
      <c r="D4" s="13" t="s">
        <v>1</v>
      </c>
      <c r="E4" s="53" t="s">
        <v>6</v>
      </c>
      <c r="F4" s="12" t="s">
        <v>3</v>
      </c>
      <c r="G4" s="56" t="s">
        <v>5</v>
      </c>
    </row>
    <row r="5" spans="1:7" ht="10.5" x14ac:dyDescent="0.25">
      <c r="A5" s="16" t="s">
        <v>110</v>
      </c>
      <c r="B5" s="17"/>
      <c r="C5" s="17"/>
      <c r="D5" s="17"/>
      <c r="E5" s="18"/>
      <c r="F5" s="19"/>
      <c r="G5" s="19"/>
    </row>
    <row r="6" spans="1:7" ht="10.5" x14ac:dyDescent="0.25">
      <c r="A6" s="20" t="s">
        <v>20</v>
      </c>
      <c r="B6" s="21"/>
      <c r="C6" s="21"/>
      <c r="D6" s="21"/>
      <c r="E6" s="22"/>
      <c r="F6" s="23"/>
      <c r="G6" s="23"/>
    </row>
    <row r="7" spans="1:7" x14ac:dyDescent="0.2">
      <c r="A7" s="21" t="s">
        <v>562</v>
      </c>
      <c r="B7" s="21" t="s">
        <v>561</v>
      </c>
      <c r="C7" s="21" t="s">
        <v>230</v>
      </c>
      <c r="D7" s="24">
        <v>3868691</v>
      </c>
      <c r="E7" s="22">
        <v>40145.406510000001</v>
      </c>
      <c r="F7" s="23">
        <v>2.91129650633387</v>
      </c>
      <c r="G7" s="23"/>
    </row>
    <row r="8" spans="1:7" x14ac:dyDescent="0.2">
      <c r="A8" s="21" t="s">
        <v>564</v>
      </c>
      <c r="B8" s="21" t="s">
        <v>563</v>
      </c>
      <c r="C8" s="21" t="s">
        <v>142</v>
      </c>
      <c r="D8" s="24">
        <v>5618134</v>
      </c>
      <c r="E8" s="22">
        <v>38093.757590000001</v>
      </c>
      <c r="F8" s="23">
        <v>2.7625133988186499</v>
      </c>
      <c r="G8" s="23"/>
    </row>
    <row r="9" spans="1:7" x14ac:dyDescent="0.2">
      <c r="A9" s="21" t="s">
        <v>566</v>
      </c>
      <c r="B9" s="21" t="s">
        <v>565</v>
      </c>
      <c r="C9" s="21" t="s">
        <v>567</v>
      </c>
      <c r="D9" s="24">
        <v>4023411</v>
      </c>
      <c r="E9" s="22">
        <v>32742.51872</v>
      </c>
      <c r="F9" s="23">
        <v>2.3744480040166702</v>
      </c>
      <c r="G9" s="23"/>
    </row>
    <row r="10" spans="1:7" x14ac:dyDescent="0.2">
      <c r="A10" s="21" t="s">
        <v>177</v>
      </c>
      <c r="B10" s="21" t="s">
        <v>176</v>
      </c>
      <c r="C10" s="21" t="s">
        <v>148</v>
      </c>
      <c r="D10" s="24">
        <v>1866828</v>
      </c>
      <c r="E10" s="22">
        <v>29714.30128</v>
      </c>
      <c r="F10" s="23">
        <v>2.1548453241610002</v>
      </c>
      <c r="G10" s="23"/>
    </row>
    <row r="11" spans="1:7" x14ac:dyDescent="0.2">
      <c r="A11" s="21" t="s">
        <v>569</v>
      </c>
      <c r="B11" s="21" t="s">
        <v>568</v>
      </c>
      <c r="C11" s="21" t="s">
        <v>203</v>
      </c>
      <c r="D11" s="24">
        <v>3260279</v>
      </c>
      <c r="E11" s="22">
        <v>28030.2487</v>
      </c>
      <c r="F11" s="23">
        <v>2.0327198602822101</v>
      </c>
      <c r="G11" s="23"/>
    </row>
    <row r="12" spans="1:7" x14ac:dyDescent="0.2">
      <c r="A12" s="21" t="s">
        <v>571</v>
      </c>
      <c r="B12" s="21" t="s">
        <v>570</v>
      </c>
      <c r="C12" s="21" t="s">
        <v>113</v>
      </c>
      <c r="D12" s="24">
        <v>48064081</v>
      </c>
      <c r="E12" s="22">
        <v>27391.71976</v>
      </c>
      <c r="F12" s="23">
        <v>1.98641451095782</v>
      </c>
      <c r="G12" s="23"/>
    </row>
    <row r="13" spans="1:7" x14ac:dyDescent="0.2">
      <c r="A13" s="21" t="s">
        <v>528</v>
      </c>
      <c r="B13" s="21" t="s">
        <v>527</v>
      </c>
      <c r="C13" s="21" t="s">
        <v>127</v>
      </c>
      <c r="D13" s="24">
        <v>3220340</v>
      </c>
      <c r="E13" s="22">
        <v>25683.821670000001</v>
      </c>
      <c r="F13" s="23">
        <v>1.8625597994268099</v>
      </c>
      <c r="G13" s="23"/>
    </row>
    <row r="14" spans="1:7" x14ac:dyDescent="0.2">
      <c r="A14" s="21" t="s">
        <v>447</v>
      </c>
      <c r="B14" s="21" t="s">
        <v>446</v>
      </c>
      <c r="C14" s="21" t="s">
        <v>180</v>
      </c>
      <c r="D14" s="24">
        <v>4963469</v>
      </c>
      <c r="E14" s="22">
        <v>25298.801490000002</v>
      </c>
      <c r="F14" s="23">
        <v>1.8346385999086801</v>
      </c>
      <c r="G14" s="23"/>
    </row>
    <row r="15" spans="1:7" x14ac:dyDescent="0.2">
      <c r="A15" s="21" t="s">
        <v>573</v>
      </c>
      <c r="B15" s="21" t="s">
        <v>572</v>
      </c>
      <c r="C15" s="21" t="s">
        <v>230</v>
      </c>
      <c r="D15" s="24">
        <v>1513099</v>
      </c>
      <c r="E15" s="22">
        <v>24491.020410000001</v>
      </c>
      <c r="F15" s="23">
        <v>1.77605928933423</v>
      </c>
      <c r="G15" s="23"/>
    </row>
    <row r="16" spans="1:7" x14ac:dyDescent="0.2">
      <c r="A16" s="21" t="s">
        <v>343</v>
      </c>
      <c r="B16" s="21" t="s">
        <v>342</v>
      </c>
      <c r="C16" s="21" t="s">
        <v>180</v>
      </c>
      <c r="D16" s="24">
        <v>1750000</v>
      </c>
      <c r="E16" s="22">
        <v>24484.25</v>
      </c>
      <c r="F16" s="23">
        <v>1.77556830735913</v>
      </c>
      <c r="G16" s="23"/>
    </row>
    <row r="17" spans="1:7" x14ac:dyDescent="0.2">
      <c r="A17" s="21" t="s">
        <v>575</v>
      </c>
      <c r="B17" s="21" t="s">
        <v>574</v>
      </c>
      <c r="C17" s="21" t="s">
        <v>148</v>
      </c>
      <c r="D17" s="24">
        <v>1448723</v>
      </c>
      <c r="E17" s="22">
        <v>24371.867030000001</v>
      </c>
      <c r="F17" s="23">
        <v>1.76741842979217</v>
      </c>
      <c r="G17" s="23"/>
    </row>
    <row r="18" spans="1:7" x14ac:dyDescent="0.2">
      <c r="A18" s="21" t="s">
        <v>182</v>
      </c>
      <c r="B18" s="21" t="s">
        <v>181</v>
      </c>
      <c r="C18" s="21" t="s">
        <v>145</v>
      </c>
      <c r="D18" s="24">
        <v>13401420</v>
      </c>
      <c r="E18" s="22">
        <v>24117.19543</v>
      </c>
      <c r="F18" s="23">
        <v>1.74894995223029</v>
      </c>
      <c r="G18" s="23"/>
    </row>
    <row r="19" spans="1:7" x14ac:dyDescent="0.2">
      <c r="A19" s="21" t="s">
        <v>577</v>
      </c>
      <c r="B19" s="21" t="s">
        <v>576</v>
      </c>
      <c r="C19" s="21" t="s">
        <v>227</v>
      </c>
      <c r="D19" s="24">
        <v>1387967</v>
      </c>
      <c r="E19" s="22">
        <v>23989.621630000001</v>
      </c>
      <c r="F19" s="23">
        <v>1.73969845397614</v>
      </c>
      <c r="G19" s="23"/>
    </row>
    <row r="20" spans="1:7" x14ac:dyDescent="0.2">
      <c r="A20" s="21" t="s">
        <v>220</v>
      </c>
      <c r="B20" s="21" t="s">
        <v>219</v>
      </c>
      <c r="C20" s="21" t="s">
        <v>189</v>
      </c>
      <c r="D20" s="24">
        <v>13503847</v>
      </c>
      <c r="E20" s="22">
        <v>22317.807939999999</v>
      </c>
      <c r="F20" s="23">
        <v>1.6184605396527201</v>
      </c>
      <c r="G20" s="23"/>
    </row>
    <row r="21" spans="1:7" x14ac:dyDescent="0.2">
      <c r="A21" s="21" t="s">
        <v>526</v>
      </c>
      <c r="B21" s="21" t="s">
        <v>525</v>
      </c>
      <c r="C21" s="21" t="s">
        <v>127</v>
      </c>
      <c r="D21" s="24">
        <v>1956444</v>
      </c>
      <c r="E21" s="22">
        <v>22176.292740000001</v>
      </c>
      <c r="F21" s="23">
        <v>1.6081980278694501</v>
      </c>
      <c r="G21" s="23"/>
    </row>
    <row r="22" spans="1:7" x14ac:dyDescent="0.2">
      <c r="A22" s="21" t="s">
        <v>579</v>
      </c>
      <c r="B22" s="21" t="s">
        <v>578</v>
      </c>
      <c r="C22" s="21" t="s">
        <v>233</v>
      </c>
      <c r="D22" s="24">
        <v>2030185</v>
      </c>
      <c r="E22" s="22">
        <v>21710.79839</v>
      </c>
      <c r="F22" s="23">
        <v>1.5744409385114</v>
      </c>
      <c r="G22" s="23"/>
    </row>
    <row r="23" spans="1:7" x14ac:dyDescent="0.2">
      <c r="A23" s="21" t="s">
        <v>224</v>
      </c>
      <c r="B23" s="21" t="s">
        <v>223</v>
      </c>
      <c r="C23" s="21" t="s">
        <v>213</v>
      </c>
      <c r="D23" s="24">
        <v>2256472</v>
      </c>
      <c r="E23" s="22">
        <v>20955.855459999999</v>
      </c>
      <c r="F23" s="23">
        <v>1.5196933869068801</v>
      </c>
      <c r="G23" s="23"/>
    </row>
    <row r="24" spans="1:7" x14ac:dyDescent="0.2">
      <c r="A24" s="21" t="s">
        <v>112</v>
      </c>
      <c r="B24" s="21" t="s">
        <v>111</v>
      </c>
      <c r="C24" s="21" t="s">
        <v>113</v>
      </c>
      <c r="D24" s="24">
        <v>2072250</v>
      </c>
      <c r="E24" s="22">
        <v>20459.324250000001</v>
      </c>
      <c r="F24" s="23">
        <v>1.4836855418599399</v>
      </c>
      <c r="G24" s="23"/>
    </row>
    <row r="25" spans="1:7" x14ac:dyDescent="0.2">
      <c r="A25" s="21" t="s">
        <v>210</v>
      </c>
      <c r="B25" s="21" t="s">
        <v>209</v>
      </c>
      <c r="C25" s="21" t="s">
        <v>194</v>
      </c>
      <c r="D25" s="24">
        <v>2029179</v>
      </c>
      <c r="E25" s="22">
        <v>20388.175999999999</v>
      </c>
      <c r="F25" s="23">
        <v>1.47852595650102</v>
      </c>
      <c r="G25" s="23"/>
    </row>
    <row r="26" spans="1:7" x14ac:dyDescent="0.2">
      <c r="A26" s="21" t="s">
        <v>186</v>
      </c>
      <c r="B26" s="21" t="s">
        <v>185</v>
      </c>
      <c r="C26" s="21" t="s">
        <v>180</v>
      </c>
      <c r="D26" s="24">
        <v>6900000</v>
      </c>
      <c r="E26" s="22">
        <v>19506.3</v>
      </c>
      <c r="F26" s="23">
        <v>1.4145733716098901</v>
      </c>
      <c r="G26" s="23"/>
    </row>
    <row r="27" spans="1:7" x14ac:dyDescent="0.2">
      <c r="A27" s="21" t="s">
        <v>490</v>
      </c>
      <c r="B27" s="21" t="s">
        <v>489</v>
      </c>
      <c r="C27" s="21" t="s">
        <v>113</v>
      </c>
      <c r="D27" s="24">
        <v>12199095</v>
      </c>
      <c r="E27" s="22">
        <v>19268.470549999998</v>
      </c>
      <c r="F27" s="23">
        <v>1.39732626647183</v>
      </c>
      <c r="G27" s="23"/>
    </row>
    <row r="28" spans="1:7" x14ac:dyDescent="0.2">
      <c r="A28" s="21" t="s">
        <v>294</v>
      </c>
      <c r="B28" s="21" t="s">
        <v>293</v>
      </c>
      <c r="C28" s="21" t="s">
        <v>113</v>
      </c>
      <c r="D28" s="24">
        <v>5850000</v>
      </c>
      <c r="E28" s="22">
        <v>19091.474999999999</v>
      </c>
      <c r="F28" s="23">
        <v>1.3844907624591001</v>
      </c>
      <c r="G28" s="23"/>
    </row>
    <row r="29" spans="1:7" x14ac:dyDescent="0.2">
      <c r="A29" s="21" t="s">
        <v>581</v>
      </c>
      <c r="B29" s="21" t="s">
        <v>580</v>
      </c>
      <c r="C29" s="21" t="s">
        <v>132</v>
      </c>
      <c r="D29" s="24">
        <v>2432539</v>
      </c>
      <c r="E29" s="22">
        <v>18556.623759999999</v>
      </c>
      <c r="F29" s="23">
        <v>1.3457039950108101</v>
      </c>
      <c r="G29" s="23"/>
    </row>
    <row r="30" spans="1:7" x14ac:dyDescent="0.2">
      <c r="A30" s="21" t="s">
        <v>583</v>
      </c>
      <c r="B30" s="21" t="s">
        <v>582</v>
      </c>
      <c r="C30" s="21" t="s">
        <v>113</v>
      </c>
      <c r="D30" s="24">
        <v>7429078</v>
      </c>
      <c r="E30" s="22">
        <v>18063.803159999999</v>
      </c>
      <c r="F30" s="23">
        <v>1.3099652389299199</v>
      </c>
      <c r="G30" s="23"/>
    </row>
    <row r="31" spans="1:7" x14ac:dyDescent="0.2">
      <c r="A31" s="21" t="s">
        <v>477</v>
      </c>
      <c r="B31" s="21" t="s">
        <v>476</v>
      </c>
      <c r="C31" s="21" t="s">
        <v>113</v>
      </c>
      <c r="D31" s="24">
        <v>7833644</v>
      </c>
      <c r="E31" s="22">
        <v>17913.193729999999</v>
      </c>
      <c r="F31" s="23">
        <v>1.2990432245452599</v>
      </c>
      <c r="G31" s="23"/>
    </row>
    <row r="32" spans="1:7" x14ac:dyDescent="0.2">
      <c r="A32" s="21" t="s">
        <v>585</v>
      </c>
      <c r="B32" s="21" t="s">
        <v>584</v>
      </c>
      <c r="C32" s="21" t="s">
        <v>113</v>
      </c>
      <c r="D32" s="24">
        <v>33844479</v>
      </c>
      <c r="E32" s="22">
        <v>17544.977910000001</v>
      </c>
      <c r="F32" s="23">
        <v>1.2723406569656901</v>
      </c>
      <c r="G32" s="23"/>
    </row>
    <row r="33" spans="1:7" x14ac:dyDescent="0.2">
      <c r="A33" s="21" t="s">
        <v>587</v>
      </c>
      <c r="B33" s="21" t="s">
        <v>586</v>
      </c>
      <c r="C33" s="21" t="s">
        <v>180</v>
      </c>
      <c r="D33" s="24">
        <v>1406844</v>
      </c>
      <c r="E33" s="22">
        <v>16989.048139999999</v>
      </c>
      <c r="F33" s="23">
        <v>1.23202529992067</v>
      </c>
      <c r="G33" s="23"/>
    </row>
    <row r="34" spans="1:7" x14ac:dyDescent="0.2">
      <c r="A34" s="21" t="s">
        <v>226</v>
      </c>
      <c r="B34" s="21" t="s">
        <v>225</v>
      </c>
      <c r="C34" s="21" t="s">
        <v>227</v>
      </c>
      <c r="D34" s="24">
        <v>4214678</v>
      </c>
      <c r="E34" s="22">
        <v>16810.243200000001</v>
      </c>
      <c r="F34" s="23">
        <v>1.21905858112539</v>
      </c>
      <c r="G34" s="23"/>
    </row>
    <row r="35" spans="1:7" x14ac:dyDescent="0.2">
      <c r="A35" s="21" t="s">
        <v>205</v>
      </c>
      <c r="B35" s="21" t="s">
        <v>204</v>
      </c>
      <c r="C35" s="21" t="s">
        <v>132</v>
      </c>
      <c r="D35" s="24">
        <v>2000000</v>
      </c>
      <c r="E35" s="22">
        <v>16589</v>
      </c>
      <c r="F35" s="23">
        <v>1.20301429085149</v>
      </c>
      <c r="G35" s="23"/>
    </row>
    <row r="36" spans="1:7" x14ac:dyDescent="0.2">
      <c r="A36" s="21" t="s">
        <v>129</v>
      </c>
      <c r="B36" s="21" t="s">
        <v>128</v>
      </c>
      <c r="C36" s="21" t="s">
        <v>113</v>
      </c>
      <c r="D36" s="24">
        <v>1306287</v>
      </c>
      <c r="E36" s="22">
        <v>16103.906139999999</v>
      </c>
      <c r="F36" s="23">
        <v>1.1678358686449499</v>
      </c>
      <c r="G36" s="23"/>
    </row>
    <row r="37" spans="1:7" x14ac:dyDescent="0.2">
      <c r="A37" s="21" t="s">
        <v>184</v>
      </c>
      <c r="B37" s="21" t="s">
        <v>183</v>
      </c>
      <c r="C37" s="21" t="s">
        <v>142</v>
      </c>
      <c r="D37" s="24">
        <v>790459</v>
      </c>
      <c r="E37" s="22">
        <v>15575.20414</v>
      </c>
      <c r="F37" s="23">
        <v>1.1294950366718499</v>
      </c>
      <c r="G37" s="23"/>
    </row>
    <row r="38" spans="1:7" x14ac:dyDescent="0.2">
      <c r="A38" s="21" t="s">
        <v>496</v>
      </c>
      <c r="B38" s="21" t="s">
        <v>495</v>
      </c>
      <c r="C38" s="21" t="s">
        <v>189</v>
      </c>
      <c r="D38" s="24">
        <v>5126290</v>
      </c>
      <c r="E38" s="22">
        <v>14663.752549999999</v>
      </c>
      <c r="F38" s="23">
        <v>1.0633976656314399</v>
      </c>
      <c r="G38" s="23"/>
    </row>
    <row r="39" spans="1:7" x14ac:dyDescent="0.2">
      <c r="A39" s="21" t="s">
        <v>199</v>
      </c>
      <c r="B39" s="21" t="s">
        <v>198</v>
      </c>
      <c r="C39" s="21" t="s">
        <v>200</v>
      </c>
      <c r="D39" s="24">
        <v>1457963</v>
      </c>
      <c r="E39" s="22">
        <v>14578.172039999999</v>
      </c>
      <c r="F39" s="23">
        <v>1.0571914701676799</v>
      </c>
      <c r="G39" s="23"/>
    </row>
    <row r="40" spans="1:7" x14ac:dyDescent="0.2">
      <c r="A40" s="21" t="s">
        <v>479</v>
      </c>
      <c r="B40" s="21" t="s">
        <v>478</v>
      </c>
      <c r="C40" s="21" t="s">
        <v>480</v>
      </c>
      <c r="D40" s="24">
        <v>2716776</v>
      </c>
      <c r="E40" s="22">
        <v>14518.450940000001</v>
      </c>
      <c r="F40" s="23">
        <v>1.0528605679574601</v>
      </c>
      <c r="G40" s="23"/>
    </row>
    <row r="41" spans="1:7" x14ac:dyDescent="0.2">
      <c r="A41" s="21" t="s">
        <v>589</v>
      </c>
      <c r="B41" s="21" t="s">
        <v>588</v>
      </c>
      <c r="C41" s="21" t="s">
        <v>194</v>
      </c>
      <c r="D41" s="24">
        <v>896864</v>
      </c>
      <c r="E41" s="22">
        <v>14479.869280000001</v>
      </c>
      <c r="F41" s="23">
        <v>1.0500626724637701</v>
      </c>
      <c r="G41" s="23"/>
    </row>
    <row r="42" spans="1:7" x14ac:dyDescent="0.2">
      <c r="A42" s="21" t="s">
        <v>240</v>
      </c>
      <c r="B42" s="21" t="s">
        <v>239</v>
      </c>
      <c r="C42" s="21" t="s">
        <v>145</v>
      </c>
      <c r="D42" s="24">
        <v>3550000</v>
      </c>
      <c r="E42" s="22">
        <v>14373.95</v>
      </c>
      <c r="F42" s="23">
        <v>1.0423815339071001</v>
      </c>
      <c r="G42" s="23"/>
    </row>
    <row r="43" spans="1:7" x14ac:dyDescent="0.2">
      <c r="A43" s="21" t="s">
        <v>256</v>
      </c>
      <c r="B43" s="21" t="s">
        <v>255</v>
      </c>
      <c r="C43" s="21" t="s">
        <v>169</v>
      </c>
      <c r="D43" s="24">
        <v>523732</v>
      </c>
      <c r="E43" s="22">
        <v>14371.20608</v>
      </c>
      <c r="F43" s="23">
        <v>1.04218254813502</v>
      </c>
      <c r="G43" s="23"/>
    </row>
    <row r="44" spans="1:7" x14ac:dyDescent="0.2">
      <c r="A44" s="21" t="s">
        <v>249</v>
      </c>
      <c r="B44" s="21" t="s">
        <v>248</v>
      </c>
      <c r="C44" s="21" t="s">
        <v>250</v>
      </c>
      <c r="D44" s="24">
        <v>5500000</v>
      </c>
      <c r="E44" s="22">
        <v>14045.35</v>
      </c>
      <c r="F44" s="23">
        <v>1.01855185785828</v>
      </c>
      <c r="G44" s="23"/>
    </row>
    <row r="45" spans="1:7" x14ac:dyDescent="0.2">
      <c r="A45" s="21" t="s">
        <v>591</v>
      </c>
      <c r="B45" s="21" t="s">
        <v>590</v>
      </c>
      <c r="C45" s="21" t="s">
        <v>194</v>
      </c>
      <c r="D45" s="24">
        <v>2639823</v>
      </c>
      <c r="E45" s="22">
        <v>13972.583140000001</v>
      </c>
      <c r="F45" s="23">
        <v>1.0132748928525299</v>
      </c>
      <c r="G45" s="23"/>
    </row>
    <row r="46" spans="1:7" x14ac:dyDescent="0.2">
      <c r="A46" s="21" t="s">
        <v>593</v>
      </c>
      <c r="B46" s="21" t="s">
        <v>592</v>
      </c>
      <c r="C46" s="21" t="s">
        <v>139</v>
      </c>
      <c r="D46" s="24">
        <v>1306390</v>
      </c>
      <c r="E46" s="22">
        <v>13644.59036</v>
      </c>
      <c r="F46" s="23">
        <v>0.98948925166643797</v>
      </c>
      <c r="G46" s="23"/>
    </row>
    <row r="47" spans="1:7" x14ac:dyDescent="0.2">
      <c r="A47" s="21" t="s">
        <v>381</v>
      </c>
      <c r="B47" s="21" t="s">
        <v>380</v>
      </c>
      <c r="C47" s="21" t="s">
        <v>238</v>
      </c>
      <c r="D47" s="24">
        <v>144499</v>
      </c>
      <c r="E47" s="22">
        <v>13356.765069999999</v>
      </c>
      <c r="F47" s="23">
        <v>0.96861650845476199</v>
      </c>
      <c r="G47" s="23"/>
    </row>
    <row r="48" spans="1:7" x14ac:dyDescent="0.2">
      <c r="A48" s="21" t="s">
        <v>508</v>
      </c>
      <c r="B48" s="21" t="s">
        <v>507</v>
      </c>
      <c r="C48" s="21" t="s">
        <v>399</v>
      </c>
      <c r="D48" s="24">
        <v>2375380</v>
      </c>
      <c r="E48" s="22">
        <v>13336.57101</v>
      </c>
      <c r="F48" s="23">
        <v>0.96715205955667904</v>
      </c>
      <c r="G48" s="23"/>
    </row>
    <row r="49" spans="1:7" x14ac:dyDescent="0.2">
      <c r="A49" s="21" t="s">
        <v>502</v>
      </c>
      <c r="B49" s="21" t="s">
        <v>501</v>
      </c>
      <c r="C49" s="21" t="s">
        <v>200</v>
      </c>
      <c r="D49" s="24">
        <v>7057734</v>
      </c>
      <c r="E49" s="22">
        <v>13269.24569</v>
      </c>
      <c r="F49" s="23">
        <v>0.96226970847486804</v>
      </c>
      <c r="G49" s="23"/>
    </row>
    <row r="50" spans="1:7" x14ac:dyDescent="0.2">
      <c r="A50" s="21" t="s">
        <v>506</v>
      </c>
      <c r="B50" s="21" t="s">
        <v>505</v>
      </c>
      <c r="C50" s="21" t="s">
        <v>139</v>
      </c>
      <c r="D50" s="24">
        <v>1489763</v>
      </c>
      <c r="E50" s="22">
        <v>12959.448340000001</v>
      </c>
      <c r="F50" s="23">
        <v>0.939803577947536</v>
      </c>
      <c r="G50" s="23"/>
    </row>
    <row r="51" spans="1:7" x14ac:dyDescent="0.2">
      <c r="A51" s="21" t="s">
        <v>196</v>
      </c>
      <c r="B51" s="21" t="s">
        <v>195</v>
      </c>
      <c r="C51" s="21" t="s">
        <v>197</v>
      </c>
      <c r="D51" s="24">
        <v>7000000</v>
      </c>
      <c r="E51" s="22">
        <v>12798.8</v>
      </c>
      <c r="F51" s="23">
        <v>0.92815355390620902</v>
      </c>
      <c r="G51" s="23"/>
    </row>
    <row r="52" spans="1:7" x14ac:dyDescent="0.2">
      <c r="A52" s="21" t="s">
        <v>595</v>
      </c>
      <c r="B52" s="21" t="s">
        <v>594</v>
      </c>
      <c r="C52" s="21" t="s">
        <v>213</v>
      </c>
      <c r="D52" s="24">
        <v>11200000</v>
      </c>
      <c r="E52" s="22">
        <v>12776.96</v>
      </c>
      <c r="F52" s="23">
        <v>0.92656974342262399</v>
      </c>
      <c r="G52" s="23"/>
    </row>
    <row r="53" spans="1:7" x14ac:dyDescent="0.2">
      <c r="A53" s="21" t="s">
        <v>215</v>
      </c>
      <c r="B53" s="21" t="s">
        <v>214</v>
      </c>
      <c r="C53" s="21" t="s">
        <v>216</v>
      </c>
      <c r="D53" s="24">
        <v>739618</v>
      </c>
      <c r="E53" s="22">
        <v>12419.66546</v>
      </c>
      <c r="F53" s="23">
        <v>0.90065917390889705</v>
      </c>
      <c r="G53" s="23"/>
    </row>
    <row r="54" spans="1:7" x14ac:dyDescent="0.2">
      <c r="A54" s="21" t="s">
        <v>222</v>
      </c>
      <c r="B54" s="21" t="s">
        <v>221</v>
      </c>
      <c r="C54" s="21" t="s">
        <v>194</v>
      </c>
      <c r="D54" s="24">
        <v>98937</v>
      </c>
      <c r="E54" s="22">
        <v>12291.93288</v>
      </c>
      <c r="F54" s="23">
        <v>0.89139616112046305</v>
      </c>
      <c r="G54" s="23"/>
    </row>
    <row r="55" spans="1:7" x14ac:dyDescent="0.2">
      <c r="A55" s="21" t="s">
        <v>597</v>
      </c>
      <c r="B55" s="21" t="s">
        <v>596</v>
      </c>
      <c r="C55" s="21" t="s">
        <v>200</v>
      </c>
      <c r="D55" s="24">
        <v>1362883</v>
      </c>
      <c r="E55" s="22">
        <v>12272.761420000001</v>
      </c>
      <c r="F55" s="23">
        <v>0.890005869942183</v>
      </c>
      <c r="G55" s="23"/>
    </row>
    <row r="56" spans="1:7" x14ac:dyDescent="0.2">
      <c r="A56" s="21" t="s">
        <v>599</v>
      </c>
      <c r="B56" s="21" t="s">
        <v>598</v>
      </c>
      <c r="C56" s="21" t="s">
        <v>213</v>
      </c>
      <c r="D56" s="24">
        <v>2215407</v>
      </c>
      <c r="E56" s="22">
        <v>11843.56582</v>
      </c>
      <c r="F56" s="23">
        <v>0.85888112219544799</v>
      </c>
      <c r="G56" s="23"/>
    </row>
    <row r="57" spans="1:7" x14ac:dyDescent="0.2">
      <c r="A57" s="21" t="s">
        <v>601</v>
      </c>
      <c r="B57" s="21" t="s">
        <v>600</v>
      </c>
      <c r="C57" s="21" t="s">
        <v>169</v>
      </c>
      <c r="D57" s="24">
        <v>463868</v>
      </c>
      <c r="E57" s="22">
        <v>11819.82051</v>
      </c>
      <c r="F57" s="23">
        <v>0.85715914092649304</v>
      </c>
      <c r="G57" s="23"/>
    </row>
    <row r="58" spans="1:7" x14ac:dyDescent="0.2">
      <c r="A58" s="21" t="s">
        <v>153</v>
      </c>
      <c r="B58" s="21" t="s">
        <v>152</v>
      </c>
      <c r="C58" s="21" t="s">
        <v>154</v>
      </c>
      <c r="D58" s="24">
        <v>636952</v>
      </c>
      <c r="E58" s="22">
        <v>11372.141009999999</v>
      </c>
      <c r="F58" s="23">
        <v>0.82469396302419296</v>
      </c>
      <c r="G58" s="23"/>
    </row>
    <row r="59" spans="1:7" x14ac:dyDescent="0.2">
      <c r="A59" s="21" t="s">
        <v>603</v>
      </c>
      <c r="B59" s="21" t="s">
        <v>602</v>
      </c>
      <c r="C59" s="21" t="s">
        <v>194</v>
      </c>
      <c r="D59" s="24">
        <v>281284</v>
      </c>
      <c r="E59" s="22">
        <v>11343.33987</v>
      </c>
      <c r="F59" s="23">
        <v>0.82260533905573097</v>
      </c>
      <c r="G59" s="23"/>
    </row>
    <row r="60" spans="1:7" x14ac:dyDescent="0.2">
      <c r="A60" s="21" t="s">
        <v>605</v>
      </c>
      <c r="B60" s="21" t="s">
        <v>604</v>
      </c>
      <c r="C60" s="21" t="s">
        <v>227</v>
      </c>
      <c r="D60" s="24">
        <v>1600000</v>
      </c>
      <c r="E60" s="22">
        <v>11039.2</v>
      </c>
      <c r="F60" s="23">
        <v>0.80054948216093902</v>
      </c>
      <c r="G60" s="23"/>
    </row>
    <row r="61" spans="1:7" x14ac:dyDescent="0.2">
      <c r="A61" s="21" t="s">
        <v>607</v>
      </c>
      <c r="B61" s="21" t="s">
        <v>606</v>
      </c>
      <c r="C61" s="21" t="s">
        <v>194</v>
      </c>
      <c r="D61" s="24">
        <v>2868888</v>
      </c>
      <c r="E61" s="22">
        <v>10956.28327</v>
      </c>
      <c r="F61" s="23">
        <v>0.79453646081301699</v>
      </c>
      <c r="G61" s="23"/>
    </row>
    <row r="62" spans="1:7" x14ac:dyDescent="0.2">
      <c r="A62" s="21" t="s">
        <v>609</v>
      </c>
      <c r="B62" s="21" t="s">
        <v>608</v>
      </c>
      <c r="C62" s="21" t="s">
        <v>118</v>
      </c>
      <c r="D62" s="24">
        <v>1139035</v>
      </c>
      <c r="E62" s="22">
        <v>10827.09719</v>
      </c>
      <c r="F62" s="23">
        <v>0.78516804195599799</v>
      </c>
      <c r="G62" s="23"/>
    </row>
    <row r="63" spans="1:7" x14ac:dyDescent="0.2">
      <c r="A63" s="21" t="s">
        <v>611</v>
      </c>
      <c r="B63" s="21" t="s">
        <v>610</v>
      </c>
      <c r="C63" s="21" t="s">
        <v>369</v>
      </c>
      <c r="D63" s="24">
        <v>910911</v>
      </c>
      <c r="E63" s="22">
        <v>10589.34038</v>
      </c>
      <c r="F63" s="23">
        <v>0.76792620458320504</v>
      </c>
      <c r="G63" s="23"/>
    </row>
    <row r="64" spans="1:7" x14ac:dyDescent="0.2">
      <c r="A64" s="21" t="s">
        <v>498</v>
      </c>
      <c r="B64" s="21" t="s">
        <v>497</v>
      </c>
      <c r="C64" s="21" t="s">
        <v>148</v>
      </c>
      <c r="D64" s="24">
        <v>2230054</v>
      </c>
      <c r="E64" s="22">
        <v>10274.97381</v>
      </c>
      <c r="F64" s="23">
        <v>0.74512871972721795</v>
      </c>
      <c r="G64" s="23"/>
    </row>
    <row r="65" spans="1:7" x14ac:dyDescent="0.2">
      <c r="A65" s="21" t="s">
        <v>613</v>
      </c>
      <c r="B65" s="21" t="s">
        <v>612</v>
      </c>
      <c r="C65" s="21" t="s">
        <v>200</v>
      </c>
      <c r="D65" s="24">
        <v>901135</v>
      </c>
      <c r="E65" s="22">
        <v>10080.09611</v>
      </c>
      <c r="F65" s="23">
        <v>0.730996423743839</v>
      </c>
      <c r="G65" s="23"/>
    </row>
    <row r="66" spans="1:7" x14ac:dyDescent="0.2">
      <c r="A66" s="21" t="s">
        <v>510</v>
      </c>
      <c r="B66" s="21" t="s">
        <v>509</v>
      </c>
      <c r="C66" s="21" t="s">
        <v>132</v>
      </c>
      <c r="D66" s="24">
        <v>1560350</v>
      </c>
      <c r="E66" s="22">
        <v>10052.55488</v>
      </c>
      <c r="F66" s="23">
        <v>0.72899916693043099</v>
      </c>
      <c r="G66" s="23"/>
    </row>
    <row r="67" spans="1:7" x14ac:dyDescent="0.2">
      <c r="A67" s="21" t="s">
        <v>615</v>
      </c>
      <c r="B67" s="21" t="s">
        <v>614</v>
      </c>
      <c r="C67" s="21" t="s">
        <v>180</v>
      </c>
      <c r="D67" s="24">
        <v>3507931</v>
      </c>
      <c r="E67" s="22">
        <v>9994.0954189999993</v>
      </c>
      <c r="F67" s="23">
        <v>0.72475975726025998</v>
      </c>
      <c r="G67" s="23"/>
    </row>
    <row r="68" spans="1:7" x14ac:dyDescent="0.2">
      <c r="A68" s="21" t="s">
        <v>617</v>
      </c>
      <c r="B68" s="21" t="s">
        <v>616</v>
      </c>
      <c r="C68" s="21" t="s">
        <v>180</v>
      </c>
      <c r="D68" s="24">
        <v>1710552</v>
      </c>
      <c r="E68" s="22">
        <v>9766.3966440000004</v>
      </c>
      <c r="F68" s="23">
        <v>0.70824731646609596</v>
      </c>
      <c r="G68" s="23"/>
    </row>
    <row r="69" spans="1:7" x14ac:dyDescent="0.2">
      <c r="A69" s="21" t="s">
        <v>500</v>
      </c>
      <c r="B69" s="21" t="s">
        <v>499</v>
      </c>
      <c r="C69" s="21" t="s">
        <v>157</v>
      </c>
      <c r="D69" s="24">
        <v>3125205</v>
      </c>
      <c r="E69" s="22">
        <v>9677.1972829999995</v>
      </c>
      <c r="F69" s="23">
        <v>0.70177868628839901</v>
      </c>
      <c r="G69" s="23"/>
    </row>
    <row r="70" spans="1:7" x14ac:dyDescent="0.2">
      <c r="A70" s="21" t="s">
        <v>619</v>
      </c>
      <c r="B70" s="21" t="s">
        <v>618</v>
      </c>
      <c r="C70" s="21" t="s">
        <v>118</v>
      </c>
      <c r="D70" s="24">
        <v>5297684</v>
      </c>
      <c r="E70" s="22">
        <v>9600.9927129999996</v>
      </c>
      <c r="F70" s="23">
        <v>0.69625242269576604</v>
      </c>
      <c r="G70" s="23"/>
    </row>
    <row r="71" spans="1:7" x14ac:dyDescent="0.2">
      <c r="A71" s="21" t="s">
        <v>621</v>
      </c>
      <c r="B71" s="21" t="s">
        <v>620</v>
      </c>
      <c r="C71" s="21" t="s">
        <v>227</v>
      </c>
      <c r="D71" s="24">
        <v>165000</v>
      </c>
      <c r="E71" s="22">
        <v>9508.125</v>
      </c>
      <c r="F71" s="23">
        <v>0.68951776805126097</v>
      </c>
      <c r="G71" s="23"/>
    </row>
    <row r="72" spans="1:7" x14ac:dyDescent="0.2">
      <c r="A72" s="21" t="s">
        <v>623</v>
      </c>
      <c r="B72" s="21" t="s">
        <v>622</v>
      </c>
      <c r="C72" s="21" t="s">
        <v>624</v>
      </c>
      <c r="D72" s="24">
        <v>2357202</v>
      </c>
      <c r="E72" s="22">
        <v>9434.7010050000008</v>
      </c>
      <c r="F72" s="23">
        <v>0.68419314840713397</v>
      </c>
      <c r="G72" s="23"/>
    </row>
    <row r="73" spans="1:7" x14ac:dyDescent="0.2">
      <c r="A73" s="21" t="s">
        <v>626</v>
      </c>
      <c r="B73" s="21" t="s">
        <v>625</v>
      </c>
      <c r="C73" s="21" t="s">
        <v>194</v>
      </c>
      <c r="D73" s="24">
        <v>1991807</v>
      </c>
      <c r="E73" s="22">
        <v>9416.2675930000005</v>
      </c>
      <c r="F73" s="23">
        <v>0.68285637958049294</v>
      </c>
      <c r="G73" s="23"/>
    </row>
    <row r="74" spans="1:7" x14ac:dyDescent="0.2">
      <c r="A74" s="21" t="s">
        <v>193</v>
      </c>
      <c r="B74" s="21" t="s">
        <v>192</v>
      </c>
      <c r="C74" s="21" t="s">
        <v>194</v>
      </c>
      <c r="D74" s="24">
        <v>310000</v>
      </c>
      <c r="E74" s="22">
        <v>9371.2999999999993</v>
      </c>
      <c r="F74" s="23">
        <v>0.67959538392046603</v>
      </c>
      <c r="G74" s="23"/>
    </row>
    <row r="75" spans="1:7" x14ac:dyDescent="0.2">
      <c r="A75" s="21" t="s">
        <v>628</v>
      </c>
      <c r="B75" s="21" t="s">
        <v>627</v>
      </c>
      <c r="C75" s="21" t="s">
        <v>175</v>
      </c>
      <c r="D75" s="24">
        <v>2000000</v>
      </c>
      <c r="E75" s="22">
        <v>9319</v>
      </c>
      <c r="F75" s="23">
        <v>0.67580265094008496</v>
      </c>
      <c r="G75" s="23"/>
    </row>
    <row r="76" spans="1:7" x14ac:dyDescent="0.2">
      <c r="A76" s="21" t="s">
        <v>630</v>
      </c>
      <c r="B76" s="21" t="s">
        <v>629</v>
      </c>
      <c r="C76" s="21" t="s">
        <v>227</v>
      </c>
      <c r="D76" s="24">
        <v>1449472</v>
      </c>
      <c r="E76" s="22">
        <v>9279.5197439999993</v>
      </c>
      <c r="F76" s="23">
        <v>0.67293959034725404</v>
      </c>
      <c r="G76" s="23"/>
    </row>
    <row r="77" spans="1:7" x14ac:dyDescent="0.2">
      <c r="A77" s="21" t="s">
        <v>258</v>
      </c>
      <c r="B77" s="21" t="s">
        <v>257</v>
      </c>
      <c r="C77" s="21" t="s">
        <v>142</v>
      </c>
      <c r="D77" s="24">
        <v>1365476</v>
      </c>
      <c r="E77" s="22">
        <v>8876.959476</v>
      </c>
      <c r="F77" s="23">
        <v>0.64374640478254197</v>
      </c>
      <c r="G77" s="23"/>
    </row>
    <row r="78" spans="1:7" x14ac:dyDescent="0.2">
      <c r="A78" s="21" t="s">
        <v>516</v>
      </c>
      <c r="B78" s="21" t="s">
        <v>515</v>
      </c>
      <c r="C78" s="21" t="s">
        <v>175</v>
      </c>
      <c r="D78" s="24">
        <v>13793660</v>
      </c>
      <c r="E78" s="22">
        <v>8815.5281059999998</v>
      </c>
      <c r="F78" s="23">
        <v>0.63929147585273405</v>
      </c>
      <c r="G78" s="23"/>
    </row>
    <row r="79" spans="1:7" x14ac:dyDescent="0.2">
      <c r="A79" s="21" t="s">
        <v>632</v>
      </c>
      <c r="B79" s="21" t="s">
        <v>631</v>
      </c>
      <c r="C79" s="21" t="s">
        <v>132</v>
      </c>
      <c r="D79" s="24">
        <v>5756764</v>
      </c>
      <c r="E79" s="22">
        <v>8696.1676979999993</v>
      </c>
      <c r="F79" s="23">
        <v>0.63063560288957399</v>
      </c>
      <c r="G79" s="23"/>
    </row>
    <row r="80" spans="1:7" x14ac:dyDescent="0.2">
      <c r="A80" s="21" t="s">
        <v>634</v>
      </c>
      <c r="B80" s="21" t="s">
        <v>633</v>
      </c>
      <c r="C80" s="21" t="s">
        <v>227</v>
      </c>
      <c r="D80" s="24">
        <v>1659420</v>
      </c>
      <c r="E80" s="22">
        <v>8560.1180700000004</v>
      </c>
      <c r="F80" s="23">
        <v>0.620769447801923</v>
      </c>
      <c r="G80" s="23"/>
    </row>
    <row r="81" spans="1:7" x14ac:dyDescent="0.2">
      <c r="A81" s="21" t="s">
        <v>636</v>
      </c>
      <c r="B81" s="21" t="s">
        <v>635</v>
      </c>
      <c r="C81" s="21" t="s">
        <v>637</v>
      </c>
      <c r="D81" s="24">
        <v>2716504</v>
      </c>
      <c r="E81" s="22">
        <v>8543.4050800000005</v>
      </c>
      <c r="F81" s="23">
        <v>0.61955744190567597</v>
      </c>
      <c r="G81" s="23"/>
    </row>
    <row r="82" spans="1:7" x14ac:dyDescent="0.2">
      <c r="A82" s="21" t="s">
        <v>639</v>
      </c>
      <c r="B82" s="21" t="s">
        <v>638</v>
      </c>
      <c r="C82" s="21" t="s">
        <v>139</v>
      </c>
      <c r="D82" s="24">
        <v>2088375</v>
      </c>
      <c r="E82" s="22">
        <v>8402.5768129999997</v>
      </c>
      <c r="F82" s="23">
        <v>0.60934474567583297</v>
      </c>
      <c r="G82" s="23"/>
    </row>
    <row r="83" spans="1:7" x14ac:dyDescent="0.2">
      <c r="A83" s="21" t="s">
        <v>640</v>
      </c>
      <c r="B83" s="21" t="s">
        <v>991</v>
      </c>
      <c r="C83" s="21" t="s">
        <v>216</v>
      </c>
      <c r="D83" s="24">
        <v>1071467</v>
      </c>
      <c r="E83" s="22">
        <v>8017.2518280000004</v>
      </c>
      <c r="F83" s="23">
        <v>0.581401442066385</v>
      </c>
      <c r="G83" s="23"/>
    </row>
    <row r="84" spans="1:7" x14ac:dyDescent="0.2">
      <c r="A84" s="21" t="s">
        <v>642</v>
      </c>
      <c r="B84" s="21" t="s">
        <v>641</v>
      </c>
      <c r="C84" s="21" t="s">
        <v>200</v>
      </c>
      <c r="D84" s="24">
        <v>993898</v>
      </c>
      <c r="E84" s="22">
        <v>7811.044382</v>
      </c>
      <c r="F84" s="23">
        <v>0.56644752655502295</v>
      </c>
      <c r="G84" s="23"/>
    </row>
    <row r="85" spans="1:7" x14ac:dyDescent="0.2">
      <c r="A85" s="21" t="s">
        <v>644</v>
      </c>
      <c r="B85" s="21" t="s">
        <v>643</v>
      </c>
      <c r="C85" s="21" t="s">
        <v>189</v>
      </c>
      <c r="D85" s="24">
        <v>9255068</v>
      </c>
      <c r="E85" s="22">
        <v>7752.970464</v>
      </c>
      <c r="F85" s="23">
        <v>0.562236075998646</v>
      </c>
      <c r="G85" s="23"/>
    </row>
    <row r="86" spans="1:7" x14ac:dyDescent="0.2">
      <c r="A86" s="21" t="s">
        <v>646</v>
      </c>
      <c r="B86" s="21" t="s">
        <v>645</v>
      </c>
      <c r="C86" s="21" t="s">
        <v>200</v>
      </c>
      <c r="D86" s="24">
        <v>312695</v>
      </c>
      <c r="E86" s="22">
        <v>7582.2283600000001</v>
      </c>
      <c r="F86" s="23">
        <v>0.549854064354662</v>
      </c>
      <c r="G86" s="23"/>
    </row>
    <row r="87" spans="1:7" x14ac:dyDescent="0.2">
      <c r="A87" s="21" t="s">
        <v>237</v>
      </c>
      <c r="B87" s="21" t="s">
        <v>236</v>
      </c>
      <c r="C87" s="21" t="s">
        <v>238</v>
      </c>
      <c r="D87" s="24">
        <v>293541</v>
      </c>
      <c r="E87" s="22">
        <v>7316.2158840000002</v>
      </c>
      <c r="F87" s="23">
        <v>0.53056316013061</v>
      </c>
      <c r="G87" s="23"/>
    </row>
    <row r="88" spans="1:7" x14ac:dyDescent="0.2">
      <c r="A88" s="21" t="s">
        <v>648</v>
      </c>
      <c r="B88" s="21" t="s">
        <v>647</v>
      </c>
      <c r="C88" s="21" t="s">
        <v>113</v>
      </c>
      <c r="D88" s="24">
        <v>19424785</v>
      </c>
      <c r="E88" s="22">
        <v>7113.3562670000001</v>
      </c>
      <c r="F88" s="23">
        <v>0.51585202514431505</v>
      </c>
      <c r="G88" s="23"/>
    </row>
    <row r="89" spans="1:7" x14ac:dyDescent="0.2">
      <c r="A89" s="21" t="s">
        <v>650</v>
      </c>
      <c r="B89" s="21" t="s">
        <v>649</v>
      </c>
      <c r="C89" s="21" t="s">
        <v>127</v>
      </c>
      <c r="D89" s="24">
        <v>597610</v>
      </c>
      <c r="E89" s="22">
        <v>6972.3158700000004</v>
      </c>
      <c r="F89" s="23">
        <v>0.50562394550248202</v>
      </c>
      <c r="G89" s="23"/>
    </row>
    <row r="90" spans="1:7" x14ac:dyDescent="0.2">
      <c r="A90" s="21" t="s">
        <v>652</v>
      </c>
      <c r="B90" s="21" t="s">
        <v>651</v>
      </c>
      <c r="C90" s="21" t="s">
        <v>399</v>
      </c>
      <c r="D90" s="24">
        <v>2000000</v>
      </c>
      <c r="E90" s="22">
        <v>6525</v>
      </c>
      <c r="F90" s="23">
        <v>0.473185137609621</v>
      </c>
      <c r="G90" s="23"/>
    </row>
    <row r="91" spans="1:7" x14ac:dyDescent="0.2">
      <c r="A91" s="21" t="s">
        <v>654</v>
      </c>
      <c r="B91" s="21" t="s">
        <v>653</v>
      </c>
      <c r="C91" s="21" t="s">
        <v>200</v>
      </c>
      <c r="D91" s="24">
        <v>2023000</v>
      </c>
      <c r="E91" s="22">
        <v>6219.7134999999998</v>
      </c>
      <c r="F91" s="23">
        <v>0.45104612848887599</v>
      </c>
      <c r="G91" s="23"/>
    </row>
    <row r="92" spans="1:7" x14ac:dyDescent="0.2">
      <c r="A92" s="21" t="s">
        <v>656</v>
      </c>
      <c r="B92" s="21" t="s">
        <v>655</v>
      </c>
      <c r="C92" s="21" t="s">
        <v>127</v>
      </c>
      <c r="D92" s="24">
        <v>1650000</v>
      </c>
      <c r="E92" s="22">
        <v>6131.4</v>
      </c>
      <c r="F92" s="23">
        <v>0.444641739883468</v>
      </c>
      <c r="G92" s="23"/>
    </row>
    <row r="93" spans="1:7" x14ac:dyDescent="0.2">
      <c r="A93" s="21" t="s">
        <v>658</v>
      </c>
      <c r="B93" s="21" t="s">
        <v>657</v>
      </c>
      <c r="C93" s="21" t="s">
        <v>132</v>
      </c>
      <c r="D93" s="24">
        <v>900730</v>
      </c>
      <c r="E93" s="22">
        <v>5816.4639749999997</v>
      </c>
      <c r="F93" s="23">
        <v>0.42180295883705399</v>
      </c>
      <c r="G93" s="23"/>
    </row>
    <row r="94" spans="1:7" x14ac:dyDescent="0.2">
      <c r="A94" s="21" t="s">
        <v>660</v>
      </c>
      <c r="B94" s="21" t="s">
        <v>659</v>
      </c>
      <c r="C94" s="21" t="s">
        <v>148</v>
      </c>
      <c r="D94" s="24">
        <v>2025592</v>
      </c>
      <c r="E94" s="22">
        <v>5654.4400679999999</v>
      </c>
      <c r="F94" s="23">
        <v>0.41005318033439597</v>
      </c>
      <c r="G94" s="23"/>
    </row>
    <row r="95" spans="1:7" x14ac:dyDescent="0.2">
      <c r="A95" s="21" t="s">
        <v>662</v>
      </c>
      <c r="B95" s="21" t="s">
        <v>661</v>
      </c>
      <c r="C95" s="21" t="s">
        <v>238</v>
      </c>
      <c r="D95" s="24">
        <v>498548</v>
      </c>
      <c r="E95" s="22">
        <v>5387.8082359999999</v>
      </c>
      <c r="F95" s="23">
        <v>0.39071736115952599</v>
      </c>
      <c r="G95" s="23"/>
    </row>
    <row r="96" spans="1:7" x14ac:dyDescent="0.2">
      <c r="A96" s="21" t="s">
        <v>664</v>
      </c>
      <c r="B96" s="21" t="s">
        <v>663</v>
      </c>
      <c r="C96" s="21" t="s">
        <v>180</v>
      </c>
      <c r="D96" s="24">
        <v>804108</v>
      </c>
      <c r="E96" s="22">
        <v>5385.9153839999999</v>
      </c>
      <c r="F96" s="23">
        <v>0.390580093813305</v>
      </c>
      <c r="G96" s="23"/>
    </row>
    <row r="97" spans="1:9" x14ac:dyDescent="0.2">
      <c r="A97" s="21" t="s">
        <v>666</v>
      </c>
      <c r="B97" s="21" t="s">
        <v>665</v>
      </c>
      <c r="C97" s="21" t="s">
        <v>132</v>
      </c>
      <c r="D97" s="24">
        <v>923838</v>
      </c>
      <c r="E97" s="22">
        <v>5303.2920389999999</v>
      </c>
      <c r="F97" s="23">
        <v>0.38458834839206502</v>
      </c>
      <c r="G97" s="23"/>
    </row>
    <row r="98" spans="1:9" x14ac:dyDescent="0.2">
      <c r="A98" s="21" t="s">
        <v>668</v>
      </c>
      <c r="B98" s="21" t="s">
        <v>667</v>
      </c>
      <c r="C98" s="21" t="s">
        <v>194</v>
      </c>
      <c r="D98" s="24">
        <v>10576724</v>
      </c>
      <c r="E98" s="22">
        <v>4993.2713999999996</v>
      </c>
      <c r="F98" s="23">
        <v>0.362106025215507</v>
      </c>
      <c r="G98" s="23"/>
    </row>
    <row r="99" spans="1:9" x14ac:dyDescent="0.2">
      <c r="A99" s="21" t="s">
        <v>670</v>
      </c>
      <c r="B99" s="21" t="s">
        <v>669</v>
      </c>
      <c r="C99" s="21" t="s">
        <v>200</v>
      </c>
      <c r="D99" s="24">
        <v>1031193</v>
      </c>
      <c r="E99" s="22">
        <v>4947.664014</v>
      </c>
      <c r="F99" s="23">
        <v>0.358798632538047</v>
      </c>
      <c r="G99" s="23"/>
    </row>
    <row r="100" spans="1:9" x14ac:dyDescent="0.2">
      <c r="A100" s="21" t="s">
        <v>672</v>
      </c>
      <c r="B100" s="21" t="s">
        <v>671</v>
      </c>
      <c r="C100" s="21" t="s">
        <v>233</v>
      </c>
      <c r="D100" s="24">
        <v>612600</v>
      </c>
      <c r="E100" s="22">
        <v>4530.4832999999999</v>
      </c>
      <c r="F100" s="23">
        <v>0.32854518984652697</v>
      </c>
      <c r="G100" s="23"/>
    </row>
    <row r="101" spans="1:9" x14ac:dyDescent="0.2">
      <c r="A101" s="21" t="s">
        <v>674</v>
      </c>
      <c r="B101" s="21" t="s">
        <v>673</v>
      </c>
      <c r="C101" s="21" t="s">
        <v>189</v>
      </c>
      <c r="D101" s="24">
        <v>2500000</v>
      </c>
      <c r="E101" s="22">
        <v>4045</v>
      </c>
      <c r="F101" s="23">
        <v>0.29333852592044701</v>
      </c>
      <c r="G101" s="23"/>
    </row>
    <row r="102" spans="1:9" x14ac:dyDescent="0.2">
      <c r="A102" s="21" t="s">
        <v>676</v>
      </c>
      <c r="B102" s="21" t="s">
        <v>675</v>
      </c>
      <c r="C102" s="21" t="s">
        <v>567</v>
      </c>
      <c r="D102" s="24">
        <v>1095186</v>
      </c>
      <c r="E102" s="22">
        <v>3697.3479360000001</v>
      </c>
      <c r="F102" s="23">
        <v>0.26812721714740301</v>
      </c>
      <c r="G102" s="23"/>
    </row>
    <row r="103" spans="1:9" x14ac:dyDescent="0.2">
      <c r="A103" s="21" t="s">
        <v>678</v>
      </c>
      <c r="B103" s="21" t="s">
        <v>677</v>
      </c>
      <c r="C103" s="21" t="s">
        <v>194</v>
      </c>
      <c r="D103" s="24">
        <v>3000000</v>
      </c>
      <c r="E103" s="22">
        <v>3660</v>
      </c>
      <c r="F103" s="23">
        <v>0.265418789831603</v>
      </c>
      <c r="G103" s="23"/>
    </row>
    <row r="104" spans="1:9" x14ac:dyDescent="0.2">
      <c r="A104" s="21" t="s">
        <v>680</v>
      </c>
      <c r="B104" s="21" t="s">
        <v>679</v>
      </c>
      <c r="C104" s="21" t="s">
        <v>180</v>
      </c>
      <c r="D104" s="24">
        <v>1248684</v>
      </c>
      <c r="E104" s="22">
        <v>3448.2408660000001</v>
      </c>
      <c r="F104" s="23">
        <v>0.250062272596066</v>
      </c>
      <c r="G104" s="23"/>
    </row>
    <row r="105" spans="1:9" x14ac:dyDescent="0.2">
      <c r="A105" s="21" t="s">
        <v>682</v>
      </c>
      <c r="B105" s="21" t="s">
        <v>681</v>
      </c>
      <c r="C105" s="21" t="s">
        <v>567</v>
      </c>
      <c r="D105" s="24">
        <v>237080</v>
      </c>
      <c r="E105" s="22">
        <v>2244.0807399999999</v>
      </c>
      <c r="F105" s="23">
        <v>0.16273803122819899</v>
      </c>
      <c r="G105" s="23"/>
    </row>
    <row r="106" spans="1:9" x14ac:dyDescent="0.2">
      <c r="A106" s="21" t="s">
        <v>684</v>
      </c>
      <c r="B106" s="21" t="s">
        <v>683</v>
      </c>
      <c r="C106" s="21" t="s">
        <v>685</v>
      </c>
      <c r="D106" s="24">
        <v>1892146</v>
      </c>
      <c r="E106" s="22">
        <v>2194.8893600000001</v>
      </c>
      <c r="F106" s="23">
        <v>0.15917073162444301</v>
      </c>
      <c r="G106" s="23"/>
    </row>
    <row r="107" spans="1:9" x14ac:dyDescent="0.2">
      <c r="A107" s="21" t="s">
        <v>687</v>
      </c>
      <c r="B107" s="21" t="s">
        <v>686</v>
      </c>
      <c r="C107" s="21" t="s">
        <v>213</v>
      </c>
      <c r="D107" s="24">
        <v>147432</v>
      </c>
      <c r="E107" s="22">
        <v>1303.077732</v>
      </c>
      <c r="F107" s="23">
        <v>9.4497626962827999E-2</v>
      </c>
      <c r="G107" s="23"/>
    </row>
    <row r="108" spans="1:9" ht="10.5" x14ac:dyDescent="0.25">
      <c r="A108" s="20" t="s">
        <v>27</v>
      </c>
      <c r="B108" s="20"/>
      <c r="C108" s="20"/>
      <c r="D108" s="20"/>
      <c r="E108" s="25">
        <f>SUM(E7:E107)</f>
        <v>1354219.3400889996</v>
      </c>
      <c r="F108" s="26">
        <f>SUM(F7:F107)</f>
        <v>98.206354757643354</v>
      </c>
      <c r="G108" s="23"/>
      <c r="H108" s="14"/>
      <c r="I108" s="14"/>
    </row>
    <row r="109" spans="1:9" x14ac:dyDescent="0.2">
      <c r="A109" s="21"/>
      <c r="B109" s="21"/>
      <c r="C109" s="21"/>
      <c r="D109" s="21"/>
      <c r="E109" s="22"/>
      <c r="F109" s="23"/>
      <c r="G109" s="23"/>
    </row>
    <row r="110" spans="1:9" ht="10.5" x14ac:dyDescent="0.25">
      <c r="A110" s="20" t="s">
        <v>28</v>
      </c>
      <c r="B110" s="21"/>
      <c r="C110" s="21"/>
      <c r="D110" s="21"/>
      <c r="E110" s="22"/>
      <c r="F110" s="23"/>
      <c r="G110" s="23"/>
    </row>
    <row r="111" spans="1:9" ht="10.5" x14ac:dyDescent="0.25">
      <c r="A111" s="20" t="s">
        <v>32</v>
      </c>
      <c r="B111" s="21"/>
      <c r="C111" s="21"/>
      <c r="D111" s="21"/>
      <c r="E111" s="22"/>
      <c r="F111" s="23"/>
      <c r="G111" s="23"/>
    </row>
    <row r="112" spans="1:9" x14ac:dyDescent="0.2">
      <c r="A112" s="21" t="s">
        <v>73</v>
      </c>
      <c r="B112" s="21" t="s">
        <v>72</v>
      </c>
      <c r="C112" s="21" t="s">
        <v>34</v>
      </c>
      <c r="D112" s="24">
        <v>2500000</v>
      </c>
      <c r="E112" s="22">
        <v>2495.54</v>
      </c>
      <c r="F112" s="23">
        <v>0.18097355376403301</v>
      </c>
      <c r="G112" s="23">
        <v>5.4359999999999999</v>
      </c>
    </row>
    <row r="113" spans="1:9" ht="10.5" x14ac:dyDescent="0.25">
      <c r="A113" s="20" t="s">
        <v>27</v>
      </c>
      <c r="B113" s="20"/>
      <c r="C113" s="20"/>
      <c r="D113" s="20"/>
      <c r="E113" s="25">
        <f>SUM(E111:E112)</f>
        <v>2495.54</v>
      </c>
      <c r="F113" s="26">
        <f>SUM(F111:F112)</f>
        <v>0.18097355376403301</v>
      </c>
      <c r="G113" s="20"/>
      <c r="H113" s="14"/>
      <c r="I113" s="14"/>
    </row>
    <row r="114" spans="1:9" ht="10.5" x14ac:dyDescent="0.25">
      <c r="A114" s="21"/>
      <c r="B114" s="21"/>
      <c r="C114" s="21"/>
      <c r="D114" s="21"/>
      <c r="E114" s="22"/>
      <c r="F114" s="23"/>
      <c r="G114" s="20"/>
    </row>
    <row r="115" spans="1:9" ht="10.5" x14ac:dyDescent="0.25">
      <c r="A115" s="20" t="s">
        <v>36</v>
      </c>
      <c r="B115" s="20"/>
      <c r="C115" s="20"/>
      <c r="D115" s="20"/>
      <c r="E115" s="25">
        <f>E108+E113</f>
        <v>1356714.8800889996</v>
      </c>
      <c r="F115" s="26">
        <f>F108+F113</f>
        <v>98.387328311407387</v>
      </c>
      <c r="G115" s="21"/>
      <c r="H115" s="14"/>
      <c r="I115" s="14"/>
    </row>
    <row r="116" spans="1:9" ht="10.5" x14ac:dyDescent="0.25">
      <c r="A116" s="20"/>
      <c r="B116" s="20"/>
      <c r="C116" s="20"/>
      <c r="D116" s="20"/>
      <c r="E116" s="25"/>
      <c r="F116" s="26"/>
      <c r="G116" s="21"/>
      <c r="H116" s="14"/>
      <c r="I116" s="14"/>
    </row>
    <row r="117" spans="1:9" ht="10.5" x14ac:dyDescent="0.25">
      <c r="A117" s="20" t="s">
        <v>38</v>
      </c>
      <c r="B117" s="20"/>
      <c r="C117" s="20"/>
      <c r="D117" s="20"/>
      <c r="E117" s="25">
        <f>E119-(E108+E113)</f>
        <v>22237.982412600424</v>
      </c>
      <c r="F117" s="26">
        <f>F119-(F108+F113)</f>
        <v>1.6126716885926129</v>
      </c>
      <c r="G117" s="20"/>
      <c r="H117" s="14"/>
      <c r="I117" s="14"/>
    </row>
    <row r="118" spans="1:9" ht="10.5" x14ac:dyDescent="0.25">
      <c r="A118" s="20"/>
      <c r="B118" s="20"/>
      <c r="C118" s="20"/>
      <c r="D118" s="20"/>
      <c r="E118" s="25"/>
      <c r="F118" s="57"/>
      <c r="G118" s="20"/>
      <c r="H118" s="14"/>
      <c r="I118" s="14"/>
    </row>
    <row r="119" spans="1:9" ht="10.5" x14ac:dyDescent="0.25">
      <c r="A119" s="27" t="s">
        <v>37</v>
      </c>
      <c r="B119" s="27"/>
      <c r="C119" s="27"/>
      <c r="D119" s="27"/>
      <c r="E119" s="28">
        <v>1378952.8625016001</v>
      </c>
      <c r="F119" s="29">
        <v>100</v>
      </c>
      <c r="G119" s="27"/>
      <c r="H119" s="14"/>
      <c r="I119" s="14"/>
    </row>
    <row r="121" spans="1:9" x14ac:dyDescent="0.2">
      <c r="A121" s="7" t="s">
        <v>1495</v>
      </c>
    </row>
    <row r="122" spans="1:9" ht="10.5" x14ac:dyDescent="0.25">
      <c r="A122" s="14" t="s">
        <v>40</v>
      </c>
    </row>
    <row r="123" spans="1:9" ht="10.5" x14ac:dyDescent="0.25">
      <c r="A123" s="14" t="s">
        <v>41</v>
      </c>
    </row>
    <row r="124" spans="1:9" ht="10.5" x14ac:dyDescent="0.25">
      <c r="A124" s="14" t="s">
        <v>42</v>
      </c>
      <c r="B124" s="14"/>
      <c r="C124" s="30" t="s">
        <v>44</v>
      </c>
      <c r="D124" s="14" t="s">
        <v>43</v>
      </c>
    </row>
    <row r="125" spans="1:9" x14ac:dyDescent="0.2">
      <c r="A125" s="7" t="s">
        <v>45</v>
      </c>
      <c r="C125" s="31">
        <v>158.0617</v>
      </c>
      <c r="D125" s="31">
        <v>171.67359999999999</v>
      </c>
    </row>
    <row r="126" spans="1:9" x14ac:dyDescent="0.2">
      <c r="A126" s="7" t="s">
        <v>46</v>
      </c>
      <c r="C126" s="31">
        <v>43.872199999999999</v>
      </c>
      <c r="D126" s="31">
        <v>47.650399999999998</v>
      </c>
    </row>
    <row r="127" spans="1:9" x14ac:dyDescent="0.2">
      <c r="A127" s="7" t="s">
        <v>47</v>
      </c>
      <c r="C127" s="31">
        <v>178.57390000000001</v>
      </c>
      <c r="D127" s="31">
        <v>194.7757</v>
      </c>
    </row>
    <row r="128" spans="1:9" x14ac:dyDescent="0.2">
      <c r="A128" s="7" t="s">
        <v>48</v>
      </c>
      <c r="C128" s="31">
        <v>51.706899999999997</v>
      </c>
      <c r="D128" s="31">
        <v>56.396900000000002</v>
      </c>
    </row>
    <row r="130" spans="1:9" x14ac:dyDescent="0.2">
      <c r="A130" s="7" t="s">
        <v>53</v>
      </c>
    </row>
    <row r="132" spans="1:9" ht="10.5" x14ac:dyDescent="0.25">
      <c r="A132" s="14" t="s">
        <v>49</v>
      </c>
      <c r="D132" s="30" t="s">
        <v>55</v>
      </c>
    </row>
    <row r="134" spans="1:9" ht="10.5" x14ac:dyDescent="0.25">
      <c r="A134" s="14" t="s">
        <v>283</v>
      </c>
      <c r="D134" s="36">
        <v>0.112711401091977</v>
      </c>
    </row>
    <row r="136" spans="1:9" ht="10.5" x14ac:dyDescent="0.25">
      <c r="A136" s="14" t="s">
        <v>993</v>
      </c>
      <c r="D136" s="30" t="s">
        <v>55</v>
      </c>
    </row>
    <row r="138" spans="1:9" ht="10.5" x14ac:dyDescent="0.25">
      <c r="A138" s="64" t="s">
        <v>994</v>
      </c>
      <c r="B138" s="64"/>
      <c r="C138" s="64"/>
      <c r="D138" s="64"/>
      <c r="E138" s="64"/>
      <c r="F138" s="64"/>
      <c r="G138" s="65"/>
      <c r="H138" s="64"/>
      <c r="I138" s="64"/>
    </row>
    <row r="139" spans="1:9" x14ac:dyDescent="0.2">
      <c r="A139" s="66"/>
      <c r="B139" s="65"/>
      <c r="C139" s="65"/>
      <c r="D139" s="65"/>
      <c r="E139" s="11"/>
      <c r="G139" s="11"/>
      <c r="H139" s="65"/>
      <c r="I139" s="65"/>
    </row>
    <row r="140" spans="1:9" ht="10.5" x14ac:dyDescent="0.25">
      <c r="A140" s="64" t="s">
        <v>997</v>
      </c>
      <c r="B140" s="65"/>
      <c r="C140" s="65"/>
      <c r="D140" s="65"/>
      <c r="E140" s="11"/>
      <c r="G140" s="11"/>
      <c r="H140" s="65"/>
      <c r="I140" s="65"/>
    </row>
    <row r="141" spans="1:9" x14ac:dyDescent="0.2">
      <c r="A141" s="66"/>
      <c r="B141" s="65"/>
      <c r="C141" s="65"/>
      <c r="D141" s="65"/>
      <c r="E141" s="11"/>
      <c r="G141" s="11"/>
      <c r="H141" s="65"/>
      <c r="I141" s="65"/>
    </row>
    <row r="142" spans="1:9" x14ac:dyDescent="0.2">
      <c r="A142" s="65"/>
      <c r="B142" s="65"/>
      <c r="C142" s="65"/>
      <c r="D142" s="65"/>
      <c r="E142" s="11"/>
      <c r="G142" s="11"/>
      <c r="H142" s="65"/>
      <c r="I142" s="65"/>
    </row>
    <row r="143" spans="1:9" x14ac:dyDescent="0.2">
      <c r="A143" s="65"/>
      <c r="B143" s="65"/>
      <c r="C143" s="65"/>
      <c r="D143" s="65"/>
      <c r="E143" s="11"/>
      <c r="G143" s="11"/>
      <c r="H143" s="65"/>
      <c r="I143" s="65"/>
    </row>
    <row r="144" spans="1:9" x14ac:dyDescent="0.2">
      <c r="A144" s="65"/>
      <c r="B144" s="65"/>
      <c r="C144" s="65"/>
      <c r="D144" s="65"/>
      <c r="E144" s="11"/>
      <c r="G144" s="11"/>
      <c r="H144" s="65"/>
      <c r="I144" s="65"/>
    </row>
    <row r="145" spans="1:9" x14ac:dyDescent="0.2">
      <c r="A145" s="65"/>
      <c r="B145" s="65"/>
      <c r="C145" s="65"/>
      <c r="D145" s="65"/>
      <c r="E145" s="11"/>
      <c r="G145" s="11"/>
      <c r="H145" s="65"/>
      <c r="I145" s="65"/>
    </row>
    <row r="146" spans="1:9" x14ac:dyDescent="0.2">
      <c r="A146" s="65"/>
      <c r="B146" s="65"/>
      <c r="C146" s="65"/>
      <c r="D146" s="65"/>
      <c r="E146" s="11"/>
      <c r="G146" s="11"/>
      <c r="H146" s="65"/>
      <c r="I146" s="65"/>
    </row>
    <row r="147" spans="1:9" x14ac:dyDescent="0.2">
      <c r="A147" s="65"/>
      <c r="B147" s="65"/>
      <c r="C147" s="65"/>
      <c r="D147" s="65"/>
      <c r="E147" s="11"/>
      <c r="G147" s="11"/>
      <c r="H147" s="65"/>
      <c r="I147" s="65"/>
    </row>
    <row r="148" spans="1:9" x14ac:dyDescent="0.2">
      <c r="A148" s="65"/>
      <c r="B148" s="65"/>
      <c r="C148" s="65"/>
      <c r="D148" s="65"/>
      <c r="E148" s="11"/>
      <c r="G148" s="11"/>
      <c r="H148" s="65"/>
      <c r="I148" s="65"/>
    </row>
    <row r="149" spans="1:9" x14ac:dyDescent="0.2">
      <c r="A149" s="65"/>
      <c r="B149" s="65"/>
      <c r="C149" s="65"/>
      <c r="D149" s="65"/>
      <c r="E149" s="11"/>
      <c r="G149" s="11"/>
      <c r="H149" s="65"/>
      <c r="I149" s="65"/>
    </row>
    <row r="150" spans="1:9" x14ac:dyDescent="0.2">
      <c r="A150" s="65"/>
      <c r="B150" s="65"/>
      <c r="C150" s="65"/>
      <c r="D150" s="65"/>
      <c r="E150" s="11"/>
      <c r="G150" s="11"/>
      <c r="H150" s="65"/>
      <c r="I150" s="65"/>
    </row>
    <row r="151" spans="1:9" x14ac:dyDescent="0.2">
      <c r="A151" s="65"/>
      <c r="B151" s="65"/>
      <c r="C151" s="65"/>
      <c r="D151" s="65"/>
      <c r="E151" s="11"/>
      <c r="G151" s="11"/>
      <c r="H151" s="65"/>
      <c r="I151" s="65"/>
    </row>
    <row r="152" spans="1:9" x14ac:dyDescent="0.2">
      <c r="A152" s="65"/>
      <c r="B152" s="65"/>
      <c r="C152" s="65"/>
      <c r="D152" s="65"/>
      <c r="E152" s="11"/>
      <c r="G152" s="11"/>
      <c r="H152" s="65"/>
      <c r="I152" s="65"/>
    </row>
    <row r="153" spans="1:9" x14ac:dyDescent="0.2">
      <c r="A153" s="65"/>
      <c r="B153" s="65"/>
      <c r="C153" s="65"/>
      <c r="D153" s="65"/>
      <c r="E153" s="11"/>
      <c r="G153" s="11"/>
      <c r="H153" s="65"/>
      <c r="I153" s="65"/>
    </row>
    <row r="154" spans="1:9" x14ac:dyDescent="0.2">
      <c r="A154" s="65"/>
      <c r="B154" s="65"/>
      <c r="C154" s="65"/>
      <c r="D154" s="65"/>
      <c r="E154" s="11"/>
      <c r="G154" s="11"/>
      <c r="H154" s="65"/>
      <c r="I154" s="65"/>
    </row>
    <row r="155" spans="1:9" x14ac:dyDescent="0.2">
      <c r="A155" s="65"/>
      <c r="B155" s="65"/>
      <c r="C155" s="65"/>
      <c r="D155" s="65"/>
      <c r="E155" s="11"/>
      <c r="G155" s="11"/>
      <c r="H155" s="65"/>
      <c r="I155" s="65"/>
    </row>
    <row r="156" spans="1:9" x14ac:dyDescent="0.2">
      <c r="A156" s="65"/>
      <c r="B156" s="65"/>
      <c r="C156" s="65"/>
      <c r="D156" s="65"/>
      <c r="E156" s="11"/>
      <c r="G156" s="11"/>
      <c r="H156" s="65"/>
      <c r="I156" s="65"/>
    </row>
    <row r="157" spans="1:9" x14ac:dyDescent="0.2">
      <c r="A157" s="65"/>
      <c r="B157" s="65"/>
      <c r="C157" s="65"/>
      <c r="D157" s="65"/>
      <c r="E157" s="11"/>
      <c r="G157" s="11"/>
      <c r="H157" s="65"/>
      <c r="I157" s="65"/>
    </row>
    <row r="158" spans="1:9" ht="10.5" x14ac:dyDescent="0.25">
      <c r="A158" s="64" t="s">
        <v>1010</v>
      </c>
      <c r="B158" s="65"/>
      <c r="C158" s="65"/>
      <c r="D158" s="65"/>
      <c r="E158" s="11"/>
      <c r="G158" s="11"/>
      <c r="H158" s="65"/>
      <c r="I158" s="65"/>
    </row>
    <row r="159" spans="1:9" x14ac:dyDescent="0.2">
      <c r="A159" s="65"/>
      <c r="B159" s="65"/>
      <c r="C159" s="65"/>
      <c r="D159" s="65"/>
      <c r="E159" s="11"/>
      <c r="G159" s="11"/>
      <c r="H159" s="65"/>
      <c r="I159" s="65"/>
    </row>
    <row r="160" spans="1:9" ht="10.5" x14ac:dyDescent="0.25">
      <c r="A160" s="64" t="s">
        <v>998</v>
      </c>
      <c r="B160" s="65"/>
      <c r="C160" s="65"/>
      <c r="D160" s="65"/>
      <c r="E160" s="11"/>
      <c r="G160" s="11"/>
      <c r="H160" s="65"/>
      <c r="I160" s="65"/>
    </row>
    <row r="161" spans="1:9" x14ac:dyDescent="0.2">
      <c r="A161" s="65"/>
      <c r="B161" s="65"/>
      <c r="C161" s="65"/>
      <c r="D161" s="65"/>
      <c r="E161" s="11"/>
      <c r="G161" s="11"/>
      <c r="H161" s="65"/>
      <c r="I161" s="65"/>
    </row>
    <row r="162" spans="1:9" x14ac:dyDescent="0.2">
      <c r="A162" s="65"/>
      <c r="B162" s="65"/>
      <c r="C162" s="65"/>
      <c r="D162" s="65"/>
      <c r="E162" s="11"/>
      <c r="G162" s="11"/>
      <c r="H162" s="65"/>
      <c r="I162" s="65"/>
    </row>
    <row r="163" spans="1:9" x14ac:dyDescent="0.2">
      <c r="A163" s="65"/>
      <c r="B163" s="65"/>
      <c r="C163" s="65"/>
      <c r="D163" s="65"/>
      <c r="E163" s="11"/>
      <c r="G163" s="11"/>
      <c r="H163" s="65"/>
      <c r="I163" s="65"/>
    </row>
    <row r="164" spans="1:9" x14ac:dyDescent="0.2">
      <c r="A164" s="65"/>
      <c r="B164" s="65"/>
      <c r="C164" s="65"/>
      <c r="D164" s="65"/>
      <c r="E164" s="11"/>
      <c r="G164" s="11"/>
      <c r="H164" s="65"/>
      <c r="I164" s="65"/>
    </row>
    <row r="165" spans="1:9" x14ac:dyDescent="0.2">
      <c r="A165" s="65"/>
      <c r="B165" s="65"/>
      <c r="C165" s="65"/>
      <c r="D165" s="65"/>
      <c r="E165" s="11"/>
      <c r="G165" s="11"/>
      <c r="H165" s="65"/>
      <c r="I165" s="65"/>
    </row>
    <row r="166" spans="1:9" x14ac:dyDescent="0.2">
      <c r="A166" s="65"/>
      <c r="B166" s="65"/>
      <c r="C166" s="65"/>
      <c r="D166" s="65"/>
      <c r="E166" s="11"/>
      <c r="G166" s="11"/>
      <c r="H166" s="65"/>
      <c r="I166" s="65"/>
    </row>
    <row r="167" spans="1:9" x14ac:dyDescent="0.2">
      <c r="A167" s="65"/>
      <c r="B167" s="65"/>
      <c r="C167" s="65"/>
      <c r="D167" s="65"/>
      <c r="E167" s="11"/>
      <c r="G167" s="11"/>
      <c r="H167" s="65"/>
      <c r="I167" s="65"/>
    </row>
    <row r="168" spans="1:9" x14ac:dyDescent="0.2">
      <c r="A168" s="65"/>
      <c r="B168" s="65"/>
      <c r="C168" s="65"/>
      <c r="D168" s="65"/>
      <c r="E168" s="11"/>
      <c r="G168" s="11"/>
      <c r="H168" s="65"/>
      <c r="I168" s="65"/>
    </row>
    <row r="169" spans="1:9" x14ac:dyDescent="0.2">
      <c r="A169" s="65"/>
      <c r="B169" s="65"/>
      <c r="C169" s="65"/>
      <c r="D169" s="65"/>
      <c r="E169" s="11"/>
      <c r="G169" s="11"/>
      <c r="H169" s="65"/>
      <c r="I169" s="65"/>
    </row>
    <row r="170" spans="1:9" x14ac:dyDescent="0.2">
      <c r="A170" s="65"/>
      <c r="B170" s="65"/>
      <c r="C170" s="65"/>
      <c r="D170" s="65"/>
      <c r="E170" s="11"/>
      <c r="G170" s="11"/>
      <c r="H170" s="65"/>
      <c r="I170" s="65"/>
    </row>
    <row r="171" spans="1:9" x14ac:dyDescent="0.2">
      <c r="A171" s="65"/>
      <c r="B171" s="65"/>
      <c r="C171" s="65"/>
      <c r="D171" s="65"/>
      <c r="E171" s="11"/>
      <c r="G171" s="11"/>
      <c r="H171" s="65"/>
      <c r="I171" s="65"/>
    </row>
    <row r="172" spans="1:9" x14ac:dyDescent="0.2">
      <c r="A172" s="65"/>
      <c r="B172" s="65"/>
      <c r="C172" s="65"/>
      <c r="D172" s="65"/>
      <c r="E172" s="11"/>
      <c r="G172" s="11"/>
      <c r="H172" s="65"/>
      <c r="I172" s="65"/>
    </row>
    <row r="173" spans="1:9" x14ac:dyDescent="0.2">
      <c r="A173" s="65"/>
      <c r="B173" s="65"/>
      <c r="C173" s="65"/>
      <c r="D173" s="65"/>
      <c r="E173" s="11"/>
      <c r="G173" s="11"/>
      <c r="H173" s="65"/>
      <c r="I173" s="65"/>
    </row>
    <row r="174" spans="1:9" x14ac:dyDescent="0.2">
      <c r="A174" s="65"/>
      <c r="B174" s="65"/>
      <c r="C174" s="65"/>
      <c r="D174" s="65"/>
      <c r="E174" s="11"/>
      <c r="G174" s="11"/>
      <c r="H174" s="65"/>
      <c r="I174" s="65"/>
    </row>
    <row r="175" spans="1:9" x14ac:dyDescent="0.2">
      <c r="A175" s="65"/>
      <c r="B175" s="65"/>
      <c r="C175" s="65"/>
      <c r="D175" s="65"/>
      <c r="E175" s="11"/>
      <c r="G175" s="11"/>
      <c r="H175" s="65"/>
      <c r="I175" s="65"/>
    </row>
    <row r="176" spans="1:9" x14ac:dyDescent="0.2">
      <c r="A176" s="65"/>
      <c r="B176" s="65"/>
      <c r="C176" s="65"/>
      <c r="D176" s="65"/>
      <c r="E176" s="11"/>
      <c r="G176" s="11"/>
      <c r="H176" s="65"/>
      <c r="I176" s="65"/>
    </row>
    <row r="177" spans="1:9" x14ac:dyDescent="0.2">
      <c r="A177" s="65"/>
      <c r="B177" s="65"/>
      <c r="C177" s="65"/>
      <c r="D177" s="65"/>
      <c r="E177" s="11"/>
      <c r="G177" s="11"/>
      <c r="H177" s="65"/>
      <c r="I177" s="65"/>
    </row>
    <row r="178" spans="1:9" x14ac:dyDescent="0.2">
      <c r="A178" s="7" t="s">
        <v>1011</v>
      </c>
      <c r="B178" s="65"/>
      <c r="C178" s="65"/>
      <c r="D178" s="65"/>
      <c r="E178" s="11"/>
      <c r="G178" s="11"/>
      <c r="H178" s="65"/>
      <c r="I178" s="65"/>
    </row>
    <row r="179" spans="1:9" x14ac:dyDescent="0.2">
      <c r="A179" s="65"/>
      <c r="B179" s="65"/>
      <c r="C179" s="65"/>
      <c r="D179" s="65"/>
      <c r="E179" s="11"/>
      <c r="G179" s="11"/>
      <c r="H179" s="65"/>
      <c r="I179" s="65"/>
    </row>
    <row r="180" spans="1:9" x14ac:dyDescent="0.2">
      <c r="A180" s="65" t="s">
        <v>1001</v>
      </c>
      <c r="B180" s="65"/>
      <c r="C180" s="65"/>
      <c r="D180" s="65"/>
      <c r="E180" s="11"/>
      <c r="G180" s="11"/>
      <c r="H180" s="65"/>
      <c r="I180" s="65"/>
    </row>
    <row r="181" spans="1:9" x14ac:dyDescent="0.2">
      <c r="A181" s="65"/>
      <c r="B181" s="65"/>
      <c r="C181" s="65"/>
      <c r="D181" s="65"/>
      <c r="E181" s="11"/>
      <c r="G181" s="11"/>
      <c r="H181" s="65"/>
      <c r="I181" s="65"/>
    </row>
    <row r="182" spans="1:9" x14ac:dyDescent="0.2">
      <c r="A182" s="65"/>
      <c r="B182" s="65"/>
      <c r="C182" s="65"/>
      <c r="D182" s="65"/>
      <c r="E182" s="11"/>
      <c r="G182" s="11"/>
      <c r="H182" s="65"/>
      <c r="I182" s="65"/>
    </row>
    <row r="183" spans="1:9" x14ac:dyDescent="0.2">
      <c r="A183" s="65"/>
      <c r="B183" s="65"/>
      <c r="C183" s="65"/>
      <c r="D183" s="65"/>
      <c r="E183" s="11"/>
      <c r="G183" s="11"/>
      <c r="H183" s="65"/>
      <c r="I183" s="65"/>
    </row>
    <row r="184" spans="1:9" x14ac:dyDescent="0.2">
      <c r="A184" s="65"/>
      <c r="B184" s="65"/>
      <c r="C184" s="65"/>
      <c r="D184" s="65"/>
      <c r="E184" s="11"/>
      <c r="G184" s="11"/>
      <c r="H184" s="65"/>
      <c r="I184" s="65"/>
    </row>
    <row r="185" spans="1:9" x14ac:dyDescent="0.2">
      <c r="A185" s="65"/>
      <c r="B185" s="65"/>
      <c r="C185" s="65"/>
      <c r="D185" s="65"/>
      <c r="E185" s="11"/>
      <c r="G185" s="11"/>
      <c r="H185" s="65"/>
      <c r="I185" s="65"/>
    </row>
    <row r="186" spans="1:9" x14ac:dyDescent="0.2">
      <c r="A186" s="65"/>
      <c r="B186" s="65"/>
      <c r="C186" s="65"/>
      <c r="D186" s="65"/>
      <c r="E186" s="11"/>
      <c r="G186" s="11"/>
      <c r="H186" s="65"/>
      <c r="I186" s="65"/>
    </row>
    <row r="187" spans="1:9" x14ac:dyDescent="0.2">
      <c r="A187" s="65"/>
      <c r="B187" s="65"/>
      <c r="C187" s="65"/>
      <c r="D187" s="65"/>
      <c r="E187" s="11"/>
      <c r="G187" s="11"/>
      <c r="H187" s="65"/>
      <c r="I187" s="65"/>
    </row>
    <row r="188" spans="1:9" x14ac:dyDescent="0.2">
      <c r="A188" s="65"/>
      <c r="B188" s="65"/>
      <c r="C188" s="65"/>
      <c r="D188" s="65"/>
      <c r="E188" s="11"/>
      <c r="G188" s="11"/>
      <c r="H188" s="65"/>
      <c r="I188" s="65"/>
    </row>
    <row r="189" spans="1:9" x14ac:dyDescent="0.2">
      <c r="A189" s="65"/>
      <c r="B189" s="65"/>
      <c r="C189" s="65"/>
      <c r="D189" s="65"/>
      <c r="E189" s="11"/>
      <c r="G189" s="11"/>
      <c r="H189" s="65"/>
      <c r="I189" s="65"/>
    </row>
    <row r="190" spans="1:9" x14ac:dyDescent="0.2">
      <c r="A190" s="65"/>
      <c r="B190" s="65"/>
      <c r="C190" s="65"/>
      <c r="D190" s="65"/>
      <c r="E190" s="11"/>
      <c r="G190" s="11"/>
      <c r="H190" s="65"/>
      <c r="I190" s="65"/>
    </row>
    <row r="191" spans="1:9" x14ac:dyDescent="0.2">
      <c r="A191" s="65"/>
      <c r="B191" s="65"/>
      <c r="C191" s="65"/>
      <c r="D191" s="65"/>
      <c r="E191" s="11"/>
      <c r="G191" s="11"/>
      <c r="H191" s="65"/>
      <c r="I191" s="65"/>
    </row>
    <row r="192" spans="1:9" x14ac:dyDescent="0.2">
      <c r="A192" s="65"/>
      <c r="B192" s="65"/>
      <c r="C192" s="65"/>
      <c r="D192" s="65"/>
      <c r="E192" s="11"/>
      <c r="G192" s="11"/>
      <c r="H192" s="65"/>
      <c r="I192" s="65"/>
    </row>
    <row r="193" spans="1:9" x14ac:dyDescent="0.2">
      <c r="A193" s="65"/>
      <c r="B193" s="65"/>
      <c r="C193" s="65"/>
      <c r="D193" s="65"/>
      <c r="E193" s="11"/>
      <c r="G193" s="11"/>
      <c r="H193" s="65"/>
      <c r="I193" s="65"/>
    </row>
    <row r="194" spans="1:9" x14ac:dyDescent="0.2">
      <c r="A194" s="65"/>
      <c r="B194" s="65"/>
      <c r="C194" s="65"/>
      <c r="D194" s="65"/>
      <c r="E194" s="11"/>
      <c r="G194" s="11"/>
      <c r="H194" s="65"/>
      <c r="I194" s="65"/>
    </row>
    <row r="195" spans="1:9" x14ac:dyDescent="0.2">
      <c r="A195" s="65"/>
      <c r="B195" s="65"/>
      <c r="C195" s="65"/>
      <c r="D195" s="65"/>
      <c r="E195" s="11"/>
      <c r="G195" s="11"/>
      <c r="H195" s="65"/>
      <c r="I195" s="65"/>
    </row>
    <row r="196" spans="1:9" x14ac:dyDescent="0.2">
      <c r="A196" s="65"/>
      <c r="B196" s="65"/>
      <c r="C196" s="65"/>
      <c r="D196" s="65"/>
      <c r="E196" s="11"/>
      <c r="G196" s="11"/>
      <c r="H196" s="65"/>
      <c r="I196" s="65"/>
    </row>
    <row r="197" spans="1:9" x14ac:dyDescent="0.2">
      <c r="A197" s="65"/>
      <c r="B197" s="65"/>
      <c r="C197" s="65"/>
      <c r="D197" s="65"/>
      <c r="E197" s="11"/>
      <c r="G197" s="11"/>
      <c r="H197" s="65"/>
      <c r="I197" s="65"/>
    </row>
    <row r="198" spans="1:9" x14ac:dyDescent="0.2">
      <c r="A198" s="65"/>
      <c r="B198" s="65"/>
      <c r="C198" s="65"/>
      <c r="D198" s="65"/>
      <c r="E198" s="11"/>
      <c r="G198" s="11"/>
      <c r="H198" s="65"/>
      <c r="I198" s="65"/>
    </row>
    <row r="199" spans="1:9" x14ac:dyDescent="0.2">
      <c r="A199" s="65"/>
      <c r="B199" s="65"/>
      <c r="C199" s="65"/>
      <c r="D199" s="65"/>
      <c r="E199" s="11"/>
      <c r="G199" s="11"/>
      <c r="H199" s="65"/>
      <c r="I199" s="65"/>
    </row>
    <row r="200" spans="1:9" x14ac:dyDescent="0.2">
      <c r="A200" s="65"/>
      <c r="B200" s="65"/>
      <c r="C200" s="65"/>
      <c r="D200" s="65"/>
      <c r="E200" s="11"/>
      <c r="G200" s="11"/>
      <c r="H200" s="65"/>
      <c r="I200" s="65"/>
    </row>
    <row r="201" spans="1:9" x14ac:dyDescent="0.2">
      <c r="A201" s="65"/>
      <c r="B201" s="65"/>
      <c r="C201" s="65"/>
      <c r="D201" s="65"/>
      <c r="E201" s="11"/>
      <c r="G201" s="11"/>
      <c r="H201" s="65"/>
      <c r="I201" s="65"/>
    </row>
    <row r="202" spans="1:9" x14ac:dyDescent="0.2">
      <c r="A202" s="65"/>
      <c r="B202" s="65"/>
      <c r="C202" s="65"/>
      <c r="D202" s="65"/>
      <c r="E202" s="11"/>
      <c r="G202" s="11"/>
      <c r="H202" s="65"/>
      <c r="I202" s="65"/>
    </row>
    <row r="203" spans="1:9" x14ac:dyDescent="0.2">
      <c r="A203" s="65"/>
      <c r="B203" s="65"/>
      <c r="C203" s="65"/>
      <c r="D203" s="65"/>
      <c r="E203" s="11"/>
      <c r="G203" s="11"/>
      <c r="H203" s="65"/>
      <c r="I203" s="65"/>
    </row>
    <row r="204" spans="1:9" x14ac:dyDescent="0.2">
      <c r="A204" s="65"/>
      <c r="B204" s="65"/>
      <c r="C204" s="65"/>
      <c r="D204" s="65"/>
      <c r="E204" s="11"/>
      <c r="G204" s="11"/>
      <c r="H204" s="65"/>
      <c r="I204" s="65"/>
    </row>
    <row r="205" spans="1:9" x14ac:dyDescent="0.2">
      <c r="A205" s="65"/>
      <c r="B205" s="65"/>
      <c r="C205" s="65"/>
      <c r="D205" s="65"/>
      <c r="E205" s="11"/>
      <c r="G205" s="11"/>
      <c r="H205" s="65"/>
      <c r="I205" s="65"/>
    </row>
    <row r="206" spans="1:9" x14ac:dyDescent="0.2">
      <c r="A206" s="65"/>
      <c r="B206" s="65"/>
      <c r="C206" s="65"/>
      <c r="D206" s="65"/>
      <c r="E206" s="11"/>
      <c r="G206" s="11"/>
      <c r="H206" s="65"/>
      <c r="I206" s="65"/>
    </row>
    <row r="207" spans="1:9" x14ac:dyDescent="0.2">
      <c r="A207" s="65"/>
      <c r="B207" s="65"/>
      <c r="C207" s="65"/>
      <c r="D207" s="65"/>
      <c r="E207" s="11"/>
      <c r="G207" s="11"/>
      <c r="H207" s="65"/>
      <c r="I207" s="65"/>
    </row>
    <row r="208" spans="1:9" x14ac:dyDescent="0.2">
      <c r="A208" s="65"/>
      <c r="B208" s="65"/>
      <c r="C208" s="65"/>
      <c r="D208" s="65"/>
      <c r="E208" s="11"/>
      <c r="G208" s="11"/>
      <c r="H208" s="65"/>
      <c r="I208" s="65"/>
    </row>
    <row r="209" spans="1:9" x14ac:dyDescent="0.2">
      <c r="A209" s="65"/>
      <c r="B209" s="65"/>
      <c r="C209" s="65"/>
      <c r="D209" s="65"/>
      <c r="E209" s="11"/>
      <c r="G209" s="11"/>
      <c r="H209" s="65"/>
      <c r="I209" s="65"/>
    </row>
    <row r="210" spans="1:9" x14ac:dyDescent="0.2">
      <c r="A210" s="65"/>
      <c r="B210" s="65"/>
      <c r="C210" s="65"/>
      <c r="D210" s="65"/>
      <c r="E210" s="11"/>
      <c r="G210" s="11"/>
      <c r="H210" s="65"/>
      <c r="I210" s="65"/>
    </row>
    <row r="211" spans="1:9" x14ac:dyDescent="0.2">
      <c r="A211" s="65"/>
      <c r="B211" s="65"/>
      <c r="C211" s="65"/>
      <c r="D211" s="65"/>
      <c r="E211" s="11"/>
      <c r="G211" s="11"/>
      <c r="H211" s="65"/>
      <c r="I211" s="65"/>
    </row>
    <row r="212" spans="1:9" x14ac:dyDescent="0.2">
      <c r="A212" s="65"/>
      <c r="B212" s="65"/>
      <c r="C212" s="65"/>
      <c r="D212" s="65"/>
      <c r="E212" s="11"/>
      <c r="G212" s="11"/>
      <c r="H212" s="65"/>
      <c r="I212" s="65"/>
    </row>
    <row r="213" spans="1:9" x14ac:dyDescent="0.2">
      <c r="A213" s="65"/>
      <c r="B213" s="65"/>
      <c r="C213" s="65"/>
      <c r="D213" s="65"/>
      <c r="E213" s="11"/>
      <c r="G213" s="11"/>
      <c r="H213" s="65"/>
      <c r="I213" s="65"/>
    </row>
    <row r="214" spans="1:9" x14ac:dyDescent="0.2">
      <c r="A214" s="65"/>
      <c r="B214" s="65"/>
      <c r="C214" s="65"/>
      <c r="D214" s="65"/>
      <c r="E214" s="11"/>
      <c r="G214" s="11"/>
      <c r="H214" s="65"/>
      <c r="I214" s="65"/>
    </row>
    <row r="215" spans="1:9" x14ac:dyDescent="0.2">
      <c r="A215" s="65"/>
      <c r="B215" s="65"/>
      <c r="C215" s="65"/>
      <c r="D215" s="65"/>
      <c r="E215" s="11"/>
      <c r="G215" s="11"/>
      <c r="H215" s="65"/>
      <c r="I215" s="65"/>
    </row>
    <row r="216" spans="1:9" x14ac:dyDescent="0.2">
      <c r="A216" s="65"/>
      <c r="B216" s="65"/>
      <c r="C216" s="65"/>
      <c r="D216" s="65"/>
      <c r="E216" s="11"/>
      <c r="G216" s="11"/>
      <c r="H216" s="65"/>
      <c r="I216" s="65"/>
    </row>
    <row r="217" spans="1:9" x14ac:dyDescent="0.2">
      <c r="A217" s="65"/>
      <c r="B217" s="65"/>
      <c r="C217" s="65"/>
      <c r="D217" s="65"/>
      <c r="E217" s="11"/>
      <c r="G217" s="11"/>
      <c r="H217" s="65"/>
      <c r="I217" s="65"/>
    </row>
    <row r="218" spans="1:9" x14ac:dyDescent="0.2">
      <c r="A218" s="65"/>
      <c r="B218" s="65"/>
      <c r="C218" s="65"/>
      <c r="D218" s="65"/>
      <c r="E218" s="11"/>
      <c r="G218" s="11"/>
      <c r="H218" s="65"/>
      <c r="I218" s="65"/>
    </row>
    <row r="219" spans="1:9" x14ac:dyDescent="0.2">
      <c r="A219" s="65"/>
      <c r="B219" s="65"/>
      <c r="C219" s="65"/>
      <c r="D219" s="65"/>
      <c r="E219" s="11"/>
      <c r="G219" s="11"/>
      <c r="H219" s="65"/>
      <c r="I219" s="65"/>
    </row>
    <row r="220" spans="1:9" x14ac:dyDescent="0.2">
      <c r="A220" s="65"/>
      <c r="B220" s="65"/>
      <c r="C220" s="65"/>
      <c r="D220" s="65"/>
      <c r="E220" s="11"/>
      <c r="G220" s="11"/>
      <c r="H220" s="65"/>
      <c r="I220" s="65"/>
    </row>
    <row r="221" spans="1:9" x14ac:dyDescent="0.2">
      <c r="A221" s="65"/>
      <c r="B221" s="65"/>
      <c r="C221" s="65"/>
      <c r="D221" s="65"/>
      <c r="E221" s="11"/>
      <c r="G221" s="11"/>
      <c r="H221" s="65"/>
      <c r="I221" s="65"/>
    </row>
    <row r="222" spans="1:9" x14ac:dyDescent="0.2">
      <c r="A222" s="65"/>
      <c r="B222" s="65"/>
      <c r="C222" s="65"/>
      <c r="D222" s="65"/>
      <c r="E222" s="11"/>
      <c r="G222" s="11"/>
      <c r="H222" s="65"/>
      <c r="I222" s="65"/>
    </row>
    <row r="223" spans="1:9" x14ac:dyDescent="0.2">
      <c r="A223" s="65"/>
      <c r="B223" s="65"/>
      <c r="C223" s="65"/>
      <c r="D223" s="65"/>
      <c r="E223" s="11"/>
      <c r="G223" s="11"/>
      <c r="H223" s="65"/>
      <c r="I223" s="65"/>
    </row>
    <row r="224" spans="1:9" x14ac:dyDescent="0.2">
      <c r="A224" s="65"/>
      <c r="B224" s="65"/>
      <c r="C224" s="65"/>
      <c r="D224" s="65"/>
      <c r="E224" s="11"/>
      <c r="G224" s="11"/>
      <c r="H224" s="65"/>
      <c r="I224" s="65"/>
    </row>
    <row r="225" spans="1:9" x14ac:dyDescent="0.2">
      <c r="A225" s="65"/>
      <c r="B225" s="65"/>
      <c r="C225" s="65"/>
      <c r="D225" s="65"/>
      <c r="E225" s="11"/>
      <c r="G225" s="11"/>
      <c r="H225" s="65"/>
      <c r="I225" s="65"/>
    </row>
    <row r="226" spans="1:9" x14ac:dyDescent="0.2">
      <c r="A226" s="65"/>
      <c r="B226" s="65"/>
      <c r="C226" s="65"/>
      <c r="D226" s="65"/>
      <c r="E226" s="11"/>
      <c r="G226" s="11"/>
      <c r="H226" s="65"/>
      <c r="I226" s="65"/>
    </row>
    <row r="227" spans="1:9" x14ac:dyDescent="0.2">
      <c r="A227" s="65"/>
      <c r="B227" s="65"/>
      <c r="C227" s="65"/>
      <c r="D227" s="65"/>
      <c r="E227" s="11"/>
      <c r="G227" s="11"/>
      <c r="H227" s="65"/>
      <c r="I227" s="65"/>
    </row>
    <row r="228" spans="1:9" x14ac:dyDescent="0.2">
      <c r="A228" s="65"/>
      <c r="B228" s="65"/>
      <c r="C228" s="65"/>
      <c r="D228" s="65"/>
      <c r="E228" s="11"/>
      <c r="G228" s="11"/>
      <c r="H228" s="65"/>
      <c r="I228" s="65"/>
    </row>
    <row r="229" spans="1:9" x14ac:dyDescent="0.2">
      <c r="A229" s="65"/>
      <c r="B229" s="65"/>
      <c r="C229" s="65"/>
      <c r="D229" s="65"/>
      <c r="E229" s="11"/>
      <c r="G229" s="11"/>
      <c r="H229" s="65"/>
      <c r="I229" s="65"/>
    </row>
    <row r="230" spans="1:9" x14ac:dyDescent="0.2">
      <c r="A230" s="65"/>
      <c r="B230" s="65"/>
      <c r="C230" s="65"/>
      <c r="D230" s="65"/>
      <c r="E230" s="11"/>
      <c r="G230" s="11"/>
      <c r="H230" s="65"/>
      <c r="I230" s="65"/>
    </row>
    <row r="231" spans="1:9" x14ac:dyDescent="0.2">
      <c r="A231" s="65"/>
      <c r="B231" s="65"/>
      <c r="C231" s="65"/>
      <c r="D231" s="65"/>
      <c r="E231" s="11"/>
      <c r="G231" s="11"/>
      <c r="H231" s="65"/>
      <c r="I231" s="65"/>
    </row>
    <row r="232" spans="1:9" x14ac:dyDescent="0.2">
      <c r="A232" s="65"/>
      <c r="B232" s="65"/>
      <c r="C232" s="65"/>
      <c r="D232" s="65"/>
      <c r="E232" s="11"/>
      <c r="G232" s="11"/>
      <c r="H232" s="65"/>
      <c r="I232" s="65"/>
    </row>
    <row r="233" spans="1:9" x14ac:dyDescent="0.2">
      <c r="A233" s="65"/>
      <c r="B233" s="65"/>
      <c r="C233" s="65"/>
      <c r="D233" s="65"/>
      <c r="E233" s="11"/>
      <c r="G233" s="11"/>
      <c r="H233" s="65"/>
      <c r="I233" s="65"/>
    </row>
    <row r="234" spans="1:9" x14ac:dyDescent="0.2">
      <c r="A234" s="65"/>
      <c r="B234" s="65"/>
      <c r="C234" s="65"/>
      <c r="D234" s="65"/>
      <c r="E234" s="11"/>
      <c r="G234" s="11"/>
      <c r="H234" s="65"/>
      <c r="I234" s="65"/>
    </row>
    <row r="235" spans="1:9" x14ac:dyDescent="0.2">
      <c r="A235" s="65"/>
      <c r="B235" s="65"/>
      <c r="C235" s="65"/>
      <c r="D235" s="65"/>
      <c r="E235" s="11"/>
      <c r="G235" s="11"/>
      <c r="H235" s="65"/>
      <c r="I235" s="65"/>
    </row>
    <row r="236" spans="1:9" x14ac:dyDescent="0.2">
      <c r="A236" s="65"/>
      <c r="B236" s="65"/>
      <c r="C236" s="65"/>
      <c r="D236" s="65"/>
      <c r="E236" s="11"/>
      <c r="G236" s="11"/>
      <c r="H236" s="65"/>
      <c r="I236" s="65"/>
    </row>
    <row r="237" spans="1:9" x14ac:dyDescent="0.2">
      <c r="A237" s="65"/>
      <c r="B237" s="65"/>
      <c r="C237" s="65"/>
      <c r="D237" s="65"/>
      <c r="E237" s="11"/>
      <c r="G237" s="11"/>
      <c r="H237" s="65"/>
      <c r="I237" s="65"/>
    </row>
    <row r="238" spans="1:9" x14ac:dyDescent="0.2">
      <c r="A238" s="65"/>
      <c r="B238" s="65"/>
      <c r="C238" s="65"/>
      <c r="D238" s="65"/>
      <c r="E238" s="11"/>
      <c r="G238" s="11"/>
      <c r="H238" s="65"/>
      <c r="I238" s="65"/>
    </row>
    <row r="239" spans="1:9" x14ac:dyDescent="0.2">
      <c r="A239" s="65"/>
      <c r="B239" s="65"/>
      <c r="C239" s="65"/>
      <c r="D239" s="65"/>
      <c r="E239" s="11"/>
      <c r="G239" s="11"/>
      <c r="H239" s="65"/>
      <c r="I239" s="65"/>
    </row>
    <row r="240" spans="1:9" x14ac:dyDescent="0.2">
      <c r="A240" s="65"/>
      <c r="B240" s="65"/>
      <c r="C240" s="65"/>
      <c r="D240" s="65"/>
      <c r="E240" s="11"/>
      <c r="G240" s="11"/>
      <c r="H240" s="65"/>
      <c r="I240" s="65"/>
    </row>
    <row r="241" spans="1:9" x14ac:dyDescent="0.2">
      <c r="A241" s="65"/>
      <c r="B241" s="65"/>
      <c r="C241" s="65"/>
      <c r="D241" s="65"/>
      <c r="E241" s="11"/>
      <c r="G241" s="11"/>
      <c r="H241" s="65"/>
      <c r="I241" s="65"/>
    </row>
    <row r="242" spans="1:9" x14ac:dyDescent="0.2">
      <c r="A242" s="65"/>
      <c r="B242" s="65"/>
      <c r="C242" s="65"/>
      <c r="D242" s="65"/>
      <c r="E242" s="11"/>
      <c r="G242" s="11"/>
      <c r="H242" s="65"/>
      <c r="I242" s="65"/>
    </row>
    <row r="243" spans="1:9" x14ac:dyDescent="0.2">
      <c r="A243" s="65"/>
      <c r="B243" s="65"/>
      <c r="C243" s="65"/>
      <c r="D243" s="65"/>
      <c r="E243" s="11"/>
      <c r="G243" s="11"/>
      <c r="H243" s="65"/>
      <c r="I243" s="65"/>
    </row>
    <row r="244" spans="1:9" x14ac:dyDescent="0.2">
      <c r="A244" s="65"/>
      <c r="B244" s="65"/>
      <c r="C244" s="65"/>
      <c r="D244" s="65"/>
      <c r="E244" s="11"/>
      <c r="G244" s="11"/>
      <c r="H244" s="65"/>
      <c r="I244" s="65"/>
    </row>
    <row r="245" spans="1:9" x14ac:dyDescent="0.2">
      <c r="A245" s="65"/>
      <c r="B245" s="65"/>
      <c r="C245" s="65"/>
      <c r="D245" s="65"/>
      <c r="E245" s="11"/>
      <c r="G245" s="11"/>
      <c r="H245" s="65"/>
      <c r="I245" s="65"/>
    </row>
    <row r="246" spans="1:9" x14ac:dyDescent="0.2">
      <c r="A246" s="65"/>
      <c r="B246" s="65"/>
      <c r="C246" s="65"/>
      <c r="D246" s="65"/>
      <c r="E246" s="11"/>
      <c r="G246" s="11"/>
      <c r="H246" s="65"/>
      <c r="I246" s="65"/>
    </row>
    <row r="247" spans="1:9" x14ac:dyDescent="0.2">
      <c r="A247" s="65"/>
      <c r="B247" s="65"/>
      <c r="C247" s="65"/>
      <c r="D247" s="65"/>
      <c r="E247" s="11"/>
      <c r="G247" s="11"/>
      <c r="H247" s="65"/>
      <c r="I247" s="65"/>
    </row>
    <row r="248" spans="1:9" x14ac:dyDescent="0.2">
      <c r="A248" s="65"/>
      <c r="B248" s="65"/>
      <c r="C248" s="65"/>
      <c r="D248" s="65"/>
      <c r="E248" s="11"/>
      <c r="G248" s="11"/>
      <c r="H248" s="65"/>
      <c r="I248" s="65"/>
    </row>
    <row r="249" spans="1:9" x14ac:dyDescent="0.2">
      <c r="A249" s="65"/>
      <c r="B249" s="65"/>
      <c r="C249" s="65"/>
      <c r="D249" s="65"/>
      <c r="E249" s="11"/>
      <c r="G249" s="11"/>
      <c r="H249" s="65"/>
      <c r="I249" s="65"/>
    </row>
    <row r="250" spans="1:9" x14ac:dyDescent="0.2">
      <c r="A250" s="65"/>
      <c r="B250" s="65"/>
      <c r="C250" s="65"/>
      <c r="D250" s="65"/>
      <c r="E250" s="11"/>
      <c r="G250" s="11"/>
      <c r="H250" s="65"/>
      <c r="I250" s="65"/>
    </row>
    <row r="251" spans="1:9" x14ac:dyDescent="0.2">
      <c r="A251" s="65"/>
      <c r="B251" s="65"/>
      <c r="C251" s="65"/>
      <c r="D251" s="65"/>
      <c r="E251" s="11"/>
      <c r="G251" s="11"/>
      <c r="H251" s="65"/>
      <c r="I251" s="65"/>
    </row>
    <row r="252" spans="1:9" x14ac:dyDescent="0.2">
      <c r="A252" s="65"/>
      <c r="B252" s="65"/>
      <c r="C252" s="65"/>
      <c r="D252" s="65"/>
      <c r="E252" s="11"/>
      <c r="G252" s="11"/>
      <c r="H252" s="65"/>
      <c r="I252" s="65"/>
    </row>
    <row r="253" spans="1:9" x14ac:dyDescent="0.2">
      <c r="A253" s="65"/>
      <c r="B253" s="65"/>
      <c r="C253" s="65"/>
      <c r="D253" s="65"/>
      <c r="E253" s="11"/>
      <c r="G253" s="11"/>
      <c r="H253" s="65"/>
      <c r="I253" s="65"/>
    </row>
    <row r="254" spans="1:9" x14ac:dyDescent="0.2">
      <c r="A254" s="65"/>
      <c r="B254" s="65"/>
      <c r="C254" s="65"/>
      <c r="D254" s="65"/>
      <c r="E254" s="11"/>
      <c r="G254" s="11"/>
      <c r="H254" s="65"/>
      <c r="I254" s="65"/>
    </row>
    <row r="255" spans="1:9" x14ac:dyDescent="0.2">
      <c r="A255" s="65"/>
      <c r="B255" s="65"/>
      <c r="C255" s="65"/>
      <c r="D255" s="65"/>
      <c r="E255" s="11"/>
      <c r="G255" s="11"/>
      <c r="H255" s="65"/>
      <c r="I255" s="65"/>
    </row>
    <row r="256" spans="1:9" x14ac:dyDescent="0.2">
      <c r="A256" s="65"/>
      <c r="B256" s="65"/>
      <c r="C256" s="65"/>
      <c r="D256" s="65"/>
      <c r="E256" s="11"/>
      <c r="G256" s="11"/>
      <c r="H256" s="65"/>
      <c r="I256" s="65"/>
    </row>
    <row r="257" spans="1:9" x14ac:dyDescent="0.2">
      <c r="A257" s="65"/>
      <c r="B257" s="65"/>
      <c r="C257" s="65"/>
      <c r="D257" s="65"/>
      <c r="E257" s="11"/>
      <c r="G257" s="11"/>
      <c r="H257" s="65"/>
      <c r="I257" s="65"/>
    </row>
    <row r="258" spans="1:9" x14ac:dyDescent="0.2">
      <c r="A258" s="65"/>
      <c r="B258" s="65"/>
      <c r="C258" s="65"/>
      <c r="D258" s="65"/>
      <c r="E258" s="11"/>
      <c r="G258" s="11"/>
      <c r="H258" s="65"/>
      <c r="I258" s="65"/>
    </row>
    <row r="259" spans="1:9" x14ac:dyDescent="0.2">
      <c r="A259" s="65"/>
      <c r="B259" s="65"/>
      <c r="C259" s="65"/>
      <c r="D259" s="65"/>
      <c r="E259" s="11"/>
      <c r="G259" s="11"/>
      <c r="H259" s="65"/>
      <c r="I259" s="65"/>
    </row>
    <row r="260" spans="1:9" x14ac:dyDescent="0.2">
      <c r="A260" s="65"/>
      <c r="B260" s="65"/>
      <c r="C260" s="65"/>
      <c r="D260" s="65"/>
      <c r="E260" s="11"/>
      <c r="G260" s="11"/>
      <c r="H260" s="65"/>
      <c r="I260" s="65"/>
    </row>
    <row r="261" spans="1:9" x14ac:dyDescent="0.2">
      <c r="A261" s="65"/>
      <c r="B261" s="65"/>
      <c r="C261" s="65"/>
      <c r="D261" s="65"/>
      <c r="E261" s="11"/>
      <c r="G261" s="11"/>
      <c r="H261" s="65"/>
      <c r="I261" s="65"/>
    </row>
    <row r="262" spans="1:9" x14ac:dyDescent="0.2">
      <c r="A262" s="65"/>
      <c r="B262" s="65"/>
      <c r="C262" s="65"/>
      <c r="D262" s="65"/>
      <c r="E262" s="11"/>
      <c r="G262" s="11"/>
      <c r="H262" s="65"/>
      <c r="I262" s="65"/>
    </row>
    <row r="263" spans="1:9" x14ac:dyDescent="0.2">
      <c r="A263" s="65"/>
      <c r="B263" s="65"/>
      <c r="C263" s="65"/>
      <c r="D263" s="65"/>
      <c r="E263" s="11"/>
      <c r="G263" s="11"/>
      <c r="H263" s="65"/>
      <c r="I263" s="65"/>
    </row>
    <row r="264" spans="1:9" x14ac:dyDescent="0.2">
      <c r="A264" s="65"/>
      <c r="B264" s="65"/>
      <c r="C264" s="65"/>
      <c r="D264" s="65"/>
      <c r="E264" s="11"/>
      <c r="G264" s="11"/>
      <c r="H264" s="65"/>
      <c r="I264" s="65"/>
    </row>
    <row r="265" spans="1:9" x14ac:dyDescent="0.2">
      <c r="A265" s="65"/>
      <c r="B265" s="65"/>
      <c r="C265" s="65"/>
      <c r="D265" s="65"/>
      <c r="E265" s="11"/>
      <c r="G265" s="11"/>
      <c r="H265" s="65"/>
      <c r="I265" s="65"/>
    </row>
    <row r="266" spans="1:9" x14ac:dyDescent="0.2">
      <c r="A266" s="65"/>
      <c r="B266" s="65"/>
      <c r="C266" s="65"/>
      <c r="D266" s="65"/>
      <c r="E266" s="11"/>
      <c r="G266" s="11"/>
      <c r="H266" s="65"/>
      <c r="I266" s="65"/>
    </row>
    <row r="267" spans="1:9" x14ac:dyDescent="0.2">
      <c r="A267" s="65"/>
      <c r="B267" s="65"/>
      <c r="C267" s="65"/>
      <c r="D267" s="65"/>
      <c r="E267" s="11"/>
      <c r="G267" s="11"/>
      <c r="H267" s="65"/>
      <c r="I267" s="65"/>
    </row>
    <row r="268" spans="1:9" x14ac:dyDescent="0.2">
      <c r="A268" s="65"/>
      <c r="B268" s="65"/>
      <c r="C268" s="65"/>
      <c r="D268" s="65"/>
      <c r="E268" s="11"/>
      <c r="G268" s="11"/>
      <c r="H268" s="65"/>
      <c r="I268" s="65"/>
    </row>
    <row r="269" spans="1:9" x14ac:dyDescent="0.2">
      <c r="A269" s="65"/>
      <c r="B269" s="65"/>
      <c r="C269" s="65"/>
      <c r="D269" s="65"/>
      <c r="E269" s="11"/>
      <c r="G269" s="11"/>
      <c r="H269" s="65"/>
      <c r="I269" s="65"/>
    </row>
    <row r="270" spans="1:9" x14ac:dyDescent="0.2">
      <c r="A270" s="65"/>
      <c r="B270" s="65"/>
      <c r="C270" s="65"/>
      <c r="D270" s="65"/>
      <c r="E270" s="11"/>
      <c r="G270" s="11"/>
      <c r="H270" s="65"/>
      <c r="I270" s="65"/>
    </row>
    <row r="271" spans="1:9" x14ac:dyDescent="0.2">
      <c r="A271" s="65"/>
      <c r="B271" s="65"/>
      <c r="C271" s="65"/>
      <c r="D271" s="65"/>
      <c r="E271" s="11"/>
      <c r="G271" s="11"/>
      <c r="H271" s="65"/>
      <c r="I271" s="65"/>
    </row>
    <row r="272" spans="1:9" x14ac:dyDescent="0.2">
      <c r="A272" s="65"/>
      <c r="B272" s="65"/>
      <c r="C272" s="65"/>
      <c r="D272" s="65"/>
      <c r="E272" s="11"/>
      <c r="G272" s="11"/>
      <c r="H272" s="65"/>
      <c r="I272" s="65"/>
    </row>
    <row r="273" spans="1:9" x14ac:dyDescent="0.2">
      <c r="A273" s="65"/>
      <c r="B273" s="65"/>
      <c r="C273" s="65"/>
      <c r="D273" s="65"/>
      <c r="E273" s="11"/>
      <c r="G273" s="11"/>
      <c r="H273" s="65"/>
      <c r="I273" s="65"/>
    </row>
    <row r="274" spans="1:9" x14ac:dyDescent="0.2">
      <c r="A274" s="65"/>
      <c r="B274" s="65"/>
      <c r="C274" s="65"/>
      <c r="D274" s="65"/>
      <c r="E274" s="11"/>
      <c r="G274" s="11"/>
      <c r="H274" s="65"/>
      <c r="I274" s="65"/>
    </row>
    <row r="275" spans="1:9" x14ac:dyDescent="0.2">
      <c r="A275" s="65"/>
      <c r="B275" s="65"/>
      <c r="C275" s="65"/>
      <c r="D275" s="65"/>
      <c r="E275" s="11"/>
      <c r="G275" s="65"/>
      <c r="H275" s="65"/>
      <c r="I275" s="65"/>
    </row>
    <row r="276" spans="1:9" x14ac:dyDescent="0.2">
      <c r="A276" s="65"/>
      <c r="B276" s="65"/>
      <c r="C276" s="65"/>
      <c r="D276" s="65"/>
      <c r="E276" s="11"/>
      <c r="G276" s="65"/>
      <c r="H276" s="65"/>
      <c r="I276" s="65"/>
    </row>
    <row r="277" spans="1:9" x14ac:dyDescent="0.2">
      <c r="A277" s="65"/>
      <c r="B277" s="65"/>
      <c r="C277" s="65"/>
      <c r="D277" s="65"/>
      <c r="E277" s="11"/>
      <c r="G277" s="65"/>
      <c r="H277" s="65"/>
      <c r="I277" s="65"/>
    </row>
    <row r="278" spans="1:9" x14ac:dyDescent="0.2">
      <c r="A278" s="65"/>
      <c r="B278" s="65"/>
      <c r="C278" s="65"/>
      <c r="D278" s="65"/>
      <c r="E278" s="11"/>
      <c r="G278" s="65"/>
      <c r="H278" s="65"/>
      <c r="I278" s="65"/>
    </row>
    <row r="279" spans="1:9" x14ac:dyDescent="0.2">
      <c r="A279" s="65"/>
      <c r="B279" s="65"/>
      <c r="C279" s="65"/>
      <c r="D279" s="65"/>
      <c r="E279" s="11"/>
      <c r="G279" s="65"/>
      <c r="H279" s="65"/>
      <c r="I279" s="65"/>
    </row>
    <row r="280" spans="1:9" x14ac:dyDescent="0.2">
      <c r="A280" s="65"/>
      <c r="B280" s="65"/>
      <c r="C280" s="65"/>
      <c r="D280" s="65"/>
      <c r="E280" s="11"/>
      <c r="G280" s="65"/>
      <c r="H280" s="65"/>
      <c r="I280" s="65"/>
    </row>
    <row r="281" spans="1:9" x14ac:dyDescent="0.2">
      <c r="A281" s="65"/>
      <c r="B281" s="65"/>
      <c r="C281" s="65"/>
      <c r="D281" s="65"/>
      <c r="E281" s="11"/>
      <c r="G281" s="65"/>
      <c r="H281" s="65"/>
      <c r="I281" s="65"/>
    </row>
    <row r="282" spans="1:9" x14ac:dyDescent="0.2">
      <c r="A282" s="65"/>
      <c r="B282" s="65"/>
      <c r="C282" s="65"/>
      <c r="D282" s="65"/>
      <c r="E282" s="11"/>
      <c r="G282" s="65"/>
      <c r="H282" s="65"/>
      <c r="I282" s="65"/>
    </row>
    <row r="283" spans="1:9" x14ac:dyDescent="0.2">
      <c r="A283" s="65"/>
      <c r="B283" s="65"/>
      <c r="C283" s="65"/>
      <c r="D283" s="65"/>
      <c r="E283" s="11"/>
      <c r="G283" s="65"/>
      <c r="H283" s="65"/>
      <c r="I283" s="65"/>
    </row>
    <row r="284" spans="1:9" x14ac:dyDescent="0.2">
      <c r="A284" s="65"/>
      <c r="B284" s="65"/>
      <c r="C284" s="65"/>
      <c r="D284" s="65"/>
      <c r="E284" s="11"/>
      <c r="G284" s="65"/>
      <c r="H284" s="65"/>
      <c r="I284" s="65"/>
    </row>
    <row r="285" spans="1:9" x14ac:dyDescent="0.2">
      <c r="A285" s="65"/>
      <c r="B285" s="65"/>
      <c r="C285" s="65"/>
      <c r="D285" s="65"/>
      <c r="E285" s="11"/>
      <c r="G285" s="65"/>
      <c r="H285" s="65"/>
      <c r="I285" s="65"/>
    </row>
    <row r="286" spans="1:9" x14ac:dyDescent="0.2">
      <c r="A286" s="65"/>
      <c r="B286" s="65"/>
      <c r="C286" s="65"/>
      <c r="D286" s="65"/>
      <c r="E286" s="11"/>
      <c r="G286" s="65"/>
      <c r="H286" s="65"/>
      <c r="I286" s="65"/>
    </row>
    <row r="287" spans="1:9" x14ac:dyDescent="0.2">
      <c r="A287" s="65"/>
      <c r="B287" s="65"/>
      <c r="C287" s="65"/>
      <c r="D287" s="65"/>
      <c r="E287" s="11"/>
      <c r="G287" s="65"/>
      <c r="H287" s="65"/>
      <c r="I287" s="65"/>
    </row>
    <row r="288" spans="1:9" x14ac:dyDescent="0.2">
      <c r="A288" s="65"/>
      <c r="B288" s="65"/>
      <c r="C288" s="65"/>
      <c r="D288" s="65"/>
      <c r="E288" s="11"/>
      <c r="G288" s="65"/>
      <c r="H288" s="65"/>
      <c r="I288" s="65"/>
    </row>
    <row r="289" spans="1:9" x14ac:dyDescent="0.2">
      <c r="A289" s="65"/>
      <c r="B289" s="65"/>
      <c r="C289" s="65"/>
      <c r="D289" s="65"/>
      <c r="E289" s="11"/>
      <c r="G289" s="65"/>
      <c r="H289" s="65"/>
      <c r="I289" s="65"/>
    </row>
    <row r="290" spans="1:9" x14ac:dyDescent="0.2">
      <c r="A290" s="65"/>
      <c r="B290" s="65"/>
      <c r="C290" s="65"/>
      <c r="D290" s="65"/>
      <c r="E290" s="11"/>
      <c r="G290" s="65"/>
      <c r="H290" s="65"/>
      <c r="I290" s="65"/>
    </row>
    <row r="291" spans="1:9" x14ac:dyDescent="0.2">
      <c r="A291" s="65"/>
      <c r="B291" s="65"/>
      <c r="C291" s="65"/>
      <c r="D291" s="65"/>
      <c r="E291" s="11"/>
      <c r="G291" s="65"/>
      <c r="H291" s="65"/>
      <c r="I291" s="65"/>
    </row>
    <row r="292" spans="1:9" x14ac:dyDescent="0.2">
      <c r="A292" s="65"/>
      <c r="B292" s="65"/>
      <c r="C292" s="65"/>
      <c r="D292" s="65"/>
      <c r="E292" s="11"/>
      <c r="G292" s="65"/>
      <c r="H292" s="65"/>
      <c r="I292" s="65"/>
    </row>
    <row r="293" spans="1:9" x14ac:dyDescent="0.2">
      <c r="A293" s="65"/>
      <c r="B293" s="65"/>
      <c r="C293" s="65"/>
      <c r="D293" s="65"/>
      <c r="E293" s="11"/>
      <c r="G293" s="65"/>
      <c r="H293" s="65"/>
      <c r="I293" s="65"/>
    </row>
    <row r="294" spans="1:9" x14ac:dyDescent="0.2">
      <c r="A294" s="65"/>
      <c r="B294" s="65"/>
      <c r="C294" s="65"/>
      <c r="D294" s="65"/>
      <c r="E294" s="11"/>
      <c r="G294" s="65"/>
      <c r="H294" s="65"/>
      <c r="I294" s="65"/>
    </row>
    <row r="295" spans="1:9" x14ac:dyDescent="0.2">
      <c r="A295" s="65"/>
      <c r="B295" s="65"/>
      <c r="C295" s="65"/>
      <c r="D295" s="65"/>
      <c r="E295" s="11"/>
      <c r="G295" s="65"/>
      <c r="H295" s="65"/>
      <c r="I295" s="65"/>
    </row>
    <row r="296" spans="1:9" x14ac:dyDescent="0.2">
      <c r="A296" s="65"/>
      <c r="B296" s="65"/>
      <c r="C296" s="65"/>
      <c r="D296" s="65"/>
      <c r="E296" s="11"/>
      <c r="G296" s="65"/>
      <c r="H296" s="65"/>
      <c r="I296" s="65"/>
    </row>
    <row r="297" spans="1:9" x14ac:dyDescent="0.2">
      <c r="A297" s="65"/>
      <c r="B297" s="65"/>
      <c r="C297" s="65"/>
      <c r="D297" s="65"/>
      <c r="E297" s="11"/>
      <c r="G297" s="65"/>
      <c r="H297" s="65"/>
      <c r="I297" s="65"/>
    </row>
    <row r="298" spans="1:9" x14ac:dyDescent="0.2">
      <c r="A298" s="65"/>
      <c r="B298" s="65"/>
      <c r="C298" s="65"/>
      <c r="D298" s="65"/>
      <c r="E298" s="11"/>
      <c r="G298" s="65"/>
      <c r="H298" s="65"/>
      <c r="I298" s="65"/>
    </row>
    <row r="299" spans="1:9" x14ac:dyDescent="0.2">
      <c r="A299" s="65"/>
      <c r="B299" s="65"/>
      <c r="C299" s="65"/>
      <c r="D299" s="65"/>
      <c r="E299" s="11"/>
      <c r="G299" s="65"/>
      <c r="H299" s="65"/>
      <c r="I299" s="65"/>
    </row>
    <row r="300" spans="1:9" x14ac:dyDescent="0.2">
      <c r="A300" s="65"/>
      <c r="B300" s="65"/>
      <c r="C300" s="65"/>
      <c r="D300" s="65"/>
      <c r="E300" s="11"/>
      <c r="G300" s="65"/>
      <c r="H300" s="65"/>
      <c r="I300" s="65"/>
    </row>
    <row r="301" spans="1:9" x14ac:dyDescent="0.2">
      <c r="A301" s="65"/>
      <c r="B301" s="65"/>
      <c r="C301" s="65"/>
      <c r="D301" s="65"/>
      <c r="E301" s="11"/>
      <c r="G301" s="65"/>
      <c r="H301" s="65"/>
      <c r="I301" s="65"/>
    </row>
    <row r="302" spans="1:9" x14ac:dyDescent="0.2">
      <c r="A302" s="65"/>
      <c r="B302" s="65"/>
      <c r="C302" s="65"/>
      <c r="D302" s="65"/>
      <c r="E302" s="11"/>
      <c r="G302" s="65"/>
      <c r="H302" s="65"/>
      <c r="I302" s="65"/>
    </row>
    <row r="303" spans="1:9" x14ac:dyDescent="0.2">
      <c r="A303" s="65"/>
      <c r="B303" s="65"/>
      <c r="C303" s="65"/>
      <c r="D303" s="65"/>
      <c r="E303" s="11"/>
      <c r="G303" s="65"/>
      <c r="H303" s="65"/>
      <c r="I303" s="65"/>
    </row>
    <row r="304" spans="1:9" x14ac:dyDescent="0.2">
      <c r="A304" s="65"/>
      <c r="B304" s="65"/>
      <c r="C304" s="65"/>
      <c r="D304" s="65"/>
      <c r="E304" s="11"/>
      <c r="G304" s="65"/>
      <c r="H304" s="65"/>
      <c r="I304" s="65"/>
    </row>
    <row r="305" spans="1:9" x14ac:dyDescent="0.2">
      <c r="A305" s="65"/>
      <c r="B305" s="65"/>
      <c r="C305" s="65"/>
      <c r="D305" s="65"/>
      <c r="E305" s="11"/>
      <c r="G305" s="65"/>
      <c r="H305" s="65"/>
      <c r="I305" s="65"/>
    </row>
    <row r="306" spans="1:9" x14ac:dyDescent="0.2">
      <c r="A306" s="65"/>
      <c r="B306" s="65"/>
      <c r="C306" s="65"/>
      <c r="D306" s="65"/>
      <c r="E306" s="11"/>
      <c r="G306" s="65"/>
      <c r="H306" s="65"/>
      <c r="I306" s="65"/>
    </row>
    <row r="307" spans="1:9" x14ac:dyDescent="0.2">
      <c r="A307" s="65"/>
      <c r="B307" s="65"/>
      <c r="C307" s="65"/>
      <c r="D307" s="65"/>
      <c r="E307" s="11"/>
      <c r="G307" s="65"/>
      <c r="H307" s="65"/>
      <c r="I307" s="65"/>
    </row>
    <row r="308" spans="1:9" x14ac:dyDescent="0.2">
      <c r="A308" s="65"/>
      <c r="B308" s="65"/>
      <c r="C308" s="65"/>
      <c r="D308" s="65"/>
      <c r="E308" s="11"/>
      <c r="G308" s="65"/>
      <c r="H308" s="65"/>
      <c r="I308" s="65"/>
    </row>
    <row r="309" spans="1:9" x14ac:dyDescent="0.2">
      <c r="A309" s="65"/>
      <c r="B309" s="65"/>
      <c r="C309" s="65"/>
      <c r="D309" s="65"/>
      <c r="E309" s="11"/>
      <c r="G309" s="65"/>
      <c r="H309" s="65"/>
      <c r="I309" s="65"/>
    </row>
    <row r="310" spans="1:9" x14ac:dyDescent="0.2">
      <c r="A310" s="65"/>
      <c r="B310" s="65"/>
      <c r="C310" s="65"/>
      <c r="D310" s="65"/>
      <c r="E310" s="11"/>
      <c r="G310" s="65"/>
      <c r="H310" s="65"/>
      <c r="I310" s="65"/>
    </row>
    <row r="311" spans="1:9" x14ac:dyDescent="0.2">
      <c r="A311" s="65"/>
      <c r="B311" s="65"/>
      <c r="C311" s="65"/>
      <c r="D311" s="65"/>
      <c r="E311" s="11"/>
      <c r="G311" s="65"/>
      <c r="H311" s="65"/>
      <c r="I311" s="65"/>
    </row>
    <row r="312" spans="1:9" x14ac:dyDescent="0.2">
      <c r="A312" s="65"/>
      <c r="B312" s="65"/>
      <c r="C312" s="65"/>
      <c r="D312" s="65"/>
      <c r="E312" s="11"/>
      <c r="G312" s="65"/>
      <c r="H312" s="65"/>
      <c r="I312" s="65"/>
    </row>
    <row r="313" spans="1:9" x14ac:dyDescent="0.2">
      <c r="A313" s="65"/>
      <c r="B313" s="65"/>
      <c r="C313" s="65"/>
      <c r="D313" s="65"/>
      <c r="E313" s="11"/>
      <c r="G313" s="65"/>
      <c r="H313" s="65"/>
      <c r="I313" s="65"/>
    </row>
    <row r="314" spans="1:9" x14ac:dyDescent="0.2">
      <c r="A314" s="65"/>
      <c r="B314" s="65"/>
      <c r="C314" s="65"/>
      <c r="D314" s="65"/>
      <c r="E314" s="11"/>
      <c r="G314" s="65"/>
      <c r="H314" s="65"/>
      <c r="I314" s="65"/>
    </row>
    <row r="315" spans="1:9" x14ac:dyDescent="0.2">
      <c r="A315" s="65"/>
      <c r="B315" s="65"/>
      <c r="C315" s="65"/>
      <c r="D315" s="65"/>
      <c r="E315" s="11"/>
      <c r="G315" s="65"/>
      <c r="H315" s="65"/>
      <c r="I315" s="65"/>
    </row>
    <row r="316" spans="1:9" x14ac:dyDescent="0.2">
      <c r="A316" s="65"/>
      <c r="B316" s="65"/>
      <c r="C316" s="65"/>
      <c r="D316" s="65"/>
      <c r="E316" s="11"/>
      <c r="G316" s="65"/>
      <c r="H316" s="65"/>
      <c r="I316" s="65"/>
    </row>
    <row r="317" spans="1:9" x14ac:dyDescent="0.2">
      <c r="A317" s="65"/>
      <c r="B317" s="65"/>
      <c r="C317" s="65"/>
      <c r="D317" s="65"/>
      <c r="E317" s="11"/>
      <c r="G317" s="65"/>
      <c r="H317" s="65"/>
      <c r="I317" s="65"/>
    </row>
    <row r="318" spans="1:9" x14ac:dyDescent="0.2">
      <c r="A318" s="65"/>
      <c r="B318" s="65"/>
      <c r="C318" s="65"/>
      <c r="D318" s="65"/>
      <c r="E318" s="11"/>
      <c r="G318" s="65"/>
      <c r="H318" s="65"/>
      <c r="I318" s="65"/>
    </row>
    <row r="319" spans="1:9" x14ac:dyDescent="0.2">
      <c r="A319" s="65"/>
      <c r="B319" s="65"/>
      <c r="C319" s="65"/>
      <c r="D319" s="65"/>
      <c r="E319" s="11"/>
      <c r="G319" s="65"/>
      <c r="H319" s="65"/>
      <c r="I319" s="65"/>
    </row>
    <row r="320" spans="1:9" x14ac:dyDescent="0.2">
      <c r="A320" s="65"/>
      <c r="B320" s="65"/>
      <c r="C320" s="65"/>
      <c r="D320" s="65"/>
      <c r="E320" s="11"/>
      <c r="G320" s="65"/>
      <c r="H320" s="65"/>
      <c r="I320" s="65"/>
    </row>
    <row r="321" spans="1:9" x14ac:dyDescent="0.2">
      <c r="A321" s="65"/>
      <c r="B321" s="65"/>
      <c r="C321" s="65"/>
      <c r="D321" s="65"/>
      <c r="E321" s="11"/>
      <c r="G321" s="65"/>
      <c r="H321" s="65"/>
      <c r="I321" s="65"/>
    </row>
    <row r="322" spans="1:9" x14ac:dyDescent="0.2">
      <c r="A322" s="65"/>
      <c r="B322" s="65"/>
      <c r="C322" s="65"/>
      <c r="D322" s="65"/>
      <c r="E322" s="11"/>
      <c r="G322" s="65"/>
      <c r="H322" s="65"/>
      <c r="I322" s="65"/>
    </row>
    <row r="323" spans="1:9" x14ac:dyDescent="0.2">
      <c r="A323" s="65"/>
      <c r="B323" s="65"/>
      <c r="C323" s="65"/>
      <c r="D323" s="65"/>
      <c r="E323" s="11"/>
      <c r="G323" s="65"/>
      <c r="H323" s="65"/>
      <c r="I323" s="65"/>
    </row>
    <row r="324" spans="1:9" x14ac:dyDescent="0.2">
      <c r="A324" s="65"/>
      <c r="B324" s="65"/>
      <c r="C324" s="65"/>
      <c r="D324" s="65"/>
      <c r="E324" s="11"/>
      <c r="G324" s="65"/>
      <c r="H324" s="65"/>
      <c r="I324" s="65"/>
    </row>
    <row r="325" spans="1:9" x14ac:dyDescent="0.2">
      <c r="A325" s="65"/>
      <c r="B325" s="65"/>
      <c r="C325" s="65"/>
      <c r="D325" s="65"/>
      <c r="E325" s="11"/>
      <c r="G325" s="65"/>
      <c r="H325" s="65"/>
      <c r="I325" s="65"/>
    </row>
    <row r="326" spans="1:9" x14ac:dyDescent="0.2">
      <c r="A326" s="65"/>
      <c r="B326" s="65"/>
      <c r="C326" s="65"/>
      <c r="D326" s="65"/>
      <c r="E326" s="11"/>
      <c r="G326" s="65"/>
      <c r="H326" s="65"/>
      <c r="I326" s="65"/>
    </row>
    <row r="327" spans="1:9" x14ac:dyDescent="0.2">
      <c r="A327" s="65"/>
      <c r="B327" s="65"/>
      <c r="C327" s="65"/>
      <c r="D327" s="65"/>
      <c r="E327" s="11"/>
      <c r="G327" s="65"/>
      <c r="H327" s="65"/>
      <c r="I327" s="65"/>
    </row>
    <row r="328" spans="1:9" x14ac:dyDescent="0.2">
      <c r="A328" s="65"/>
      <c r="B328" s="65"/>
      <c r="C328" s="65"/>
      <c r="D328" s="65"/>
      <c r="E328" s="11"/>
      <c r="G328" s="65"/>
      <c r="H328" s="65"/>
      <c r="I328" s="65"/>
    </row>
    <row r="329" spans="1:9" x14ac:dyDescent="0.2">
      <c r="A329" s="65"/>
      <c r="B329" s="65"/>
      <c r="C329" s="65"/>
      <c r="D329" s="65"/>
      <c r="E329" s="11"/>
      <c r="G329" s="65"/>
      <c r="H329" s="65"/>
      <c r="I329" s="65"/>
    </row>
    <row r="330" spans="1:9" x14ac:dyDescent="0.2">
      <c r="A330" s="65"/>
      <c r="B330" s="65"/>
      <c r="C330" s="65"/>
      <c r="D330" s="65"/>
      <c r="E330" s="11"/>
      <c r="G330" s="65"/>
      <c r="H330" s="65"/>
      <c r="I330" s="65"/>
    </row>
    <row r="331" spans="1:9" x14ac:dyDescent="0.2">
      <c r="A331" s="65"/>
      <c r="B331" s="65"/>
      <c r="C331" s="65"/>
      <c r="D331" s="65"/>
      <c r="E331" s="11"/>
      <c r="G331" s="65"/>
      <c r="H331" s="65"/>
      <c r="I331" s="65"/>
    </row>
    <row r="332" spans="1:9" x14ac:dyDescent="0.2">
      <c r="A332" s="65"/>
      <c r="B332" s="65"/>
      <c r="C332" s="65"/>
      <c r="D332" s="65"/>
      <c r="E332" s="11"/>
      <c r="G332" s="65"/>
      <c r="H332" s="65"/>
      <c r="I332" s="65"/>
    </row>
    <row r="333" spans="1:9" x14ac:dyDescent="0.2">
      <c r="A333" s="65"/>
      <c r="B333" s="65"/>
      <c r="C333" s="65"/>
      <c r="D333" s="65"/>
      <c r="E333" s="11"/>
      <c r="G333" s="65"/>
      <c r="H333" s="65"/>
      <c r="I333" s="65"/>
    </row>
    <row r="334" spans="1:9" x14ac:dyDescent="0.2">
      <c r="A334" s="65"/>
      <c r="B334" s="65"/>
      <c r="C334" s="65"/>
      <c r="D334" s="65"/>
      <c r="E334" s="11"/>
      <c r="G334" s="65"/>
      <c r="H334" s="65"/>
      <c r="I334" s="65"/>
    </row>
    <row r="335" spans="1:9" x14ac:dyDescent="0.2">
      <c r="A335" s="65"/>
      <c r="B335" s="65"/>
      <c r="C335" s="65"/>
      <c r="D335" s="65"/>
      <c r="E335" s="11"/>
      <c r="G335" s="65"/>
      <c r="H335" s="65"/>
      <c r="I335" s="65"/>
    </row>
    <row r="336" spans="1:9" x14ac:dyDescent="0.2">
      <c r="A336" s="65"/>
      <c r="B336" s="65"/>
      <c r="C336" s="65"/>
      <c r="D336" s="65"/>
      <c r="E336" s="11"/>
      <c r="G336" s="65"/>
      <c r="H336" s="65"/>
      <c r="I336" s="65"/>
    </row>
    <row r="337" spans="1:9" x14ac:dyDescent="0.2">
      <c r="A337" s="65"/>
      <c r="B337" s="65"/>
      <c r="C337" s="65"/>
      <c r="D337" s="65"/>
      <c r="E337" s="11"/>
      <c r="G337" s="65"/>
      <c r="H337" s="65"/>
      <c r="I337" s="65"/>
    </row>
    <row r="338" spans="1:9" x14ac:dyDescent="0.2">
      <c r="A338" s="65"/>
      <c r="B338" s="65"/>
      <c r="C338" s="65"/>
      <c r="D338" s="65"/>
      <c r="E338" s="11"/>
      <c r="G338" s="65"/>
      <c r="H338" s="65"/>
      <c r="I338" s="65"/>
    </row>
    <row r="339" spans="1:9" x14ac:dyDescent="0.2">
      <c r="A339" s="65"/>
      <c r="B339" s="65"/>
      <c r="C339" s="65"/>
      <c r="D339" s="65"/>
      <c r="E339" s="11"/>
      <c r="G339" s="65"/>
      <c r="H339" s="65"/>
      <c r="I339" s="65"/>
    </row>
    <row r="340" spans="1:9" x14ac:dyDescent="0.2">
      <c r="A340" s="65"/>
      <c r="B340" s="65"/>
      <c r="C340" s="65"/>
      <c r="D340" s="65"/>
      <c r="E340" s="11"/>
      <c r="G340" s="65"/>
      <c r="H340" s="65"/>
      <c r="I340" s="65"/>
    </row>
    <row r="341" spans="1:9" x14ac:dyDescent="0.2">
      <c r="A341" s="65"/>
      <c r="B341" s="65"/>
      <c r="C341" s="65"/>
      <c r="D341" s="65"/>
      <c r="E341" s="11"/>
      <c r="G341" s="65"/>
      <c r="H341" s="65"/>
      <c r="I341" s="65"/>
    </row>
    <row r="342" spans="1:9" x14ac:dyDescent="0.2">
      <c r="A342" s="65"/>
      <c r="B342" s="65"/>
      <c r="C342" s="65"/>
      <c r="D342" s="65"/>
      <c r="E342" s="11"/>
      <c r="G342" s="65"/>
      <c r="H342" s="65"/>
      <c r="I342" s="65"/>
    </row>
    <row r="343" spans="1:9" x14ac:dyDescent="0.2">
      <c r="A343" s="65"/>
      <c r="B343" s="65"/>
      <c r="C343" s="65"/>
      <c r="D343" s="65"/>
      <c r="E343" s="11"/>
      <c r="G343" s="65"/>
      <c r="H343" s="65"/>
      <c r="I343" s="65"/>
    </row>
    <row r="344" spans="1:9" x14ac:dyDescent="0.2">
      <c r="A344" s="65"/>
      <c r="B344" s="65"/>
      <c r="C344" s="65"/>
      <c r="D344" s="65"/>
      <c r="E344" s="11"/>
      <c r="G344" s="65"/>
      <c r="H344" s="65"/>
      <c r="I344" s="65"/>
    </row>
    <row r="345" spans="1:9" x14ac:dyDescent="0.2">
      <c r="A345" s="65"/>
      <c r="B345" s="65"/>
      <c r="C345" s="65"/>
      <c r="D345" s="65"/>
      <c r="E345" s="11"/>
      <c r="G345" s="65"/>
      <c r="H345" s="65"/>
      <c r="I345" s="65"/>
    </row>
    <row r="346" spans="1:9" x14ac:dyDescent="0.2">
      <c r="A346" s="65"/>
      <c r="B346" s="65"/>
      <c r="C346" s="65"/>
      <c r="D346" s="65"/>
      <c r="E346" s="11"/>
      <c r="G346" s="65"/>
      <c r="H346" s="65"/>
      <c r="I346" s="65"/>
    </row>
    <row r="347" spans="1:9" x14ac:dyDescent="0.2">
      <c r="A347" s="65"/>
      <c r="B347" s="65"/>
      <c r="C347" s="65"/>
      <c r="D347" s="65"/>
      <c r="E347" s="11"/>
      <c r="G347" s="65"/>
      <c r="H347" s="65"/>
      <c r="I347" s="65"/>
    </row>
    <row r="348" spans="1:9" x14ac:dyDescent="0.2">
      <c r="A348" s="65"/>
      <c r="B348" s="65"/>
      <c r="C348" s="65"/>
      <c r="D348" s="65"/>
      <c r="E348" s="11"/>
      <c r="G348" s="65"/>
      <c r="H348" s="65"/>
      <c r="I348" s="65"/>
    </row>
    <row r="349" spans="1:9" x14ac:dyDescent="0.2">
      <c r="A349" s="65"/>
      <c r="B349" s="65"/>
      <c r="C349" s="65"/>
      <c r="D349" s="65"/>
      <c r="E349" s="11"/>
      <c r="G349" s="65"/>
      <c r="H349" s="65"/>
      <c r="I349" s="65"/>
    </row>
    <row r="350" spans="1:9" x14ac:dyDescent="0.2">
      <c r="A350" s="65"/>
      <c r="B350" s="65"/>
      <c r="C350" s="65"/>
      <c r="D350" s="65"/>
      <c r="E350" s="11"/>
      <c r="G350" s="65"/>
      <c r="H350" s="65"/>
      <c r="I350" s="65"/>
    </row>
    <row r="351" spans="1:9" x14ac:dyDescent="0.2">
      <c r="A351" s="65"/>
      <c r="B351" s="65"/>
      <c r="C351" s="65"/>
      <c r="D351" s="65"/>
      <c r="E351" s="11"/>
      <c r="G351" s="65"/>
      <c r="H351" s="65"/>
      <c r="I351" s="65"/>
    </row>
    <row r="352" spans="1:9" x14ac:dyDescent="0.2">
      <c r="A352" s="65"/>
      <c r="B352" s="65"/>
      <c r="C352" s="65"/>
      <c r="D352" s="65"/>
      <c r="E352" s="11"/>
      <c r="G352" s="65"/>
      <c r="H352" s="65"/>
      <c r="I352" s="65"/>
    </row>
    <row r="353" spans="1:9" x14ac:dyDescent="0.2">
      <c r="A353" s="65"/>
      <c r="B353" s="65"/>
      <c r="C353" s="65"/>
      <c r="D353" s="65"/>
      <c r="E353" s="11"/>
      <c r="G353" s="65"/>
      <c r="H353" s="65"/>
      <c r="I353" s="65"/>
    </row>
    <row r="354" spans="1:9" x14ac:dyDescent="0.2">
      <c r="A354" s="65"/>
      <c r="B354" s="65"/>
      <c r="C354" s="65"/>
      <c r="D354" s="65"/>
      <c r="E354" s="11"/>
      <c r="G354" s="65"/>
      <c r="H354" s="65"/>
      <c r="I354" s="65"/>
    </row>
    <row r="355" spans="1:9" x14ac:dyDescent="0.2">
      <c r="A355" s="65"/>
      <c r="B355" s="65"/>
      <c r="C355" s="65"/>
      <c r="D355" s="65"/>
      <c r="E355" s="11"/>
      <c r="G355" s="65"/>
      <c r="H355" s="65"/>
      <c r="I355" s="65"/>
    </row>
    <row r="356" spans="1:9" x14ac:dyDescent="0.2">
      <c r="A356" s="65"/>
      <c r="B356" s="65"/>
      <c r="C356" s="65"/>
      <c r="D356" s="65"/>
      <c r="E356" s="11"/>
      <c r="G356" s="65"/>
      <c r="H356" s="65"/>
      <c r="I356" s="65"/>
    </row>
    <row r="357" spans="1:9" x14ac:dyDescent="0.2">
      <c r="A357" s="65"/>
      <c r="B357" s="65"/>
      <c r="C357" s="65"/>
      <c r="D357" s="65"/>
      <c r="E357" s="11"/>
      <c r="G357" s="65"/>
      <c r="H357" s="65"/>
      <c r="I357" s="65"/>
    </row>
    <row r="358" spans="1:9" x14ac:dyDescent="0.2">
      <c r="A358" s="65"/>
      <c r="B358" s="65"/>
      <c r="C358" s="65"/>
      <c r="D358" s="65"/>
      <c r="E358" s="11"/>
      <c r="G358" s="65"/>
      <c r="H358" s="65"/>
      <c r="I358" s="65"/>
    </row>
    <row r="359" spans="1:9" x14ac:dyDescent="0.2">
      <c r="A359" s="65"/>
      <c r="B359" s="65"/>
      <c r="C359" s="65"/>
      <c r="D359" s="65"/>
      <c r="E359" s="11"/>
      <c r="G359" s="65"/>
      <c r="H359" s="65"/>
      <c r="I359" s="65"/>
    </row>
    <row r="360" spans="1:9" x14ac:dyDescent="0.2">
      <c r="A360" s="65"/>
      <c r="B360" s="65"/>
      <c r="C360" s="65"/>
      <c r="D360" s="65"/>
      <c r="E360" s="11"/>
      <c r="G360" s="65"/>
      <c r="H360" s="65"/>
      <c r="I360" s="65"/>
    </row>
    <row r="361" spans="1:9" x14ac:dyDescent="0.2">
      <c r="A361" s="65"/>
      <c r="B361" s="65"/>
      <c r="C361" s="65"/>
      <c r="D361" s="65"/>
      <c r="E361" s="11"/>
      <c r="G361" s="65"/>
      <c r="H361" s="65"/>
      <c r="I361" s="65"/>
    </row>
    <row r="362" spans="1:9" x14ac:dyDescent="0.2">
      <c r="A362" s="65"/>
      <c r="B362" s="65"/>
      <c r="C362" s="65"/>
      <c r="D362" s="65"/>
      <c r="E362" s="11"/>
      <c r="G362" s="65"/>
      <c r="H362" s="65"/>
      <c r="I362" s="65"/>
    </row>
    <row r="363" spans="1:9" x14ac:dyDescent="0.2">
      <c r="A363" s="65"/>
      <c r="B363" s="65"/>
      <c r="C363" s="65"/>
      <c r="D363" s="65"/>
      <c r="E363" s="11"/>
      <c r="G363" s="65"/>
      <c r="H363" s="65"/>
      <c r="I363" s="65"/>
    </row>
    <row r="364" spans="1:9" x14ac:dyDescent="0.2">
      <c r="A364" s="65"/>
      <c r="B364" s="65"/>
      <c r="C364" s="65"/>
      <c r="D364" s="65"/>
      <c r="E364" s="11"/>
      <c r="G364" s="65"/>
      <c r="H364" s="65"/>
      <c r="I364" s="65"/>
    </row>
    <row r="365" spans="1:9" x14ac:dyDescent="0.2">
      <c r="A365" s="65"/>
      <c r="B365" s="65"/>
      <c r="C365" s="65"/>
      <c r="D365" s="65"/>
      <c r="E365" s="11"/>
      <c r="G365" s="65"/>
      <c r="H365" s="65"/>
      <c r="I365" s="65"/>
    </row>
    <row r="366" spans="1:9" x14ac:dyDescent="0.2">
      <c r="A366" s="65"/>
      <c r="B366" s="65"/>
      <c r="C366" s="65"/>
      <c r="D366" s="65"/>
      <c r="E366" s="11"/>
      <c r="G366" s="65"/>
      <c r="H366" s="65"/>
      <c r="I366" s="65"/>
    </row>
    <row r="367" spans="1:9" x14ac:dyDescent="0.2">
      <c r="A367" s="65"/>
      <c r="B367" s="65"/>
      <c r="C367" s="65"/>
      <c r="D367" s="65"/>
      <c r="E367" s="11"/>
      <c r="G367" s="65"/>
      <c r="H367" s="65"/>
      <c r="I367" s="65"/>
    </row>
    <row r="368" spans="1:9" x14ac:dyDescent="0.2">
      <c r="A368" s="65"/>
      <c r="B368" s="65"/>
      <c r="C368" s="65"/>
      <c r="D368" s="65"/>
      <c r="E368" s="11"/>
      <c r="G368" s="65"/>
      <c r="H368" s="65"/>
      <c r="I368" s="65"/>
    </row>
    <row r="369" spans="1:9" x14ac:dyDescent="0.2">
      <c r="A369" s="65"/>
      <c r="B369" s="65"/>
      <c r="C369" s="65"/>
      <c r="D369" s="65"/>
      <c r="E369" s="11"/>
      <c r="G369" s="65"/>
      <c r="H369" s="65"/>
      <c r="I369" s="65"/>
    </row>
    <row r="370" spans="1:9" x14ac:dyDescent="0.2">
      <c r="A370" s="65"/>
      <c r="B370" s="65"/>
      <c r="C370" s="65"/>
      <c r="D370" s="65"/>
      <c r="E370" s="11"/>
      <c r="G370" s="65"/>
      <c r="H370" s="65"/>
      <c r="I370" s="65"/>
    </row>
    <row r="371" spans="1:9" x14ac:dyDescent="0.2">
      <c r="A371" s="65"/>
      <c r="B371" s="65"/>
      <c r="C371" s="65"/>
      <c r="D371" s="65"/>
      <c r="E371" s="11"/>
      <c r="G371" s="65"/>
      <c r="H371" s="65"/>
      <c r="I371" s="65"/>
    </row>
    <row r="372" spans="1:9" x14ac:dyDescent="0.2">
      <c r="A372" s="65"/>
      <c r="B372" s="65"/>
      <c r="C372" s="65"/>
      <c r="D372" s="65"/>
      <c r="E372" s="11"/>
      <c r="G372" s="65"/>
      <c r="H372" s="65"/>
      <c r="I372" s="65"/>
    </row>
    <row r="373" spans="1:9" x14ac:dyDescent="0.2">
      <c r="A373" s="65"/>
      <c r="B373" s="65"/>
      <c r="C373" s="65"/>
      <c r="D373" s="65"/>
      <c r="E373" s="11"/>
      <c r="G373" s="65"/>
      <c r="H373" s="65"/>
      <c r="I373" s="65"/>
    </row>
    <row r="374" spans="1:9" x14ac:dyDescent="0.2">
      <c r="A374" s="65"/>
      <c r="B374" s="65"/>
      <c r="C374" s="65"/>
      <c r="D374" s="65"/>
      <c r="E374" s="11"/>
      <c r="G374" s="65"/>
      <c r="H374" s="65"/>
      <c r="I374" s="65"/>
    </row>
    <row r="375" spans="1:9" x14ac:dyDescent="0.2">
      <c r="A375" s="65"/>
      <c r="B375" s="65"/>
      <c r="C375" s="65"/>
      <c r="D375" s="65"/>
      <c r="E375" s="11"/>
      <c r="G375" s="65"/>
      <c r="H375" s="65"/>
      <c r="I375" s="65"/>
    </row>
    <row r="376" spans="1:9" x14ac:dyDescent="0.2">
      <c r="A376" s="65"/>
      <c r="B376" s="65"/>
      <c r="C376" s="65"/>
      <c r="D376" s="65"/>
      <c r="E376" s="11"/>
      <c r="G376" s="65"/>
      <c r="H376" s="65"/>
      <c r="I376" s="65"/>
    </row>
  </sheetData>
  <mergeCells count="1">
    <mergeCell ref="A1:F1"/>
  </mergeCells>
  <conditionalFormatting sqref="F2:F3 F5:F137">
    <cfRule type="cellIs" dxfId="64" priority="3" stopIfTrue="1" operator="between">
      <formula>0.009</formula>
      <formula>-0.009</formula>
    </cfRule>
  </conditionalFormatting>
  <conditionalFormatting sqref="F275:F65536">
    <cfRule type="cellIs" dxfId="63" priority="1" stopIfTrue="1" operator="between">
      <formula>0.009</formula>
      <formula>-0.009</formula>
    </cfRule>
  </conditionalFormatting>
  <conditionalFormatting sqref="F139:G174">
    <cfRule type="cellIs" dxfId="62" priority="2" stopIfTrue="1" operator="between">
      <formula>0.009</formula>
      <formula>-0.009</formula>
    </cfRule>
  </conditionalFormatting>
  <hyperlinks>
    <hyperlink ref="A139" r:id="rId1" tooltip="https://www.franklintempletonindia.com/downloadsServlet/pdf/product-labels-jg9o5k7l" display="https://www.franklintempletonindia.com/downloadsServlet/pdf/product-labels-jg9o5k7l" xr:uid="{00000000-0004-0000-1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253"/>
  <sheetViews>
    <sheetView workbookViewId="0">
      <selection sqref="A1:F1"/>
    </sheetView>
  </sheetViews>
  <sheetFormatPr defaultColWidth="9.08984375" defaultRowHeight="10" x14ac:dyDescent="0.2"/>
  <cols>
    <col min="1" max="1" width="38.6328125" style="7" bestFit="1" customWidth="1"/>
    <col min="2" max="2" width="37" style="7" bestFit="1" customWidth="1"/>
    <col min="3" max="3" width="35.453125" style="7" bestFit="1" customWidth="1"/>
    <col min="4" max="4" width="15" style="7" bestFit="1" customWidth="1"/>
    <col min="5" max="5" width="26.54296875" style="10" customWidth="1"/>
    <col min="6" max="6" width="13.54296875" style="11" bestFit="1" customWidth="1"/>
    <col min="7" max="16384" width="9.08984375" style="7"/>
  </cols>
  <sheetData>
    <row r="1" spans="1:7" s="1" customFormat="1" ht="14" x14ac:dyDescent="0.25">
      <c r="A1" s="106" t="s">
        <v>14</v>
      </c>
      <c r="B1" s="107"/>
      <c r="C1" s="107"/>
      <c r="D1" s="107"/>
      <c r="E1" s="107"/>
      <c r="F1" s="107"/>
    </row>
    <row r="2" spans="1:7" s="1" customFormat="1" ht="11.5" x14ac:dyDescent="0.25">
      <c r="E2" s="5"/>
      <c r="F2" s="9"/>
    </row>
    <row r="3" spans="1:7" s="1" customFormat="1" ht="11.5" x14ac:dyDescent="0.25">
      <c r="A3" s="8" t="s">
        <v>7</v>
      </c>
      <c r="B3" s="2"/>
      <c r="C3" s="3"/>
      <c r="D3" s="3"/>
      <c r="E3" s="4"/>
      <c r="F3" s="9"/>
    </row>
    <row r="4" spans="1:7" s="1" customFormat="1" ht="27.75" customHeight="1" x14ac:dyDescent="0.25">
      <c r="A4" s="6" t="s">
        <v>2</v>
      </c>
      <c r="B4" s="6" t="s">
        <v>0</v>
      </c>
      <c r="C4" s="13" t="s">
        <v>4</v>
      </c>
      <c r="D4" s="13" t="s">
        <v>1</v>
      </c>
      <c r="E4" s="53" t="s">
        <v>6</v>
      </c>
      <c r="F4" s="12" t="s">
        <v>3</v>
      </c>
      <c r="G4" s="56" t="s">
        <v>5</v>
      </c>
    </row>
    <row r="5" spans="1:7" ht="10.5" x14ac:dyDescent="0.25">
      <c r="A5" s="16" t="s">
        <v>110</v>
      </c>
      <c r="B5" s="17"/>
      <c r="C5" s="17"/>
      <c r="D5" s="17"/>
      <c r="E5" s="18"/>
      <c r="F5" s="19"/>
      <c r="G5" s="19"/>
    </row>
    <row r="6" spans="1:7" ht="10.5" x14ac:dyDescent="0.25">
      <c r="A6" s="20" t="s">
        <v>20</v>
      </c>
      <c r="B6" s="21"/>
      <c r="C6" s="21"/>
      <c r="D6" s="21"/>
      <c r="E6" s="22"/>
      <c r="F6" s="23"/>
      <c r="G6" s="23"/>
    </row>
    <row r="7" spans="1:7" x14ac:dyDescent="0.2">
      <c r="A7" s="21" t="s">
        <v>129</v>
      </c>
      <c r="B7" s="21" t="s">
        <v>128</v>
      </c>
      <c r="C7" s="21" t="s">
        <v>113</v>
      </c>
      <c r="D7" s="24">
        <v>3948707</v>
      </c>
      <c r="E7" s="22">
        <v>48679.659899999999</v>
      </c>
      <c r="F7" s="23">
        <v>5.94482220269352</v>
      </c>
      <c r="G7" s="23"/>
    </row>
    <row r="8" spans="1:7" x14ac:dyDescent="0.2">
      <c r="A8" s="21" t="s">
        <v>136</v>
      </c>
      <c r="B8" s="21" t="s">
        <v>135</v>
      </c>
      <c r="C8" s="21" t="s">
        <v>113</v>
      </c>
      <c r="D8" s="24">
        <v>4981006</v>
      </c>
      <c r="E8" s="22">
        <v>46672.02622</v>
      </c>
      <c r="F8" s="23">
        <v>5.6996474151075596</v>
      </c>
      <c r="G8" s="23"/>
    </row>
    <row r="9" spans="1:7" x14ac:dyDescent="0.2">
      <c r="A9" s="21" t="s">
        <v>131</v>
      </c>
      <c r="B9" s="21" t="s">
        <v>130</v>
      </c>
      <c r="C9" s="21" t="s">
        <v>132</v>
      </c>
      <c r="D9" s="24">
        <v>9548090</v>
      </c>
      <c r="E9" s="22">
        <v>30339.055980000001</v>
      </c>
      <c r="F9" s="23">
        <v>3.7050442416641798</v>
      </c>
      <c r="G9" s="23"/>
    </row>
    <row r="10" spans="1:7" x14ac:dyDescent="0.2">
      <c r="A10" s="21" t="s">
        <v>191</v>
      </c>
      <c r="B10" s="21" t="s">
        <v>190</v>
      </c>
      <c r="C10" s="21" t="s">
        <v>151</v>
      </c>
      <c r="D10" s="24">
        <v>169582</v>
      </c>
      <c r="E10" s="22">
        <v>27448.542519999999</v>
      </c>
      <c r="F10" s="23">
        <v>3.3520510484189501</v>
      </c>
      <c r="G10" s="23"/>
    </row>
    <row r="11" spans="1:7" x14ac:dyDescent="0.2">
      <c r="A11" s="21" t="s">
        <v>123</v>
      </c>
      <c r="B11" s="21" t="s">
        <v>122</v>
      </c>
      <c r="C11" s="21" t="s">
        <v>124</v>
      </c>
      <c r="D11" s="24">
        <v>1661519</v>
      </c>
      <c r="E11" s="22">
        <v>24696.81842</v>
      </c>
      <c r="F11" s="23">
        <v>3.0160069889704801</v>
      </c>
      <c r="G11" s="23"/>
    </row>
    <row r="12" spans="1:7" x14ac:dyDescent="0.2">
      <c r="A12" s="21" t="s">
        <v>120</v>
      </c>
      <c r="B12" s="21" t="s">
        <v>119</v>
      </c>
      <c r="C12" s="21" t="s">
        <v>121</v>
      </c>
      <c r="D12" s="24">
        <v>1158502</v>
      </c>
      <c r="E12" s="22">
        <v>23801.423589999999</v>
      </c>
      <c r="F12" s="23">
        <v>2.9066602294307602</v>
      </c>
      <c r="G12" s="23"/>
    </row>
    <row r="13" spans="1:7" x14ac:dyDescent="0.2">
      <c r="A13" s="21" t="s">
        <v>458</v>
      </c>
      <c r="B13" s="21" t="s">
        <v>457</v>
      </c>
      <c r="C13" s="21" t="s">
        <v>127</v>
      </c>
      <c r="D13" s="24">
        <v>814231</v>
      </c>
      <c r="E13" s="22">
        <v>22508.601760000001</v>
      </c>
      <c r="F13" s="23">
        <v>2.7487791773671399</v>
      </c>
      <c r="G13" s="23"/>
    </row>
    <row r="14" spans="1:7" x14ac:dyDescent="0.2">
      <c r="A14" s="21" t="s">
        <v>150</v>
      </c>
      <c r="B14" s="21" t="s">
        <v>149</v>
      </c>
      <c r="C14" s="21" t="s">
        <v>151</v>
      </c>
      <c r="D14" s="24">
        <v>637966</v>
      </c>
      <c r="E14" s="22">
        <v>22247.15035</v>
      </c>
      <c r="F14" s="23">
        <v>2.7168503974560601</v>
      </c>
      <c r="G14" s="23"/>
    </row>
    <row r="15" spans="1:7" x14ac:dyDescent="0.2">
      <c r="A15" s="21" t="s">
        <v>144</v>
      </c>
      <c r="B15" s="21" t="s">
        <v>143</v>
      </c>
      <c r="C15" s="21" t="s">
        <v>145</v>
      </c>
      <c r="D15" s="24">
        <v>6333312</v>
      </c>
      <c r="E15" s="22">
        <v>21340.094779999999</v>
      </c>
      <c r="F15" s="23">
        <v>2.60607961346353</v>
      </c>
      <c r="G15" s="23"/>
    </row>
    <row r="16" spans="1:7" x14ac:dyDescent="0.2">
      <c r="A16" s="21" t="s">
        <v>112</v>
      </c>
      <c r="B16" s="21" t="s">
        <v>111</v>
      </c>
      <c r="C16" s="21" t="s">
        <v>113</v>
      </c>
      <c r="D16" s="24">
        <v>2153280</v>
      </c>
      <c r="E16" s="22">
        <v>21259.333439999999</v>
      </c>
      <c r="F16" s="23">
        <v>2.5962169355373201</v>
      </c>
      <c r="G16" s="23"/>
    </row>
    <row r="17" spans="1:7" x14ac:dyDescent="0.2">
      <c r="A17" s="21" t="s">
        <v>220</v>
      </c>
      <c r="B17" s="21" t="s">
        <v>219</v>
      </c>
      <c r="C17" s="21" t="s">
        <v>189</v>
      </c>
      <c r="D17" s="24">
        <v>12833401</v>
      </c>
      <c r="E17" s="22">
        <v>21209.761829999999</v>
      </c>
      <c r="F17" s="23">
        <v>2.5901631872499098</v>
      </c>
      <c r="G17" s="23"/>
    </row>
    <row r="18" spans="1:7" x14ac:dyDescent="0.2">
      <c r="A18" s="21" t="s">
        <v>153</v>
      </c>
      <c r="B18" s="21" t="s">
        <v>152</v>
      </c>
      <c r="C18" s="21" t="s">
        <v>154</v>
      </c>
      <c r="D18" s="24">
        <v>1086314</v>
      </c>
      <c r="E18" s="22">
        <v>19395.050159999999</v>
      </c>
      <c r="F18" s="23">
        <v>2.3685482817747099</v>
      </c>
      <c r="G18" s="23"/>
    </row>
    <row r="19" spans="1:7" x14ac:dyDescent="0.2">
      <c r="A19" s="21" t="s">
        <v>564</v>
      </c>
      <c r="B19" s="21" t="s">
        <v>563</v>
      </c>
      <c r="C19" s="21" t="s">
        <v>142</v>
      </c>
      <c r="D19" s="24">
        <v>2780440</v>
      </c>
      <c r="E19" s="22">
        <v>18852.773420000001</v>
      </c>
      <c r="F19" s="23">
        <v>2.3023247541128802</v>
      </c>
      <c r="G19" s="23"/>
    </row>
    <row r="20" spans="1:7" x14ac:dyDescent="0.2">
      <c r="A20" s="21" t="s">
        <v>162</v>
      </c>
      <c r="B20" s="21" t="s">
        <v>161</v>
      </c>
      <c r="C20" s="21" t="s">
        <v>163</v>
      </c>
      <c r="D20" s="24">
        <v>2560258</v>
      </c>
      <c r="E20" s="22">
        <v>18737.248169999999</v>
      </c>
      <c r="F20" s="23">
        <v>2.2882166631241101</v>
      </c>
      <c r="G20" s="23"/>
    </row>
    <row r="21" spans="1:7" x14ac:dyDescent="0.2">
      <c r="A21" s="21" t="s">
        <v>689</v>
      </c>
      <c r="B21" s="21" t="s">
        <v>688</v>
      </c>
      <c r="C21" s="21" t="s">
        <v>200</v>
      </c>
      <c r="D21" s="24">
        <v>1031302</v>
      </c>
      <c r="E21" s="22">
        <v>18475.77533</v>
      </c>
      <c r="F21" s="23">
        <v>2.25628526615407</v>
      </c>
      <c r="G21" s="23"/>
    </row>
    <row r="22" spans="1:7" x14ac:dyDescent="0.2">
      <c r="A22" s="21" t="s">
        <v>566</v>
      </c>
      <c r="B22" s="21" t="s">
        <v>565</v>
      </c>
      <c r="C22" s="21" t="s">
        <v>567</v>
      </c>
      <c r="D22" s="24">
        <v>2113227</v>
      </c>
      <c r="E22" s="22">
        <v>17197.441330000001</v>
      </c>
      <c r="F22" s="23">
        <v>2.1001734863826198</v>
      </c>
      <c r="G22" s="23"/>
    </row>
    <row r="23" spans="1:7" x14ac:dyDescent="0.2">
      <c r="A23" s="21" t="s">
        <v>691</v>
      </c>
      <c r="B23" s="21" t="s">
        <v>690</v>
      </c>
      <c r="C23" s="21" t="s">
        <v>227</v>
      </c>
      <c r="D23" s="24">
        <v>1431787</v>
      </c>
      <c r="E23" s="22">
        <v>16462.68693</v>
      </c>
      <c r="F23" s="23">
        <v>2.0104443411991899</v>
      </c>
      <c r="G23" s="23"/>
    </row>
    <row r="24" spans="1:7" x14ac:dyDescent="0.2">
      <c r="A24" s="21" t="s">
        <v>534</v>
      </c>
      <c r="B24" s="21" t="s">
        <v>533</v>
      </c>
      <c r="C24" s="21" t="s">
        <v>127</v>
      </c>
      <c r="D24" s="24">
        <v>837502</v>
      </c>
      <c r="E24" s="22">
        <v>15236.67389</v>
      </c>
      <c r="F24" s="23">
        <v>1.8607220638464801</v>
      </c>
      <c r="G24" s="23"/>
    </row>
    <row r="25" spans="1:7" x14ac:dyDescent="0.2">
      <c r="A25" s="21" t="s">
        <v>252</v>
      </c>
      <c r="B25" s="21" t="s">
        <v>251</v>
      </c>
      <c r="C25" s="21" t="s">
        <v>148</v>
      </c>
      <c r="D25" s="24">
        <v>972611</v>
      </c>
      <c r="E25" s="22">
        <v>14601.808940000001</v>
      </c>
      <c r="F25" s="23">
        <v>1.7831915457979699</v>
      </c>
      <c r="G25" s="23"/>
    </row>
    <row r="26" spans="1:7" x14ac:dyDescent="0.2">
      <c r="A26" s="21" t="s">
        <v>138</v>
      </c>
      <c r="B26" s="21" t="s">
        <v>137</v>
      </c>
      <c r="C26" s="21" t="s">
        <v>139</v>
      </c>
      <c r="D26" s="24">
        <v>113843</v>
      </c>
      <c r="E26" s="22">
        <v>13600.82321</v>
      </c>
      <c r="F26" s="23">
        <v>1.66094989077188</v>
      </c>
      <c r="G26" s="23"/>
    </row>
    <row r="27" spans="1:7" x14ac:dyDescent="0.2">
      <c r="A27" s="21" t="s">
        <v>174</v>
      </c>
      <c r="B27" s="21" t="s">
        <v>173</v>
      </c>
      <c r="C27" s="21" t="s">
        <v>175</v>
      </c>
      <c r="D27" s="24">
        <v>236227</v>
      </c>
      <c r="E27" s="22">
        <v>13287.768749999999</v>
      </c>
      <c r="F27" s="23">
        <v>1.62271928052762</v>
      </c>
      <c r="G27" s="23"/>
    </row>
    <row r="28" spans="1:7" x14ac:dyDescent="0.2">
      <c r="A28" s="21" t="s">
        <v>171</v>
      </c>
      <c r="B28" s="21" t="s">
        <v>170</v>
      </c>
      <c r="C28" s="21" t="s">
        <v>172</v>
      </c>
      <c r="D28" s="24">
        <v>536753</v>
      </c>
      <c r="E28" s="22">
        <v>13233.64522</v>
      </c>
      <c r="F28" s="23">
        <v>1.61610964595964</v>
      </c>
      <c r="G28" s="23"/>
    </row>
    <row r="29" spans="1:7" x14ac:dyDescent="0.2">
      <c r="A29" s="21" t="s">
        <v>294</v>
      </c>
      <c r="B29" s="21" t="s">
        <v>293</v>
      </c>
      <c r="C29" s="21" t="s">
        <v>113</v>
      </c>
      <c r="D29" s="24">
        <v>3993038</v>
      </c>
      <c r="E29" s="22">
        <v>13031.27951</v>
      </c>
      <c r="F29" s="23">
        <v>1.59139648715075</v>
      </c>
      <c r="G29" s="23"/>
    </row>
    <row r="30" spans="1:7" x14ac:dyDescent="0.2">
      <c r="A30" s="21" t="s">
        <v>526</v>
      </c>
      <c r="B30" s="21" t="s">
        <v>525</v>
      </c>
      <c r="C30" s="21" t="s">
        <v>127</v>
      </c>
      <c r="D30" s="24">
        <v>1148909</v>
      </c>
      <c r="E30" s="22">
        <v>13022.883519999999</v>
      </c>
      <c r="F30" s="23">
        <v>1.5903711581351301</v>
      </c>
      <c r="G30" s="23"/>
    </row>
    <row r="31" spans="1:7" x14ac:dyDescent="0.2">
      <c r="A31" s="21" t="s">
        <v>184</v>
      </c>
      <c r="B31" s="21" t="s">
        <v>183</v>
      </c>
      <c r="C31" s="21" t="s">
        <v>142</v>
      </c>
      <c r="D31" s="24">
        <v>649673</v>
      </c>
      <c r="E31" s="22">
        <v>12801.156789999999</v>
      </c>
      <c r="F31" s="23">
        <v>1.5632936068510399</v>
      </c>
      <c r="G31" s="23"/>
    </row>
    <row r="32" spans="1:7" x14ac:dyDescent="0.2">
      <c r="A32" s="21" t="s">
        <v>383</v>
      </c>
      <c r="B32" s="21" t="s">
        <v>382</v>
      </c>
      <c r="C32" s="21" t="s">
        <v>113</v>
      </c>
      <c r="D32" s="24">
        <v>15317159</v>
      </c>
      <c r="E32" s="22">
        <v>12524.840910000001</v>
      </c>
      <c r="F32" s="23">
        <v>1.5295495588902399</v>
      </c>
      <c r="G32" s="23"/>
    </row>
    <row r="33" spans="1:7" x14ac:dyDescent="0.2">
      <c r="A33" s="21" t="s">
        <v>177</v>
      </c>
      <c r="B33" s="21" t="s">
        <v>176</v>
      </c>
      <c r="C33" s="21" t="s">
        <v>148</v>
      </c>
      <c r="D33" s="24">
        <v>771388</v>
      </c>
      <c r="E33" s="22">
        <v>12278.1828</v>
      </c>
      <c r="F33" s="23">
        <v>1.4994273556576301</v>
      </c>
      <c r="G33" s="23"/>
    </row>
    <row r="34" spans="1:7" x14ac:dyDescent="0.2">
      <c r="A34" s="21" t="s">
        <v>498</v>
      </c>
      <c r="B34" s="21" t="s">
        <v>497</v>
      </c>
      <c r="C34" s="21" t="s">
        <v>148</v>
      </c>
      <c r="D34" s="24">
        <v>2533367</v>
      </c>
      <c r="E34" s="22">
        <v>11672.488450000001</v>
      </c>
      <c r="F34" s="23">
        <v>1.42545918851507</v>
      </c>
      <c r="G34" s="23"/>
    </row>
    <row r="35" spans="1:7" x14ac:dyDescent="0.2">
      <c r="A35" s="21" t="s">
        <v>693</v>
      </c>
      <c r="B35" s="21" t="s">
        <v>692</v>
      </c>
      <c r="C35" s="21" t="s">
        <v>121</v>
      </c>
      <c r="D35" s="24">
        <v>571819</v>
      </c>
      <c r="E35" s="22">
        <v>10723.893529999999</v>
      </c>
      <c r="F35" s="23">
        <v>1.30961556607887</v>
      </c>
      <c r="G35" s="23"/>
    </row>
    <row r="36" spans="1:7" x14ac:dyDescent="0.2">
      <c r="A36" s="21" t="s">
        <v>585</v>
      </c>
      <c r="B36" s="21" t="s">
        <v>584</v>
      </c>
      <c r="C36" s="21" t="s">
        <v>113</v>
      </c>
      <c r="D36" s="24">
        <v>20280216</v>
      </c>
      <c r="E36" s="22">
        <v>10513.26397</v>
      </c>
      <c r="F36" s="23">
        <v>1.2838932153598299</v>
      </c>
      <c r="G36" s="23"/>
    </row>
    <row r="37" spans="1:7" x14ac:dyDescent="0.2">
      <c r="A37" s="21" t="s">
        <v>484</v>
      </c>
      <c r="B37" s="21" t="s">
        <v>483</v>
      </c>
      <c r="C37" s="21" t="s">
        <v>166</v>
      </c>
      <c r="D37" s="24">
        <v>1445260</v>
      </c>
      <c r="E37" s="22">
        <v>10407.31726</v>
      </c>
      <c r="F37" s="23">
        <v>1.2709548679021001</v>
      </c>
      <c r="G37" s="23"/>
    </row>
    <row r="38" spans="1:7" x14ac:dyDescent="0.2">
      <c r="A38" s="21" t="s">
        <v>235</v>
      </c>
      <c r="B38" s="21" t="s">
        <v>234</v>
      </c>
      <c r="C38" s="21" t="s">
        <v>121</v>
      </c>
      <c r="D38" s="24">
        <v>2783127</v>
      </c>
      <c r="E38" s="22">
        <v>10119.449769999999</v>
      </c>
      <c r="F38" s="23">
        <v>1.2358001225833899</v>
      </c>
      <c r="G38" s="23"/>
    </row>
    <row r="39" spans="1:7" x14ac:dyDescent="0.2">
      <c r="A39" s="21" t="s">
        <v>482</v>
      </c>
      <c r="B39" s="21" t="s">
        <v>481</v>
      </c>
      <c r="C39" s="21" t="s">
        <v>213</v>
      </c>
      <c r="D39" s="24">
        <v>1376068</v>
      </c>
      <c r="E39" s="22">
        <v>10063.18528</v>
      </c>
      <c r="F39" s="23">
        <v>1.2289290312474499</v>
      </c>
      <c r="G39" s="23"/>
    </row>
    <row r="40" spans="1:7" x14ac:dyDescent="0.2">
      <c r="A40" s="21" t="s">
        <v>199</v>
      </c>
      <c r="B40" s="21" t="s">
        <v>198</v>
      </c>
      <c r="C40" s="21" t="s">
        <v>200</v>
      </c>
      <c r="D40" s="24">
        <v>1001916</v>
      </c>
      <c r="E40" s="22">
        <v>10018.158079999999</v>
      </c>
      <c r="F40" s="23">
        <v>1.2234302521098199</v>
      </c>
      <c r="G40" s="23"/>
    </row>
    <row r="41" spans="1:7" x14ac:dyDescent="0.2">
      <c r="A41" s="21" t="s">
        <v>695</v>
      </c>
      <c r="B41" s="21" t="s">
        <v>694</v>
      </c>
      <c r="C41" s="21" t="s">
        <v>151</v>
      </c>
      <c r="D41" s="24">
        <v>282218</v>
      </c>
      <c r="E41" s="22">
        <v>9902.1829660000003</v>
      </c>
      <c r="F41" s="23">
        <v>1.20926722315515</v>
      </c>
      <c r="G41" s="23"/>
    </row>
    <row r="42" spans="1:7" x14ac:dyDescent="0.2">
      <c r="A42" s="21" t="s">
        <v>179</v>
      </c>
      <c r="B42" s="21" t="s">
        <v>178</v>
      </c>
      <c r="C42" s="21" t="s">
        <v>180</v>
      </c>
      <c r="D42" s="24">
        <v>116205</v>
      </c>
      <c r="E42" s="22">
        <v>9338.8148249999995</v>
      </c>
      <c r="F42" s="23">
        <v>1.14046798668171</v>
      </c>
      <c r="G42" s="23"/>
    </row>
    <row r="43" spans="1:7" x14ac:dyDescent="0.2">
      <c r="A43" s="21" t="s">
        <v>697</v>
      </c>
      <c r="B43" s="21" t="s">
        <v>696</v>
      </c>
      <c r="C43" s="21" t="s">
        <v>148</v>
      </c>
      <c r="D43" s="24">
        <v>388660</v>
      </c>
      <c r="E43" s="22">
        <v>9265.6543999999994</v>
      </c>
      <c r="F43" s="23">
        <v>1.1315335421972601</v>
      </c>
      <c r="G43" s="23"/>
    </row>
    <row r="44" spans="1:7" x14ac:dyDescent="0.2">
      <c r="A44" s="21" t="s">
        <v>591</v>
      </c>
      <c r="B44" s="21" t="s">
        <v>590</v>
      </c>
      <c r="C44" s="21" t="s">
        <v>194</v>
      </c>
      <c r="D44" s="24">
        <v>1563667</v>
      </c>
      <c r="E44" s="22">
        <v>8276.489431</v>
      </c>
      <c r="F44" s="23">
        <v>1.01073545359274</v>
      </c>
      <c r="G44" s="23"/>
    </row>
    <row r="45" spans="1:7" x14ac:dyDescent="0.2">
      <c r="A45" s="21" t="s">
        <v>699</v>
      </c>
      <c r="B45" s="21" t="s">
        <v>698</v>
      </c>
      <c r="C45" s="21" t="s">
        <v>148</v>
      </c>
      <c r="D45" s="24">
        <v>4143320</v>
      </c>
      <c r="E45" s="22">
        <v>8271.3097159999998</v>
      </c>
      <c r="F45" s="23">
        <v>1.01010290018545</v>
      </c>
      <c r="G45" s="23"/>
    </row>
    <row r="46" spans="1:7" x14ac:dyDescent="0.2">
      <c r="A46" s="21" t="s">
        <v>701</v>
      </c>
      <c r="B46" s="21" t="s">
        <v>700</v>
      </c>
      <c r="C46" s="21" t="s">
        <v>148</v>
      </c>
      <c r="D46" s="24">
        <v>1881179</v>
      </c>
      <c r="E46" s="22">
        <v>6999.8670590000002</v>
      </c>
      <c r="F46" s="23">
        <v>0.85483270001740796</v>
      </c>
      <c r="G46" s="23"/>
    </row>
    <row r="47" spans="1:7" x14ac:dyDescent="0.2">
      <c r="A47" s="21" t="s">
        <v>117</v>
      </c>
      <c r="B47" s="21" t="s">
        <v>116</v>
      </c>
      <c r="C47" s="21" t="s">
        <v>118</v>
      </c>
      <c r="D47" s="24">
        <v>166745</v>
      </c>
      <c r="E47" s="22">
        <v>6721.3242049999999</v>
      </c>
      <c r="F47" s="23">
        <v>0.82081669114917799</v>
      </c>
      <c r="G47" s="23"/>
    </row>
    <row r="48" spans="1:7" x14ac:dyDescent="0.2">
      <c r="A48" s="21" t="s">
        <v>652</v>
      </c>
      <c r="B48" s="21" t="s">
        <v>651</v>
      </c>
      <c r="C48" s="21" t="s">
        <v>399</v>
      </c>
      <c r="D48" s="24">
        <v>1969954</v>
      </c>
      <c r="E48" s="22">
        <v>6426.9749250000004</v>
      </c>
      <c r="F48" s="23">
        <v>0.78487038136218601</v>
      </c>
      <c r="G48" s="23"/>
    </row>
    <row r="49" spans="1:9" x14ac:dyDescent="0.2">
      <c r="A49" s="21" t="s">
        <v>528</v>
      </c>
      <c r="B49" s="21" t="s">
        <v>527</v>
      </c>
      <c r="C49" s="21" t="s">
        <v>127</v>
      </c>
      <c r="D49" s="24">
        <v>786828</v>
      </c>
      <c r="E49" s="22">
        <v>6275.3467140000002</v>
      </c>
      <c r="F49" s="23">
        <v>0.76635335069354105</v>
      </c>
      <c r="G49" s="23"/>
    </row>
    <row r="50" spans="1:9" x14ac:dyDescent="0.2">
      <c r="A50" s="21" t="s">
        <v>258</v>
      </c>
      <c r="B50" s="21" t="s">
        <v>257</v>
      </c>
      <c r="C50" s="21" t="s">
        <v>142</v>
      </c>
      <c r="D50" s="24">
        <v>941015</v>
      </c>
      <c r="E50" s="22">
        <v>6117.5385150000002</v>
      </c>
      <c r="F50" s="23">
        <v>0.74708161200207401</v>
      </c>
      <c r="G50" s="23"/>
    </row>
    <row r="51" spans="1:9" x14ac:dyDescent="0.2">
      <c r="A51" s="21" t="s">
        <v>577</v>
      </c>
      <c r="B51" s="21" t="s">
        <v>576</v>
      </c>
      <c r="C51" s="21" t="s">
        <v>227</v>
      </c>
      <c r="D51" s="24">
        <v>336107</v>
      </c>
      <c r="E51" s="22">
        <v>5809.2733879999996</v>
      </c>
      <c r="F51" s="23">
        <v>0.70943588121697199</v>
      </c>
      <c r="G51" s="23"/>
    </row>
    <row r="52" spans="1:9" x14ac:dyDescent="0.2">
      <c r="A52" s="21" t="s">
        <v>642</v>
      </c>
      <c r="B52" s="21" t="s">
        <v>641</v>
      </c>
      <c r="C52" s="21" t="s">
        <v>200</v>
      </c>
      <c r="D52" s="24">
        <v>712750</v>
      </c>
      <c r="E52" s="22">
        <v>5601.5022499999995</v>
      </c>
      <c r="F52" s="23">
        <v>0.68406260464111601</v>
      </c>
      <c r="G52" s="23"/>
    </row>
    <row r="53" spans="1:9" x14ac:dyDescent="0.2">
      <c r="A53" s="21" t="s">
        <v>141</v>
      </c>
      <c r="B53" s="21" t="s">
        <v>140</v>
      </c>
      <c r="C53" s="21" t="s">
        <v>142</v>
      </c>
      <c r="D53" s="24">
        <v>72571</v>
      </c>
      <c r="E53" s="22">
        <v>5574.1785099999997</v>
      </c>
      <c r="F53" s="23">
        <v>0.68072579463574001</v>
      </c>
      <c r="G53" s="23"/>
    </row>
    <row r="54" spans="1:9" x14ac:dyDescent="0.2">
      <c r="A54" s="21" t="s">
        <v>703</v>
      </c>
      <c r="B54" s="21" t="s">
        <v>702</v>
      </c>
      <c r="C54" s="21" t="s">
        <v>227</v>
      </c>
      <c r="D54" s="24">
        <v>2764166</v>
      </c>
      <c r="E54" s="22">
        <v>5415.0011940000004</v>
      </c>
      <c r="F54" s="23">
        <v>0.66128685762866402</v>
      </c>
      <c r="G54" s="23"/>
    </row>
    <row r="55" spans="1:9" x14ac:dyDescent="0.2">
      <c r="A55" s="21" t="s">
        <v>617</v>
      </c>
      <c r="B55" s="21" t="s">
        <v>616</v>
      </c>
      <c r="C55" s="21" t="s">
        <v>180</v>
      </c>
      <c r="D55" s="24">
        <v>894730</v>
      </c>
      <c r="E55" s="22">
        <v>5108.4609350000001</v>
      </c>
      <c r="F55" s="23">
        <v>0.62385176992537905</v>
      </c>
      <c r="G55" s="23"/>
    </row>
    <row r="56" spans="1:9" x14ac:dyDescent="0.2">
      <c r="A56" s="21" t="s">
        <v>524</v>
      </c>
      <c r="B56" s="21" t="s">
        <v>523</v>
      </c>
      <c r="C56" s="21" t="s">
        <v>132</v>
      </c>
      <c r="D56" s="24">
        <v>1163302</v>
      </c>
      <c r="E56" s="22">
        <v>4768.9565490000005</v>
      </c>
      <c r="F56" s="23">
        <v>0.58239106095677196</v>
      </c>
      <c r="G56" s="23"/>
    </row>
    <row r="57" spans="1:9" x14ac:dyDescent="0.2">
      <c r="A57" s="21" t="s">
        <v>562</v>
      </c>
      <c r="B57" s="21" t="s">
        <v>561</v>
      </c>
      <c r="C57" s="21" t="s">
        <v>230</v>
      </c>
      <c r="D57" s="24">
        <v>434087</v>
      </c>
      <c r="E57" s="22">
        <v>4504.5207989999999</v>
      </c>
      <c r="F57" s="23">
        <v>0.55009782963561604</v>
      </c>
      <c r="G57" s="23"/>
    </row>
    <row r="58" spans="1:9" x14ac:dyDescent="0.2">
      <c r="A58" s="21" t="s">
        <v>518</v>
      </c>
      <c r="B58" s="21" t="s">
        <v>517</v>
      </c>
      <c r="C58" s="21" t="s">
        <v>151</v>
      </c>
      <c r="D58" s="24">
        <v>660862</v>
      </c>
      <c r="E58" s="22">
        <v>2709.5342000000001</v>
      </c>
      <c r="F58" s="23">
        <v>0.33089177500842398</v>
      </c>
      <c r="G58" s="23"/>
    </row>
    <row r="59" spans="1:9" x14ac:dyDescent="0.2">
      <c r="A59" s="21" t="s">
        <v>519</v>
      </c>
      <c r="B59" s="21" t="s">
        <v>1494</v>
      </c>
      <c r="C59" s="21" t="s">
        <v>245</v>
      </c>
      <c r="D59" s="24">
        <v>660862</v>
      </c>
      <c r="E59" s="22">
        <v>1753.2668860000001</v>
      </c>
      <c r="F59" s="23">
        <v>0.21411119002374401</v>
      </c>
      <c r="G59" s="23"/>
    </row>
    <row r="60" spans="1:9" x14ac:dyDescent="0.2">
      <c r="A60" s="21" t="s">
        <v>680</v>
      </c>
      <c r="B60" s="21" t="s">
        <v>679</v>
      </c>
      <c r="C60" s="21" t="s">
        <v>180</v>
      </c>
      <c r="D60" s="24">
        <v>528424</v>
      </c>
      <c r="E60" s="22">
        <v>1459.242876</v>
      </c>
      <c r="F60" s="23">
        <v>0.17820460262433199</v>
      </c>
      <c r="G60" s="23"/>
    </row>
    <row r="61" spans="1:9" x14ac:dyDescent="0.2">
      <c r="A61" s="21" t="s">
        <v>705</v>
      </c>
      <c r="B61" s="21" t="s">
        <v>704</v>
      </c>
      <c r="C61" s="21" t="s">
        <v>706</v>
      </c>
      <c r="D61" s="24">
        <v>169626</v>
      </c>
      <c r="E61" s="22">
        <v>767.47283700000003</v>
      </c>
      <c r="F61" s="23">
        <v>9.3724762472339698E-2</v>
      </c>
      <c r="G61" s="23"/>
    </row>
    <row r="62" spans="1:9" x14ac:dyDescent="0.2">
      <c r="A62" s="21" t="s">
        <v>707</v>
      </c>
      <c r="B62" s="21" t="s">
        <v>1493</v>
      </c>
      <c r="C62" s="21" t="s">
        <v>151</v>
      </c>
      <c r="D62" s="24">
        <v>1128872</v>
      </c>
      <c r="E62" s="22">
        <v>113.92011789999999</v>
      </c>
      <c r="F62" s="23">
        <v>1.3912070207897699E-2</v>
      </c>
      <c r="G62" s="23"/>
    </row>
    <row r="63" spans="1:9" x14ac:dyDescent="0.2">
      <c r="A63" s="21" t="s">
        <v>674</v>
      </c>
      <c r="B63" s="21" t="s">
        <v>673</v>
      </c>
      <c r="C63" s="21" t="s">
        <v>189</v>
      </c>
      <c r="D63" s="24">
        <v>4565</v>
      </c>
      <c r="E63" s="22">
        <v>7.3861699999999999</v>
      </c>
      <c r="F63" s="23">
        <v>9.0200850825724005E-4</v>
      </c>
      <c r="G63" s="23"/>
    </row>
    <row r="64" spans="1:9" ht="10.5" x14ac:dyDescent="0.25">
      <c r="A64" s="20" t="s">
        <v>27</v>
      </c>
      <c r="B64" s="20"/>
      <c r="C64" s="20"/>
      <c r="D64" s="20"/>
      <c r="E64" s="25">
        <f>SUM(E7:E63)</f>
        <v>747648.48347789969</v>
      </c>
      <c r="F64" s="26">
        <f>SUM(F7:F63)</f>
        <v>91.303787116013837</v>
      </c>
      <c r="G64" s="23"/>
      <c r="H64" s="14"/>
      <c r="I64" s="14"/>
    </row>
    <row r="65" spans="1:9" x14ac:dyDescent="0.2">
      <c r="A65" s="21"/>
      <c r="B65" s="21"/>
      <c r="C65" s="21"/>
      <c r="D65" s="21"/>
      <c r="E65" s="22"/>
      <c r="F65" s="23"/>
      <c r="G65" s="23"/>
    </row>
    <row r="66" spans="1:9" ht="10.5" x14ac:dyDescent="0.25">
      <c r="A66" s="20" t="s">
        <v>365</v>
      </c>
      <c r="B66" s="21"/>
      <c r="C66" s="21"/>
      <c r="D66" s="21"/>
      <c r="E66" s="22"/>
      <c r="F66" s="23"/>
      <c r="G66" s="23"/>
    </row>
    <row r="67" spans="1:9" x14ac:dyDescent="0.2">
      <c r="A67" s="21"/>
      <c r="B67" s="21" t="s">
        <v>366</v>
      </c>
      <c r="C67" s="21" t="s">
        <v>213</v>
      </c>
      <c r="D67" s="24">
        <v>98000</v>
      </c>
      <c r="E67" s="22">
        <v>9.7999999999999997E-3</v>
      </c>
      <c r="F67" s="23">
        <v>1.19678850891882E-6</v>
      </c>
      <c r="G67" s="23"/>
    </row>
    <row r="68" spans="1:9" x14ac:dyDescent="0.2">
      <c r="A68" s="21"/>
      <c r="B68" s="21" t="s">
        <v>708</v>
      </c>
      <c r="C68" s="21" t="s">
        <v>369</v>
      </c>
      <c r="D68" s="24">
        <v>23815</v>
      </c>
      <c r="E68" s="22">
        <v>2.3814999999999999E-3</v>
      </c>
      <c r="F68" s="23">
        <v>2.9083181979491601E-7</v>
      </c>
      <c r="G68" s="23"/>
    </row>
    <row r="69" spans="1:9" ht="10.5" x14ac:dyDescent="0.25">
      <c r="A69" s="20" t="s">
        <v>27</v>
      </c>
      <c r="B69" s="20"/>
      <c r="C69" s="20"/>
      <c r="D69" s="20"/>
      <c r="E69" s="25">
        <f>SUM(E66:E68)</f>
        <v>1.21815E-2</v>
      </c>
      <c r="F69" s="26">
        <f>SUM(F66:F68)</f>
        <v>1.487620328713736E-6</v>
      </c>
      <c r="G69" s="23"/>
      <c r="H69" s="14"/>
      <c r="I69" s="14"/>
    </row>
    <row r="70" spans="1:9" x14ac:dyDescent="0.2">
      <c r="A70" s="21"/>
      <c r="B70" s="21"/>
      <c r="C70" s="21"/>
      <c r="D70" s="21"/>
      <c r="E70" s="22"/>
      <c r="F70" s="23"/>
      <c r="G70" s="23"/>
    </row>
    <row r="71" spans="1:9" ht="10.5" x14ac:dyDescent="0.25">
      <c r="A71" s="20" t="s">
        <v>541</v>
      </c>
      <c r="B71" s="21"/>
      <c r="C71" s="21"/>
      <c r="D71" s="21"/>
      <c r="E71" s="22"/>
      <c r="F71" s="23"/>
      <c r="G71" s="23"/>
    </row>
    <row r="72" spans="1:9" x14ac:dyDescent="0.2">
      <c r="A72" s="21" t="s">
        <v>710</v>
      </c>
      <c r="B72" s="21" t="s">
        <v>709</v>
      </c>
      <c r="C72" s="21" t="s">
        <v>567</v>
      </c>
      <c r="D72" s="24">
        <v>155741</v>
      </c>
      <c r="E72" s="22">
        <v>19264.47667</v>
      </c>
      <c r="F72" s="23">
        <v>2.35260248050926</v>
      </c>
      <c r="G72" s="23"/>
    </row>
    <row r="73" spans="1:9" ht="10.5" x14ac:dyDescent="0.25">
      <c r="A73" s="20" t="s">
        <v>27</v>
      </c>
      <c r="B73" s="20"/>
      <c r="C73" s="20"/>
      <c r="D73" s="20"/>
      <c r="E73" s="25">
        <f>SUM(E71:E72)</f>
        <v>19264.47667</v>
      </c>
      <c r="F73" s="26">
        <f>SUM(F71:F72)</f>
        <v>2.35260248050926</v>
      </c>
      <c r="G73" s="23"/>
      <c r="H73" s="14"/>
      <c r="I73" s="14"/>
    </row>
    <row r="74" spans="1:9" ht="10.5" x14ac:dyDescent="0.25">
      <c r="A74" s="21"/>
      <c r="B74" s="21"/>
      <c r="C74" s="21"/>
      <c r="D74" s="21"/>
      <c r="E74" s="22"/>
      <c r="F74" s="23"/>
      <c r="G74" s="20"/>
    </row>
    <row r="75" spans="1:9" ht="10.5" x14ac:dyDescent="0.25">
      <c r="A75" s="20" t="s">
        <v>28</v>
      </c>
      <c r="B75" s="21"/>
      <c r="C75" s="21"/>
      <c r="D75" s="21"/>
      <c r="E75" s="22"/>
      <c r="F75" s="23"/>
      <c r="G75" s="59"/>
    </row>
    <row r="76" spans="1:9" ht="10.5" x14ac:dyDescent="0.25">
      <c r="A76" s="20" t="s">
        <v>32</v>
      </c>
      <c r="B76" s="21"/>
      <c r="C76" s="21"/>
      <c r="D76" s="21"/>
      <c r="E76" s="22"/>
      <c r="F76" s="23"/>
      <c r="G76" s="20"/>
    </row>
    <row r="77" spans="1:9" x14ac:dyDescent="0.2">
      <c r="A77" s="21" t="s">
        <v>73</v>
      </c>
      <c r="B77" s="21" t="s">
        <v>72</v>
      </c>
      <c r="C77" s="21" t="s">
        <v>34</v>
      </c>
      <c r="D77" s="24">
        <v>2500000</v>
      </c>
      <c r="E77" s="22">
        <v>2495.54</v>
      </c>
      <c r="F77" s="23">
        <v>0.30475853015788601</v>
      </c>
      <c r="G77" s="60">
        <v>5.4359999999999999</v>
      </c>
    </row>
    <row r="78" spans="1:9" ht="10.5" x14ac:dyDescent="0.25">
      <c r="A78" s="20" t="s">
        <v>27</v>
      </c>
      <c r="B78" s="20"/>
      <c r="C78" s="20"/>
      <c r="D78" s="20"/>
      <c r="E78" s="25">
        <f>SUM(E76:E77)</f>
        <v>2495.54</v>
      </c>
      <c r="F78" s="26">
        <f>SUM(F76:F77)</f>
        <v>0.30475853015788601</v>
      </c>
      <c r="G78" s="60"/>
      <c r="H78" s="14"/>
      <c r="I78" s="14"/>
    </row>
    <row r="79" spans="1:9" ht="10.5" x14ac:dyDescent="0.25">
      <c r="A79" s="21"/>
      <c r="B79" s="21"/>
      <c r="C79" s="21"/>
      <c r="D79" s="21"/>
      <c r="E79" s="22"/>
      <c r="F79" s="23"/>
      <c r="G79" s="20"/>
    </row>
    <row r="80" spans="1:9" ht="10.5" x14ac:dyDescent="0.25">
      <c r="A80" s="20" t="s">
        <v>36</v>
      </c>
      <c r="B80" s="20"/>
      <c r="C80" s="20"/>
      <c r="D80" s="20"/>
      <c r="E80" s="25">
        <f>E64+E69+E73+E78</f>
        <v>769408.5123293997</v>
      </c>
      <c r="F80" s="26">
        <f>F64+F69+F73+F78</f>
        <v>93.961149614301306</v>
      </c>
      <c r="G80" s="20"/>
      <c r="H80" s="14"/>
      <c r="I80" s="14"/>
    </row>
    <row r="81" spans="1:9" ht="10.5" x14ac:dyDescent="0.25">
      <c r="A81" s="20"/>
      <c r="B81" s="20"/>
      <c r="C81" s="20"/>
      <c r="D81" s="20"/>
      <c r="E81" s="25"/>
      <c r="F81" s="26"/>
      <c r="G81" s="20"/>
      <c r="H81" s="14"/>
      <c r="I81" s="14"/>
    </row>
    <row r="82" spans="1:9" ht="10.5" x14ac:dyDescent="0.25">
      <c r="A82" s="20" t="s">
        <v>38</v>
      </c>
      <c r="B82" s="20"/>
      <c r="C82" s="20"/>
      <c r="D82" s="20"/>
      <c r="E82" s="25">
        <f>E84-(E64+E69+E73+E78)</f>
        <v>49449.617320700316</v>
      </c>
      <c r="F82" s="26">
        <f>F84-(F64+F69+F73+F78)</f>
        <v>6.0388503856986944</v>
      </c>
      <c r="G82" s="20"/>
      <c r="H82" s="14"/>
      <c r="I82" s="14"/>
    </row>
    <row r="83" spans="1:9" ht="10.5" x14ac:dyDescent="0.25">
      <c r="A83" s="20"/>
      <c r="B83" s="20"/>
      <c r="C83" s="20"/>
      <c r="D83" s="20"/>
      <c r="E83" s="25"/>
      <c r="F83" s="26"/>
      <c r="G83" s="20"/>
      <c r="H83" s="14"/>
      <c r="I83" s="14"/>
    </row>
    <row r="84" spans="1:9" ht="10.5" x14ac:dyDescent="0.25">
      <c r="A84" s="27" t="s">
        <v>37</v>
      </c>
      <c r="B84" s="27"/>
      <c r="C84" s="27"/>
      <c r="D84" s="27"/>
      <c r="E84" s="28">
        <v>818858.12965010002</v>
      </c>
      <c r="F84" s="29">
        <v>100</v>
      </c>
      <c r="G84" s="27"/>
      <c r="H84" s="14"/>
      <c r="I84" s="14"/>
    </row>
    <row r="85" spans="1:9" ht="10.5" x14ac:dyDescent="0.25">
      <c r="F85" s="58" t="s">
        <v>942</v>
      </c>
    </row>
    <row r="86" spans="1:9" ht="10.5" x14ac:dyDescent="0.25">
      <c r="A86" s="14" t="s">
        <v>39</v>
      </c>
    </row>
    <row r="87" spans="1:9" ht="10.5" x14ac:dyDescent="0.25">
      <c r="A87" s="14" t="s">
        <v>373</v>
      </c>
    </row>
    <row r="88" spans="1:9" x14ac:dyDescent="0.2">
      <c r="A88" s="7" t="s">
        <v>1495</v>
      </c>
    </row>
    <row r="90" spans="1:9" ht="10.5" x14ac:dyDescent="0.25">
      <c r="A90" s="14" t="s">
        <v>40</v>
      </c>
    </row>
    <row r="91" spans="1:9" ht="10.5" x14ac:dyDescent="0.25">
      <c r="A91" s="14" t="s">
        <v>41</v>
      </c>
    </row>
    <row r="92" spans="1:9" ht="10.5" x14ac:dyDescent="0.25">
      <c r="A92" s="14" t="s">
        <v>42</v>
      </c>
      <c r="B92" s="14"/>
      <c r="C92" s="30" t="s">
        <v>44</v>
      </c>
      <c r="D92" s="14" t="s">
        <v>43</v>
      </c>
    </row>
    <row r="93" spans="1:9" x14ac:dyDescent="0.2">
      <c r="A93" s="7" t="s">
        <v>45</v>
      </c>
      <c r="C93" s="31">
        <v>236.68510000000001</v>
      </c>
      <c r="D93" s="31">
        <v>262.09769999999997</v>
      </c>
    </row>
    <row r="94" spans="1:9" x14ac:dyDescent="0.2">
      <c r="A94" s="7" t="s">
        <v>46</v>
      </c>
      <c r="C94" s="31">
        <v>36.795299999999997</v>
      </c>
      <c r="D94" s="31">
        <v>37.595599999999997</v>
      </c>
    </row>
    <row r="95" spans="1:9" x14ac:dyDescent="0.2">
      <c r="A95" s="7" t="s">
        <v>47</v>
      </c>
      <c r="C95" s="31">
        <v>260.38630000000001</v>
      </c>
      <c r="D95" s="31">
        <v>290.17079999999999</v>
      </c>
    </row>
    <row r="96" spans="1:9" x14ac:dyDescent="0.2">
      <c r="A96" s="7" t="s">
        <v>48</v>
      </c>
      <c r="C96" s="31">
        <v>41.252200000000002</v>
      </c>
      <c r="D96" s="31">
        <v>42.317900000000002</v>
      </c>
    </row>
    <row r="98" spans="1:9" ht="10.5" x14ac:dyDescent="0.25">
      <c r="A98" s="14" t="s">
        <v>49</v>
      </c>
    </row>
    <row r="99" spans="1:9" ht="10.5" x14ac:dyDescent="0.25">
      <c r="A99" s="108" t="s">
        <v>50</v>
      </c>
      <c r="B99" s="109"/>
      <c r="C99" s="32" t="s">
        <v>51</v>
      </c>
    </row>
    <row r="100" spans="1:9" x14ac:dyDescent="0.2">
      <c r="A100" s="104" t="s">
        <v>46</v>
      </c>
      <c r="B100" s="105"/>
      <c r="C100" s="33">
        <v>3.15</v>
      </c>
    </row>
    <row r="101" spans="1:9" x14ac:dyDescent="0.2">
      <c r="A101" s="104" t="s">
        <v>48</v>
      </c>
      <c r="B101" s="105"/>
      <c r="C101" s="33">
        <v>3.65</v>
      </c>
    </row>
    <row r="102" spans="1:9" x14ac:dyDescent="0.2">
      <c r="A102" s="7" t="s">
        <v>52</v>
      </c>
    </row>
    <row r="103" spans="1:9" x14ac:dyDescent="0.2">
      <c r="A103" s="7" t="s">
        <v>53</v>
      </c>
    </row>
    <row r="105" spans="1:9" ht="10.5" x14ac:dyDescent="0.25">
      <c r="A105" s="14" t="s">
        <v>283</v>
      </c>
      <c r="D105" s="36">
        <v>0.25708540646781902</v>
      </c>
    </row>
    <row r="107" spans="1:9" ht="10.5" x14ac:dyDescent="0.25">
      <c r="A107" s="14" t="s">
        <v>993</v>
      </c>
      <c r="D107" s="30" t="s">
        <v>55</v>
      </c>
    </row>
    <row r="109" spans="1:9" ht="10.5" x14ac:dyDescent="0.25">
      <c r="A109" s="64" t="s">
        <v>1012</v>
      </c>
      <c r="B109" s="65"/>
      <c r="C109" s="65"/>
      <c r="D109" s="65"/>
      <c r="E109" s="11"/>
      <c r="G109" s="65"/>
      <c r="H109" s="65"/>
      <c r="I109" s="65"/>
    </row>
    <row r="110" spans="1:9" ht="10.5" x14ac:dyDescent="0.25">
      <c r="A110" s="64"/>
      <c r="B110" s="65"/>
      <c r="C110" s="65"/>
      <c r="D110" s="65"/>
      <c r="E110" s="11"/>
      <c r="G110" s="65"/>
      <c r="H110" s="65"/>
      <c r="I110" s="65"/>
    </row>
    <row r="111" spans="1:9" ht="10.5" x14ac:dyDescent="0.25">
      <c r="A111" s="64" t="s">
        <v>997</v>
      </c>
      <c r="B111" s="65"/>
      <c r="C111" s="65"/>
      <c r="D111" s="65"/>
      <c r="E111" s="11"/>
      <c r="G111" s="65"/>
      <c r="H111" s="65"/>
      <c r="I111" s="65"/>
    </row>
    <row r="112" spans="1:9" x14ac:dyDescent="0.2">
      <c r="A112" s="66"/>
      <c r="B112" s="65"/>
      <c r="C112" s="65"/>
      <c r="D112" s="65"/>
      <c r="E112" s="11"/>
      <c r="G112" s="65"/>
      <c r="H112" s="65"/>
      <c r="I112" s="65"/>
    </row>
    <row r="113" spans="1:9" x14ac:dyDescent="0.2">
      <c r="A113" s="65"/>
      <c r="B113" s="65"/>
      <c r="C113" s="65"/>
      <c r="D113" s="65"/>
      <c r="E113" s="11"/>
      <c r="G113" s="65"/>
      <c r="H113" s="65"/>
      <c r="I113" s="65"/>
    </row>
    <row r="114" spans="1:9" x14ac:dyDescent="0.2">
      <c r="A114" s="65"/>
      <c r="B114" s="65"/>
      <c r="C114" s="65"/>
      <c r="D114" s="65"/>
      <c r="E114" s="11"/>
      <c r="G114" s="65"/>
      <c r="H114" s="65"/>
      <c r="I114" s="65"/>
    </row>
    <row r="115" spans="1:9" x14ac:dyDescent="0.2">
      <c r="A115" s="65"/>
      <c r="B115" s="65"/>
      <c r="C115" s="65"/>
      <c r="D115" s="65"/>
      <c r="E115" s="11"/>
      <c r="G115" s="65"/>
      <c r="H115" s="65"/>
      <c r="I115" s="65"/>
    </row>
    <row r="116" spans="1:9" x14ac:dyDescent="0.2">
      <c r="A116" s="65"/>
      <c r="B116" s="65"/>
      <c r="C116" s="65"/>
      <c r="D116" s="65"/>
      <c r="E116" s="11"/>
      <c r="G116" s="65"/>
      <c r="H116" s="65"/>
      <c r="I116" s="65"/>
    </row>
    <row r="117" spans="1:9" x14ac:dyDescent="0.2">
      <c r="A117" s="65"/>
      <c r="B117" s="65"/>
      <c r="C117" s="65"/>
      <c r="D117" s="65"/>
      <c r="E117" s="11"/>
      <c r="G117" s="65"/>
      <c r="H117" s="65"/>
      <c r="I117" s="65"/>
    </row>
    <row r="118" spans="1:9" x14ac:dyDescent="0.2">
      <c r="A118" s="65"/>
      <c r="B118" s="65"/>
      <c r="C118" s="65"/>
      <c r="D118" s="65"/>
      <c r="E118" s="11"/>
      <c r="G118" s="65"/>
      <c r="H118" s="65"/>
      <c r="I118" s="65"/>
    </row>
    <row r="119" spans="1:9" x14ac:dyDescent="0.2">
      <c r="A119" s="65"/>
      <c r="B119" s="65"/>
      <c r="C119" s="65"/>
      <c r="D119" s="65"/>
      <c r="E119" s="11"/>
      <c r="G119" s="65"/>
      <c r="H119" s="65"/>
      <c r="I119" s="65"/>
    </row>
    <row r="120" spans="1:9" x14ac:dyDescent="0.2">
      <c r="A120" s="65"/>
      <c r="B120" s="65"/>
      <c r="C120" s="65"/>
      <c r="D120" s="65"/>
      <c r="E120" s="11"/>
      <c r="G120" s="65"/>
      <c r="H120" s="65"/>
      <c r="I120" s="65"/>
    </row>
    <row r="121" spans="1:9" x14ac:dyDescent="0.2">
      <c r="A121" s="65"/>
      <c r="B121" s="65"/>
      <c r="C121" s="65"/>
      <c r="D121" s="65"/>
      <c r="E121" s="11"/>
      <c r="G121" s="65"/>
      <c r="H121" s="65"/>
      <c r="I121" s="65"/>
    </row>
    <row r="122" spans="1:9" x14ac:dyDescent="0.2">
      <c r="A122" s="65"/>
      <c r="B122" s="65"/>
      <c r="C122" s="65"/>
      <c r="D122" s="65"/>
      <c r="E122" s="11"/>
      <c r="G122" s="65"/>
      <c r="H122" s="65"/>
      <c r="I122" s="65"/>
    </row>
    <row r="123" spans="1:9" x14ac:dyDescent="0.2">
      <c r="A123" s="65"/>
      <c r="B123" s="65"/>
      <c r="C123" s="65"/>
      <c r="D123" s="65"/>
      <c r="E123" s="11"/>
      <c r="G123" s="65"/>
      <c r="H123" s="65"/>
      <c r="I123" s="65"/>
    </row>
    <row r="124" spans="1:9" x14ac:dyDescent="0.2">
      <c r="A124" s="65"/>
      <c r="B124" s="65"/>
      <c r="C124" s="65"/>
      <c r="D124" s="65"/>
      <c r="E124" s="11"/>
      <c r="G124" s="65"/>
      <c r="H124" s="65"/>
      <c r="I124" s="65"/>
    </row>
    <row r="125" spans="1:9" x14ac:dyDescent="0.2">
      <c r="A125" s="65"/>
      <c r="B125" s="65"/>
      <c r="C125" s="65"/>
      <c r="D125" s="65"/>
      <c r="E125" s="11"/>
      <c r="G125" s="65"/>
      <c r="H125" s="65"/>
      <c r="I125" s="65"/>
    </row>
    <row r="126" spans="1:9" x14ac:dyDescent="0.2">
      <c r="A126" s="65"/>
      <c r="B126" s="65"/>
      <c r="C126" s="65"/>
      <c r="D126" s="65"/>
      <c r="E126" s="11"/>
      <c r="G126" s="65"/>
      <c r="H126" s="65"/>
      <c r="I126" s="65"/>
    </row>
    <row r="127" spans="1:9" x14ac:dyDescent="0.2">
      <c r="A127" s="65"/>
      <c r="B127" s="65"/>
      <c r="C127" s="65"/>
      <c r="D127" s="65"/>
      <c r="E127" s="11"/>
      <c r="G127" s="65"/>
      <c r="H127" s="65"/>
      <c r="I127" s="65"/>
    </row>
    <row r="128" spans="1:9" x14ac:dyDescent="0.2">
      <c r="A128" s="65"/>
      <c r="B128" s="65"/>
      <c r="C128" s="65"/>
      <c r="D128" s="65"/>
      <c r="E128" s="11"/>
      <c r="G128" s="65"/>
      <c r="H128" s="65"/>
      <c r="I128" s="65"/>
    </row>
    <row r="129" spans="1:9" x14ac:dyDescent="0.2">
      <c r="A129" s="65"/>
      <c r="B129" s="65"/>
      <c r="C129" s="65"/>
      <c r="D129" s="65"/>
      <c r="E129" s="11"/>
      <c r="G129" s="65"/>
      <c r="H129" s="65"/>
      <c r="I129" s="65"/>
    </row>
    <row r="130" spans="1:9" ht="10.5" x14ac:dyDescent="0.25">
      <c r="A130" s="64" t="s">
        <v>1013</v>
      </c>
      <c r="B130" s="65"/>
      <c r="C130" s="65"/>
      <c r="D130" s="65"/>
      <c r="E130" s="11"/>
      <c r="G130" s="65"/>
      <c r="H130" s="65"/>
      <c r="I130" s="65"/>
    </row>
    <row r="131" spans="1:9" x14ac:dyDescent="0.2">
      <c r="A131" s="65"/>
      <c r="B131" s="65"/>
      <c r="C131" s="65"/>
      <c r="D131" s="65"/>
      <c r="E131" s="11"/>
      <c r="G131" s="65"/>
      <c r="H131" s="65"/>
      <c r="I131" s="65"/>
    </row>
    <row r="132" spans="1:9" ht="10.5" x14ac:dyDescent="0.25">
      <c r="A132" s="64" t="s">
        <v>998</v>
      </c>
      <c r="B132" s="65"/>
      <c r="C132" s="65"/>
      <c r="D132" s="65"/>
      <c r="E132" s="11"/>
      <c r="G132" s="65"/>
      <c r="H132" s="65"/>
      <c r="I132" s="65"/>
    </row>
    <row r="133" spans="1:9" x14ac:dyDescent="0.2">
      <c r="A133" s="65"/>
      <c r="B133" s="65"/>
      <c r="C133" s="65"/>
      <c r="D133" s="65"/>
      <c r="E133" s="11"/>
      <c r="G133" s="65"/>
      <c r="H133" s="65"/>
      <c r="I133" s="65"/>
    </row>
    <row r="134" spans="1:9" x14ac:dyDescent="0.2">
      <c r="A134" s="65"/>
      <c r="B134" s="65"/>
      <c r="C134" s="65"/>
      <c r="D134" s="65"/>
      <c r="E134" s="11"/>
      <c r="G134" s="65"/>
      <c r="H134" s="65"/>
      <c r="I134" s="65"/>
    </row>
    <row r="135" spans="1:9" x14ac:dyDescent="0.2">
      <c r="A135" s="65"/>
      <c r="B135" s="65"/>
      <c r="C135" s="65"/>
      <c r="D135" s="65"/>
      <c r="E135" s="11"/>
      <c r="G135" s="65"/>
      <c r="H135" s="65"/>
      <c r="I135" s="65"/>
    </row>
    <row r="136" spans="1:9" x14ac:dyDescent="0.2">
      <c r="A136" s="65"/>
      <c r="B136" s="65"/>
      <c r="C136" s="65"/>
      <c r="D136" s="65"/>
      <c r="E136" s="11"/>
      <c r="G136" s="65"/>
      <c r="H136" s="65"/>
      <c r="I136" s="65"/>
    </row>
    <row r="137" spans="1:9" x14ac:dyDescent="0.2">
      <c r="A137" s="65"/>
      <c r="B137" s="65"/>
      <c r="C137" s="65"/>
      <c r="D137" s="65"/>
      <c r="E137" s="11"/>
      <c r="G137" s="65"/>
      <c r="H137" s="65"/>
      <c r="I137" s="65"/>
    </row>
    <row r="138" spans="1:9" x14ac:dyDescent="0.2">
      <c r="A138" s="65"/>
      <c r="B138" s="65"/>
      <c r="C138" s="65"/>
      <c r="D138" s="65"/>
      <c r="E138" s="11"/>
      <c r="G138" s="65"/>
      <c r="H138" s="65"/>
      <c r="I138" s="65"/>
    </row>
    <row r="139" spans="1:9" x14ac:dyDescent="0.2">
      <c r="A139" s="65"/>
      <c r="B139" s="65"/>
      <c r="C139" s="65"/>
      <c r="D139" s="65"/>
      <c r="E139" s="11"/>
      <c r="G139" s="65"/>
      <c r="H139" s="65"/>
      <c r="I139" s="65"/>
    </row>
    <row r="140" spans="1:9" x14ac:dyDescent="0.2">
      <c r="A140" s="65"/>
      <c r="B140" s="65"/>
      <c r="C140" s="65"/>
      <c r="D140" s="65"/>
      <c r="E140" s="11"/>
      <c r="G140" s="65"/>
      <c r="H140" s="65"/>
      <c r="I140" s="65"/>
    </row>
    <row r="141" spans="1:9" x14ac:dyDescent="0.2">
      <c r="A141" s="65"/>
      <c r="B141" s="65"/>
      <c r="C141" s="65"/>
      <c r="D141" s="65"/>
      <c r="E141" s="11"/>
      <c r="G141" s="65"/>
      <c r="H141" s="65"/>
      <c r="I141" s="65"/>
    </row>
    <row r="142" spans="1:9" x14ac:dyDescent="0.2">
      <c r="A142" s="65"/>
      <c r="B142" s="65"/>
      <c r="C142" s="65"/>
      <c r="D142" s="65"/>
      <c r="E142" s="11"/>
      <c r="G142" s="65"/>
      <c r="H142" s="65"/>
      <c r="I142" s="65"/>
    </row>
    <row r="143" spans="1:9" x14ac:dyDescent="0.2">
      <c r="A143" s="65"/>
      <c r="B143" s="65"/>
      <c r="C143" s="65"/>
      <c r="D143" s="65"/>
      <c r="E143" s="11"/>
      <c r="G143" s="65"/>
      <c r="H143" s="65"/>
      <c r="I143" s="65"/>
    </row>
    <row r="144" spans="1:9" x14ac:dyDescent="0.2">
      <c r="A144" s="65"/>
      <c r="B144" s="65"/>
      <c r="C144" s="65"/>
      <c r="D144" s="65"/>
      <c r="E144" s="11"/>
      <c r="G144" s="65"/>
      <c r="H144" s="65"/>
      <c r="I144" s="65"/>
    </row>
    <row r="145" spans="1:9" x14ac:dyDescent="0.2">
      <c r="A145" s="65"/>
      <c r="B145" s="65"/>
      <c r="C145" s="65"/>
      <c r="D145" s="65"/>
      <c r="E145" s="11"/>
      <c r="G145" s="65"/>
      <c r="H145" s="65"/>
      <c r="I145" s="65"/>
    </row>
    <row r="146" spans="1:9" x14ac:dyDescent="0.2">
      <c r="A146" s="65"/>
      <c r="B146" s="65"/>
      <c r="C146" s="65"/>
      <c r="D146" s="65"/>
      <c r="E146" s="11"/>
      <c r="G146" s="65"/>
      <c r="H146" s="65"/>
      <c r="I146" s="65"/>
    </row>
    <row r="147" spans="1:9" x14ac:dyDescent="0.2">
      <c r="A147" s="65"/>
      <c r="B147" s="65"/>
      <c r="C147" s="65"/>
      <c r="D147" s="65"/>
      <c r="E147" s="11"/>
      <c r="G147" s="65"/>
      <c r="H147" s="65"/>
      <c r="I147" s="65"/>
    </row>
    <row r="148" spans="1:9" x14ac:dyDescent="0.2">
      <c r="A148" s="65"/>
      <c r="B148" s="65"/>
      <c r="C148" s="65"/>
      <c r="D148" s="65"/>
      <c r="E148" s="11"/>
      <c r="G148" s="65"/>
      <c r="H148" s="65"/>
      <c r="I148" s="65"/>
    </row>
    <row r="149" spans="1:9" x14ac:dyDescent="0.2">
      <c r="A149" s="65"/>
      <c r="B149" s="65"/>
      <c r="C149" s="65"/>
      <c r="D149" s="65"/>
      <c r="E149" s="11"/>
      <c r="G149" s="65"/>
      <c r="H149" s="65"/>
      <c r="I149" s="65"/>
    </row>
    <row r="150" spans="1:9" x14ac:dyDescent="0.2">
      <c r="A150" s="65"/>
      <c r="B150" s="65"/>
      <c r="C150" s="65"/>
      <c r="D150" s="65"/>
      <c r="E150" s="11"/>
      <c r="G150" s="65"/>
      <c r="H150" s="65"/>
      <c r="I150" s="65"/>
    </row>
    <row r="151" spans="1:9" x14ac:dyDescent="0.2">
      <c r="A151" s="65" t="s">
        <v>1001</v>
      </c>
      <c r="B151" s="65"/>
      <c r="C151" s="65"/>
      <c r="D151" s="65"/>
      <c r="E151" s="11"/>
      <c r="G151" s="65"/>
      <c r="H151" s="65"/>
      <c r="I151" s="65"/>
    </row>
    <row r="152" spans="1:9" x14ac:dyDescent="0.2">
      <c r="A152" s="65"/>
      <c r="B152" s="65"/>
      <c r="C152" s="65"/>
      <c r="D152" s="65"/>
      <c r="E152" s="11"/>
      <c r="G152" s="65"/>
      <c r="H152" s="65"/>
      <c r="I152" s="65"/>
    </row>
    <row r="153" spans="1:9" x14ac:dyDescent="0.2">
      <c r="A153" s="65"/>
      <c r="B153" s="65"/>
      <c r="C153" s="65"/>
      <c r="D153" s="65"/>
      <c r="E153" s="11"/>
      <c r="G153" s="65"/>
      <c r="H153" s="65"/>
      <c r="I153" s="65"/>
    </row>
    <row r="154" spans="1:9" x14ac:dyDescent="0.2">
      <c r="A154" s="65"/>
      <c r="B154" s="65"/>
      <c r="C154" s="65"/>
      <c r="D154" s="65"/>
      <c r="E154" s="11"/>
      <c r="G154" s="65"/>
      <c r="H154" s="65"/>
      <c r="I154" s="65"/>
    </row>
    <row r="155" spans="1:9" x14ac:dyDescent="0.2">
      <c r="A155" s="65"/>
      <c r="B155" s="65"/>
      <c r="C155" s="65"/>
      <c r="D155" s="65"/>
      <c r="E155" s="11"/>
      <c r="G155" s="65"/>
      <c r="H155" s="65"/>
      <c r="I155" s="65"/>
    </row>
    <row r="156" spans="1:9" x14ac:dyDescent="0.2">
      <c r="A156" s="65"/>
      <c r="B156" s="65"/>
      <c r="C156" s="65"/>
      <c r="D156" s="65"/>
      <c r="E156" s="11"/>
      <c r="G156" s="65"/>
      <c r="H156" s="65"/>
      <c r="I156" s="65"/>
    </row>
    <row r="157" spans="1:9" x14ac:dyDescent="0.2">
      <c r="A157" s="65"/>
      <c r="B157" s="65"/>
      <c r="C157" s="65"/>
      <c r="D157" s="65"/>
      <c r="E157" s="11"/>
      <c r="G157" s="65"/>
      <c r="H157" s="65"/>
      <c r="I157" s="65"/>
    </row>
    <row r="158" spans="1:9" x14ac:dyDescent="0.2">
      <c r="A158" s="65"/>
      <c r="B158" s="65"/>
      <c r="C158" s="65"/>
      <c r="D158" s="65"/>
      <c r="E158" s="11"/>
      <c r="G158" s="65"/>
      <c r="H158" s="65"/>
      <c r="I158" s="65"/>
    </row>
    <row r="159" spans="1:9" x14ac:dyDescent="0.2">
      <c r="A159" s="65"/>
      <c r="B159" s="65"/>
      <c r="C159" s="65"/>
      <c r="D159" s="65"/>
      <c r="E159" s="11"/>
      <c r="G159" s="65"/>
      <c r="H159" s="65"/>
      <c r="I159" s="65"/>
    </row>
    <row r="160" spans="1:9" x14ac:dyDescent="0.2">
      <c r="A160" s="65"/>
      <c r="B160" s="65"/>
      <c r="C160" s="65"/>
      <c r="D160" s="65"/>
      <c r="E160" s="11"/>
      <c r="G160" s="65"/>
      <c r="H160" s="65"/>
      <c r="I160" s="65"/>
    </row>
    <row r="161" spans="1:9" x14ac:dyDescent="0.2">
      <c r="A161" s="65"/>
      <c r="B161" s="65"/>
      <c r="C161" s="65"/>
      <c r="D161" s="65"/>
      <c r="E161" s="11"/>
      <c r="G161" s="65"/>
      <c r="H161" s="65"/>
      <c r="I161" s="65"/>
    </row>
    <row r="162" spans="1:9" x14ac:dyDescent="0.2">
      <c r="A162" s="65"/>
      <c r="B162" s="65"/>
      <c r="C162" s="65"/>
      <c r="D162" s="65"/>
      <c r="E162" s="11"/>
      <c r="G162" s="65"/>
      <c r="H162" s="65"/>
      <c r="I162" s="65"/>
    </row>
    <row r="163" spans="1:9" x14ac:dyDescent="0.2">
      <c r="A163" s="65"/>
      <c r="B163" s="65"/>
      <c r="C163" s="65"/>
      <c r="D163" s="65"/>
      <c r="E163" s="11"/>
      <c r="G163" s="65"/>
      <c r="H163" s="65"/>
      <c r="I163" s="65"/>
    </row>
    <row r="164" spans="1:9" x14ac:dyDescent="0.2">
      <c r="A164" s="65"/>
      <c r="B164" s="65"/>
      <c r="C164" s="65"/>
      <c r="D164" s="65"/>
      <c r="E164" s="11"/>
      <c r="G164" s="65"/>
      <c r="H164" s="65"/>
      <c r="I164" s="65"/>
    </row>
    <row r="165" spans="1:9" x14ac:dyDescent="0.2">
      <c r="A165" s="65"/>
      <c r="B165" s="65"/>
      <c r="C165" s="65"/>
      <c r="D165" s="65"/>
      <c r="E165" s="11"/>
      <c r="G165" s="65"/>
      <c r="H165" s="65"/>
      <c r="I165" s="65"/>
    </row>
    <row r="166" spans="1:9" x14ac:dyDescent="0.2">
      <c r="A166" s="65"/>
      <c r="B166" s="65"/>
      <c r="C166" s="65"/>
      <c r="D166" s="65"/>
      <c r="E166" s="11"/>
      <c r="G166" s="65"/>
      <c r="H166" s="65"/>
      <c r="I166" s="65"/>
    </row>
    <row r="167" spans="1:9" x14ac:dyDescent="0.2">
      <c r="A167" s="65"/>
      <c r="B167" s="65"/>
      <c r="C167" s="65"/>
      <c r="D167" s="65"/>
      <c r="E167" s="11"/>
      <c r="G167" s="65"/>
      <c r="H167" s="65"/>
      <c r="I167" s="65"/>
    </row>
    <row r="168" spans="1:9" x14ac:dyDescent="0.2">
      <c r="A168" s="65"/>
      <c r="B168" s="65"/>
      <c r="C168" s="65"/>
      <c r="D168" s="65"/>
      <c r="E168" s="11"/>
      <c r="G168" s="65"/>
      <c r="H168" s="65"/>
      <c r="I168" s="65"/>
    </row>
    <row r="169" spans="1:9" x14ac:dyDescent="0.2">
      <c r="A169" s="65"/>
      <c r="B169" s="65"/>
      <c r="C169" s="65"/>
      <c r="D169" s="65"/>
      <c r="E169" s="11"/>
      <c r="G169" s="65"/>
      <c r="H169" s="65"/>
      <c r="I169" s="65"/>
    </row>
    <row r="170" spans="1:9" x14ac:dyDescent="0.2">
      <c r="A170" s="65"/>
      <c r="B170" s="65"/>
      <c r="C170" s="65"/>
      <c r="D170" s="65"/>
      <c r="E170" s="11"/>
      <c r="G170" s="65"/>
      <c r="H170" s="65"/>
      <c r="I170" s="65"/>
    </row>
    <row r="171" spans="1:9" x14ac:dyDescent="0.2">
      <c r="A171" s="65"/>
      <c r="B171" s="65"/>
      <c r="C171" s="65"/>
      <c r="D171" s="65"/>
      <c r="E171" s="11"/>
      <c r="G171" s="65"/>
      <c r="H171" s="65"/>
      <c r="I171" s="65"/>
    </row>
    <row r="172" spans="1:9" x14ac:dyDescent="0.2">
      <c r="A172" s="65"/>
      <c r="B172" s="65"/>
      <c r="C172" s="65"/>
      <c r="D172" s="65"/>
      <c r="E172" s="11"/>
      <c r="G172" s="65"/>
      <c r="H172" s="65"/>
      <c r="I172" s="65"/>
    </row>
    <row r="173" spans="1:9" x14ac:dyDescent="0.2">
      <c r="A173" s="65"/>
      <c r="B173" s="65"/>
      <c r="C173" s="65"/>
      <c r="D173" s="65"/>
      <c r="E173" s="11"/>
      <c r="G173" s="65"/>
      <c r="H173" s="65"/>
      <c r="I173" s="65"/>
    </row>
    <row r="174" spans="1:9" x14ac:dyDescent="0.2">
      <c r="A174" s="65"/>
      <c r="B174" s="65"/>
      <c r="C174" s="65"/>
      <c r="D174" s="65"/>
      <c r="E174" s="11"/>
      <c r="G174" s="65"/>
      <c r="H174" s="65"/>
      <c r="I174" s="65"/>
    </row>
    <row r="175" spans="1:9" x14ac:dyDescent="0.2">
      <c r="A175" s="65"/>
      <c r="B175" s="65"/>
      <c r="C175" s="65"/>
      <c r="D175" s="65"/>
      <c r="E175" s="11"/>
      <c r="G175" s="65"/>
      <c r="H175" s="65"/>
      <c r="I175" s="65"/>
    </row>
    <row r="176" spans="1:9" x14ac:dyDescent="0.2">
      <c r="A176" s="65"/>
      <c r="B176" s="65"/>
      <c r="C176" s="65"/>
      <c r="D176" s="65"/>
      <c r="E176" s="11"/>
      <c r="G176" s="65"/>
      <c r="H176" s="65"/>
      <c r="I176" s="65"/>
    </row>
    <row r="177" spans="1:9" x14ac:dyDescent="0.2">
      <c r="A177" s="65"/>
      <c r="B177" s="65"/>
      <c r="C177" s="65"/>
      <c r="D177" s="65"/>
      <c r="E177" s="11"/>
      <c r="G177" s="65"/>
      <c r="H177" s="65"/>
      <c r="I177" s="65"/>
    </row>
    <row r="178" spans="1:9" x14ac:dyDescent="0.2">
      <c r="A178" s="65"/>
      <c r="B178" s="65"/>
      <c r="C178" s="65"/>
      <c r="D178" s="65"/>
      <c r="E178" s="11"/>
      <c r="G178" s="65"/>
      <c r="H178" s="65"/>
      <c r="I178" s="65"/>
    </row>
    <row r="179" spans="1:9" x14ac:dyDescent="0.2">
      <c r="A179" s="65"/>
      <c r="B179" s="65"/>
      <c r="C179" s="65"/>
      <c r="D179" s="65"/>
      <c r="E179" s="11"/>
      <c r="G179" s="65"/>
      <c r="H179" s="65"/>
      <c r="I179" s="65"/>
    </row>
    <row r="180" spans="1:9" x14ac:dyDescent="0.2">
      <c r="A180" s="65"/>
      <c r="B180" s="65"/>
      <c r="C180" s="65"/>
      <c r="D180" s="65"/>
      <c r="E180" s="11"/>
      <c r="G180" s="65"/>
      <c r="H180" s="65"/>
      <c r="I180" s="65"/>
    </row>
    <row r="181" spans="1:9" x14ac:dyDescent="0.2">
      <c r="A181" s="65"/>
      <c r="B181" s="65"/>
      <c r="C181" s="65"/>
      <c r="D181" s="65"/>
      <c r="E181" s="11"/>
      <c r="G181" s="65"/>
      <c r="H181" s="65"/>
      <c r="I181" s="65"/>
    </row>
    <row r="182" spans="1:9" x14ac:dyDescent="0.2">
      <c r="A182" s="65"/>
      <c r="B182" s="65"/>
      <c r="C182" s="65"/>
      <c r="D182" s="65"/>
      <c r="E182" s="11"/>
      <c r="G182" s="65"/>
      <c r="H182" s="65"/>
      <c r="I182" s="65"/>
    </row>
    <row r="183" spans="1:9" x14ac:dyDescent="0.2">
      <c r="A183" s="65"/>
      <c r="B183" s="65"/>
      <c r="C183" s="65"/>
      <c r="D183" s="65"/>
      <c r="E183" s="11"/>
      <c r="G183" s="65"/>
      <c r="H183" s="65"/>
      <c r="I183" s="65"/>
    </row>
    <row r="184" spans="1:9" x14ac:dyDescent="0.2">
      <c r="A184" s="65"/>
      <c r="B184" s="65"/>
      <c r="C184" s="65"/>
      <c r="D184" s="65"/>
      <c r="E184" s="11"/>
      <c r="G184" s="65"/>
      <c r="H184" s="65"/>
      <c r="I184" s="65"/>
    </row>
    <row r="185" spans="1:9" x14ac:dyDescent="0.2">
      <c r="A185" s="65"/>
      <c r="B185" s="65"/>
      <c r="C185" s="65"/>
      <c r="D185" s="65"/>
      <c r="E185" s="11"/>
      <c r="G185" s="65"/>
      <c r="H185" s="65"/>
      <c r="I185" s="65"/>
    </row>
    <row r="186" spans="1:9" x14ac:dyDescent="0.2">
      <c r="A186" s="65"/>
      <c r="B186" s="65"/>
      <c r="C186" s="65"/>
      <c r="D186" s="65"/>
      <c r="E186" s="11"/>
      <c r="G186" s="65"/>
      <c r="H186" s="65"/>
      <c r="I186" s="65"/>
    </row>
    <row r="187" spans="1:9" x14ac:dyDescent="0.2">
      <c r="A187" s="65"/>
      <c r="B187" s="65"/>
      <c r="C187" s="65"/>
      <c r="D187" s="65"/>
      <c r="E187" s="11"/>
      <c r="G187" s="65"/>
      <c r="H187" s="65"/>
      <c r="I187" s="65"/>
    </row>
    <row r="188" spans="1:9" x14ac:dyDescent="0.2">
      <c r="A188" s="65"/>
      <c r="B188" s="65"/>
      <c r="C188" s="65"/>
      <c r="D188" s="65"/>
      <c r="E188" s="11"/>
      <c r="G188" s="65"/>
      <c r="H188" s="65"/>
      <c r="I188" s="65"/>
    </row>
    <row r="189" spans="1:9" x14ac:dyDescent="0.2">
      <c r="A189" s="65"/>
      <c r="B189" s="65"/>
      <c r="C189" s="65"/>
      <c r="D189" s="65"/>
      <c r="E189" s="11"/>
      <c r="G189" s="65"/>
      <c r="H189" s="65"/>
      <c r="I189" s="65"/>
    </row>
    <row r="190" spans="1:9" x14ac:dyDescent="0.2">
      <c r="A190" s="65"/>
      <c r="B190" s="65"/>
      <c r="C190" s="65"/>
      <c r="D190" s="65"/>
      <c r="E190" s="11"/>
      <c r="G190" s="65"/>
      <c r="H190" s="65"/>
      <c r="I190" s="65"/>
    </row>
    <row r="191" spans="1:9" x14ac:dyDescent="0.2">
      <c r="A191" s="65"/>
      <c r="B191" s="65"/>
      <c r="C191" s="65"/>
      <c r="D191" s="65"/>
      <c r="E191" s="11"/>
      <c r="G191" s="65"/>
      <c r="H191" s="65"/>
      <c r="I191" s="65"/>
    </row>
    <row r="192" spans="1:9" x14ac:dyDescent="0.2">
      <c r="A192" s="65"/>
      <c r="B192" s="65"/>
      <c r="C192" s="65"/>
      <c r="D192" s="65"/>
      <c r="E192" s="11"/>
      <c r="G192" s="65"/>
      <c r="H192" s="65"/>
      <c r="I192" s="65"/>
    </row>
    <row r="193" spans="1:9" x14ac:dyDescent="0.2">
      <c r="A193" s="65"/>
      <c r="B193" s="65"/>
      <c r="C193" s="65"/>
      <c r="D193" s="65"/>
      <c r="E193" s="11"/>
      <c r="G193" s="65"/>
      <c r="H193" s="65"/>
      <c r="I193" s="65"/>
    </row>
    <row r="194" spans="1:9" x14ac:dyDescent="0.2">
      <c r="A194" s="65"/>
      <c r="B194" s="65"/>
      <c r="C194" s="65"/>
      <c r="D194" s="65"/>
      <c r="E194" s="11"/>
      <c r="G194" s="65"/>
      <c r="H194" s="65"/>
      <c r="I194" s="65"/>
    </row>
    <row r="195" spans="1:9" x14ac:dyDescent="0.2">
      <c r="A195" s="65"/>
      <c r="B195" s="65"/>
      <c r="C195" s="65"/>
      <c r="D195" s="65"/>
      <c r="E195" s="11"/>
      <c r="G195" s="65"/>
      <c r="H195" s="65"/>
      <c r="I195" s="65"/>
    </row>
    <row r="196" spans="1:9" x14ac:dyDescent="0.2">
      <c r="A196" s="65"/>
      <c r="B196" s="65"/>
      <c r="C196" s="65"/>
      <c r="D196" s="65"/>
      <c r="E196" s="11"/>
      <c r="G196" s="65"/>
      <c r="H196" s="65"/>
      <c r="I196" s="65"/>
    </row>
    <row r="197" spans="1:9" x14ac:dyDescent="0.2">
      <c r="A197" s="65"/>
      <c r="B197" s="65"/>
      <c r="C197" s="65"/>
      <c r="D197" s="65"/>
      <c r="E197" s="11"/>
      <c r="G197" s="65"/>
      <c r="H197" s="65"/>
      <c r="I197" s="65"/>
    </row>
    <row r="198" spans="1:9" x14ac:dyDescent="0.2">
      <c r="A198" s="65"/>
      <c r="B198" s="65"/>
      <c r="C198" s="65"/>
      <c r="D198" s="65"/>
      <c r="E198" s="11"/>
      <c r="G198" s="65"/>
      <c r="H198" s="65"/>
      <c r="I198" s="65"/>
    </row>
    <row r="199" spans="1:9" x14ac:dyDescent="0.2">
      <c r="A199" s="65"/>
      <c r="B199" s="65"/>
      <c r="C199" s="65"/>
      <c r="D199" s="65"/>
      <c r="E199" s="11"/>
      <c r="G199" s="65"/>
      <c r="H199" s="65"/>
      <c r="I199" s="65"/>
    </row>
    <row r="200" spans="1:9" x14ac:dyDescent="0.2">
      <c r="A200" s="65"/>
      <c r="B200" s="65"/>
      <c r="C200" s="65"/>
      <c r="D200" s="65"/>
      <c r="E200" s="11"/>
      <c r="G200" s="65"/>
      <c r="H200" s="65"/>
      <c r="I200" s="65"/>
    </row>
    <row r="201" spans="1:9" x14ac:dyDescent="0.2">
      <c r="A201" s="65"/>
      <c r="B201" s="65"/>
      <c r="C201" s="65"/>
      <c r="D201" s="65"/>
      <c r="E201" s="11"/>
      <c r="G201" s="65"/>
      <c r="H201" s="65"/>
      <c r="I201" s="65"/>
    </row>
    <row r="202" spans="1:9" x14ac:dyDescent="0.2">
      <c r="A202" s="65"/>
      <c r="B202" s="65"/>
      <c r="C202" s="65"/>
      <c r="D202" s="65"/>
      <c r="E202" s="11"/>
      <c r="G202" s="65"/>
      <c r="H202" s="65"/>
      <c r="I202" s="65"/>
    </row>
    <row r="203" spans="1:9" x14ac:dyDescent="0.2">
      <c r="A203" s="65"/>
      <c r="B203" s="65"/>
      <c r="C203" s="65"/>
      <c r="D203" s="65"/>
      <c r="E203" s="11"/>
      <c r="G203" s="65"/>
      <c r="H203" s="65"/>
      <c r="I203" s="65"/>
    </row>
    <row r="204" spans="1:9" x14ac:dyDescent="0.2">
      <c r="A204" s="65"/>
      <c r="B204" s="65"/>
      <c r="C204" s="65"/>
      <c r="D204" s="65"/>
      <c r="E204" s="11"/>
      <c r="G204" s="65"/>
      <c r="H204" s="65"/>
      <c r="I204" s="65"/>
    </row>
    <row r="205" spans="1:9" x14ac:dyDescent="0.2">
      <c r="A205" s="65"/>
      <c r="B205" s="65"/>
      <c r="C205" s="65"/>
      <c r="D205" s="65"/>
      <c r="E205" s="11"/>
      <c r="G205" s="65"/>
      <c r="H205" s="65"/>
      <c r="I205" s="65"/>
    </row>
    <row r="206" spans="1:9" x14ac:dyDescent="0.2">
      <c r="A206" s="65"/>
      <c r="B206" s="65"/>
      <c r="C206" s="65"/>
      <c r="D206" s="65"/>
      <c r="E206" s="11"/>
      <c r="G206" s="65"/>
      <c r="H206" s="65"/>
      <c r="I206" s="65"/>
    </row>
    <row r="207" spans="1:9" x14ac:dyDescent="0.2">
      <c r="A207" s="65"/>
      <c r="B207" s="65"/>
      <c r="C207" s="65"/>
      <c r="D207" s="65"/>
      <c r="E207" s="11"/>
      <c r="G207" s="65"/>
      <c r="H207" s="65"/>
      <c r="I207" s="65"/>
    </row>
    <row r="208" spans="1:9" x14ac:dyDescent="0.2">
      <c r="A208" s="65"/>
      <c r="B208" s="65"/>
      <c r="C208" s="65"/>
      <c r="D208" s="65"/>
      <c r="E208" s="11"/>
      <c r="G208" s="65"/>
      <c r="H208" s="65"/>
      <c r="I208" s="65"/>
    </row>
    <row r="209" spans="1:9" x14ac:dyDescent="0.2">
      <c r="A209" s="65"/>
      <c r="B209" s="65"/>
      <c r="C209" s="65"/>
      <c r="D209" s="65"/>
      <c r="E209" s="11"/>
      <c r="G209" s="65"/>
      <c r="H209" s="65"/>
      <c r="I209" s="65"/>
    </row>
    <row r="210" spans="1:9" x14ac:dyDescent="0.2">
      <c r="A210" s="65"/>
      <c r="B210" s="65"/>
      <c r="C210" s="65"/>
      <c r="D210" s="65"/>
      <c r="E210" s="11"/>
      <c r="G210" s="65"/>
      <c r="H210" s="65"/>
      <c r="I210" s="65"/>
    </row>
    <row r="211" spans="1:9" x14ac:dyDescent="0.2">
      <c r="A211" s="65"/>
      <c r="B211" s="65"/>
      <c r="C211" s="65"/>
      <c r="D211" s="65"/>
      <c r="E211" s="11"/>
      <c r="G211" s="65"/>
      <c r="H211" s="65"/>
      <c r="I211" s="65"/>
    </row>
    <row r="212" spans="1:9" x14ac:dyDescent="0.2">
      <c r="A212" s="65"/>
      <c r="B212" s="65"/>
      <c r="C212" s="65"/>
      <c r="D212" s="65"/>
      <c r="E212" s="11"/>
      <c r="G212" s="65"/>
      <c r="H212" s="65"/>
      <c r="I212" s="65"/>
    </row>
    <row r="213" spans="1:9" x14ac:dyDescent="0.2">
      <c r="A213" s="65"/>
      <c r="B213" s="65"/>
      <c r="C213" s="65"/>
      <c r="D213" s="65"/>
      <c r="E213" s="11"/>
      <c r="G213" s="65"/>
      <c r="H213" s="65"/>
      <c r="I213" s="65"/>
    </row>
    <row r="214" spans="1:9" x14ac:dyDescent="0.2">
      <c r="A214" s="65"/>
      <c r="B214" s="65"/>
      <c r="C214" s="65"/>
      <c r="D214" s="65"/>
      <c r="E214" s="11"/>
      <c r="G214" s="65"/>
      <c r="H214" s="65"/>
      <c r="I214" s="65"/>
    </row>
    <row r="215" spans="1:9" x14ac:dyDescent="0.2">
      <c r="A215" s="65"/>
      <c r="B215" s="65"/>
      <c r="C215" s="65"/>
      <c r="D215" s="65"/>
      <c r="E215" s="11"/>
      <c r="G215" s="65"/>
      <c r="H215" s="65"/>
      <c r="I215" s="65"/>
    </row>
    <row r="216" spans="1:9" x14ac:dyDescent="0.2">
      <c r="A216" s="65"/>
      <c r="B216" s="65"/>
      <c r="C216" s="65"/>
      <c r="D216" s="65"/>
      <c r="E216" s="11"/>
      <c r="G216" s="65"/>
      <c r="H216" s="65"/>
      <c r="I216" s="65"/>
    </row>
    <row r="217" spans="1:9" x14ac:dyDescent="0.2">
      <c r="A217" s="65"/>
      <c r="B217" s="65"/>
      <c r="C217" s="65"/>
      <c r="D217" s="65"/>
      <c r="E217" s="11"/>
      <c r="G217" s="65"/>
      <c r="H217" s="65"/>
      <c r="I217" s="65"/>
    </row>
    <row r="218" spans="1:9" x14ac:dyDescent="0.2">
      <c r="A218" s="65"/>
      <c r="B218" s="65"/>
      <c r="C218" s="65"/>
      <c r="D218" s="65"/>
      <c r="E218" s="11"/>
      <c r="G218" s="65"/>
      <c r="H218" s="65"/>
      <c r="I218" s="65"/>
    </row>
    <row r="219" spans="1:9" x14ac:dyDescent="0.2">
      <c r="A219" s="65"/>
      <c r="B219" s="65"/>
      <c r="C219" s="65"/>
      <c r="D219" s="65"/>
      <c r="E219" s="11"/>
      <c r="G219" s="65"/>
      <c r="H219" s="65"/>
      <c r="I219" s="65"/>
    </row>
    <row r="220" spans="1:9" x14ac:dyDescent="0.2">
      <c r="A220" s="65"/>
      <c r="B220" s="65"/>
      <c r="C220" s="65"/>
      <c r="D220" s="65"/>
      <c r="E220" s="11"/>
      <c r="G220" s="65"/>
      <c r="H220" s="65"/>
      <c r="I220" s="65"/>
    </row>
    <row r="221" spans="1:9" x14ac:dyDescent="0.2">
      <c r="A221" s="65"/>
      <c r="B221" s="65"/>
      <c r="C221" s="65"/>
      <c r="D221" s="65"/>
      <c r="E221" s="11"/>
      <c r="G221" s="65"/>
      <c r="H221" s="65"/>
      <c r="I221" s="65"/>
    </row>
    <row r="222" spans="1:9" x14ac:dyDescent="0.2">
      <c r="A222" s="65"/>
      <c r="B222" s="65"/>
      <c r="C222" s="65"/>
      <c r="D222" s="65"/>
      <c r="E222" s="11"/>
      <c r="G222" s="65"/>
      <c r="H222" s="65"/>
      <c r="I222" s="65"/>
    </row>
    <row r="223" spans="1:9" x14ac:dyDescent="0.2">
      <c r="A223" s="65"/>
      <c r="B223" s="65"/>
      <c r="C223" s="65"/>
      <c r="D223" s="65"/>
      <c r="E223" s="11"/>
      <c r="G223" s="65"/>
      <c r="H223" s="65"/>
      <c r="I223" s="65"/>
    </row>
    <row r="224" spans="1:9" x14ac:dyDescent="0.2">
      <c r="A224" s="65"/>
      <c r="B224" s="65"/>
      <c r="C224" s="65"/>
      <c r="D224" s="65"/>
      <c r="E224" s="11"/>
      <c r="G224" s="65"/>
      <c r="H224" s="65"/>
      <c r="I224" s="65"/>
    </row>
    <row r="225" spans="1:9" x14ac:dyDescent="0.2">
      <c r="A225" s="65"/>
      <c r="B225" s="65"/>
      <c r="C225" s="65"/>
      <c r="D225" s="65"/>
      <c r="E225" s="11"/>
      <c r="G225" s="65"/>
      <c r="H225" s="65"/>
      <c r="I225" s="65"/>
    </row>
    <row r="226" spans="1:9" x14ac:dyDescent="0.2">
      <c r="A226" s="65"/>
      <c r="B226" s="65"/>
      <c r="C226" s="65"/>
      <c r="D226" s="65"/>
      <c r="E226" s="11"/>
      <c r="G226" s="65"/>
      <c r="H226" s="65"/>
      <c r="I226" s="65"/>
    </row>
    <row r="227" spans="1:9" x14ac:dyDescent="0.2">
      <c r="A227" s="65"/>
      <c r="B227" s="65"/>
      <c r="C227" s="65"/>
      <c r="D227" s="65"/>
      <c r="E227" s="11"/>
      <c r="G227" s="65"/>
      <c r="H227" s="65"/>
      <c r="I227" s="65"/>
    </row>
    <row r="228" spans="1:9" x14ac:dyDescent="0.2">
      <c r="A228" s="65"/>
      <c r="B228" s="65"/>
      <c r="C228" s="65"/>
      <c r="D228" s="65"/>
      <c r="E228" s="11"/>
      <c r="G228" s="65"/>
      <c r="H228" s="65"/>
      <c r="I228" s="65"/>
    </row>
    <row r="229" spans="1:9" x14ac:dyDescent="0.2">
      <c r="A229" s="65"/>
      <c r="B229" s="65"/>
      <c r="C229" s="65"/>
      <c r="D229" s="65"/>
      <c r="E229" s="11"/>
      <c r="G229" s="65"/>
      <c r="H229" s="65"/>
      <c r="I229" s="65"/>
    </row>
    <row r="230" spans="1:9" x14ac:dyDescent="0.2">
      <c r="A230" s="65"/>
      <c r="B230" s="65"/>
      <c r="C230" s="65"/>
      <c r="D230" s="65"/>
      <c r="E230" s="11"/>
      <c r="G230" s="65"/>
      <c r="H230" s="65"/>
      <c r="I230" s="65"/>
    </row>
    <row r="231" spans="1:9" x14ac:dyDescent="0.2">
      <c r="A231" s="65"/>
      <c r="B231" s="65"/>
      <c r="C231" s="65"/>
      <c r="D231" s="65"/>
      <c r="E231" s="11"/>
      <c r="G231" s="65"/>
      <c r="H231" s="65"/>
      <c r="I231" s="65"/>
    </row>
    <row r="232" spans="1:9" x14ac:dyDescent="0.2">
      <c r="A232" s="65"/>
      <c r="B232" s="65"/>
      <c r="C232" s="65"/>
      <c r="D232" s="65"/>
      <c r="E232" s="11"/>
      <c r="G232" s="65"/>
      <c r="H232" s="65"/>
      <c r="I232" s="65"/>
    </row>
    <row r="233" spans="1:9" x14ac:dyDescent="0.2">
      <c r="A233" s="65"/>
      <c r="B233" s="65"/>
      <c r="C233" s="65"/>
      <c r="D233" s="65"/>
      <c r="E233" s="11"/>
      <c r="G233" s="65"/>
      <c r="H233" s="65"/>
      <c r="I233" s="65"/>
    </row>
    <row r="234" spans="1:9" x14ac:dyDescent="0.2">
      <c r="A234" s="65"/>
      <c r="B234" s="65"/>
      <c r="C234" s="65"/>
      <c r="D234" s="65"/>
      <c r="E234" s="11"/>
      <c r="G234" s="65"/>
      <c r="H234" s="65"/>
      <c r="I234" s="65"/>
    </row>
    <row r="235" spans="1:9" x14ac:dyDescent="0.2">
      <c r="A235" s="65"/>
      <c r="B235" s="65"/>
      <c r="C235" s="65"/>
      <c r="D235" s="65"/>
      <c r="E235" s="11"/>
      <c r="G235" s="65"/>
      <c r="H235" s="65"/>
      <c r="I235" s="65"/>
    </row>
    <row r="236" spans="1:9" x14ac:dyDescent="0.2">
      <c r="A236" s="65"/>
      <c r="B236" s="65"/>
      <c r="C236" s="65"/>
      <c r="D236" s="65"/>
      <c r="E236" s="11"/>
      <c r="G236" s="65"/>
      <c r="H236" s="65"/>
      <c r="I236" s="65"/>
    </row>
    <row r="237" spans="1:9" x14ac:dyDescent="0.2">
      <c r="A237" s="65"/>
      <c r="B237" s="65"/>
      <c r="C237" s="65"/>
      <c r="D237" s="65"/>
      <c r="E237" s="11"/>
      <c r="G237" s="65"/>
      <c r="H237" s="65"/>
      <c r="I237" s="65"/>
    </row>
    <row r="238" spans="1:9" x14ac:dyDescent="0.2">
      <c r="A238" s="65"/>
      <c r="B238" s="65"/>
      <c r="C238" s="65"/>
      <c r="D238" s="65"/>
      <c r="E238" s="11"/>
      <c r="G238" s="65"/>
      <c r="H238" s="65"/>
      <c r="I238" s="65"/>
    </row>
    <row r="239" spans="1:9" x14ac:dyDescent="0.2">
      <c r="A239" s="65"/>
      <c r="B239" s="65"/>
      <c r="C239" s="65"/>
      <c r="D239" s="65"/>
      <c r="E239" s="11"/>
      <c r="G239" s="65"/>
      <c r="H239" s="65"/>
      <c r="I239" s="65"/>
    </row>
    <row r="240" spans="1:9" x14ac:dyDescent="0.2">
      <c r="A240" s="65"/>
      <c r="B240" s="65"/>
      <c r="C240" s="65"/>
      <c r="D240" s="65"/>
      <c r="E240" s="11"/>
      <c r="G240" s="65"/>
      <c r="H240" s="65"/>
      <c r="I240" s="65"/>
    </row>
    <row r="241" spans="1:9" x14ac:dyDescent="0.2">
      <c r="A241" s="65"/>
      <c r="B241" s="65"/>
      <c r="C241" s="65"/>
      <c r="D241" s="65"/>
      <c r="E241" s="11"/>
      <c r="G241" s="65"/>
      <c r="H241" s="65"/>
      <c r="I241" s="65"/>
    </row>
    <row r="242" spans="1:9" x14ac:dyDescent="0.2">
      <c r="A242" s="65"/>
      <c r="B242" s="65"/>
      <c r="C242" s="65"/>
      <c r="D242" s="65"/>
      <c r="E242" s="11"/>
      <c r="G242" s="65"/>
      <c r="H242" s="65"/>
      <c r="I242" s="65"/>
    </row>
    <row r="243" spans="1:9" x14ac:dyDescent="0.2">
      <c r="A243" s="65"/>
      <c r="B243" s="65"/>
      <c r="C243" s="65"/>
      <c r="D243" s="65"/>
      <c r="E243" s="11"/>
      <c r="G243" s="65"/>
      <c r="H243" s="65"/>
      <c r="I243" s="65"/>
    </row>
    <row r="244" spans="1:9" x14ac:dyDescent="0.2">
      <c r="A244" s="65"/>
      <c r="B244" s="65"/>
      <c r="C244" s="65"/>
      <c r="D244" s="65"/>
      <c r="E244" s="11"/>
      <c r="G244" s="65"/>
      <c r="H244" s="65"/>
      <c r="I244" s="65"/>
    </row>
    <row r="245" spans="1:9" x14ac:dyDescent="0.2">
      <c r="A245" s="65"/>
      <c r="B245" s="65"/>
      <c r="C245" s="65"/>
      <c r="D245" s="65"/>
      <c r="E245" s="11"/>
      <c r="G245" s="65"/>
      <c r="H245" s="65"/>
      <c r="I245" s="65"/>
    </row>
    <row r="246" spans="1:9" x14ac:dyDescent="0.2">
      <c r="A246" s="65"/>
      <c r="B246" s="65"/>
      <c r="C246" s="65"/>
      <c r="D246" s="65"/>
      <c r="E246" s="11"/>
      <c r="G246" s="65"/>
      <c r="H246" s="65"/>
      <c r="I246" s="65"/>
    </row>
    <row r="247" spans="1:9" x14ac:dyDescent="0.2">
      <c r="A247" s="65"/>
      <c r="B247" s="65"/>
      <c r="C247" s="65"/>
      <c r="D247" s="65"/>
      <c r="E247" s="11"/>
      <c r="G247" s="65"/>
      <c r="H247" s="65"/>
      <c r="I247" s="65"/>
    </row>
    <row r="248" spans="1:9" x14ac:dyDescent="0.2">
      <c r="A248" s="65"/>
      <c r="B248" s="65"/>
      <c r="C248" s="65"/>
      <c r="D248" s="65"/>
      <c r="E248" s="11"/>
      <c r="G248" s="65"/>
      <c r="H248" s="65"/>
      <c r="I248" s="65"/>
    </row>
    <row r="249" spans="1:9" x14ac:dyDescent="0.2">
      <c r="A249" s="65"/>
      <c r="B249" s="65"/>
      <c r="C249" s="65"/>
      <c r="D249" s="65"/>
      <c r="E249" s="11"/>
      <c r="G249" s="65"/>
      <c r="H249" s="65"/>
      <c r="I249" s="65"/>
    </row>
    <row r="250" spans="1:9" x14ac:dyDescent="0.2">
      <c r="A250" s="65"/>
      <c r="B250" s="65"/>
      <c r="C250" s="65"/>
      <c r="D250" s="65"/>
      <c r="E250" s="11"/>
      <c r="G250" s="65"/>
      <c r="H250" s="65"/>
      <c r="I250" s="65"/>
    </row>
    <row r="251" spans="1:9" x14ac:dyDescent="0.2">
      <c r="A251" s="65"/>
      <c r="B251" s="65"/>
      <c r="C251" s="65"/>
      <c r="D251" s="65"/>
      <c r="E251" s="11"/>
      <c r="G251" s="65"/>
      <c r="H251" s="65"/>
      <c r="I251" s="65"/>
    </row>
    <row r="252" spans="1:9" x14ac:dyDescent="0.2">
      <c r="A252" s="65"/>
      <c r="B252" s="65"/>
      <c r="C252" s="65"/>
      <c r="D252" s="65"/>
      <c r="E252" s="11"/>
      <c r="G252" s="65"/>
      <c r="H252" s="65"/>
      <c r="I252" s="65"/>
    </row>
    <row r="253" spans="1:9" x14ac:dyDescent="0.2">
      <c r="A253" s="65"/>
      <c r="B253" s="65"/>
      <c r="C253" s="65"/>
      <c r="D253" s="65"/>
      <c r="E253" s="11"/>
      <c r="G253" s="65"/>
      <c r="H253" s="65"/>
      <c r="I253" s="65"/>
    </row>
  </sheetData>
  <mergeCells count="4">
    <mergeCell ref="A1:F1"/>
    <mergeCell ref="A99:B99"/>
    <mergeCell ref="A100:B100"/>
    <mergeCell ref="A101:B101"/>
  </mergeCells>
  <conditionalFormatting sqref="F2:F3">
    <cfRule type="cellIs" dxfId="61" priority="7" stopIfTrue="1" operator="between">
      <formula>0.009</formula>
      <formula>-0.009</formula>
    </cfRule>
  </conditionalFormatting>
  <conditionalFormatting sqref="F5:F144">
    <cfRule type="cellIs" dxfId="60" priority="1" stopIfTrue="1" operator="between">
      <formula>0.009</formula>
      <formula>-0.009</formula>
    </cfRule>
  </conditionalFormatting>
  <conditionalFormatting sqref="F245:F247">
    <cfRule type="cellIs" dxfId="59" priority="2" stopIfTrue="1" operator="between">
      <formula>0.009</formula>
      <formula>-0.009</formula>
    </cfRule>
  </conditionalFormatting>
  <conditionalFormatting sqref="F250:F65536">
    <cfRule type="cellIs" dxfId="58" priority="3" stopIfTrue="1" operator="between">
      <formula>0.009</formula>
      <formula>-0.009</formula>
    </cfRule>
  </conditionalFormatting>
  <conditionalFormatting sqref="G77:G78">
    <cfRule type="cellIs" dxfId="57" priority="5" stopIfTrue="1" operator="between">
      <formula>0.009</formula>
      <formula>-0.009</formula>
    </cfRule>
  </conditionalFormatting>
  <conditionalFormatting sqref="G83">
    <cfRule type="cellIs" dxfId="56" priority="6"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274"/>
  <sheetViews>
    <sheetView workbookViewId="0">
      <selection sqref="A1:F1"/>
    </sheetView>
  </sheetViews>
  <sheetFormatPr defaultColWidth="9.08984375" defaultRowHeight="10" x14ac:dyDescent="0.2"/>
  <cols>
    <col min="1" max="1" width="38.6328125" style="7" bestFit="1" customWidth="1"/>
    <col min="2" max="3" width="35.453125" style="7" bestFit="1" customWidth="1"/>
    <col min="4" max="4" width="15" style="7" bestFit="1" customWidth="1"/>
    <col min="5" max="5" width="26.54296875" style="10" customWidth="1"/>
    <col min="6" max="6" width="13.54296875" style="11" bestFit="1" customWidth="1"/>
    <col min="7" max="16384" width="9.08984375" style="7"/>
  </cols>
  <sheetData>
    <row r="1" spans="1:7" s="1" customFormat="1" ht="14" x14ac:dyDescent="0.25">
      <c r="A1" s="106" t="s">
        <v>967</v>
      </c>
      <c r="B1" s="107"/>
      <c r="C1" s="107"/>
      <c r="D1" s="107"/>
      <c r="E1" s="107"/>
      <c r="F1" s="107"/>
    </row>
    <row r="2" spans="1:7" s="1" customFormat="1" ht="11.5" x14ac:dyDescent="0.25">
      <c r="E2" s="5"/>
      <c r="F2" s="9"/>
    </row>
    <row r="3" spans="1:7" s="1" customFormat="1" ht="11.5" x14ac:dyDescent="0.25">
      <c r="A3" s="8" t="s">
        <v>7</v>
      </c>
      <c r="B3" s="2"/>
      <c r="C3" s="3"/>
      <c r="D3" s="3"/>
      <c r="E3" s="4"/>
      <c r="F3" s="9"/>
    </row>
    <row r="4" spans="1:7" s="1" customFormat="1" ht="27.75" customHeight="1" x14ac:dyDescent="0.25">
      <c r="A4" s="6" t="s">
        <v>2</v>
      </c>
      <c r="B4" s="6" t="s">
        <v>0</v>
      </c>
      <c r="C4" s="13" t="s">
        <v>4</v>
      </c>
      <c r="D4" s="13" t="s">
        <v>1</v>
      </c>
      <c r="E4" s="53" t="s">
        <v>6</v>
      </c>
      <c r="F4" s="12" t="s">
        <v>3</v>
      </c>
      <c r="G4" s="56" t="s">
        <v>5</v>
      </c>
    </row>
    <row r="5" spans="1:7" ht="10.5" x14ac:dyDescent="0.25">
      <c r="A5" s="16" t="s">
        <v>110</v>
      </c>
      <c r="B5" s="17"/>
      <c r="C5" s="17"/>
      <c r="D5" s="17"/>
      <c r="E5" s="18"/>
      <c r="F5" s="19"/>
      <c r="G5" s="19"/>
    </row>
    <row r="6" spans="1:7" ht="10.5" x14ac:dyDescent="0.25">
      <c r="A6" s="20" t="s">
        <v>20</v>
      </c>
      <c r="B6" s="21"/>
      <c r="C6" s="21"/>
      <c r="D6" s="21"/>
      <c r="E6" s="22"/>
      <c r="F6" s="23"/>
      <c r="G6" s="23"/>
    </row>
    <row r="7" spans="1:7" x14ac:dyDescent="0.2">
      <c r="A7" s="21" t="s">
        <v>712</v>
      </c>
      <c r="B7" s="21" t="s">
        <v>711</v>
      </c>
      <c r="C7" s="21" t="s">
        <v>113</v>
      </c>
      <c r="D7" s="24">
        <v>16324683</v>
      </c>
      <c r="E7" s="22">
        <v>38625.832450000002</v>
      </c>
      <c r="F7" s="23">
        <v>3.02469886731074</v>
      </c>
      <c r="G7" s="23"/>
    </row>
    <row r="8" spans="1:7" x14ac:dyDescent="0.2">
      <c r="A8" s="21" t="s">
        <v>714</v>
      </c>
      <c r="B8" s="21" t="s">
        <v>713</v>
      </c>
      <c r="C8" s="21" t="s">
        <v>200</v>
      </c>
      <c r="D8" s="24">
        <v>717366</v>
      </c>
      <c r="E8" s="22">
        <v>31163.096409999998</v>
      </c>
      <c r="F8" s="23">
        <v>2.4403094104246899</v>
      </c>
      <c r="G8" s="23"/>
    </row>
    <row r="9" spans="1:7" x14ac:dyDescent="0.2">
      <c r="A9" s="21" t="s">
        <v>458</v>
      </c>
      <c r="B9" s="21" t="s">
        <v>457</v>
      </c>
      <c r="C9" s="21" t="s">
        <v>127</v>
      </c>
      <c r="D9" s="24">
        <v>1052885</v>
      </c>
      <c r="E9" s="22">
        <v>29105.952939999999</v>
      </c>
      <c r="F9" s="23">
        <v>2.2792193023562302</v>
      </c>
      <c r="G9" s="23"/>
    </row>
    <row r="10" spans="1:7" x14ac:dyDescent="0.2">
      <c r="A10" s="21" t="s">
        <v>229</v>
      </c>
      <c r="B10" s="21" t="s">
        <v>228</v>
      </c>
      <c r="C10" s="21" t="s">
        <v>230</v>
      </c>
      <c r="D10" s="24">
        <v>1631918</v>
      </c>
      <c r="E10" s="22">
        <v>28472.073349999999</v>
      </c>
      <c r="F10" s="23">
        <v>2.22958166981158</v>
      </c>
      <c r="G10" s="23"/>
    </row>
    <row r="11" spans="1:7" x14ac:dyDescent="0.2">
      <c r="A11" s="21" t="s">
        <v>716</v>
      </c>
      <c r="B11" s="21" t="s">
        <v>715</v>
      </c>
      <c r="C11" s="21" t="s">
        <v>213</v>
      </c>
      <c r="D11" s="24">
        <v>8614462</v>
      </c>
      <c r="E11" s="22">
        <v>27182.934840000002</v>
      </c>
      <c r="F11" s="23">
        <v>2.12863223924459</v>
      </c>
      <c r="G11" s="23"/>
    </row>
    <row r="12" spans="1:7" x14ac:dyDescent="0.2">
      <c r="A12" s="21" t="s">
        <v>689</v>
      </c>
      <c r="B12" s="21" t="s">
        <v>688</v>
      </c>
      <c r="C12" s="21" t="s">
        <v>200</v>
      </c>
      <c r="D12" s="24">
        <v>1499891</v>
      </c>
      <c r="E12" s="22">
        <v>26870.547269999999</v>
      </c>
      <c r="F12" s="23">
        <v>2.10416989709665</v>
      </c>
      <c r="G12" s="23"/>
    </row>
    <row r="13" spans="1:7" x14ac:dyDescent="0.2">
      <c r="A13" s="21" t="s">
        <v>383</v>
      </c>
      <c r="B13" s="21" t="s">
        <v>382</v>
      </c>
      <c r="C13" s="21" t="s">
        <v>113</v>
      </c>
      <c r="D13" s="24">
        <v>28893177</v>
      </c>
      <c r="E13" s="22">
        <v>23625.950830000002</v>
      </c>
      <c r="F13" s="23">
        <v>1.8500931159773699</v>
      </c>
      <c r="G13" s="23"/>
    </row>
    <row r="14" spans="1:7" x14ac:dyDescent="0.2">
      <c r="A14" s="21" t="s">
        <v>153</v>
      </c>
      <c r="B14" s="21" t="s">
        <v>152</v>
      </c>
      <c r="C14" s="21" t="s">
        <v>154</v>
      </c>
      <c r="D14" s="24">
        <v>1300578</v>
      </c>
      <c r="E14" s="22">
        <v>23220.519609999999</v>
      </c>
      <c r="F14" s="23">
        <v>1.81834474256707</v>
      </c>
      <c r="G14" s="23"/>
    </row>
    <row r="15" spans="1:7" x14ac:dyDescent="0.2">
      <c r="A15" s="21" t="s">
        <v>701</v>
      </c>
      <c r="B15" s="21" t="s">
        <v>700</v>
      </c>
      <c r="C15" s="21" t="s">
        <v>148</v>
      </c>
      <c r="D15" s="24">
        <v>5862280</v>
      </c>
      <c r="E15" s="22">
        <v>21813.543880000001</v>
      </c>
      <c r="F15" s="23">
        <v>1.7081677540873099</v>
      </c>
      <c r="G15" s="23"/>
    </row>
    <row r="16" spans="1:7" x14ac:dyDescent="0.2">
      <c r="A16" s="21" t="s">
        <v>328</v>
      </c>
      <c r="B16" s="21" t="s">
        <v>327</v>
      </c>
      <c r="C16" s="21" t="s">
        <v>127</v>
      </c>
      <c r="D16" s="24">
        <v>1214825</v>
      </c>
      <c r="E16" s="22">
        <v>21600.803329999999</v>
      </c>
      <c r="F16" s="23">
        <v>1.6915085377079799</v>
      </c>
      <c r="G16" s="23"/>
    </row>
    <row r="17" spans="1:7" x14ac:dyDescent="0.2">
      <c r="A17" s="21" t="s">
        <v>718</v>
      </c>
      <c r="B17" s="21" t="s">
        <v>717</v>
      </c>
      <c r="C17" s="21" t="s">
        <v>139</v>
      </c>
      <c r="D17" s="24">
        <v>337051</v>
      </c>
      <c r="E17" s="22">
        <v>20944.349139999998</v>
      </c>
      <c r="F17" s="23">
        <v>1.6401031408791999</v>
      </c>
      <c r="G17" s="23"/>
    </row>
    <row r="18" spans="1:7" x14ac:dyDescent="0.2">
      <c r="A18" s="21" t="s">
        <v>720</v>
      </c>
      <c r="B18" s="21" t="s">
        <v>719</v>
      </c>
      <c r="C18" s="21" t="s">
        <v>148</v>
      </c>
      <c r="D18" s="24">
        <v>1623633</v>
      </c>
      <c r="E18" s="22">
        <v>20639.6227</v>
      </c>
      <c r="F18" s="23">
        <v>1.61624072395652</v>
      </c>
      <c r="G18" s="23"/>
    </row>
    <row r="19" spans="1:7" x14ac:dyDescent="0.2">
      <c r="A19" s="21" t="s">
        <v>196</v>
      </c>
      <c r="B19" s="21" t="s">
        <v>195</v>
      </c>
      <c r="C19" s="21" t="s">
        <v>197</v>
      </c>
      <c r="D19" s="24">
        <v>10850000</v>
      </c>
      <c r="E19" s="22">
        <v>19838.14</v>
      </c>
      <c r="F19" s="23">
        <v>1.55347848270263</v>
      </c>
      <c r="G19" s="23"/>
    </row>
    <row r="20" spans="1:7" x14ac:dyDescent="0.2">
      <c r="A20" s="21" t="s">
        <v>722</v>
      </c>
      <c r="B20" s="21" t="s">
        <v>721</v>
      </c>
      <c r="C20" s="21" t="s">
        <v>121</v>
      </c>
      <c r="D20" s="24">
        <v>1055479</v>
      </c>
      <c r="E20" s="22">
        <v>19640.353230000001</v>
      </c>
      <c r="F20" s="23">
        <v>1.53799026196428</v>
      </c>
      <c r="G20" s="23"/>
    </row>
    <row r="21" spans="1:7" x14ac:dyDescent="0.2">
      <c r="A21" s="21" t="s">
        <v>724</v>
      </c>
      <c r="B21" s="21" t="s">
        <v>723</v>
      </c>
      <c r="C21" s="21" t="s">
        <v>163</v>
      </c>
      <c r="D21" s="24">
        <v>1257487</v>
      </c>
      <c r="E21" s="22">
        <v>19447.036459999999</v>
      </c>
      <c r="F21" s="23">
        <v>1.5228520765023099</v>
      </c>
      <c r="G21" s="23"/>
    </row>
    <row r="22" spans="1:7" x14ac:dyDescent="0.2">
      <c r="A22" s="21" t="s">
        <v>112</v>
      </c>
      <c r="B22" s="21" t="s">
        <v>111</v>
      </c>
      <c r="C22" s="21" t="s">
        <v>113</v>
      </c>
      <c r="D22" s="24">
        <v>1946350</v>
      </c>
      <c r="E22" s="22">
        <v>19216.313549999999</v>
      </c>
      <c r="F22" s="23">
        <v>1.50478470344457</v>
      </c>
      <c r="G22" s="23"/>
    </row>
    <row r="23" spans="1:7" x14ac:dyDescent="0.2">
      <c r="A23" s="21" t="s">
        <v>726</v>
      </c>
      <c r="B23" s="21" t="s">
        <v>725</v>
      </c>
      <c r="C23" s="21" t="s">
        <v>230</v>
      </c>
      <c r="D23" s="24">
        <v>1132124</v>
      </c>
      <c r="E23" s="22">
        <v>19049.118419999999</v>
      </c>
      <c r="F23" s="23">
        <v>1.49169204269777</v>
      </c>
      <c r="G23" s="23"/>
    </row>
    <row r="24" spans="1:7" x14ac:dyDescent="0.2">
      <c r="A24" s="21" t="s">
        <v>577</v>
      </c>
      <c r="B24" s="21" t="s">
        <v>576</v>
      </c>
      <c r="C24" s="21" t="s">
        <v>227</v>
      </c>
      <c r="D24" s="24">
        <v>1100123</v>
      </c>
      <c r="E24" s="22">
        <v>19014.52593</v>
      </c>
      <c r="F24" s="23">
        <v>1.4889831854723401</v>
      </c>
      <c r="G24" s="23"/>
    </row>
    <row r="25" spans="1:7" x14ac:dyDescent="0.2">
      <c r="A25" s="21" t="s">
        <v>447</v>
      </c>
      <c r="B25" s="21" t="s">
        <v>446</v>
      </c>
      <c r="C25" s="21" t="s">
        <v>180</v>
      </c>
      <c r="D25" s="24">
        <v>3563102</v>
      </c>
      <c r="E25" s="22">
        <v>18161.13089</v>
      </c>
      <c r="F25" s="23">
        <v>1.4221558099278</v>
      </c>
      <c r="G25" s="23"/>
    </row>
    <row r="26" spans="1:7" x14ac:dyDescent="0.2">
      <c r="A26" s="21" t="s">
        <v>186</v>
      </c>
      <c r="B26" s="21" t="s">
        <v>185</v>
      </c>
      <c r="C26" s="21" t="s">
        <v>180</v>
      </c>
      <c r="D26" s="24">
        <v>6391052</v>
      </c>
      <c r="E26" s="22">
        <v>18067.504000000001</v>
      </c>
      <c r="F26" s="23">
        <v>1.4148241065011</v>
      </c>
      <c r="G26" s="23"/>
    </row>
    <row r="27" spans="1:7" x14ac:dyDescent="0.2">
      <c r="A27" s="21" t="s">
        <v>728</v>
      </c>
      <c r="B27" s="21" t="s">
        <v>727</v>
      </c>
      <c r="C27" s="21" t="s">
        <v>245</v>
      </c>
      <c r="D27" s="24">
        <v>475909</v>
      </c>
      <c r="E27" s="22">
        <v>18020.294290000002</v>
      </c>
      <c r="F27" s="23">
        <v>1.41112722419965</v>
      </c>
      <c r="G27" s="23"/>
    </row>
    <row r="28" spans="1:7" x14ac:dyDescent="0.2">
      <c r="A28" s="21" t="s">
        <v>479</v>
      </c>
      <c r="B28" s="21" t="s">
        <v>478</v>
      </c>
      <c r="C28" s="21" t="s">
        <v>480</v>
      </c>
      <c r="D28" s="24">
        <v>3326225</v>
      </c>
      <c r="E28" s="22">
        <v>17775.346399999999</v>
      </c>
      <c r="F28" s="23">
        <v>1.39194592612945</v>
      </c>
      <c r="G28" s="23"/>
    </row>
    <row r="29" spans="1:7" x14ac:dyDescent="0.2">
      <c r="A29" s="21" t="s">
        <v>484</v>
      </c>
      <c r="B29" s="21" t="s">
        <v>483</v>
      </c>
      <c r="C29" s="21" t="s">
        <v>166</v>
      </c>
      <c r="D29" s="24">
        <v>2425000</v>
      </c>
      <c r="E29" s="22">
        <v>17462.424999999999</v>
      </c>
      <c r="F29" s="23">
        <v>1.36744178099905</v>
      </c>
      <c r="G29" s="23"/>
    </row>
    <row r="30" spans="1:7" x14ac:dyDescent="0.2">
      <c r="A30" s="21" t="s">
        <v>730</v>
      </c>
      <c r="B30" s="21" t="s">
        <v>729</v>
      </c>
      <c r="C30" s="21" t="s">
        <v>230</v>
      </c>
      <c r="D30" s="24">
        <v>973135</v>
      </c>
      <c r="E30" s="22">
        <v>17305.259709999998</v>
      </c>
      <c r="F30" s="23">
        <v>1.3551345336339899</v>
      </c>
      <c r="G30" s="23"/>
    </row>
    <row r="31" spans="1:7" x14ac:dyDescent="0.2">
      <c r="A31" s="21" t="s">
        <v>218</v>
      </c>
      <c r="B31" s="21" t="s">
        <v>217</v>
      </c>
      <c r="C31" s="21" t="s">
        <v>163</v>
      </c>
      <c r="D31" s="24">
        <v>850000</v>
      </c>
      <c r="E31" s="22">
        <v>16946.45</v>
      </c>
      <c r="F31" s="23">
        <v>1.3270369819547601</v>
      </c>
      <c r="G31" s="23"/>
    </row>
    <row r="32" spans="1:7" x14ac:dyDescent="0.2">
      <c r="A32" s="21" t="s">
        <v>310</v>
      </c>
      <c r="B32" s="21" t="s">
        <v>309</v>
      </c>
      <c r="C32" s="21" t="s">
        <v>230</v>
      </c>
      <c r="D32" s="24">
        <v>725956</v>
      </c>
      <c r="E32" s="22">
        <v>16609.87328</v>
      </c>
      <c r="F32" s="23">
        <v>1.30068044387716</v>
      </c>
      <c r="G32" s="23"/>
    </row>
    <row r="33" spans="1:7" x14ac:dyDescent="0.2">
      <c r="A33" s="21" t="s">
        <v>693</v>
      </c>
      <c r="B33" s="21" t="s">
        <v>692</v>
      </c>
      <c r="C33" s="21" t="s">
        <v>121</v>
      </c>
      <c r="D33" s="24">
        <v>884291</v>
      </c>
      <c r="E33" s="22">
        <v>16583.993409999999</v>
      </c>
      <c r="F33" s="23">
        <v>1.2986538516069099</v>
      </c>
      <c r="G33" s="23"/>
    </row>
    <row r="34" spans="1:7" x14ac:dyDescent="0.2">
      <c r="A34" s="21" t="s">
        <v>193</v>
      </c>
      <c r="B34" s="21" t="s">
        <v>192</v>
      </c>
      <c r="C34" s="21" t="s">
        <v>194</v>
      </c>
      <c r="D34" s="24">
        <v>541027</v>
      </c>
      <c r="E34" s="22">
        <v>16355.246209999999</v>
      </c>
      <c r="F34" s="23">
        <v>1.2807411917921101</v>
      </c>
      <c r="G34" s="23"/>
    </row>
    <row r="35" spans="1:7" x14ac:dyDescent="0.2">
      <c r="A35" s="21" t="s">
        <v>564</v>
      </c>
      <c r="B35" s="21" t="s">
        <v>563</v>
      </c>
      <c r="C35" s="21" t="s">
        <v>142</v>
      </c>
      <c r="D35" s="24">
        <v>2407002</v>
      </c>
      <c r="E35" s="22">
        <v>16320.67706</v>
      </c>
      <c r="F35" s="23">
        <v>1.2780341622676501</v>
      </c>
      <c r="G35" s="23"/>
    </row>
    <row r="36" spans="1:7" x14ac:dyDescent="0.2">
      <c r="A36" s="21" t="s">
        <v>732</v>
      </c>
      <c r="B36" s="21" t="s">
        <v>731</v>
      </c>
      <c r="C36" s="21" t="s">
        <v>194</v>
      </c>
      <c r="D36" s="24">
        <v>700000</v>
      </c>
      <c r="E36" s="22">
        <v>15958.6</v>
      </c>
      <c r="F36" s="23">
        <v>1.24968075202908</v>
      </c>
      <c r="G36" s="23"/>
    </row>
    <row r="37" spans="1:7" x14ac:dyDescent="0.2">
      <c r="A37" s="21" t="s">
        <v>734</v>
      </c>
      <c r="B37" s="21" t="s">
        <v>733</v>
      </c>
      <c r="C37" s="21" t="s">
        <v>233</v>
      </c>
      <c r="D37" s="24">
        <v>38500</v>
      </c>
      <c r="E37" s="22">
        <v>15862</v>
      </c>
      <c r="F37" s="23">
        <v>1.2421162312912899</v>
      </c>
      <c r="G37" s="23"/>
    </row>
    <row r="38" spans="1:7" x14ac:dyDescent="0.2">
      <c r="A38" s="21" t="s">
        <v>736</v>
      </c>
      <c r="B38" s="21" t="s">
        <v>735</v>
      </c>
      <c r="C38" s="21" t="s">
        <v>127</v>
      </c>
      <c r="D38" s="24">
        <v>267491</v>
      </c>
      <c r="E38" s="22">
        <v>15826.372509999999</v>
      </c>
      <c r="F38" s="23">
        <v>1.23932632562939</v>
      </c>
      <c r="G38" s="23"/>
    </row>
    <row r="39" spans="1:7" x14ac:dyDescent="0.2">
      <c r="A39" s="21" t="s">
        <v>460</v>
      </c>
      <c r="B39" s="21" t="s">
        <v>459</v>
      </c>
      <c r="C39" s="21" t="s">
        <v>227</v>
      </c>
      <c r="D39" s="24">
        <v>530000</v>
      </c>
      <c r="E39" s="22">
        <v>15531.65</v>
      </c>
      <c r="F39" s="23">
        <v>1.21624729313677</v>
      </c>
      <c r="G39" s="23"/>
    </row>
    <row r="40" spans="1:7" x14ac:dyDescent="0.2">
      <c r="A40" s="21" t="s">
        <v>477</v>
      </c>
      <c r="B40" s="21" t="s">
        <v>476</v>
      </c>
      <c r="C40" s="21" t="s">
        <v>113</v>
      </c>
      <c r="D40" s="24">
        <v>6650732</v>
      </c>
      <c r="E40" s="22">
        <v>15208.228859999999</v>
      </c>
      <c r="F40" s="23">
        <v>1.1909209378513901</v>
      </c>
      <c r="G40" s="23"/>
    </row>
    <row r="41" spans="1:7" x14ac:dyDescent="0.2">
      <c r="A41" s="21" t="s">
        <v>738</v>
      </c>
      <c r="B41" s="21" t="s">
        <v>737</v>
      </c>
      <c r="C41" s="21" t="s">
        <v>148</v>
      </c>
      <c r="D41" s="24">
        <v>52304</v>
      </c>
      <c r="E41" s="22">
        <v>15165.5448</v>
      </c>
      <c r="F41" s="23">
        <v>1.1875784486480501</v>
      </c>
      <c r="G41" s="23"/>
    </row>
    <row r="42" spans="1:7" x14ac:dyDescent="0.2">
      <c r="A42" s="21" t="s">
        <v>740</v>
      </c>
      <c r="B42" s="21" t="s">
        <v>739</v>
      </c>
      <c r="C42" s="21" t="s">
        <v>208</v>
      </c>
      <c r="D42" s="24">
        <v>828517</v>
      </c>
      <c r="E42" s="22">
        <v>14891.76456</v>
      </c>
      <c r="F42" s="23">
        <v>1.1661393564836999</v>
      </c>
      <c r="G42" s="23"/>
    </row>
    <row r="43" spans="1:7" x14ac:dyDescent="0.2">
      <c r="A43" s="21" t="s">
        <v>742</v>
      </c>
      <c r="B43" s="21" t="s">
        <v>741</v>
      </c>
      <c r="C43" s="21" t="s">
        <v>213</v>
      </c>
      <c r="D43" s="24">
        <v>1693767</v>
      </c>
      <c r="E43" s="22">
        <v>14882.283750000001</v>
      </c>
      <c r="F43" s="23">
        <v>1.16539693636097</v>
      </c>
      <c r="G43" s="23"/>
    </row>
    <row r="44" spans="1:7" x14ac:dyDescent="0.2">
      <c r="A44" s="21" t="s">
        <v>744</v>
      </c>
      <c r="B44" s="21" t="s">
        <v>743</v>
      </c>
      <c r="C44" s="21" t="s">
        <v>180</v>
      </c>
      <c r="D44" s="24">
        <v>95340</v>
      </c>
      <c r="E44" s="22">
        <v>14771.979600000001</v>
      </c>
      <c r="F44" s="23">
        <v>1.1567592755934899</v>
      </c>
      <c r="G44" s="23"/>
    </row>
    <row r="45" spans="1:7" x14ac:dyDescent="0.2">
      <c r="A45" s="21" t="s">
        <v>314</v>
      </c>
      <c r="B45" s="21" t="s">
        <v>313</v>
      </c>
      <c r="C45" s="21" t="s">
        <v>124</v>
      </c>
      <c r="D45" s="24">
        <v>3093002</v>
      </c>
      <c r="E45" s="22">
        <v>14722.68952</v>
      </c>
      <c r="F45" s="23">
        <v>1.15289948436857</v>
      </c>
      <c r="G45" s="23"/>
    </row>
    <row r="46" spans="1:7" x14ac:dyDescent="0.2">
      <c r="A46" s="21" t="s">
        <v>168</v>
      </c>
      <c r="B46" s="21" t="s">
        <v>167</v>
      </c>
      <c r="C46" s="21" t="s">
        <v>169</v>
      </c>
      <c r="D46" s="24">
        <v>3367750</v>
      </c>
      <c r="E46" s="22">
        <v>14349.982749999999</v>
      </c>
      <c r="F46" s="23">
        <v>1.12371368632739</v>
      </c>
      <c r="G46" s="23"/>
    </row>
    <row r="47" spans="1:7" x14ac:dyDescent="0.2">
      <c r="A47" s="21" t="s">
        <v>141</v>
      </c>
      <c r="B47" s="21" t="s">
        <v>140</v>
      </c>
      <c r="C47" s="21" t="s">
        <v>142</v>
      </c>
      <c r="D47" s="24">
        <v>180000</v>
      </c>
      <c r="E47" s="22">
        <v>13825.8</v>
      </c>
      <c r="F47" s="23">
        <v>1.08266615752031</v>
      </c>
      <c r="G47" s="23"/>
    </row>
    <row r="48" spans="1:7" x14ac:dyDescent="0.2">
      <c r="A48" s="21" t="s">
        <v>247</v>
      </c>
      <c r="B48" s="21" t="s">
        <v>246</v>
      </c>
      <c r="C48" s="21" t="s">
        <v>132</v>
      </c>
      <c r="D48" s="24">
        <v>293937</v>
      </c>
      <c r="E48" s="22">
        <v>13798.284589999999</v>
      </c>
      <c r="F48" s="23">
        <v>1.08051148992659</v>
      </c>
      <c r="G48" s="23"/>
    </row>
    <row r="49" spans="1:7" x14ac:dyDescent="0.2">
      <c r="A49" s="21" t="s">
        <v>435</v>
      </c>
      <c r="B49" s="21" t="s">
        <v>434</v>
      </c>
      <c r="C49" s="21" t="s">
        <v>399</v>
      </c>
      <c r="D49" s="24">
        <v>1845695</v>
      </c>
      <c r="E49" s="22">
        <v>13596.31222</v>
      </c>
      <c r="F49" s="23">
        <v>1.06469550461267</v>
      </c>
      <c r="G49" s="23"/>
    </row>
    <row r="50" spans="1:7" x14ac:dyDescent="0.2">
      <c r="A50" s="21" t="s">
        <v>571</v>
      </c>
      <c r="B50" s="21" t="s">
        <v>570</v>
      </c>
      <c r="C50" s="21" t="s">
        <v>113</v>
      </c>
      <c r="D50" s="24">
        <v>23580355</v>
      </c>
      <c r="E50" s="22">
        <v>13438.444310000001</v>
      </c>
      <c r="F50" s="23">
        <v>1.05233323671385</v>
      </c>
      <c r="G50" s="23"/>
    </row>
    <row r="51" spans="1:7" x14ac:dyDescent="0.2">
      <c r="A51" s="21" t="s">
        <v>165</v>
      </c>
      <c r="B51" s="21" t="s">
        <v>164</v>
      </c>
      <c r="C51" s="21" t="s">
        <v>166</v>
      </c>
      <c r="D51" s="24">
        <v>374936</v>
      </c>
      <c r="E51" s="22">
        <v>13412.96046</v>
      </c>
      <c r="F51" s="23">
        <v>1.05033765584632</v>
      </c>
      <c r="G51" s="23"/>
    </row>
    <row r="52" spans="1:7" x14ac:dyDescent="0.2">
      <c r="A52" s="21" t="s">
        <v>593</v>
      </c>
      <c r="B52" s="21" t="s">
        <v>592</v>
      </c>
      <c r="C52" s="21" t="s">
        <v>139</v>
      </c>
      <c r="D52" s="24">
        <v>1278181</v>
      </c>
      <c r="E52" s="22">
        <v>13349.961450000001</v>
      </c>
      <c r="F52" s="23">
        <v>1.0454043502810499</v>
      </c>
      <c r="G52" s="23"/>
    </row>
    <row r="53" spans="1:7" x14ac:dyDescent="0.2">
      <c r="A53" s="21" t="s">
        <v>224</v>
      </c>
      <c r="B53" s="21" t="s">
        <v>223</v>
      </c>
      <c r="C53" s="21" t="s">
        <v>213</v>
      </c>
      <c r="D53" s="24">
        <v>1400001</v>
      </c>
      <c r="E53" s="22">
        <v>13001.809289999999</v>
      </c>
      <c r="F53" s="23">
        <v>1.0181413664899099</v>
      </c>
      <c r="G53" s="23"/>
    </row>
    <row r="54" spans="1:7" x14ac:dyDescent="0.2">
      <c r="A54" s="21" t="s">
        <v>202</v>
      </c>
      <c r="B54" s="21" t="s">
        <v>201</v>
      </c>
      <c r="C54" s="21" t="s">
        <v>203</v>
      </c>
      <c r="D54" s="24">
        <v>1800000</v>
      </c>
      <c r="E54" s="22">
        <v>12959.1</v>
      </c>
      <c r="F54" s="23">
        <v>1.0147969015841001</v>
      </c>
      <c r="G54" s="23"/>
    </row>
    <row r="55" spans="1:7" x14ac:dyDescent="0.2">
      <c r="A55" s="21" t="s">
        <v>240</v>
      </c>
      <c r="B55" s="21" t="s">
        <v>239</v>
      </c>
      <c r="C55" s="21" t="s">
        <v>145</v>
      </c>
      <c r="D55" s="24">
        <v>3200000</v>
      </c>
      <c r="E55" s="22">
        <v>12956.8</v>
      </c>
      <c r="F55" s="23">
        <v>1.0146167939474899</v>
      </c>
      <c r="G55" s="23"/>
    </row>
    <row r="56" spans="1:7" x14ac:dyDescent="0.2">
      <c r="A56" s="21" t="s">
        <v>746</v>
      </c>
      <c r="B56" s="21" t="s">
        <v>745</v>
      </c>
      <c r="C56" s="21" t="s">
        <v>148</v>
      </c>
      <c r="D56" s="24">
        <v>234107</v>
      </c>
      <c r="E56" s="22">
        <v>12891.10196</v>
      </c>
      <c r="F56" s="23">
        <v>1.00947213363681</v>
      </c>
      <c r="G56" s="23"/>
    </row>
    <row r="57" spans="1:7" x14ac:dyDescent="0.2">
      <c r="A57" s="21" t="s">
        <v>579</v>
      </c>
      <c r="B57" s="21" t="s">
        <v>578</v>
      </c>
      <c r="C57" s="21" t="s">
        <v>233</v>
      </c>
      <c r="D57" s="24">
        <v>1200000</v>
      </c>
      <c r="E57" s="22">
        <v>12832.8</v>
      </c>
      <c r="F57" s="23">
        <v>1.0049066431039499</v>
      </c>
      <c r="G57" s="23"/>
    </row>
    <row r="58" spans="1:7" x14ac:dyDescent="0.2">
      <c r="A58" s="21" t="s">
        <v>235</v>
      </c>
      <c r="B58" s="21" t="s">
        <v>234</v>
      </c>
      <c r="C58" s="21" t="s">
        <v>121</v>
      </c>
      <c r="D58" s="24">
        <v>3438655</v>
      </c>
      <c r="E58" s="22">
        <v>12502.94958</v>
      </c>
      <c r="F58" s="23">
        <v>0.97907682589425504</v>
      </c>
      <c r="G58" s="23"/>
    </row>
    <row r="59" spans="1:7" x14ac:dyDescent="0.2">
      <c r="A59" s="21" t="s">
        <v>136</v>
      </c>
      <c r="B59" s="21" t="s">
        <v>135</v>
      </c>
      <c r="C59" s="21" t="s">
        <v>113</v>
      </c>
      <c r="D59" s="24">
        <v>1332729</v>
      </c>
      <c r="E59" s="22">
        <v>12487.67073</v>
      </c>
      <c r="F59" s="23">
        <v>0.97788037477961198</v>
      </c>
      <c r="G59" s="23"/>
    </row>
    <row r="60" spans="1:7" x14ac:dyDescent="0.2">
      <c r="A60" s="21" t="s">
        <v>668</v>
      </c>
      <c r="B60" s="21" t="s">
        <v>667</v>
      </c>
      <c r="C60" s="21" t="s">
        <v>194</v>
      </c>
      <c r="D60" s="24">
        <v>26204805</v>
      </c>
      <c r="E60" s="22">
        <v>12371.28844</v>
      </c>
      <c r="F60" s="23">
        <v>0.96876674904238802</v>
      </c>
      <c r="G60" s="23"/>
    </row>
    <row r="61" spans="1:7" x14ac:dyDescent="0.2">
      <c r="A61" s="21" t="s">
        <v>748</v>
      </c>
      <c r="B61" s="21" t="s">
        <v>747</v>
      </c>
      <c r="C61" s="21" t="s">
        <v>166</v>
      </c>
      <c r="D61" s="24">
        <v>577620</v>
      </c>
      <c r="E61" s="22">
        <v>12272.114519999999</v>
      </c>
      <c r="F61" s="23">
        <v>0.96100067063154604</v>
      </c>
      <c r="G61" s="23"/>
    </row>
    <row r="62" spans="1:7" x14ac:dyDescent="0.2">
      <c r="A62" s="21" t="s">
        <v>750</v>
      </c>
      <c r="B62" s="21" t="s">
        <v>749</v>
      </c>
      <c r="C62" s="21" t="s">
        <v>480</v>
      </c>
      <c r="D62" s="24">
        <v>88662</v>
      </c>
      <c r="E62" s="22">
        <v>11837.26362</v>
      </c>
      <c r="F62" s="23">
        <v>0.92694851068439998</v>
      </c>
      <c r="G62" s="23"/>
    </row>
    <row r="63" spans="1:7" x14ac:dyDescent="0.2">
      <c r="A63" s="21" t="s">
        <v>752</v>
      </c>
      <c r="B63" s="21" t="s">
        <v>751</v>
      </c>
      <c r="C63" s="21" t="s">
        <v>189</v>
      </c>
      <c r="D63" s="24">
        <v>5193530</v>
      </c>
      <c r="E63" s="22">
        <v>11263.727860000001</v>
      </c>
      <c r="F63" s="23">
        <v>0.88203626275084901</v>
      </c>
      <c r="G63" s="23"/>
    </row>
    <row r="64" spans="1:7" x14ac:dyDescent="0.2">
      <c r="A64" s="21" t="s">
        <v>754</v>
      </c>
      <c r="B64" s="21" t="s">
        <v>753</v>
      </c>
      <c r="C64" s="21" t="s">
        <v>200</v>
      </c>
      <c r="D64" s="24">
        <v>775000</v>
      </c>
      <c r="E64" s="22">
        <v>11238.275</v>
      </c>
      <c r="F64" s="23">
        <v>0.88004310863795099</v>
      </c>
      <c r="G64" s="23"/>
    </row>
    <row r="65" spans="1:7" x14ac:dyDescent="0.2">
      <c r="A65" s="21" t="s">
        <v>188</v>
      </c>
      <c r="B65" s="21" t="s">
        <v>187</v>
      </c>
      <c r="C65" s="21" t="s">
        <v>189</v>
      </c>
      <c r="D65" s="24">
        <v>1837180</v>
      </c>
      <c r="E65" s="22">
        <v>10983.58063</v>
      </c>
      <c r="F65" s="23">
        <v>0.86009858644683301</v>
      </c>
      <c r="G65" s="23"/>
    </row>
    <row r="66" spans="1:7" x14ac:dyDescent="0.2">
      <c r="A66" s="21" t="s">
        <v>456</v>
      </c>
      <c r="B66" s="21" t="s">
        <v>455</v>
      </c>
      <c r="C66" s="21" t="s">
        <v>189</v>
      </c>
      <c r="D66" s="24">
        <v>1452118</v>
      </c>
      <c r="E66" s="22">
        <v>10771.811320000001</v>
      </c>
      <c r="F66" s="23">
        <v>0.84351542560706805</v>
      </c>
      <c r="G66" s="23"/>
    </row>
    <row r="67" spans="1:7" x14ac:dyDescent="0.2">
      <c r="A67" s="21" t="s">
        <v>756</v>
      </c>
      <c r="B67" s="21" t="s">
        <v>755</v>
      </c>
      <c r="C67" s="21" t="s">
        <v>139</v>
      </c>
      <c r="D67" s="24">
        <v>571157</v>
      </c>
      <c r="E67" s="22">
        <v>10746.318960000001</v>
      </c>
      <c r="F67" s="23">
        <v>0.84151917834127998</v>
      </c>
      <c r="G67" s="23"/>
    </row>
    <row r="68" spans="1:7" x14ac:dyDescent="0.2">
      <c r="A68" s="21" t="s">
        <v>607</v>
      </c>
      <c r="B68" s="21" t="s">
        <v>606</v>
      </c>
      <c r="C68" s="21" t="s">
        <v>194</v>
      </c>
      <c r="D68" s="24">
        <v>2803019</v>
      </c>
      <c r="E68" s="22">
        <v>10704.72956</v>
      </c>
      <c r="F68" s="23">
        <v>0.83826240940989305</v>
      </c>
      <c r="G68" s="23"/>
    </row>
    <row r="69" spans="1:7" x14ac:dyDescent="0.2">
      <c r="A69" s="21" t="s">
        <v>758</v>
      </c>
      <c r="B69" s="21" t="s">
        <v>757</v>
      </c>
      <c r="C69" s="21" t="s">
        <v>148</v>
      </c>
      <c r="D69" s="24">
        <v>392457</v>
      </c>
      <c r="E69" s="22">
        <v>9675.2424210000008</v>
      </c>
      <c r="F69" s="23">
        <v>0.75764567222306001</v>
      </c>
      <c r="G69" s="23"/>
    </row>
    <row r="70" spans="1:7" x14ac:dyDescent="0.2">
      <c r="A70" s="21" t="s">
        <v>292</v>
      </c>
      <c r="B70" s="21" t="s">
        <v>291</v>
      </c>
      <c r="C70" s="21" t="s">
        <v>169</v>
      </c>
      <c r="D70" s="24">
        <v>206300</v>
      </c>
      <c r="E70" s="22">
        <v>9654.4274000000005</v>
      </c>
      <c r="F70" s="23">
        <v>0.75601569646724298</v>
      </c>
      <c r="G70" s="23"/>
    </row>
    <row r="71" spans="1:7" x14ac:dyDescent="0.2">
      <c r="A71" s="21" t="s">
        <v>439</v>
      </c>
      <c r="B71" s="21" t="s">
        <v>438</v>
      </c>
      <c r="C71" s="21" t="s">
        <v>142</v>
      </c>
      <c r="D71" s="24">
        <v>826886</v>
      </c>
      <c r="E71" s="22">
        <v>9490.9975080000004</v>
      </c>
      <c r="F71" s="23">
        <v>0.74321788272803102</v>
      </c>
      <c r="G71" s="23"/>
    </row>
    <row r="72" spans="1:7" x14ac:dyDescent="0.2">
      <c r="A72" s="21" t="s">
        <v>760</v>
      </c>
      <c r="B72" s="21" t="s">
        <v>759</v>
      </c>
      <c r="C72" s="21" t="s">
        <v>213</v>
      </c>
      <c r="D72" s="24">
        <v>3500000</v>
      </c>
      <c r="E72" s="22">
        <v>9467.15</v>
      </c>
      <c r="F72" s="23">
        <v>0.74135043998672201</v>
      </c>
      <c r="G72" s="23"/>
    </row>
    <row r="73" spans="1:7" x14ac:dyDescent="0.2">
      <c r="A73" s="21" t="s">
        <v>482</v>
      </c>
      <c r="B73" s="21" t="s">
        <v>481</v>
      </c>
      <c r="C73" s="21" t="s">
        <v>213</v>
      </c>
      <c r="D73" s="24">
        <v>1225000</v>
      </c>
      <c r="E73" s="22">
        <v>8958.4249999999993</v>
      </c>
      <c r="F73" s="23">
        <v>0.70151337153610605</v>
      </c>
      <c r="G73" s="23"/>
    </row>
    <row r="74" spans="1:7" x14ac:dyDescent="0.2">
      <c r="A74" s="21" t="s">
        <v>532</v>
      </c>
      <c r="B74" s="21" t="s">
        <v>531</v>
      </c>
      <c r="C74" s="21" t="s">
        <v>127</v>
      </c>
      <c r="D74" s="24">
        <v>1298978</v>
      </c>
      <c r="E74" s="22">
        <v>8929.1747720000003</v>
      </c>
      <c r="F74" s="23">
        <v>0.69922285439023801</v>
      </c>
      <c r="G74" s="23"/>
    </row>
    <row r="75" spans="1:7" x14ac:dyDescent="0.2">
      <c r="A75" s="21" t="s">
        <v>762</v>
      </c>
      <c r="B75" s="21" t="s">
        <v>761</v>
      </c>
      <c r="C75" s="21" t="s">
        <v>132</v>
      </c>
      <c r="D75" s="24">
        <v>6091030</v>
      </c>
      <c r="E75" s="22">
        <v>8813.1113069999992</v>
      </c>
      <c r="F75" s="23">
        <v>0.69013419509529295</v>
      </c>
      <c r="G75" s="23"/>
    </row>
    <row r="76" spans="1:7" x14ac:dyDescent="0.2">
      <c r="A76" s="21" t="s">
        <v>244</v>
      </c>
      <c r="B76" s="21" t="s">
        <v>243</v>
      </c>
      <c r="C76" s="21" t="s">
        <v>245</v>
      </c>
      <c r="D76" s="24">
        <v>6000000</v>
      </c>
      <c r="E76" s="22">
        <v>8491.7999999999993</v>
      </c>
      <c r="F76" s="23">
        <v>0.66497305591220601</v>
      </c>
      <c r="G76" s="23"/>
    </row>
    <row r="77" spans="1:7" x14ac:dyDescent="0.2">
      <c r="A77" s="21" t="s">
        <v>674</v>
      </c>
      <c r="B77" s="21" t="s">
        <v>673</v>
      </c>
      <c r="C77" s="21" t="s">
        <v>189</v>
      </c>
      <c r="D77" s="24">
        <v>5217419</v>
      </c>
      <c r="E77" s="22">
        <v>8441.783942</v>
      </c>
      <c r="F77" s="23">
        <v>0.66105641504302204</v>
      </c>
      <c r="G77" s="23"/>
    </row>
    <row r="78" spans="1:7" x14ac:dyDescent="0.2">
      <c r="A78" s="21" t="s">
        <v>326</v>
      </c>
      <c r="B78" s="21" t="s">
        <v>325</v>
      </c>
      <c r="C78" s="21" t="s">
        <v>213</v>
      </c>
      <c r="D78" s="24">
        <v>2200000</v>
      </c>
      <c r="E78" s="22">
        <v>8246.7000000000007</v>
      </c>
      <c r="F78" s="23">
        <v>0.64577984646261</v>
      </c>
      <c r="G78" s="23"/>
    </row>
    <row r="79" spans="1:7" x14ac:dyDescent="0.2">
      <c r="A79" s="21" t="s">
        <v>764</v>
      </c>
      <c r="B79" s="21" t="s">
        <v>763</v>
      </c>
      <c r="C79" s="21" t="s">
        <v>175</v>
      </c>
      <c r="D79" s="24">
        <v>1512125</v>
      </c>
      <c r="E79" s="22">
        <v>8244.8615630000004</v>
      </c>
      <c r="F79" s="23">
        <v>0.64563588274820405</v>
      </c>
      <c r="G79" s="23"/>
    </row>
    <row r="80" spans="1:7" x14ac:dyDescent="0.2">
      <c r="A80" s="21" t="s">
        <v>766</v>
      </c>
      <c r="B80" s="21" t="s">
        <v>765</v>
      </c>
      <c r="C80" s="21" t="s">
        <v>200</v>
      </c>
      <c r="D80" s="24">
        <v>257371</v>
      </c>
      <c r="E80" s="22">
        <v>8091.74424</v>
      </c>
      <c r="F80" s="23">
        <v>0.63364562223943</v>
      </c>
      <c r="G80" s="23"/>
    </row>
    <row r="81" spans="1:9" x14ac:dyDescent="0.2">
      <c r="A81" s="21" t="s">
        <v>254</v>
      </c>
      <c r="B81" s="21" t="s">
        <v>253</v>
      </c>
      <c r="C81" s="21" t="s">
        <v>151</v>
      </c>
      <c r="D81" s="24">
        <v>140287</v>
      </c>
      <c r="E81" s="22">
        <v>7777.5112799999997</v>
      </c>
      <c r="F81" s="23">
        <v>0.60903877190386702</v>
      </c>
      <c r="G81" s="23"/>
    </row>
    <row r="82" spans="1:9" x14ac:dyDescent="0.2">
      <c r="A82" s="21" t="s">
        <v>768</v>
      </c>
      <c r="B82" s="21" t="s">
        <v>767</v>
      </c>
      <c r="C82" s="21" t="s">
        <v>399</v>
      </c>
      <c r="D82" s="24">
        <v>225000</v>
      </c>
      <c r="E82" s="22">
        <v>7167.6</v>
      </c>
      <c r="F82" s="23">
        <v>0.56127804182344498</v>
      </c>
      <c r="G82" s="23"/>
    </row>
    <row r="83" spans="1:9" x14ac:dyDescent="0.2">
      <c r="A83" s="21" t="s">
        <v>770</v>
      </c>
      <c r="B83" s="21" t="s">
        <v>769</v>
      </c>
      <c r="C83" s="21" t="s">
        <v>194</v>
      </c>
      <c r="D83" s="24">
        <v>571023</v>
      </c>
      <c r="E83" s="22">
        <v>7053.2760959999996</v>
      </c>
      <c r="F83" s="23">
        <v>0.55232560349391602</v>
      </c>
      <c r="G83" s="23"/>
    </row>
    <row r="84" spans="1:9" x14ac:dyDescent="0.2">
      <c r="A84" s="21" t="s">
        <v>772</v>
      </c>
      <c r="B84" s="21" t="s">
        <v>771</v>
      </c>
      <c r="C84" s="21" t="s">
        <v>194</v>
      </c>
      <c r="D84" s="24">
        <v>643493</v>
      </c>
      <c r="E84" s="22">
        <v>6109.3225419999999</v>
      </c>
      <c r="F84" s="23">
        <v>0.47840680189206902</v>
      </c>
      <c r="G84" s="23"/>
    </row>
    <row r="85" spans="1:9" x14ac:dyDescent="0.2">
      <c r="A85" s="21" t="s">
        <v>774</v>
      </c>
      <c r="B85" s="21" t="s">
        <v>773</v>
      </c>
      <c r="C85" s="21" t="s">
        <v>194</v>
      </c>
      <c r="D85" s="24">
        <v>1200000</v>
      </c>
      <c r="E85" s="22">
        <v>6018</v>
      </c>
      <c r="F85" s="23">
        <v>0.47125554658372298</v>
      </c>
      <c r="G85" s="23"/>
    </row>
    <row r="86" spans="1:9" x14ac:dyDescent="0.2">
      <c r="A86" s="21" t="s">
        <v>776</v>
      </c>
      <c r="B86" s="21" t="s">
        <v>775</v>
      </c>
      <c r="C86" s="21" t="s">
        <v>180</v>
      </c>
      <c r="D86" s="24">
        <v>361518</v>
      </c>
      <c r="E86" s="22">
        <v>6014.2134480000004</v>
      </c>
      <c r="F86" s="23">
        <v>0.47095903052649002</v>
      </c>
      <c r="G86" s="23"/>
    </row>
    <row r="87" spans="1:9" x14ac:dyDescent="0.2">
      <c r="A87" s="21" t="s">
        <v>587</v>
      </c>
      <c r="B87" s="21" t="s">
        <v>586</v>
      </c>
      <c r="C87" s="21" t="s">
        <v>180</v>
      </c>
      <c r="D87" s="24">
        <v>495000</v>
      </c>
      <c r="E87" s="22">
        <v>5977.62</v>
      </c>
      <c r="F87" s="23">
        <v>0.46809348294612702</v>
      </c>
      <c r="G87" s="23"/>
    </row>
    <row r="88" spans="1:9" x14ac:dyDescent="0.2">
      <c r="A88" s="21" t="s">
        <v>778</v>
      </c>
      <c r="B88" s="21" t="s">
        <v>777</v>
      </c>
      <c r="C88" s="21" t="s">
        <v>399</v>
      </c>
      <c r="D88" s="24">
        <v>10000000</v>
      </c>
      <c r="E88" s="22">
        <v>5930</v>
      </c>
      <c r="F88" s="23">
        <v>0.464364471791538</v>
      </c>
      <c r="G88" s="23"/>
    </row>
    <row r="89" spans="1:9" x14ac:dyDescent="0.2">
      <c r="A89" s="21" t="s">
        <v>222</v>
      </c>
      <c r="B89" s="21" t="s">
        <v>221</v>
      </c>
      <c r="C89" s="21" t="s">
        <v>194</v>
      </c>
      <c r="D89" s="24">
        <v>46342</v>
      </c>
      <c r="E89" s="22">
        <v>5757.5300800000005</v>
      </c>
      <c r="F89" s="23">
        <v>0.45085875454015101</v>
      </c>
      <c r="G89" s="23"/>
    </row>
    <row r="90" spans="1:9" x14ac:dyDescent="0.2">
      <c r="A90" s="21" t="s">
        <v>237</v>
      </c>
      <c r="B90" s="21" t="s">
        <v>236</v>
      </c>
      <c r="C90" s="21" t="s">
        <v>238</v>
      </c>
      <c r="D90" s="24">
        <v>200000</v>
      </c>
      <c r="E90" s="22">
        <v>4984.8</v>
      </c>
      <c r="F90" s="23">
        <v>0.39034806391002702</v>
      </c>
      <c r="G90" s="23"/>
    </row>
    <row r="91" spans="1:9" x14ac:dyDescent="0.2">
      <c r="A91" s="21" t="s">
        <v>780</v>
      </c>
      <c r="B91" s="21" t="s">
        <v>779</v>
      </c>
      <c r="C91" s="21" t="s">
        <v>148</v>
      </c>
      <c r="D91" s="24">
        <v>409407</v>
      </c>
      <c r="E91" s="22">
        <v>2907.1991069999999</v>
      </c>
      <c r="F91" s="23">
        <v>0.22765598275124599</v>
      </c>
      <c r="G91" s="23"/>
    </row>
    <row r="92" spans="1:9" x14ac:dyDescent="0.2">
      <c r="A92" s="21" t="s">
        <v>781</v>
      </c>
      <c r="B92" s="21" t="s">
        <v>990</v>
      </c>
      <c r="C92" s="21" t="s">
        <v>132</v>
      </c>
      <c r="D92" s="24">
        <v>323047</v>
      </c>
      <c r="E92" s="22">
        <v>1298.64894</v>
      </c>
      <c r="F92" s="23">
        <v>0.10169417016285701</v>
      </c>
      <c r="G92" s="23"/>
    </row>
    <row r="93" spans="1:9" ht="10.5" x14ac:dyDescent="0.25">
      <c r="A93" s="20" t="s">
        <v>27</v>
      </c>
      <c r="B93" s="20"/>
      <c r="C93" s="20"/>
      <c r="D93" s="20"/>
      <c r="E93" s="25">
        <f>SUM(E7:E92)</f>
        <v>1232994.2550859996</v>
      </c>
      <c r="F93" s="26">
        <f>SUM(F7:F92)</f>
        <v>96.552904887860322</v>
      </c>
      <c r="G93" s="23"/>
      <c r="H93" s="14"/>
      <c r="I93" s="14"/>
    </row>
    <row r="94" spans="1:9" x14ac:dyDescent="0.2">
      <c r="A94" s="21"/>
      <c r="B94" s="21"/>
      <c r="C94" s="21"/>
      <c r="D94" s="21"/>
      <c r="E94" s="22"/>
      <c r="F94" s="23"/>
      <c r="G94" s="23"/>
    </row>
    <row r="95" spans="1:9" ht="10.5" x14ac:dyDescent="0.25">
      <c r="A95" s="20" t="s">
        <v>365</v>
      </c>
      <c r="B95" s="21"/>
      <c r="C95" s="21"/>
      <c r="D95" s="21"/>
      <c r="E95" s="22"/>
      <c r="F95" s="23"/>
      <c r="G95" s="23"/>
    </row>
    <row r="96" spans="1:9" x14ac:dyDescent="0.2">
      <c r="A96" s="21"/>
      <c r="B96" s="21" t="s">
        <v>366</v>
      </c>
      <c r="C96" s="21" t="s">
        <v>213</v>
      </c>
      <c r="D96" s="24">
        <v>8100</v>
      </c>
      <c r="E96" s="22">
        <v>8.0999999999999996E-4</v>
      </c>
      <c r="F96" s="23">
        <v>6.3429211155336594E-8</v>
      </c>
      <c r="G96" s="23"/>
    </row>
    <row r="97" spans="1:9" ht="10.5" x14ac:dyDescent="0.25">
      <c r="A97" s="20" t="s">
        <v>27</v>
      </c>
      <c r="B97" s="20"/>
      <c r="C97" s="20"/>
      <c r="D97" s="20"/>
      <c r="E97" s="25">
        <f>SUM(E95:E96)</f>
        <v>8.0999999999999996E-4</v>
      </c>
      <c r="F97" s="26">
        <f>SUM(F95:F96)</f>
        <v>6.3429211155336594E-8</v>
      </c>
      <c r="G97" s="23"/>
      <c r="H97" s="14"/>
      <c r="I97" s="14"/>
    </row>
    <row r="98" spans="1:9" x14ac:dyDescent="0.2">
      <c r="A98" s="21"/>
      <c r="B98" s="21"/>
      <c r="C98" s="21"/>
      <c r="D98" s="21"/>
      <c r="E98" s="22"/>
      <c r="F98" s="23"/>
      <c r="G98" s="23"/>
    </row>
    <row r="99" spans="1:9" ht="10.5" x14ac:dyDescent="0.25">
      <c r="A99" s="20" t="s">
        <v>28</v>
      </c>
      <c r="B99" s="21"/>
      <c r="C99" s="21"/>
      <c r="D99" s="21"/>
      <c r="E99" s="22"/>
      <c r="F99" s="23"/>
      <c r="G99" s="23"/>
    </row>
    <row r="100" spans="1:9" ht="10.5" x14ac:dyDescent="0.25">
      <c r="A100" s="20" t="s">
        <v>32</v>
      </c>
      <c r="B100" s="21"/>
      <c r="C100" s="21"/>
      <c r="D100" s="21"/>
      <c r="E100" s="22"/>
      <c r="F100" s="23"/>
      <c r="G100" s="23"/>
    </row>
    <row r="101" spans="1:9" x14ac:dyDescent="0.2">
      <c r="A101" s="21" t="s">
        <v>73</v>
      </c>
      <c r="B101" s="21" t="s">
        <v>72</v>
      </c>
      <c r="C101" s="21" t="s">
        <v>34</v>
      </c>
      <c r="D101" s="24">
        <v>2500000</v>
      </c>
      <c r="E101" s="22">
        <v>2495.54</v>
      </c>
      <c r="F101" s="23">
        <v>0.19541991803282599</v>
      </c>
      <c r="G101" s="23">
        <v>5.4359999999999999</v>
      </c>
    </row>
    <row r="102" spans="1:9" ht="10.5" x14ac:dyDescent="0.25">
      <c r="A102" s="20" t="s">
        <v>27</v>
      </c>
      <c r="B102" s="20"/>
      <c r="C102" s="20"/>
      <c r="D102" s="20"/>
      <c r="E102" s="25">
        <f>SUM(E100:E101)</f>
        <v>2495.54</v>
      </c>
      <c r="F102" s="26">
        <f>SUM(F100:F101)</f>
        <v>0.19541991803282599</v>
      </c>
      <c r="G102" s="23"/>
      <c r="H102" s="14"/>
      <c r="I102" s="14"/>
    </row>
    <row r="103" spans="1:9" x14ac:dyDescent="0.2">
      <c r="A103" s="21"/>
      <c r="B103" s="21"/>
      <c r="C103" s="21"/>
      <c r="D103" s="21"/>
      <c r="E103" s="22"/>
      <c r="F103" s="23"/>
      <c r="G103" s="23"/>
    </row>
    <row r="104" spans="1:9" ht="10.5" x14ac:dyDescent="0.25">
      <c r="A104" s="20" t="s">
        <v>36</v>
      </c>
      <c r="B104" s="20"/>
      <c r="C104" s="20"/>
      <c r="D104" s="20"/>
      <c r="E104" s="25">
        <f>E93+E97+E102</f>
        <v>1235489.7958959998</v>
      </c>
      <c r="F104" s="26">
        <f>F93+F97+F102</f>
        <v>96.74832486932236</v>
      </c>
      <c r="G104" s="20"/>
      <c r="H104" s="14"/>
      <c r="I104" s="14"/>
    </row>
    <row r="105" spans="1:9" ht="10.5" x14ac:dyDescent="0.25">
      <c r="A105" s="20"/>
      <c r="B105" s="20"/>
      <c r="C105" s="20"/>
      <c r="D105" s="20"/>
      <c r="E105" s="25"/>
      <c r="F105" s="26"/>
      <c r="G105" s="20"/>
      <c r="H105" s="14"/>
      <c r="I105" s="14"/>
    </row>
    <row r="106" spans="1:9" ht="10.5" x14ac:dyDescent="0.25">
      <c r="A106" s="20" t="s">
        <v>38</v>
      </c>
      <c r="B106" s="20"/>
      <c r="C106" s="20"/>
      <c r="D106" s="20"/>
      <c r="E106" s="25">
        <f>E108-(E93+E97+E102)</f>
        <v>41524.351444300264</v>
      </c>
      <c r="F106" s="26">
        <f>F108-(F93+F97+F102)</f>
        <v>3.2516751306776399</v>
      </c>
      <c r="G106" s="20"/>
      <c r="H106" s="14"/>
      <c r="I106" s="14"/>
    </row>
    <row r="107" spans="1:9" ht="10.5" x14ac:dyDescent="0.25">
      <c r="A107" s="20"/>
      <c r="B107" s="20"/>
      <c r="C107" s="20"/>
      <c r="D107" s="20"/>
      <c r="E107" s="25"/>
      <c r="F107" s="26"/>
      <c r="G107" s="20"/>
      <c r="H107" s="14"/>
      <c r="I107" s="14"/>
    </row>
    <row r="108" spans="1:9" ht="10.5" x14ac:dyDescent="0.25">
      <c r="A108" s="27" t="s">
        <v>37</v>
      </c>
      <c r="B108" s="27"/>
      <c r="C108" s="27"/>
      <c r="D108" s="27"/>
      <c r="E108" s="28">
        <v>1277014.1473403</v>
      </c>
      <c r="F108" s="29">
        <v>100</v>
      </c>
      <c r="G108" s="27"/>
      <c r="H108" s="14"/>
      <c r="I108" s="14"/>
    </row>
    <row r="109" spans="1:9" ht="10.5" x14ac:dyDescent="0.25">
      <c r="F109" s="58" t="s">
        <v>942</v>
      </c>
    </row>
    <row r="110" spans="1:9" ht="10.5" x14ac:dyDescent="0.25">
      <c r="A110" s="14" t="s">
        <v>39</v>
      </c>
    </row>
    <row r="111" spans="1:9" ht="10.5" x14ac:dyDescent="0.25">
      <c r="A111" s="14" t="s">
        <v>373</v>
      </c>
    </row>
    <row r="112" spans="1:9" x14ac:dyDescent="0.2">
      <c r="A112" s="7" t="s">
        <v>1495</v>
      </c>
    </row>
    <row r="114" spans="1:4" ht="10.5" x14ac:dyDescent="0.25">
      <c r="A114" s="14" t="s">
        <v>40</v>
      </c>
    </row>
    <row r="115" spans="1:4" ht="10.5" x14ac:dyDescent="0.25">
      <c r="A115" s="14" t="s">
        <v>41</v>
      </c>
    </row>
    <row r="116" spans="1:4" ht="10.5" x14ac:dyDescent="0.25">
      <c r="A116" s="14" t="s">
        <v>42</v>
      </c>
      <c r="B116" s="14"/>
      <c r="C116" s="30" t="s">
        <v>44</v>
      </c>
      <c r="D116" s="14" t="s">
        <v>43</v>
      </c>
    </row>
    <row r="117" spans="1:4" x14ac:dyDescent="0.2">
      <c r="A117" s="7" t="s">
        <v>45</v>
      </c>
      <c r="C117" s="31">
        <v>2576.3552</v>
      </c>
      <c r="D117" s="31">
        <v>2794.6902</v>
      </c>
    </row>
    <row r="118" spans="1:4" x14ac:dyDescent="0.2">
      <c r="A118" s="7" t="s">
        <v>46</v>
      </c>
      <c r="C118" s="31">
        <v>95.247699999999995</v>
      </c>
      <c r="D118" s="31">
        <v>94.882099999999994</v>
      </c>
    </row>
    <row r="119" spans="1:4" x14ac:dyDescent="0.2">
      <c r="A119" s="7" t="s">
        <v>47</v>
      </c>
      <c r="C119" s="31">
        <v>2891.0706</v>
      </c>
      <c r="D119" s="31">
        <v>3148.9395</v>
      </c>
    </row>
    <row r="120" spans="1:4" x14ac:dyDescent="0.2">
      <c r="A120" s="7" t="s">
        <v>48</v>
      </c>
      <c r="C120" s="31">
        <v>114.15689999999999</v>
      </c>
      <c r="D120" s="31">
        <v>114.3815</v>
      </c>
    </row>
    <row r="122" spans="1:4" ht="10.5" x14ac:dyDescent="0.25">
      <c r="A122" s="14" t="s">
        <v>49</v>
      </c>
    </row>
    <row r="123" spans="1:4" ht="10.5" x14ac:dyDescent="0.25">
      <c r="A123" s="108" t="s">
        <v>50</v>
      </c>
      <c r="B123" s="109"/>
      <c r="C123" s="32" t="s">
        <v>51</v>
      </c>
    </row>
    <row r="124" spans="1:4" x14ac:dyDescent="0.2">
      <c r="A124" s="104" t="s">
        <v>46</v>
      </c>
      <c r="B124" s="105"/>
      <c r="C124" s="33">
        <v>8.5</v>
      </c>
    </row>
    <row r="125" spans="1:4" x14ac:dyDescent="0.2">
      <c r="A125" s="104" t="s">
        <v>48</v>
      </c>
      <c r="B125" s="105"/>
      <c r="C125" s="33">
        <v>10</v>
      </c>
    </row>
    <row r="126" spans="1:4" x14ac:dyDescent="0.2">
      <c r="A126" s="7" t="s">
        <v>52</v>
      </c>
    </row>
    <row r="127" spans="1:4" x14ac:dyDescent="0.2">
      <c r="A127" s="7" t="s">
        <v>53</v>
      </c>
    </row>
    <row r="129" spans="1:9" ht="10.5" x14ac:dyDescent="0.25">
      <c r="A129" s="14" t="s">
        <v>283</v>
      </c>
      <c r="D129" s="36">
        <v>0.15057335003028799</v>
      </c>
    </row>
    <row r="131" spans="1:9" ht="10.5" x14ac:dyDescent="0.25">
      <c r="A131" s="14" t="s">
        <v>993</v>
      </c>
      <c r="D131" s="30" t="s">
        <v>55</v>
      </c>
    </row>
    <row r="133" spans="1:9" ht="10.5" x14ac:dyDescent="0.25">
      <c r="A133" s="64" t="s">
        <v>1012</v>
      </c>
      <c r="B133" s="65"/>
      <c r="C133" s="65"/>
      <c r="D133" s="65"/>
      <c r="E133" s="11"/>
      <c r="G133" s="65"/>
      <c r="H133" s="65"/>
      <c r="I133" s="65"/>
    </row>
    <row r="134" spans="1:9" ht="10.5" x14ac:dyDescent="0.25">
      <c r="A134" s="64"/>
      <c r="B134" s="65"/>
      <c r="C134" s="65"/>
      <c r="D134" s="65"/>
      <c r="E134" s="11"/>
      <c r="G134" s="65"/>
      <c r="H134" s="65"/>
      <c r="I134" s="65"/>
    </row>
    <row r="135" spans="1:9" ht="10.5" x14ac:dyDescent="0.25">
      <c r="A135" s="64" t="s">
        <v>997</v>
      </c>
      <c r="B135" s="65"/>
      <c r="C135" s="65"/>
      <c r="D135" s="65"/>
      <c r="E135" s="11"/>
      <c r="G135" s="65"/>
      <c r="H135" s="65"/>
      <c r="I135" s="65"/>
    </row>
    <row r="136" spans="1:9" x14ac:dyDescent="0.2">
      <c r="A136" s="66"/>
      <c r="B136" s="65"/>
      <c r="C136" s="65"/>
      <c r="D136" s="65"/>
      <c r="E136" s="11"/>
      <c r="G136" s="65"/>
      <c r="H136" s="65"/>
      <c r="I136" s="65"/>
    </row>
    <row r="137" spans="1:9" x14ac:dyDescent="0.2">
      <c r="A137" s="65"/>
      <c r="B137" s="65"/>
      <c r="C137" s="65"/>
      <c r="D137" s="65"/>
      <c r="E137" s="11"/>
      <c r="G137" s="65"/>
      <c r="H137" s="65"/>
      <c r="I137" s="65"/>
    </row>
    <row r="138" spans="1:9" x14ac:dyDescent="0.2">
      <c r="A138" s="65"/>
      <c r="B138" s="65"/>
      <c r="C138" s="65"/>
      <c r="D138" s="65"/>
      <c r="E138" s="11"/>
      <c r="G138" s="65"/>
      <c r="H138" s="65"/>
      <c r="I138" s="65"/>
    </row>
    <row r="139" spans="1:9" x14ac:dyDescent="0.2">
      <c r="A139" s="65"/>
      <c r="B139" s="65"/>
      <c r="C139" s="65"/>
      <c r="D139" s="65"/>
      <c r="E139" s="11"/>
      <c r="G139" s="65"/>
      <c r="H139" s="65"/>
      <c r="I139" s="65"/>
    </row>
    <row r="140" spans="1:9" x14ac:dyDescent="0.2">
      <c r="A140" s="65"/>
      <c r="B140" s="65"/>
      <c r="C140" s="65"/>
      <c r="D140" s="65"/>
      <c r="E140" s="11"/>
      <c r="G140" s="65"/>
      <c r="H140" s="65"/>
      <c r="I140" s="65"/>
    </row>
    <row r="141" spans="1:9" x14ac:dyDescent="0.2">
      <c r="A141" s="65"/>
      <c r="B141" s="65"/>
      <c r="C141" s="65"/>
      <c r="D141" s="65"/>
      <c r="E141" s="11"/>
      <c r="G141" s="65"/>
      <c r="H141" s="65"/>
      <c r="I141" s="65"/>
    </row>
    <row r="142" spans="1:9" x14ac:dyDescent="0.2">
      <c r="A142" s="65"/>
      <c r="B142" s="65"/>
      <c r="C142" s="65"/>
      <c r="D142" s="65"/>
      <c r="E142" s="11"/>
      <c r="G142" s="65"/>
      <c r="H142" s="65"/>
      <c r="I142" s="65"/>
    </row>
    <row r="143" spans="1:9" x14ac:dyDescent="0.2">
      <c r="A143" s="65"/>
      <c r="B143" s="65"/>
      <c r="C143" s="65"/>
      <c r="D143" s="65"/>
      <c r="E143" s="11"/>
      <c r="G143" s="65"/>
      <c r="H143" s="65"/>
      <c r="I143" s="65"/>
    </row>
    <row r="144" spans="1:9" x14ac:dyDescent="0.2">
      <c r="A144" s="65"/>
      <c r="B144" s="65"/>
      <c r="C144" s="65"/>
      <c r="D144" s="65"/>
      <c r="E144" s="11"/>
      <c r="G144" s="65"/>
      <c r="H144" s="65"/>
      <c r="I144" s="65"/>
    </row>
    <row r="145" spans="1:9" x14ac:dyDescent="0.2">
      <c r="A145" s="65"/>
      <c r="B145" s="65"/>
      <c r="C145" s="65"/>
      <c r="D145" s="65"/>
      <c r="E145" s="11"/>
      <c r="G145" s="65"/>
      <c r="H145" s="65"/>
      <c r="I145" s="65"/>
    </row>
    <row r="146" spans="1:9" x14ac:dyDescent="0.2">
      <c r="A146" s="65"/>
      <c r="B146" s="65"/>
      <c r="C146" s="65"/>
      <c r="D146" s="65"/>
      <c r="E146" s="11"/>
      <c r="G146" s="65"/>
      <c r="H146" s="65"/>
      <c r="I146" s="65"/>
    </row>
    <row r="147" spans="1:9" x14ac:dyDescent="0.2">
      <c r="A147" s="65"/>
      <c r="B147" s="65"/>
      <c r="C147" s="65"/>
      <c r="D147" s="65"/>
      <c r="E147" s="11"/>
      <c r="G147" s="65"/>
      <c r="H147" s="65"/>
      <c r="I147" s="65"/>
    </row>
    <row r="148" spans="1:9" x14ac:dyDescent="0.2">
      <c r="A148" s="65"/>
      <c r="B148" s="65"/>
      <c r="C148" s="65"/>
      <c r="D148" s="65"/>
      <c r="E148" s="11"/>
      <c r="G148" s="65"/>
      <c r="H148" s="65"/>
      <c r="I148" s="65"/>
    </row>
    <row r="149" spans="1:9" x14ac:dyDescent="0.2">
      <c r="A149" s="65"/>
      <c r="B149" s="65"/>
      <c r="C149" s="65"/>
      <c r="D149" s="65"/>
      <c r="E149" s="11"/>
      <c r="G149" s="65"/>
      <c r="H149" s="65"/>
      <c r="I149" s="65"/>
    </row>
    <row r="150" spans="1:9" x14ac:dyDescent="0.2">
      <c r="A150" s="65"/>
      <c r="B150" s="65"/>
      <c r="C150" s="65"/>
      <c r="D150" s="65"/>
      <c r="E150" s="11"/>
      <c r="G150" s="65"/>
      <c r="H150" s="65"/>
      <c r="I150" s="65"/>
    </row>
    <row r="151" spans="1:9" x14ac:dyDescent="0.2">
      <c r="A151" s="65"/>
      <c r="B151" s="65"/>
      <c r="C151" s="65"/>
      <c r="D151" s="65"/>
      <c r="E151" s="11"/>
      <c r="G151" s="65"/>
      <c r="H151" s="65"/>
      <c r="I151" s="65"/>
    </row>
    <row r="152" spans="1:9" x14ac:dyDescent="0.2">
      <c r="A152" s="65"/>
      <c r="B152" s="65"/>
      <c r="C152" s="65"/>
      <c r="D152" s="65"/>
      <c r="E152" s="11"/>
      <c r="G152" s="65"/>
      <c r="H152" s="65"/>
      <c r="I152" s="65"/>
    </row>
    <row r="153" spans="1:9" ht="10.5" x14ac:dyDescent="0.25">
      <c r="A153" s="64" t="s">
        <v>1014</v>
      </c>
      <c r="B153" s="65"/>
      <c r="C153" s="65"/>
      <c r="D153" s="65"/>
      <c r="E153" s="11"/>
      <c r="G153" s="65"/>
      <c r="H153" s="65"/>
      <c r="I153" s="65"/>
    </row>
    <row r="154" spans="1:9" x14ac:dyDescent="0.2">
      <c r="A154" s="65"/>
      <c r="B154" s="65"/>
      <c r="C154" s="65"/>
      <c r="D154" s="65"/>
      <c r="E154" s="11"/>
      <c r="G154" s="65"/>
      <c r="H154" s="65"/>
      <c r="I154" s="65"/>
    </row>
    <row r="155" spans="1:9" ht="10.5" x14ac:dyDescent="0.25">
      <c r="A155" s="64" t="s">
        <v>998</v>
      </c>
      <c r="B155" s="65"/>
      <c r="C155" s="65"/>
      <c r="D155" s="65"/>
      <c r="E155" s="11"/>
      <c r="G155" s="65"/>
      <c r="H155" s="65"/>
      <c r="I155" s="65"/>
    </row>
    <row r="156" spans="1:9" x14ac:dyDescent="0.2">
      <c r="A156" s="65"/>
      <c r="B156" s="65"/>
      <c r="C156" s="65"/>
      <c r="D156" s="65"/>
      <c r="E156" s="11"/>
      <c r="G156" s="65"/>
      <c r="H156" s="65"/>
      <c r="I156" s="65"/>
    </row>
    <row r="157" spans="1:9" x14ac:dyDescent="0.2">
      <c r="A157" s="65"/>
      <c r="B157" s="65"/>
      <c r="C157" s="65"/>
      <c r="D157" s="65"/>
      <c r="E157" s="11"/>
      <c r="G157" s="65"/>
      <c r="H157" s="65"/>
      <c r="I157" s="65"/>
    </row>
    <row r="158" spans="1:9" x14ac:dyDescent="0.2">
      <c r="A158" s="65"/>
      <c r="B158" s="65"/>
      <c r="C158" s="65"/>
      <c r="D158" s="65"/>
      <c r="E158" s="11"/>
      <c r="G158" s="65"/>
      <c r="H158" s="65"/>
      <c r="I158" s="65"/>
    </row>
    <row r="159" spans="1:9" x14ac:dyDescent="0.2">
      <c r="A159" s="65"/>
      <c r="B159" s="65"/>
      <c r="C159" s="65"/>
      <c r="D159" s="65"/>
      <c r="E159" s="11"/>
      <c r="G159" s="65"/>
      <c r="H159" s="65"/>
      <c r="I159" s="65"/>
    </row>
    <row r="160" spans="1:9" x14ac:dyDescent="0.2">
      <c r="A160" s="65"/>
      <c r="B160" s="65"/>
      <c r="C160" s="65"/>
      <c r="D160" s="65"/>
      <c r="E160" s="11"/>
      <c r="G160" s="65"/>
      <c r="H160" s="65"/>
      <c r="I160" s="65"/>
    </row>
    <row r="161" spans="1:9" x14ac:dyDescent="0.2">
      <c r="A161" s="65"/>
      <c r="B161" s="65"/>
      <c r="C161" s="65"/>
      <c r="D161" s="65"/>
      <c r="E161" s="11"/>
      <c r="G161" s="65"/>
      <c r="H161" s="65"/>
      <c r="I161" s="65"/>
    </row>
    <row r="162" spans="1:9" x14ac:dyDescent="0.2">
      <c r="A162" s="65"/>
      <c r="B162" s="65"/>
      <c r="C162" s="65"/>
      <c r="D162" s="65"/>
      <c r="E162" s="11"/>
      <c r="G162" s="65"/>
      <c r="H162" s="65"/>
      <c r="I162" s="65"/>
    </row>
    <row r="163" spans="1:9" x14ac:dyDescent="0.2">
      <c r="A163" s="65"/>
      <c r="B163" s="65"/>
      <c r="C163" s="65"/>
      <c r="D163" s="65"/>
      <c r="E163" s="11"/>
      <c r="G163" s="65"/>
      <c r="H163" s="65"/>
      <c r="I163" s="65"/>
    </row>
    <row r="164" spans="1:9" x14ac:dyDescent="0.2">
      <c r="A164" s="65"/>
      <c r="B164" s="65"/>
      <c r="C164" s="65"/>
      <c r="D164" s="65"/>
      <c r="E164" s="11"/>
      <c r="G164" s="65"/>
      <c r="H164" s="65"/>
      <c r="I164" s="65"/>
    </row>
    <row r="165" spans="1:9" x14ac:dyDescent="0.2">
      <c r="A165" s="65"/>
      <c r="B165" s="65"/>
      <c r="C165" s="65"/>
      <c r="D165" s="65"/>
      <c r="E165" s="11"/>
      <c r="G165" s="65"/>
      <c r="H165" s="65"/>
      <c r="I165" s="65"/>
    </row>
    <row r="166" spans="1:9" x14ac:dyDescent="0.2">
      <c r="A166" s="65"/>
      <c r="B166" s="65"/>
      <c r="C166" s="65"/>
      <c r="D166" s="65"/>
      <c r="E166" s="11"/>
      <c r="G166" s="65"/>
      <c r="H166" s="65"/>
      <c r="I166" s="65"/>
    </row>
    <row r="167" spans="1:9" x14ac:dyDescent="0.2">
      <c r="A167" s="65"/>
      <c r="B167" s="65"/>
      <c r="C167" s="65"/>
      <c r="D167" s="65"/>
      <c r="E167" s="11"/>
      <c r="G167" s="65"/>
      <c r="H167" s="65"/>
      <c r="I167" s="65"/>
    </row>
    <row r="168" spans="1:9" x14ac:dyDescent="0.2">
      <c r="A168" s="65"/>
      <c r="B168" s="65"/>
      <c r="C168" s="65"/>
      <c r="D168" s="65"/>
      <c r="E168" s="11"/>
      <c r="G168" s="65"/>
      <c r="H168" s="65"/>
      <c r="I168" s="65"/>
    </row>
    <row r="169" spans="1:9" x14ac:dyDescent="0.2">
      <c r="A169" s="65"/>
      <c r="B169" s="65"/>
      <c r="C169" s="65"/>
      <c r="D169" s="65"/>
      <c r="E169" s="11"/>
      <c r="G169" s="65"/>
      <c r="H169" s="65"/>
      <c r="I169" s="65"/>
    </row>
    <row r="170" spans="1:9" x14ac:dyDescent="0.2">
      <c r="A170" s="65"/>
      <c r="B170" s="65"/>
      <c r="C170" s="65"/>
      <c r="D170" s="65"/>
      <c r="E170" s="11"/>
      <c r="G170" s="65"/>
      <c r="H170" s="65"/>
      <c r="I170" s="65"/>
    </row>
    <row r="171" spans="1:9" x14ac:dyDescent="0.2">
      <c r="A171" s="65"/>
      <c r="B171" s="65"/>
      <c r="C171" s="65"/>
      <c r="D171" s="65"/>
      <c r="E171" s="11"/>
      <c r="G171" s="65"/>
      <c r="H171" s="65"/>
      <c r="I171" s="65"/>
    </row>
    <row r="172" spans="1:9" x14ac:dyDescent="0.2">
      <c r="A172" s="65" t="s">
        <v>1015</v>
      </c>
      <c r="B172" s="65"/>
      <c r="C172" s="65"/>
      <c r="D172" s="65"/>
      <c r="E172" s="11"/>
      <c r="G172" s="65"/>
      <c r="H172" s="65"/>
      <c r="I172" s="65"/>
    </row>
    <row r="173" spans="1:9" x14ac:dyDescent="0.2">
      <c r="B173" s="65"/>
      <c r="C173" s="65"/>
      <c r="D173" s="65"/>
      <c r="E173" s="11"/>
      <c r="G173" s="65"/>
      <c r="H173" s="65"/>
      <c r="I173" s="65"/>
    </row>
    <row r="174" spans="1:9" x14ac:dyDescent="0.2">
      <c r="A174" s="65" t="s">
        <v>1001</v>
      </c>
      <c r="G174" s="65"/>
    </row>
    <row r="175" spans="1:9" x14ac:dyDescent="0.2">
      <c r="G175" s="65"/>
    </row>
    <row r="176" spans="1:9" x14ac:dyDescent="0.2">
      <c r="G176" s="65"/>
    </row>
    <row r="177" spans="7:7" x14ac:dyDescent="0.2">
      <c r="G177" s="65"/>
    </row>
    <row r="178" spans="7:7" x14ac:dyDescent="0.2">
      <c r="G178" s="65"/>
    </row>
    <row r="179" spans="7:7" x14ac:dyDescent="0.2">
      <c r="G179" s="65"/>
    </row>
    <row r="180" spans="7:7" x14ac:dyDescent="0.2">
      <c r="G180" s="65"/>
    </row>
    <row r="181" spans="7:7" x14ac:dyDescent="0.2">
      <c r="G181" s="65"/>
    </row>
    <row r="182" spans="7:7" x14ac:dyDescent="0.2">
      <c r="G182" s="65"/>
    </row>
    <row r="183" spans="7:7" x14ac:dyDescent="0.2">
      <c r="G183" s="65"/>
    </row>
    <row r="184" spans="7:7" x14ac:dyDescent="0.2">
      <c r="G184" s="65"/>
    </row>
    <row r="185" spans="7:7" x14ac:dyDescent="0.2">
      <c r="G185" s="65"/>
    </row>
    <row r="186" spans="7:7" x14ac:dyDescent="0.2">
      <c r="G186" s="65"/>
    </row>
    <row r="187" spans="7:7" x14ac:dyDescent="0.2">
      <c r="G187" s="65"/>
    </row>
    <row r="188" spans="7:7" x14ac:dyDescent="0.2">
      <c r="G188" s="65"/>
    </row>
    <row r="189" spans="7:7" x14ac:dyDescent="0.2">
      <c r="G189" s="65"/>
    </row>
    <row r="190" spans="7:7" x14ac:dyDescent="0.2">
      <c r="G190" s="65"/>
    </row>
    <row r="191" spans="7:7" x14ac:dyDescent="0.2">
      <c r="G191" s="65"/>
    </row>
    <row r="192" spans="7:7" x14ac:dyDescent="0.2">
      <c r="G192" s="65"/>
    </row>
    <row r="193" spans="7:7" x14ac:dyDescent="0.2">
      <c r="G193" s="65"/>
    </row>
    <row r="194" spans="7:7" x14ac:dyDescent="0.2">
      <c r="G194" s="65"/>
    </row>
    <row r="195" spans="7:7" x14ac:dyDescent="0.2">
      <c r="G195" s="65"/>
    </row>
    <row r="196" spans="7:7" x14ac:dyDescent="0.2">
      <c r="G196" s="65"/>
    </row>
    <row r="197" spans="7:7" x14ac:dyDescent="0.2">
      <c r="G197" s="65"/>
    </row>
    <row r="198" spans="7:7" x14ac:dyDescent="0.2">
      <c r="G198" s="65"/>
    </row>
    <row r="199" spans="7:7" x14ac:dyDescent="0.2">
      <c r="G199" s="65"/>
    </row>
    <row r="200" spans="7:7" x14ac:dyDescent="0.2">
      <c r="G200" s="65"/>
    </row>
    <row r="201" spans="7:7" x14ac:dyDescent="0.2">
      <c r="G201" s="65"/>
    </row>
    <row r="202" spans="7:7" x14ac:dyDescent="0.2">
      <c r="G202" s="65"/>
    </row>
    <row r="203" spans="7:7" x14ac:dyDescent="0.2">
      <c r="G203" s="65"/>
    </row>
    <row r="204" spans="7:7" x14ac:dyDescent="0.2">
      <c r="G204" s="65"/>
    </row>
    <row r="205" spans="7:7" x14ac:dyDescent="0.2">
      <c r="G205" s="65"/>
    </row>
    <row r="206" spans="7:7" x14ac:dyDescent="0.2">
      <c r="G206" s="65"/>
    </row>
    <row r="207" spans="7:7" x14ac:dyDescent="0.2">
      <c r="G207" s="65"/>
    </row>
    <row r="208" spans="7:7" x14ac:dyDescent="0.2">
      <c r="G208" s="65"/>
    </row>
    <row r="209" spans="7:7" x14ac:dyDescent="0.2">
      <c r="G209" s="65"/>
    </row>
    <row r="210" spans="7:7" x14ac:dyDescent="0.2">
      <c r="G210" s="65"/>
    </row>
    <row r="211" spans="7:7" x14ac:dyDescent="0.2">
      <c r="G211" s="65"/>
    </row>
    <row r="212" spans="7:7" x14ac:dyDescent="0.2">
      <c r="G212" s="65"/>
    </row>
    <row r="213" spans="7:7" x14ac:dyDescent="0.2">
      <c r="G213" s="65"/>
    </row>
    <row r="214" spans="7:7" x14ac:dyDescent="0.2">
      <c r="G214" s="65"/>
    </row>
    <row r="215" spans="7:7" x14ac:dyDescent="0.2">
      <c r="G215" s="65"/>
    </row>
    <row r="216" spans="7:7" x14ac:dyDescent="0.2">
      <c r="G216" s="65"/>
    </row>
    <row r="217" spans="7:7" x14ac:dyDescent="0.2">
      <c r="G217" s="65"/>
    </row>
    <row r="218" spans="7:7" x14ac:dyDescent="0.2">
      <c r="G218" s="65"/>
    </row>
    <row r="219" spans="7:7" x14ac:dyDescent="0.2">
      <c r="G219" s="65"/>
    </row>
    <row r="220" spans="7:7" x14ac:dyDescent="0.2">
      <c r="G220" s="65"/>
    </row>
    <row r="221" spans="7:7" x14ac:dyDescent="0.2">
      <c r="G221" s="65"/>
    </row>
    <row r="222" spans="7:7" x14ac:dyDescent="0.2">
      <c r="G222" s="65"/>
    </row>
    <row r="223" spans="7:7" x14ac:dyDescent="0.2">
      <c r="G223" s="65"/>
    </row>
    <row r="224" spans="7:7" x14ac:dyDescent="0.2">
      <c r="G224" s="65"/>
    </row>
    <row r="225" spans="7:7" x14ac:dyDescent="0.2">
      <c r="G225" s="65"/>
    </row>
    <row r="226" spans="7:7" x14ac:dyDescent="0.2">
      <c r="G226" s="65"/>
    </row>
    <row r="227" spans="7:7" x14ac:dyDescent="0.2">
      <c r="G227" s="65"/>
    </row>
    <row r="228" spans="7:7" x14ac:dyDescent="0.2">
      <c r="G228" s="65"/>
    </row>
    <row r="229" spans="7:7" x14ac:dyDescent="0.2">
      <c r="G229" s="65"/>
    </row>
    <row r="230" spans="7:7" x14ac:dyDescent="0.2">
      <c r="G230" s="65"/>
    </row>
    <row r="231" spans="7:7" x14ac:dyDescent="0.2">
      <c r="G231" s="65"/>
    </row>
    <row r="232" spans="7:7" x14ac:dyDescent="0.2">
      <c r="G232" s="65"/>
    </row>
    <row r="233" spans="7:7" x14ac:dyDescent="0.2">
      <c r="G233" s="65"/>
    </row>
    <row r="234" spans="7:7" x14ac:dyDescent="0.2">
      <c r="G234" s="65"/>
    </row>
    <row r="235" spans="7:7" x14ac:dyDescent="0.2">
      <c r="G235" s="65"/>
    </row>
    <row r="236" spans="7:7" x14ac:dyDescent="0.2">
      <c r="G236" s="65"/>
    </row>
    <row r="237" spans="7:7" x14ac:dyDescent="0.2">
      <c r="G237" s="65"/>
    </row>
    <row r="238" spans="7:7" x14ac:dyDescent="0.2">
      <c r="G238" s="65"/>
    </row>
    <row r="239" spans="7:7" x14ac:dyDescent="0.2">
      <c r="G239" s="65"/>
    </row>
    <row r="240" spans="7:7" x14ac:dyDescent="0.2">
      <c r="G240" s="65"/>
    </row>
    <row r="241" spans="7:7" x14ac:dyDescent="0.2">
      <c r="G241" s="65"/>
    </row>
    <row r="242" spans="7:7" x14ac:dyDescent="0.2">
      <c r="G242" s="65"/>
    </row>
    <row r="243" spans="7:7" x14ac:dyDescent="0.2">
      <c r="G243" s="65"/>
    </row>
    <row r="244" spans="7:7" x14ac:dyDescent="0.2">
      <c r="G244" s="65"/>
    </row>
    <row r="245" spans="7:7" x14ac:dyDescent="0.2">
      <c r="G245" s="65"/>
    </row>
    <row r="246" spans="7:7" x14ac:dyDescent="0.2">
      <c r="G246" s="65"/>
    </row>
    <row r="247" spans="7:7" x14ac:dyDescent="0.2">
      <c r="G247" s="65"/>
    </row>
    <row r="248" spans="7:7" x14ac:dyDescent="0.2">
      <c r="G248" s="65"/>
    </row>
    <row r="249" spans="7:7" x14ac:dyDescent="0.2">
      <c r="G249" s="65"/>
    </row>
    <row r="250" spans="7:7" x14ac:dyDescent="0.2">
      <c r="G250" s="65"/>
    </row>
    <row r="251" spans="7:7" x14ac:dyDescent="0.2">
      <c r="G251" s="65"/>
    </row>
    <row r="252" spans="7:7" x14ac:dyDescent="0.2">
      <c r="G252" s="65"/>
    </row>
    <row r="253" spans="7:7" x14ac:dyDescent="0.2">
      <c r="G253" s="65"/>
    </row>
    <row r="254" spans="7:7" x14ac:dyDescent="0.2">
      <c r="G254" s="65"/>
    </row>
    <row r="255" spans="7:7" x14ac:dyDescent="0.2">
      <c r="G255" s="65"/>
    </row>
    <row r="256" spans="7:7" x14ac:dyDescent="0.2">
      <c r="G256" s="65"/>
    </row>
    <row r="257" spans="7:7" x14ac:dyDescent="0.2">
      <c r="G257" s="65"/>
    </row>
    <row r="258" spans="7:7" x14ac:dyDescent="0.2">
      <c r="G258" s="65"/>
    </row>
    <row r="259" spans="7:7" x14ac:dyDescent="0.2">
      <c r="G259" s="65"/>
    </row>
    <row r="260" spans="7:7" x14ac:dyDescent="0.2">
      <c r="G260" s="65"/>
    </row>
    <row r="261" spans="7:7" x14ac:dyDescent="0.2">
      <c r="G261" s="65"/>
    </row>
    <row r="262" spans="7:7" x14ac:dyDescent="0.2">
      <c r="G262" s="65"/>
    </row>
    <row r="263" spans="7:7" x14ac:dyDescent="0.2">
      <c r="G263" s="65"/>
    </row>
    <row r="264" spans="7:7" x14ac:dyDescent="0.2">
      <c r="G264" s="65"/>
    </row>
    <row r="265" spans="7:7" x14ac:dyDescent="0.2">
      <c r="G265" s="65"/>
    </row>
    <row r="266" spans="7:7" x14ac:dyDescent="0.2">
      <c r="G266" s="65"/>
    </row>
    <row r="267" spans="7:7" x14ac:dyDescent="0.2">
      <c r="G267" s="65"/>
    </row>
    <row r="268" spans="7:7" x14ac:dyDescent="0.2">
      <c r="G268" s="65"/>
    </row>
    <row r="269" spans="7:7" x14ac:dyDescent="0.2">
      <c r="G269" s="65"/>
    </row>
    <row r="270" spans="7:7" x14ac:dyDescent="0.2">
      <c r="G270" s="65"/>
    </row>
    <row r="271" spans="7:7" x14ac:dyDescent="0.2">
      <c r="G271" s="65"/>
    </row>
    <row r="272" spans="7:7" x14ac:dyDescent="0.2">
      <c r="G272" s="65"/>
    </row>
    <row r="273" spans="7:7" x14ac:dyDescent="0.2">
      <c r="G273" s="65"/>
    </row>
    <row r="274" spans="7:7" x14ac:dyDescent="0.2">
      <c r="G274" s="65"/>
    </row>
  </sheetData>
  <mergeCells count="4">
    <mergeCell ref="A1:F1"/>
    <mergeCell ref="A123:B123"/>
    <mergeCell ref="A124:B124"/>
    <mergeCell ref="A125:B125"/>
  </mergeCells>
  <conditionalFormatting sqref="F2:F3">
    <cfRule type="cellIs" dxfId="55" priority="4" stopIfTrue="1" operator="between">
      <formula>0.009</formula>
      <formula>-0.009</formula>
    </cfRule>
  </conditionalFormatting>
  <conditionalFormatting sqref="F5:F166">
    <cfRule type="cellIs" dxfId="54" priority="1" stopIfTrue="1" operator="between">
      <formula>0.009</formula>
      <formula>-0.009</formula>
    </cfRule>
  </conditionalFormatting>
  <conditionalFormatting sqref="F174:F65536">
    <cfRule type="cellIs" dxfId="53" priority="2"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36"/>
  <sheetViews>
    <sheetView workbookViewId="0">
      <selection sqref="A1:F1"/>
    </sheetView>
  </sheetViews>
  <sheetFormatPr defaultColWidth="9.08984375" defaultRowHeight="10" x14ac:dyDescent="0.2"/>
  <cols>
    <col min="1" max="1" width="38.6328125" style="7" bestFit="1" customWidth="1"/>
    <col min="2" max="2" width="31.6328125" style="7" bestFit="1" customWidth="1"/>
    <col min="3" max="3" width="35.453125" style="7" bestFit="1" customWidth="1"/>
    <col min="4" max="4" width="15" style="7" bestFit="1" customWidth="1"/>
    <col min="5" max="5" width="26.54296875" style="10" customWidth="1"/>
    <col min="6" max="6" width="13.54296875" style="11" bestFit="1" customWidth="1"/>
    <col min="7" max="16384" width="9.08984375" style="7"/>
  </cols>
  <sheetData>
    <row r="1" spans="1:6" s="1" customFormat="1" ht="14" x14ac:dyDescent="0.25">
      <c r="A1" s="106" t="s">
        <v>15</v>
      </c>
      <c r="B1" s="107"/>
      <c r="C1" s="107"/>
      <c r="D1" s="107"/>
      <c r="E1" s="107"/>
      <c r="F1" s="107"/>
    </row>
    <row r="2" spans="1:6" s="1" customFormat="1" ht="11.5" x14ac:dyDescent="0.25">
      <c r="E2" s="5"/>
      <c r="F2" s="9"/>
    </row>
    <row r="3" spans="1:6" s="1" customFormat="1" ht="11.5" x14ac:dyDescent="0.25">
      <c r="A3" s="8" t="s">
        <v>7</v>
      </c>
      <c r="B3" s="2"/>
      <c r="C3" s="3"/>
      <c r="D3" s="3"/>
      <c r="E3" s="4"/>
      <c r="F3" s="9"/>
    </row>
    <row r="4" spans="1:6" s="1" customFormat="1" ht="27.75" customHeight="1" x14ac:dyDescent="0.25">
      <c r="A4" s="6" t="s">
        <v>2</v>
      </c>
      <c r="B4" s="6" t="s">
        <v>0</v>
      </c>
      <c r="C4" s="13" t="s">
        <v>522</v>
      </c>
      <c r="D4" s="13" t="s">
        <v>1</v>
      </c>
      <c r="E4" s="53" t="s">
        <v>6</v>
      </c>
      <c r="F4" s="12" t="s">
        <v>3</v>
      </c>
    </row>
    <row r="5" spans="1:6" ht="10.5" x14ac:dyDescent="0.25">
      <c r="A5" s="16" t="s">
        <v>110</v>
      </c>
      <c r="B5" s="17"/>
      <c r="C5" s="17"/>
      <c r="D5" s="17"/>
      <c r="E5" s="18"/>
      <c r="F5" s="19"/>
    </row>
    <row r="6" spans="1:6" ht="10.5" x14ac:dyDescent="0.25">
      <c r="A6" s="20" t="s">
        <v>20</v>
      </c>
      <c r="B6" s="21"/>
      <c r="C6" s="21"/>
      <c r="D6" s="21"/>
      <c r="E6" s="22"/>
      <c r="F6" s="23"/>
    </row>
    <row r="7" spans="1:6" x14ac:dyDescent="0.2">
      <c r="A7" s="21" t="s">
        <v>136</v>
      </c>
      <c r="B7" s="21" t="s">
        <v>135</v>
      </c>
      <c r="C7" s="21" t="s">
        <v>113</v>
      </c>
      <c r="D7" s="24">
        <v>2568712</v>
      </c>
      <c r="E7" s="22">
        <v>24068.831440000002</v>
      </c>
      <c r="F7" s="23">
        <v>4.6929966787732802</v>
      </c>
    </row>
    <row r="8" spans="1:6" x14ac:dyDescent="0.2">
      <c r="A8" s="21" t="s">
        <v>150</v>
      </c>
      <c r="B8" s="21" t="s">
        <v>149</v>
      </c>
      <c r="C8" s="21" t="s">
        <v>151</v>
      </c>
      <c r="D8" s="24">
        <v>611305</v>
      </c>
      <c r="E8" s="22">
        <v>21317.427960000001</v>
      </c>
      <c r="F8" s="23">
        <v>4.1565216352800496</v>
      </c>
    </row>
    <row r="9" spans="1:6" x14ac:dyDescent="0.2">
      <c r="A9" s="21" t="s">
        <v>191</v>
      </c>
      <c r="B9" s="21" t="s">
        <v>190</v>
      </c>
      <c r="C9" s="21" t="s">
        <v>151</v>
      </c>
      <c r="D9" s="24">
        <v>111021</v>
      </c>
      <c r="E9" s="22">
        <v>17969.859059999999</v>
      </c>
      <c r="F9" s="23">
        <v>3.5038048729882099</v>
      </c>
    </row>
    <row r="10" spans="1:6" x14ac:dyDescent="0.2">
      <c r="A10" s="21" t="s">
        <v>129</v>
      </c>
      <c r="B10" s="21" t="s">
        <v>128</v>
      </c>
      <c r="C10" s="21" t="s">
        <v>113</v>
      </c>
      <c r="D10" s="24">
        <v>1430962</v>
      </c>
      <c r="E10" s="22">
        <v>17640.899539999999</v>
      </c>
      <c r="F10" s="23">
        <v>3.4396635814319798</v>
      </c>
    </row>
    <row r="11" spans="1:6" x14ac:dyDescent="0.2">
      <c r="A11" s="21" t="s">
        <v>458</v>
      </c>
      <c r="B11" s="21" t="s">
        <v>457</v>
      </c>
      <c r="C11" s="21" t="s">
        <v>127</v>
      </c>
      <c r="D11" s="24">
        <v>592637</v>
      </c>
      <c r="E11" s="22">
        <v>16382.85723</v>
      </c>
      <c r="F11" s="23">
        <v>3.1943675687317401</v>
      </c>
    </row>
    <row r="12" spans="1:6" x14ac:dyDescent="0.2">
      <c r="A12" s="21" t="s">
        <v>328</v>
      </c>
      <c r="B12" s="21" t="s">
        <v>327</v>
      </c>
      <c r="C12" s="21" t="s">
        <v>127</v>
      </c>
      <c r="D12" s="24">
        <v>914445</v>
      </c>
      <c r="E12" s="22">
        <v>16259.74655</v>
      </c>
      <c r="F12" s="23">
        <v>3.1703631622942301</v>
      </c>
    </row>
    <row r="13" spans="1:6" x14ac:dyDescent="0.2">
      <c r="A13" s="21" t="s">
        <v>112</v>
      </c>
      <c r="B13" s="21" t="s">
        <v>111</v>
      </c>
      <c r="C13" s="21" t="s">
        <v>113</v>
      </c>
      <c r="D13" s="24">
        <v>1621717</v>
      </c>
      <c r="E13" s="22">
        <v>16011.211939999999</v>
      </c>
      <c r="F13" s="23">
        <v>3.12190330655933</v>
      </c>
    </row>
    <row r="14" spans="1:6" x14ac:dyDescent="0.2">
      <c r="A14" s="21" t="s">
        <v>290</v>
      </c>
      <c r="B14" s="21" t="s">
        <v>289</v>
      </c>
      <c r="C14" s="21" t="s">
        <v>113</v>
      </c>
      <c r="D14" s="24">
        <v>703067</v>
      </c>
      <c r="E14" s="22">
        <v>14779.874470000001</v>
      </c>
      <c r="F14" s="23">
        <v>2.88181426561172</v>
      </c>
    </row>
    <row r="15" spans="1:6" x14ac:dyDescent="0.2">
      <c r="A15" s="21" t="s">
        <v>783</v>
      </c>
      <c r="B15" s="21" t="s">
        <v>782</v>
      </c>
      <c r="C15" s="21" t="s">
        <v>480</v>
      </c>
      <c r="D15" s="24">
        <v>2771964</v>
      </c>
      <c r="E15" s="22">
        <v>13514.71048</v>
      </c>
      <c r="F15" s="23">
        <v>2.6351296511976599</v>
      </c>
    </row>
    <row r="16" spans="1:6" x14ac:dyDescent="0.2">
      <c r="A16" s="21" t="s">
        <v>120</v>
      </c>
      <c r="B16" s="21" t="s">
        <v>119</v>
      </c>
      <c r="C16" s="21" t="s">
        <v>121</v>
      </c>
      <c r="D16" s="24">
        <v>631637</v>
      </c>
      <c r="E16" s="22">
        <v>12976.982169999999</v>
      </c>
      <c r="F16" s="23">
        <v>2.5302821358871102</v>
      </c>
    </row>
    <row r="17" spans="1:6" x14ac:dyDescent="0.2">
      <c r="A17" s="21" t="s">
        <v>123</v>
      </c>
      <c r="B17" s="21" t="s">
        <v>122</v>
      </c>
      <c r="C17" s="21" t="s">
        <v>124</v>
      </c>
      <c r="D17" s="24">
        <v>841491</v>
      </c>
      <c r="E17" s="22">
        <v>12507.92222</v>
      </c>
      <c r="F17" s="23">
        <v>2.4388237369622199</v>
      </c>
    </row>
    <row r="18" spans="1:6" x14ac:dyDescent="0.2">
      <c r="A18" s="21" t="s">
        <v>314</v>
      </c>
      <c r="B18" s="21" t="s">
        <v>313</v>
      </c>
      <c r="C18" s="21" t="s">
        <v>124</v>
      </c>
      <c r="D18" s="24">
        <v>2560392</v>
      </c>
      <c r="E18" s="22">
        <v>12187.465920000001</v>
      </c>
      <c r="F18" s="23">
        <v>2.3763404229990499</v>
      </c>
    </row>
    <row r="19" spans="1:6" x14ac:dyDescent="0.2">
      <c r="A19" s="21" t="s">
        <v>220</v>
      </c>
      <c r="B19" s="21" t="s">
        <v>219</v>
      </c>
      <c r="C19" s="21" t="s">
        <v>189</v>
      </c>
      <c r="D19" s="24">
        <v>7277439</v>
      </c>
      <c r="E19" s="22">
        <v>12027.42344</v>
      </c>
      <c r="F19" s="23">
        <v>2.3451349683854801</v>
      </c>
    </row>
    <row r="20" spans="1:6" x14ac:dyDescent="0.2">
      <c r="A20" s="21" t="s">
        <v>714</v>
      </c>
      <c r="B20" s="21" t="s">
        <v>713</v>
      </c>
      <c r="C20" s="21" t="s">
        <v>200</v>
      </c>
      <c r="D20" s="24">
        <v>258513</v>
      </c>
      <c r="E20" s="22">
        <v>11230.06323</v>
      </c>
      <c r="F20" s="23">
        <v>2.1896638219509601</v>
      </c>
    </row>
    <row r="21" spans="1:6" x14ac:dyDescent="0.2">
      <c r="A21" s="21" t="s">
        <v>689</v>
      </c>
      <c r="B21" s="21" t="s">
        <v>688</v>
      </c>
      <c r="C21" s="21" t="s">
        <v>200</v>
      </c>
      <c r="D21" s="24">
        <v>623374</v>
      </c>
      <c r="E21" s="22">
        <v>11167.745209999999</v>
      </c>
      <c r="F21" s="23">
        <v>2.1775129096137</v>
      </c>
    </row>
    <row r="22" spans="1:6" x14ac:dyDescent="0.2">
      <c r="A22" s="21" t="s">
        <v>131</v>
      </c>
      <c r="B22" s="21" t="s">
        <v>130</v>
      </c>
      <c r="C22" s="21" t="s">
        <v>132</v>
      </c>
      <c r="D22" s="24">
        <v>3176713</v>
      </c>
      <c r="E22" s="22">
        <v>10094.00556</v>
      </c>
      <c r="F22" s="23">
        <v>1.96815265779264</v>
      </c>
    </row>
    <row r="23" spans="1:6" x14ac:dyDescent="0.2">
      <c r="A23" s="21" t="s">
        <v>566</v>
      </c>
      <c r="B23" s="21" t="s">
        <v>565</v>
      </c>
      <c r="C23" s="21" t="s">
        <v>567</v>
      </c>
      <c r="D23" s="24">
        <v>1237045</v>
      </c>
      <c r="E23" s="22">
        <v>10067.07221</v>
      </c>
      <c r="F23" s="23">
        <v>1.9629011306292501</v>
      </c>
    </row>
    <row r="24" spans="1:6" x14ac:dyDescent="0.2">
      <c r="A24" s="21" t="s">
        <v>174</v>
      </c>
      <c r="B24" s="21" t="s">
        <v>173</v>
      </c>
      <c r="C24" s="21" t="s">
        <v>175</v>
      </c>
      <c r="D24" s="24">
        <v>170988</v>
      </c>
      <c r="E24" s="22">
        <v>9618.0750000000007</v>
      </c>
      <c r="F24" s="23">
        <v>1.8753546113658901</v>
      </c>
    </row>
    <row r="25" spans="1:6" x14ac:dyDescent="0.2">
      <c r="A25" s="21" t="s">
        <v>182</v>
      </c>
      <c r="B25" s="21" t="s">
        <v>181</v>
      </c>
      <c r="C25" s="21" t="s">
        <v>145</v>
      </c>
      <c r="D25" s="24">
        <v>5179333</v>
      </c>
      <c r="E25" s="22">
        <v>9320.7276669999992</v>
      </c>
      <c r="F25" s="23">
        <v>1.8173771374827199</v>
      </c>
    </row>
    <row r="26" spans="1:6" x14ac:dyDescent="0.2">
      <c r="A26" s="21" t="s">
        <v>477</v>
      </c>
      <c r="B26" s="21" t="s">
        <v>476</v>
      </c>
      <c r="C26" s="21" t="s">
        <v>113</v>
      </c>
      <c r="D26" s="24">
        <v>3972350</v>
      </c>
      <c r="E26" s="22">
        <v>9083.5727449999995</v>
      </c>
      <c r="F26" s="23">
        <v>1.7711361197550699</v>
      </c>
    </row>
    <row r="27" spans="1:6" x14ac:dyDescent="0.2">
      <c r="A27" s="21" t="s">
        <v>144</v>
      </c>
      <c r="B27" s="21" t="s">
        <v>143</v>
      </c>
      <c r="C27" s="21" t="s">
        <v>145</v>
      </c>
      <c r="D27" s="24">
        <v>2662564</v>
      </c>
      <c r="E27" s="22">
        <v>8971.5093980000001</v>
      </c>
      <c r="F27" s="23">
        <v>1.7492857479746999</v>
      </c>
    </row>
    <row r="28" spans="1:6" x14ac:dyDescent="0.2">
      <c r="A28" s="21" t="s">
        <v>244</v>
      </c>
      <c r="B28" s="21" t="s">
        <v>243</v>
      </c>
      <c r="C28" s="21" t="s">
        <v>245</v>
      </c>
      <c r="D28" s="24">
        <v>6236304</v>
      </c>
      <c r="E28" s="22">
        <v>8826.2410510000009</v>
      </c>
      <c r="F28" s="23">
        <v>1.7209609881415699</v>
      </c>
    </row>
    <row r="29" spans="1:6" x14ac:dyDescent="0.2">
      <c r="A29" s="21" t="s">
        <v>252</v>
      </c>
      <c r="B29" s="21" t="s">
        <v>251</v>
      </c>
      <c r="C29" s="21" t="s">
        <v>148</v>
      </c>
      <c r="D29" s="24">
        <v>572804</v>
      </c>
      <c r="E29" s="22">
        <v>8599.5064519999996</v>
      </c>
      <c r="F29" s="23">
        <v>1.67675174920438</v>
      </c>
    </row>
    <row r="30" spans="1:6" x14ac:dyDescent="0.2">
      <c r="A30" s="21" t="s">
        <v>383</v>
      </c>
      <c r="B30" s="21" t="s">
        <v>382</v>
      </c>
      <c r="C30" s="21" t="s">
        <v>113</v>
      </c>
      <c r="D30" s="24">
        <v>10125507</v>
      </c>
      <c r="E30" s="22">
        <v>8279.627074</v>
      </c>
      <c r="F30" s="23">
        <v>1.6143809248332699</v>
      </c>
    </row>
    <row r="31" spans="1:6" x14ac:dyDescent="0.2">
      <c r="A31" s="21" t="s">
        <v>177</v>
      </c>
      <c r="B31" s="21" t="s">
        <v>176</v>
      </c>
      <c r="C31" s="21" t="s">
        <v>148</v>
      </c>
      <c r="D31" s="24">
        <v>519474</v>
      </c>
      <c r="E31" s="22">
        <v>8268.4676579999996</v>
      </c>
      <c r="F31" s="23">
        <v>1.6122050359723801</v>
      </c>
    </row>
    <row r="32" spans="1:6" x14ac:dyDescent="0.2">
      <c r="A32" s="21" t="s">
        <v>564</v>
      </c>
      <c r="B32" s="21" t="s">
        <v>563</v>
      </c>
      <c r="C32" s="21" t="s">
        <v>142</v>
      </c>
      <c r="D32" s="24">
        <v>1211528</v>
      </c>
      <c r="E32" s="22">
        <v>8214.7656040000002</v>
      </c>
      <c r="F32" s="23">
        <v>1.6017340847052299</v>
      </c>
    </row>
    <row r="33" spans="1:6" x14ac:dyDescent="0.2">
      <c r="A33" s="21" t="s">
        <v>294</v>
      </c>
      <c r="B33" s="21" t="s">
        <v>293</v>
      </c>
      <c r="C33" s="21" t="s">
        <v>113</v>
      </c>
      <c r="D33" s="24">
        <v>2434189</v>
      </c>
      <c r="E33" s="22">
        <v>7943.9758019999999</v>
      </c>
      <c r="F33" s="23">
        <v>1.5489348599236099</v>
      </c>
    </row>
    <row r="34" spans="1:6" x14ac:dyDescent="0.2">
      <c r="A34" s="21" t="s">
        <v>585</v>
      </c>
      <c r="B34" s="21" t="s">
        <v>584</v>
      </c>
      <c r="C34" s="21" t="s">
        <v>113</v>
      </c>
      <c r="D34" s="24">
        <v>15298810</v>
      </c>
      <c r="E34" s="22">
        <v>7930.903104</v>
      </c>
      <c r="F34" s="23">
        <v>1.5463859148927901</v>
      </c>
    </row>
    <row r="35" spans="1:6" x14ac:dyDescent="0.2">
      <c r="A35" s="21" t="s">
        <v>224</v>
      </c>
      <c r="B35" s="21" t="s">
        <v>223</v>
      </c>
      <c r="C35" s="21" t="s">
        <v>213</v>
      </c>
      <c r="D35" s="24">
        <v>852540</v>
      </c>
      <c r="E35" s="22">
        <v>7917.5389800000003</v>
      </c>
      <c r="F35" s="23">
        <v>1.5437801469433501</v>
      </c>
    </row>
    <row r="36" spans="1:6" x14ac:dyDescent="0.2">
      <c r="A36" s="21" t="s">
        <v>482</v>
      </c>
      <c r="B36" s="21" t="s">
        <v>481</v>
      </c>
      <c r="C36" s="21" t="s">
        <v>213</v>
      </c>
      <c r="D36" s="24">
        <v>1039608</v>
      </c>
      <c r="E36" s="22">
        <v>7602.6533040000004</v>
      </c>
      <c r="F36" s="23">
        <v>1.48238300619121</v>
      </c>
    </row>
    <row r="37" spans="1:6" x14ac:dyDescent="0.2">
      <c r="A37" s="21" t="s">
        <v>484</v>
      </c>
      <c r="B37" s="21" t="s">
        <v>483</v>
      </c>
      <c r="C37" s="21" t="s">
        <v>166</v>
      </c>
      <c r="D37" s="24">
        <v>1032425</v>
      </c>
      <c r="E37" s="22">
        <v>7434.4924250000004</v>
      </c>
      <c r="F37" s="23">
        <v>1.4495946072772901</v>
      </c>
    </row>
    <row r="38" spans="1:6" x14ac:dyDescent="0.2">
      <c r="A38" s="21" t="s">
        <v>141</v>
      </c>
      <c r="B38" s="21" t="s">
        <v>140</v>
      </c>
      <c r="C38" s="21" t="s">
        <v>142</v>
      </c>
      <c r="D38" s="24">
        <v>96581</v>
      </c>
      <c r="E38" s="22">
        <v>7418.3866099999996</v>
      </c>
      <c r="F38" s="23">
        <v>1.44645425804628</v>
      </c>
    </row>
    <row r="39" spans="1:6" x14ac:dyDescent="0.2">
      <c r="A39" s="21" t="s">
        <v>716</v>
      </c>
      <c r="B39" s="21" t="s">
        <v>715</v>
      </c>
      <c r="C39" s="21" t="s">
        <v>213</v>
      </c>
      <c r="D39" s="24">
        <v>2307875</v>
      </c>
      <c r="E39" s="22">
        <v>7282.4995630000003</v>
      </c>
      <c r="F39" s="23">
        <v>1.4199586858848701</v>
      </c>
    </row>
    <row r="40" spans="1:6" x14ac:dyDescent="0.2">
      <c r="A40" s="21" t="s">
        <v>138</v>
      </c>
      <c r="B40" s="21" t="s">
        <v>137</v>
      </c>
      <c r="C40" s="21" t="s">
        <v>139</v>
      </c>
      <c r="D40" s="24">
        <v>60883</v>
      </c>
      <c r="E40" s="22">
        <v>7273.6920099999998</v>
      </c>
      <c r="F40" s="23">
        <v>1.41824136873634</v>
      </c>
    </row>
    <row r="41" spans="1:6" x14ac:dyDescent="0.2">
      <c r="A41" s="21" t="s">
        <v>193</v>
      </c>
      <c r="B41" s="21" t="s">
        <v>192</v>
      </c>
      <c r="C41" s="21" t="s">
        <v>194</v>
      </c>
      <c r="D41" s="24">
        <v>236492</v>
      </c>
      <c r="E41" s="22">
        <v>7149.1531599999998</v>
      </c>
      <c r="F41" s="23">
        <v>1.3939584943938399</v>
      </c>
    </row>
    <row r="42" spans="1:6" x14ac:dyDescent="0.2">
      <c r="A42" s="21" t="s">
        <v>199</v>
      </c>
      <c r="B42" s="21" t="s">
        <v>198</v>
      </c>
      <c r="C42" s="21" t="s">
        <v>200</v>
      </c>
      <c r="D42" s="24">
        <v>701012</v>
      </c>
      <c r="E42" s="22">
        <v>7009.4189880000004</v>
      </c>
      <c r="F42" s="23">
        <v>1.3667128008610301</v>
      </c>
    </row>
    <row r="43" spans="1:6" x14ac:dyDescent="0.2">
      <c r="A43" s="21" t="s">
        <v>693</v>
      </c>
      <c r="B43" s="21" t="s">
        <v>692</v>
      </c>
      <c r="C43" s="21" t="s">
        <v>121</v>
      </c>
      <c r="D43" s="24">
        <v>372535</v>
      </c>
      <c r="E43" s="22">
        <v>6986.5213899999999</v>
      </c>
      <c r="F43" s="23">
        <v>1.36224817399978</v>
      </c>
    </row>
    <row r="44" spans="1:6" x14ac:dyDescent="0.2">
      <c r="A44" s="21" t="s">
        <v>691</v>
      </c>
      <c r="B44" s="21" t="s">
        <v>690</v>
      </c>
      <c r="C44" s="21" t="s">
        <v>227</v>
      </c>
      <c r="D44" s="24">
        <v>592084</v>
      </c>
      <c r="E44" s="22">
        <v>6807.7818319999997</v>
      </c>
      <c r="F44" s="23">
        <v>1.32739711967458</v>
      </c>
    </row>
    <row r="45" spans="1:6" x14ac:dyDescent="0.2">
      <c r="A45" s="21" t="s">
        <v>153</v>
      </c>
      <c r="B45" s="21" t="s">
        <v>152</v>
      </c>
      <c r="C45" s="21" t="s">
        <v>154</v>
      </c>
      <c r="D45" s="24">
        <v>332201</v>
      </c>
      <c r="E45" s="22">
        <v>5931.1166540000004</v>
      </c>
      <c r="F45" s="23">
        <v>1.1564629063121199</v>
      </c>
    </row>
    <row r="46" spans="1:6" x14ac:dyDescent="0.2">
      <c r="A46" s="21" t="s">
        <v>498</v>
      </c>
      <c r="B46" s="21" t="s">
        <v>497</v>
      </c>
      <c r="C46" s="21" t="s">
        <v>148</v>
      </c>
      <c r="D46" s="24">
        <v>1210258</v>
      </c>
      <c r="E46" s="22">
        <v>5576.2637350000005</v>
      </c>
      <c r="F46" s="23">
        <v>1.08727285965483</v>
      </c>
    </row>
    <row r="47" spans="1:6" x14ac:dyDescent="0.2">
      <c r="A47" s="21" t="s">
        <v>701</v>
      </c>
      <c r="B47" s="21" t="s">
        <v>700</v>
      </c>
      <c r="C47" s="21" t="s">
        <v>148</v>
      </c>
      <c r="D47" s="24">
        <v>1347450</v>
      </c>
      <c r="E47" s="22">
        <v>5013.8614500000003</v>
      </c>
      <c r="F47" s="23">
        <v>0.97761435536811303</v>
      </c>
    </row>
    <row r="48" spans="1:6" x14ac:dyDescent="0.2">
      <c r="A48" s="21" t="s">
        <v>162</v>
      </c>
      <c r="B48" s="21" t="s">
        <v>161</v>
      </c>
      <c r="C48" s="21" t="s">
        <v>163</v>
      </c>
      <c r="D48" s="24">
        <v>635064</v>
      </c>
      <c r="E48" s="22">
        <v>4647.7158840000002</v>
      </c>
      <c r="F48" s="23">
        <v>0.90622244215998404</v>
      </c>
    </row>
    <row r="49" spans="1:6" x14ac:dyDescent="0.2">
      <c r="A49" s="21" t="s">
        <v>528</v>
      </c>
      <c r="B49" s="21" t="s">
        <v>527</v>
      </c>
      <c r="C49" s="21" t="s">
        <v>127</v>
      </c>
      <c r="D49" s="24">
        <v>572822</v>
      </c>
      <c r="E49" s="22">
        <v>4568.5418609999997</v>
      </c>
      <c r="F49" s="23">
        <v>0.89078490719239101</v>
      </c>
    </row>
    <row r="50" spans="1:6" x14ac:dyDescent="0.2">
      <c r="A50" s="21" t="s">
        <v>785</v>
      </c>
      <c r="B50" s="21" t="s">
        <v>784</v>
      </c>
      <c r="C50" s="21" t="s">
        <v>169</v>
      </c>
      <c r="D50" s="24">
        <v>968136</v>
      </c>
      <c r="E50" s="22">
        <v>4374.522516</v>
      </c>
      <c r="F50" s="23">
        <v>0.85295456449492402</v>
      </c>
    </row>
    <row r="51" spans="1:6" x14ac:dyDescent="0.2">
      <c r="A51" s="21" t="s">
        <v>534</v>
      </c>
      <c r="B51" s="21" t="s">
        <v>533</v>
      </c>
      <c r="C51" s="21" t="s">
        <v>127</v>
      </c>
      <c r="D51" s="24">
        <v>235860</v>
      </c>
      <c r="E51" s="22">
        <v>4291.0009799999998</v>
      </c>
      <c r="F51" s="23">
        <v>0.836669341341022</v>
      </c>
    </row>
    <row r="52" spans="1:6" x14ac:dyDescent="0.2">
      <c r="A52" s="21" t="s">
        <v>258</v>
      </c>
      <c r="B52" s="21" t="s">
        <v>257</v>
      </c>
      <c r="C52" s="21" t="s">
        <v>142</v>
      </c>
      <c r="D52" s="24">
        <v>583923</v>
      </c>
      <c r="E52" s="22">
        <v>3796.083423</v>
      </c>
      <c r="F52" s="23">
        <v>0.74016916612239603</v>
      </c>
    </row>
    <row r="53" spans="1:6" x14ac:dyDescent="0.2">
      <c r="A53" s="21" t="s">
        <v>179</v>
      </c>
      <c r="B53" s="21" t="s">
        <v>178</v>
      </c>
      <c r="C53" s="21" t="s">
        <v>180</v>
      </c>
      <c r="D53" s="24">
        <v>45058</v>
      </c>
      <c r="E53" s="22">
        <v>3621.08617</v>
      </c>
      <c r="F53" s="23">
        <v>0.70604779512145099</v>
      </c>
    </row>
    <row r="54" spans="1:6" x14ac:dyDescent="0.2">
      <c r="A54" s="21" t="s">
        <v>766</v>
      </c>
      <c r="B54" s="21" t="s">
        <v>765</v>
      </c>
      <c r="C54" s="21" t="s">
        <v>200</v>
      </c>
      <c r="D54" s="24">
        <v>112341</v>
      </c>
      <c r="E54" s="22">
        <v>3532.0010400000001</v>
      </c>
      <c r="F54" s="23">
        <v>0.688677769482263</v>
      </c>
    </row>
    <row r="55" spans="1:6" x14ac:dyDescent="0.2">
      <c r="A55" s="21" t="s">
        <v>699</v>
      </c>
      <c r="B55" s="21" t="s">
        <v>698</v>
      </c>
      <c r="C55" s="21" t="s">
        <v>148</v>
      </c>
      <c r="D55" s="24">
        <v>1633949</v>
      </c>
      <c r="E55" s="22">
        <v>3261.8523890000001</v>
      </c>
      <c r="F55" s="23">
        <v>0.63600355781234696</v>
      </c>
    </row>
    <row r="56" spans="1:6" x14ac:dyDescent="0.2">
      <c r="A56" s="21" t="s">
        <v>703</v>
      </c>
      <c r="B56" s="21" t="s">
        <v>702</v>
      </c>
      <c r="C56" s="21" t="s">
        <v>227</v>
      </c>
      <c r="D56" s="24">
        <v>1581171</v>
      </c>
      <c r="E56" s="22">
        <v>3097.513989</v>
      </c>
      <c r="F56" s="23">
        <v>0.60396047473548498</v>
      </c>
    </row>
    <row r="57" spans="1:6" x14ac:dyDescent="0.2">
      <c r="A57" s="21" t="s">
        <v>787</v>
      </c>
      <c r="B57" s="21" t="s">
        <v>786</v>
      </c>
      <c r="C57" s="21" t="s">
        <v>175</v>
      </c>
      <c r="D57" s="24">
        <v>1404642</v>
      </c>
      <c r="E57" s="22">
        <v>2959.7211579999998</v>
      </c>
      <c r="F57" s="23">
        <v>0.57709330838161399</v>
      </c>
    </row>
    <row r="58" spans="1:6" x14ac:dyDescent="0.2">
      <c r="A58" s="21" t="s">
        <v>674</v>
      </c>
      <c r="B58" s="21" t="s">
        <v>673</v>
      </c>
      <c r="C58" s="21" t="s">
        <v>189</v>
      </c>
      <c r="D58" s="24">
        <v>1580326</v>
      </c>
      <c r="E58" s="22">
        <v>2556.9674679999998</v>
      </c>
      <c r="F58" s="23">
        <v>0.49856345809596703</v>
      </c>
    </row>
    <row r="59" spans="1:6" x14ac:dyDescent="0.2">
      <c r="A59" s="21" t="s">
        <v>770</v>
      </c>
      <c r="B59" s="21" t="s">
        <v>769</v>
      </c>
      <c r="C59" s="21" t="s">
        <v>194</v>
      </c>
      <c r="D59" s="24">
        <v>199510</v>
      </c>
      <c r="E59" s="22">
        <v>2464.3475199999998</v>
      </c>
      <c r="F59" s="23">
        <v>0.48050420542989097</v>
      </c>
    </row>
    <row r="60" spans="1:6" x14ac:dyDescent="0.2">
      <c r="A60" s="21" t="s">
        <v>562</v>
      </c>
      <c r="B60" s="21" t="s">
        <v>561</v>
      </c>
      <c r="C60" s="21" t="s">
        <v>230</v>
      </c>
      <c r="D60" s="24">
        <v>234210</v>
      </c>
      <c r="E60" s="22">
        <v>2430.3971700000002</v>
      </c>
      <c r="F60" s="23">
        <v>0.47388448730230398</v>
      </c>
    </row>
    <row r="61" spans="1:6" x14ac:dyDescent="0.2">
      <c r="A61" s="21" t="s">
        <v>789</v>
      </c>
      <c r="B61" s="21" t="s">
        <v>788</v>
      </c>
      <c r="C61" s="21" t="s">
        <v>154</v>
      </c>
      <c r="D61" s="24">
        <v>637984</v>
      </c>
      <c r="E61" s="22">
        <v>2384.4652000000001</v>
      </c>
      <c r="F61" s="23">
        <v>0.46492856506748897</v>
      </c>
    </row>
    <row r="62" spans="1:6" x14ac:dyDescent="0.2">
      <c r="A62" s="21" t="s">
        <v>518</v>
      </c>
      <c r="B62" s="21" t="s">
        <v>517</v>
      </c>
      <c r="C62" s="21" t="s">
        <v>151</v>
      </c>
      <c r="D62" s="24">
        <v>521701</v>
      </c>
      <c r="E62" s="22">
        <v>2138.9740999999999</v>
      </c>
      <c r="F62" s="23">
        <v>0.417062139984062</v>
      </c>
    </row>
    <row r="63" spans="1:6" x14ac:dyDescent="0.2">
      <c r="A63" s="21" t="s">
        <v>670</v>
      </c>
      <c r="B63" s="21" t="s">
        <v>669</v>
      </c>
      <c r="C63" s="21" t="s">
        <v>200</v>
      </c>
      <c r="D63" s="24">
        <v>418654</v>
      </c>
      <c r="E63" s="22">
        <v>2008.701892</v>
      </c>
      <c r="F63" s="23">
        <v>0.39166136217710801</v>
      </c>
    </row>
    <row r="64" spans="1:6" x14ac:dyDescent="0.2">
      <c r="A64" s="21" t="s">
        <v>791</v>
      </c>
      <c r="B64" s="21" t="s">
        <v>790</v>
      </c>
      <c r="C64" s="21" t="s">
        <v>567</v>
      </c>
      <c r="D64" s="24">
        <v>74864</v>
      </c>
      <c r="E64" s="22">
        <v>1727.2622080000001</v>
      </c>
      <c r="F64" s="23">
        <v>0.33678559865782198</v>
      </c>
    </row>
    <row r="65" spans="1:9" x14ac:dyDescent="0.2">
      <c r="A65" s="21" t="s">
        <v>793</v>
      </c>
      <c r="B65" s="21" t="s">
        <v>792</v>
      </c>
      <c r="C65" s="21" t="s">
        <v>567</v>
      </c>
      <c r="D65" s="24">
        <v>113386</v>
      </c>
      <c r="E65" s="22">
        <v>1489.89204</v>
      </c>
      <c r="F65" s="23">
        <v>0.290502611764967</v>
      </c>
    </row>
    <row r="66" spans="1:9" x14ac:dyDescent="0.2">
      <c r="A66" s="21" t="s">
        <v>519</v>
      </c>
      <c r="B66" s="21" t="s">
        <v>1494</v>
      </c>
      <c r="C66" s="21" t="s">
        <v>245</v>
      </c>
      <c r="D66" s="24">
        <v>521701</v>
      </c>
      <c r="E66" s="22">
        <v>1384.0727529999999</v>
      </c>
      <c r="F66" s="23">
        <v>0.269869721311638</v>
      </c>
    </row>
    <row r="67" spans="1:9" ht="10.5" x14ac:dyDescent="0.25">
      <c r="A67" s="20" t="s">
        <v>27</v>
      </c>
      <c r="B67" s="20"/>
      <c r="C67" s="20"/>
      <c r="D67" s="20"/>
      <c r="E67" s="25">
        <f>SUM(E7:E66)</f>
        <v>491399.97004700021</v>
      </c>
      <c r="F67" s="26">
        <f>SUM(F7:F66)</f>
        <v>95.814307941319015</v>
      </c>
      <c r="G67" s="14"/>
      <c r="H67" s="14"/>
      <c r="I67" s="14"/>
    </row>
    <row r="68" spans="1:9" x14ac:dyDescent="0.2">
      <c r="A68" s="21"/>
      <c r="B68" s="21"/>
      <c r="C68" s="21"/>
      <c r="D68" s="21"/>
      <c r="E68" s="22"/>
      <c r="F68" s="23"/>
    </row>
    <row r="69" spans="1:9" ht="10.5" x14ac:dyDescent="0.25">
      <c r="A69" s="20" t="s">
        <v>36</v>
      </c>
      <c r="B69" s="20"/>
      <c r="C69" s="20"/>
      <c r="D69" s="20"/>
      <c r="E69" s="25">
        <f>E67</f>
        <v>491399.97004700021</v>
      </c>
      <c r="F69" s="26">
        <f>F67</f>
        <v>95.814307941319015</v>
      </c>
      <c r="G69" s="14"/>
      <c r="H69" s="14"/>
      <c r="I69" s="14"/>
    </row>
    <row r="70" spans="1:9" ht="10.5" x14ac:dyDescent="0.25">
      <c r="A70" s="20"/>
      <c r="B70" s="20"/>
      <c r="C70" s="20"/>
      <c r="D70" s="20"/>
      <c r="E70" s="25"/>
      <c r="F70" s="26"/>
      <c r="G70" s="14"/>
      <c r="H70" s="14"/>
      <c r="I70" s="14"/>
    </row>
    <row r="71" spans="1:9" ht="10.5" x14ac:dyDescent="0.25">
      <c r="A71" s="20" t="s">
        <v>38</v>
      </c>
      <c r="B71" s="20"/>
      <c r="C71" s="20"/>
      <c r="D71" s="20"/>
      <c r="E71" s="25">
        <f>E73-(E67)</f>
        <v>21467.033436399768</v>
      </c>
      <c r="F71" s="26">
        <f>F73-(F67)</f>
        <v>4.1856920586809849</v>
      </c>
      <c r="G71" s="14"/>
      <c r="H71" s="14"/>
      <c r="I71" s="14"/>
    </row>
    <row r="72" spans="1:9" ht="10.5" x14ac:dyDescent="0.25">
      <c r="A72" s="20"/>
      <c r="B72" s="20"/>
      <c r="C72" s="20"/>
      <c r="D72" s="20"/>
      <c r="E72" s="25"/>
      <c r="F72" s="26"/>
      <c r="G72" s="14"/>
      <c r="H72" s="14"/>
      <c r="I72" s="14"/>
    </row>
    <row r="73" spans="1:9" ht="10.5" x14ac:dyDescent="0.25">
      <c r="A73" s="27" t="s">
        <v>37</v>
      </c>
      <c r="B73" s="27"/>
      <c r="C73" s="27"/>
      <c r="D73" s="27"/>
      <c r="E73" s="28">
        <v>512867.00348339998</v>
      </c>
      <c r="F73" s="29">
        <v>100</v>
      </c>
      <c r="G73" s="14"/>
      <c r="H73" s="14"/>
      <c r="I73" s="14"/>
    </row>
    <row r="75" spans="1:9" x14ac:dyDescent="0.2">
      <c r="A75" s="7" t="s">
        <v>1495</v>
      </c>
    </row>
    <row r="76" spans="1:9" ht="10.5" x14ac:dyDescent="0.25">
      <c r="A76" s="14" t="s">
        <v>40</v>
      </c>
    </row>
    <row r="77" spans="1:9" ht="10.5" x14ac:dyDescent="0.25">
      <c r="A77" s="14" t="s">
        <v>41</v>
      </c>
    </row>
    <row r="78" spans="1:9" ht="10.5" x14ac:dyDescent="0.25">
      <c r="A78" s="14" t="s">
        <v>42</v>
      </c>
      <c r="B78" s="14"/>
      <c r="C78" s="30" t="s">
        <v>44</v>
      </c>
      <c r="D78" s="14" t="s">
        <v>43</v>
      </c>
    </row>
    <row r="79" spans="1:9" x14ac:dyDescent="0.2">
      <c r="A79" s="7" t="s">
        <v>45</v>
      </c>
      <c r="C79" s="31">
        <v>9.5678000000000001</v>
      </c>
      <c r="D79" s="31">
        <v>10.59</v>
      </c>
    </row>
    <row r="80" spans="1:9" x14ac:dyDescent="0.2">
      <c r="A80" s="7" t="s">
        <v>46</v>
      </c>
      <c r="C80" s="31">
        <v>9.5678000000000001</v>
      </c>
      <c r="D80" s="31">
        <v>10.59</v>
      </c>
    </row>
    <row r="81" spans="1:9" x14ac:dyDescent="0.2">
      <c r="A81" s="7" t="s">
        <v>47</v>
      </c>
      <c r="C81" s="31">
        <v>9.6789000000000005</v>
      </c>
      <c r="D81" s="31">
        <v>10.7911</v>
      </c>
    </row>
    <row r="82" spans="1:9" x14ac:dyDescent="0.2">
      <c r="A82" s="7" t="s">
        <v>48</v>
      </c>
      <c r="C82" s="31">
        <v>9.6789000000000005</v>
      </c>
      <c r="D82" s="31">
        <v>10.7911</v>
      </c>
    </row>
    <row r="84" spans="1:9" x14ac:dyDescent="0.2">
      <c r="A84" s="7" t="s">
        <v>53</v>
      </c>
    </row>
    <row r="86" spans="1:9" ht="10.5" x14ac:dyDescent="0.25">
      <c r="A86" s="14" t="s">
        <v>49</v>
      </c>
      <c r="D86" s="30" t="s">
        <v>55</v>
      </c>
    </row>
    <row r="88" spans="1:9" ht="10.5" x14ac:dyDescent="0.25">
      <c r="A88" s="14" t="s">
        <v>283</v>
      </c>
      <c r="D88" s="36">
        <v>0.42534781833996499</v>
      </c>
    </row>
    <row r="90" spans="1:9" ht="10.5" x14ac:dyDescent="0.25">
      <c r="A90" s="14" t="s">
        <v>993</v>
      </c>
      <c r="D90" s="30" t="s">
        <v>55</v>
      </c>
    </row>
    <row r="92" spans="1:9" ht="10.5" x14ac:dyDescent="0.25">
      <c r="A92" s="64" t="s">
        <v>994</v>
      </c>
      <c r="B92" s="65"/>
      <c r="C92" s="65"/>
      <c r="D92" s="65"/>
      <c r="E92" s="11"/>
      <c r="F92" s="65"/>
      <c r="G92" s="65"/>
      <c r="H92" s="65"/>
      <c r="I92" s="65"/>
    </row>
    <row r="93" spans="1:9" x14ac:dyDescent="0.2">
      <c r="A93" s="65"/>
      <c r="B93" s="65"/>
      <c r="C93" s="65"/>
      <c r="D93" s="65"/>
      <c r="E93" s="11"/>
      <c r="F93" s="65"/>
      <c r="G93" s="65"/>
      <c r="H93" s="65"/>
      <c r="I93" s="65"/>
    </row>
    <row r="94" spans="1:9" ht="10.5" x14ac:dyDescent="0.25">
      <c r="A94" s="64" t="s">
        <v>997</v>
      </c>
      <c r="B94" s="65"/>
      <c r="C94" s="65"/>
      <c r="D94" s="65"/>
      <c r="E94" s="11"/>
      <c r="F94" s="65"/>
      <c r="G94" s="65"/>
      <c r="H94" s="65"/>
      <c r="I94" s="65"/>
    </row>
    <row r="95" spans="1:9" x14ac:dyDescent="0.2">
      <c r="A95" s="66"/>
      <c r="B95" s="65"/>
      <c r="C95" s="65"/>
      <c r="D95" s="65"/>
      <c r="E95" s="11"/>
      <c r="F95" s="65"/>
      <c r="G95" s="65"/>
      <c r="H95" s="65"/>
      <c r="I95" s="65"/>
    </row>
    <row r="96" spans="1:9" x14ac:dyDescent="0.2">
      <c r="A96" s="65"/>
      <c r="B96" s="65"/>
      <c r="C96" s="65"/>
      <c r="D96" s="65"/>
      <c r="E96" s="11"/>
      <c r="F96" s="65"/>
      <c r="G96" s="65"/>
      <c r="H96" s="65"/>
      <c r="I96" s="65"/>
    </row>
    <row r="97" spans="1:9" x14ac:dyDescent="0.2">
      <c r="A97" s="65"/>
      <c r="B97" s="65"/>
      <c r="C97" s="65"/>
      <c r="D97" s="65"/>
      <c r="E97" s="11"/>
      <c r="F97" s="65"/>
      <c r="G97" s="65"/>
      <c r="H97" s="65"/>
      <c r="I97" s="65"/>
    </row>
    <row r="98" spans="1:9" x14ac:dyDescent="0.2">
      <c r="A98" s="65"/>
      <c r="B98" s="65"/>
      <c r="C98" s="65"/>
      <c r="D98" s="65"/>
      <c r="E98" s="11"/>
      <c r="F98" s="65"/>
      <c r="G98" s="65"/>
      <c r="H98" s="65"/>
      <c r="I98" s="65"/>
    </row>
    <row r="99" spans="1:9" x14ac:dyDescent="0.2">
      <c r="A99" s="65"/>
      <c r="B99" s="65"/>
      <c r="C99" s="65"/>
      <c r="D99" s="65"/>
      <c r="E99" s="11"/>
      <c r="F99" s="65"/>
      <c r="G99" s="65"/>
      <c r="H99" s="65"/>
      <c r="I99" s="65"/>
    </row>
    <row r="100" spans="1:9" x14ac:dyDescent="0.2">
      <c r="A100" s="65"/>
      <c r="B100" s="65"/>
      <c r="C100" s="65"/>
      <c r="D100" s="65"/>
      <c r="E100" s="11"/>
      <c r="F100" s="65"/>
      <c r="G100" s="65"/>
      <c r="H100" s="65"/>
      <c r="I100" s="65"/>
    </row>
    <row r="101" spans="1:9" x14ac:dyDescent="0.2">
      <c r="A101" s="65"/>
      <c r="B101" s="65"/>
      <c r="C101" s="65"/>
      <c r="D101" s="65"/>
      <c r="E101" s="11"/>
      <c r="F101" s="65"/>
      <c r="G101" s="65"/>
      <c r="H101" s="65"/>
      <c r="I101" s="65"/>
    </row>
    <row r="102" spans="1:9" x14ac:dyDescent="0.2">
      <c r="A102" s="65"/>
      <c r="B102" s="65"/>
      <c r="C102" s="65"/>
      <c r="D102" s="65"/>
      <c r="E102" s="11"/>
      <c r="F102" s="65"/>
      <c r="G102" s="65"/>
      <c r="H102" s="65"/>
      <c r="I102" s="65"/>
    </row>
    <row r="103" spans="1:9" x14ac:dyDescent="0.2">
      <c r="A103" s="65"/>
      <c r="B103" s="65"/>
      <c r="C103" s="65"/>
      <c r="D103" s="65"/>
      <c r="E103" s="11"/>
      <c r="F103" s="65"/>
      <c r="G103" s="65"/>
      <c r="H103" s="65"/>
      <c r="I103" s="65"/>
    </row>
    <row r="104" spans="1:9" x14ac:dyDescent="0.2">
      <c r="A104" s="65"/>
      <c r="B104" s="65"/>
      <c r="C104" s="65"/>
      <c r="D104" s="65"/>
      <c r="E104" s="11"/>
      <c r="F104" s="65"/>
      <c r="G104" s="65"/>
      <c r="H104" s="65"/>
      <c r="I104" s="65"/>
    </row>
    <row r="105" spans="1:9" x14ac:dyDescent="0.2">
      <c r="A105" s="65"/>
      <c r="B105" s="65"/>
      <c r="C105" s="65"/>
      <c r="D105" s="65"/>
      <c r="E105" s="11"/>
      <c r="F105" s="65"/>
      <c r="G105" s="65"/>
      <c r="H105" s="65"/>
      <c r="I105" s="65"/>
    </row>
    <row r="106" spans="1:9" x14ac:dyDescent="0.2">
      <c r="A106" s="65"/>
      <c r="B106" s="65"/>
      <c r="C106" s="65"/>
      <c r="D106" s="65"/>
      <c r="E106" s="11"/>
      <c r="G106" s="65"/>
      <c r="H106" s="65"/>
      <c r="I106" s="65"/>
    </row>
    <row r="107" spans="1:9" x14ac:dyDescent="0.2">
      <c r="A107" s="65"/>
      <c r="B107" s="65"/>
      <c r="C107" s="65"/>
      <c r="D107" s="65"/>
      <c r="E107" s="11"/>
      <c r="G107" s="65"/>
      <c r="H107" s="65"/>
      <c r="I107" s="65"/>
    </row>
    <row r="108" spans="1:9" x14ac:dyDescent="0.2">
      <c r="A108" s="65"/>
      <c r="B108" s="65"/>
      <c r="C108" s="65"/>
      <c r="D108" s="65"/>
      <c r="E108" s="11"/>
      <c r="G108" s="65"/>
      <c r="H108" s="65"/>
      <c r="I108" s="65"/>
    </row>
    <row r="109" spans="1:9" x14ac:dyDescent="0.2">
      <c r="A109" s="65"/>
      <c r="B109" s="65"/>
      <c r="C109" s="65"/>
      <c r="D109" s="65"/>
      <c r="E109" s="11"/>
      <c r="G109" s="65"/>
      <c r="H109" s="65"/>
      <c r="I109" s="65"/>
    </row>
    <row r="110" spans="1:9" x14ac:dyDescent="0.2">
      <c r="A110" s="65"/>
      <c r="B110" s="65"/>
      <c r="C110" s="65"/>
      <c r="D110" s="65"/>
      <c r="E110" s="11"/>
      <c r="G110" s="65"/>
      <c r="H110" s="65"/>
      <c r="I110" s="65"/>
    </row>
    <row r="111" spans="1:9" x14ac:dyDescent="0.2">
      <c r="A111" s="65"/>
      <c r="B111" s="65"/>
      <c r="C111" s="65"/>
      <c r="D111" s="65"/>
      <c r="E111" s="11"/>
      <c r="G111" s="65"/>
      <c r="H111" s="65"/>
      <c r="I111" s="65"/>
    </row>
    <row r="112" spans="1:9" x14ac:dyDescent="0.2">
      <c r="A112" s="65"/>
      <c r="B112" s="65"/>
      <c r="C112" s="65"/>
      <c r="D112" s="65"/>
      <c r="E112" s="11"/>
      <c r="G112" s="65"/>
      <c r="H112" s="65"/>
      <c r="I112" s="65"/>
    </row>
    <row r="113" spans="1:9" ht="10.5" x14ac:dyDescent="0.25">
      <c r="A113" s="64" t="s">
        <v>1016</v>
      </c>
      <c r="B113" s="65"/>
      <c r="C113" s="65"/>
      <c r="D113" s="65"/>
      <c r="E113" s="11"/>
      <c r="G113" s="65"/>
      <c r="H113" s="65"/>
      <c r="I113" s="65"/>
    </row>
    <row r="114" spans="1:9" x14ac:dyDescent="0.2">
      <c r="A114" s="65"/>
      <c r="B114" s="65"/>
      <c r="C114" s="65"/>
      <c r="D114" s="65"/>
      <c r="E114" s="11"/>
      <c r="G114" s="65"/>
      <c r="H114" s="65"/>
      <c r="I114" s="65"/>
    </row>
    <row r="115" spans="1:9" ht="10.5" x14ac:dyDescent="0.25">
      <c r="A115" s="64" t="s">
        <v>998</v>
      </c>
      <c r="B115" s="65"/>
      <c r="C115" s="65"/>
      <c r="D115" s="65"/>
      <c r="E115" s="11"/>
      <c r="G115" s="65"/>
      <c r="H115" s="65"/>
      <c r="I115" s="65"/>
    </row>
    <row r="116" spans="1:9" x14ac:dyDescent="0.2">
      <c r="A116" s="65"/>
      <c r="B116" s="65"/>
      <c r="C116" s="65"/>
      <c r="D116" s="65"/>
      <c r="E116" s="11"/>
      <c r="G116" s="65"/>
      <c r="H116" s="65"/>
      <c r="I116" s="65"/>
    </row>
    <row r="117" spans="1:9" x14ac:dyDescent="0.2">
      <c r="A117" s="65"/>
      <c r="B117" s="65"/>
      <c r="C117" s="65"/>
      <c r="D117" s="65"/>
      <c r="E117" s="11"/>
      <c r="G117" s="65"/>
      <c r="H117" s="65"/>
      <c r="I117" s="65"/>
    </row>
    <row r="118" spans="1:9" x14ac:dyDescent="0.2">
      <c r="A118" s="65"/>
      <c r="B118" s="65"/>
      <c r="C118" s="65"/>
      <c r="D118" s="65"/>
      <c r="E118" s="11"/>
      <c r="G118" s="65"/>
      <c r="H118" s="65"/>
      <c r="I118" s="65"/>
    </row>
    <row r="119" spans="1:9" x14ac:dyDescent="0.2">
      <c r="A119" s="65"/>
      <c r="B119" s="65"/>
      <c r="C119" s="65"/>
      <c r="D119" s="65"/>
      <c r="E119" s="11"/>
      <c r="G119" s="65"/>
      <c r="H119" s="65"/>
      <c r="I119" s="65"/>
    </row>
    <row r="120" spans="1:9" x14ac:dyDescent="0.2">
      <c r="A120" s="65"/>
      <c r="B120" s="65"/>
      <c r="C120" s="65"/>
      <c r="D120" s="65"/>
      <c r="E120" s="11"/>
      <c r="G120" s="65"/>
      <c r="H120" s="65"/>
      <c r="I120" s="65"/>
    </row>
    <row r="121" spans="1:9" x14ac:dyDescent="0.2">
      <c r="A121" s="65"/>
      <c r="B121" s="65"/>
      <c r="C121" s="65"/>
      <c r="D121" s="65"/>
      <c r="E121" s="11"/>
      <c r="G121" s="65"/>
      <c r="H121" s="65"/>
      <c r="I121" s="65"/>
    </row>
    <row r="122" spans="1:9" x14ac:dyDescent="0.2">
      <c r="A122" s="65"/>
      <c r="B122" s="65"/>
      <c r="C122" s="65"/>
      <c r="D122" s="65"/>
      <c r="E122" s="11"/>
      <c r="G122" s="65"/>
      <c r="H122" s="65"/>
      <c r="I122" s="65"/>
    </row>
    <row r="123" spans="1:9" x14ac:dyDescent="0.2">
      <c r="A123" s="65"/>
      <c r="B123" s="65"/>
      <c r="C123" s="65"/>
      <c r="D123" s="65"/>
      <c r="E123" s="11"/>
      <c r="G123" s="65"/>
      <c r="H123" s="65"/>
      <c r="I123" s="65"/>
    </row>
    <row r="124" spans="1:9" x14ac:dyDescent="0.2">
      <c r="A124" s="65"/>
      <c r="B124" s="65"/>
      <c r="C124" s="65"/>
      <c r="D124" s="65"/>
      <c r="E124" s="11"/>
      <c r="G124" s="65"/>
      <c r="H124" s="65"/>
      <c r="I124" s="65"/>
    </row>
    <row r="125" spans="1:9" x14ac:dyDescent="0.2">
      <c r="A125" s="65"/>
      <c r="B125" s="65"/>
      <c r="C125" s="65"/>
      <c r="D125" s="65"/>
      <c r="E125" s="11"/>
      <c r="G125" s="65"/>
      <c r="H125" s="65"/>
      <c r="I125" s="65"/>
    </row>
    <row r="126" spans="1:9" x14ac:dyDescent="0.2">
      <c r="A126" s="65"/>
      <c r="B126" s="65"/>
      <c r="C126" s="65"/>
      <c r="D126" s="65"/>
      <c r="E126" s="11"/>
      <c r="G126" s="65"/>
      <c r="H126" s="65"/>
      <c r="I126" s="65"/>
    </row>
    <row r="127" spans="1:9" x14ac:dyDescent="0.2">
      <c r="A127" s="65"/>
      <c r="B127" s="65"/>
      <c r="C127" s="65"/>
      <c r="D127" s="65"/>
      <c r="E127" s="11"/>
      <c r="G127" s="65"/>
      <c r="H127" s="65"/>
      <c r="I127" s="65"/>
    </row>
    <row r="128" spans="1:9" x14ac:dyDescent="0.2">
      <c r="A128" s="65"/>
      <c r="B128" s="65"/>
      <c r="C128" s="65"/>
      <c r="D128" s="65"/>
      <c r="E128" s="11"/>
      <c r="G128" s="65"/>
      <c r="H128" s="65"/>
      <c r="I128" s="65"/>
    </row>
    <row r="129" spans="1:9" x14ac:dyDescent="0.2">
      <c r="A129" s="65"/>
      <c r="B129" s="65"/>
      <c r="C129" s="65"/>
      <c r="D129" s="65"/>
      <c r="E129" s="11"/>
      <c r="G129" s="65"/>
      <c r="H129" s="65"/>
      <c r="I129" s="65"/>
    </row>
    <row r="130" spans="1:9" x14ac:dyDescent="0.2">
      <c r="A130" s="65"/>
      <c r="B130" s="65"/>
      <c r="C130" s="65"/>
      <c r="D130" s="65"/>
      <c r="E130" s="11"/>
      <c r="G130" s="65"/>
      <c r="H130" s="65"/>
      <c r="I130" s="65"/>
    </row>
    <row r="131" spans="1:9" x14ac:dyDescent="0.2">
      <c r="A131" s="65"/>
      <c r="B131" s="65"/>
      <c r="C131" s="65"/>
      <c r="D131" s="65"/>
      <c r="E131" s="11"/>
      <c r="G131" s="65"/>
      <c r="H131" s="65"/>
      <c r="I131" s="65"/>
    </row>
    <row r="132" spans="1:9" x14ac:dyDescent="0.2">
      <c r="A132" s="65"/>
      <c r="B132" s="65"/>
      <c r="C132" s="65"/>
      <c r="D132" s="65"/>
      <c r="E132" s="11"/>
      <c r="G132" s="65"/>
      <c r="H132" s="65"/>
      <c r="I132" s="65"/>
    </row>
    <row r="133" spans="1:9" x14ac:dyDescent="0.2">
      <c r="A133" s="65"/>
      <c r="B133" s="65"/>
      <c r="C133" s="65"/>
      <c r="D133" s="65"/>
      <c r="E133" s="11"/>
      <c r="G133" s="65"/>
      <c r="H133" s="65"/>
      <c r="I133" s="65"/>
    </row>
    <row r="134" spans="1:9" x14ac:dyDescent="0.2">
      <c r="A134" s="65" t="s">
        <v>1001</v>
      </c>
      <c r="B134" s="65"/>
      <c r="C134" s="65"/>
      <c r="D134" s="65"/>
      <c r="E134" s="11"/>
      <c r="G134" s="65"/>
      <c r="H134" s="65"/>
      <c r="I134" s="65"/>
    </row>
    <row r="135" spans="1:9" x14ac:dyDescent="0.2">
      <c r="A135" s="65"/>
      <c r="B135" s="65"/>
      <c r="C135" s="65"/>
      <c r="D135" s="65"/>
      <c r="E135" s="11"/>
      <c r="G135" s="65"/>
      <c r="H135" s="65"/>
      <c r="I135" s="65"/>
    </row>
    <row r="136" spans="1:9" x14ac:dyDescent="0.2">
      <c r="A136" s="65"/>
      <c r="B136" s="65"/>
      <c r="C136" s="65"/>
      <c r="D136" s="65"/>
      <c r="E136" s="11"/>
      <c r="G136" s="65"/>
      <c r="H136" s="65"/>
      <c r="I136" s="65"/>
    </row>
    <row r="137" spans="1:9" x14ac:dyDescent="0.2">
      <c r="A137" s="65"/>
      <c r="B137" s="65"/>
      <c r="C137" s="65"/>
      <c r="D137" s="65"/>
      <c r="E137" s="11"/>
      <c r="G137" s="65"/>
      <c r="H137" s="65"/>
      <c r="I137" s="65"/>
    </row>
    <row r="138" spans="1:9" x14ac:dyDescent="0.2">
      <c r="A138" s="65"/>
      <c r="B138" s="65"/>
      <c r="C138" s="65"/>
      <c r="D138" s="65"/>
      <c r="E138" s="11"/>
      <c r="G138" s="65"/>
      <c r="H138" s="65"/>
      <c r="I138" s="65"/>
    </row>
    <row r="139" spans="1:9" x14ac:dyDescent="0.2">
      <c r="A139" s="65"/>
      <c r="B139" s="65"/>
      <c r="C139" s="65"/>
      <c r="D139" s="65"/>
      <c r="E139" s="11"/>
      <c r="G139" s="65"/>
      <c r="H139" s="65"/>
      <c r="I139" s="65"/>
    </row>
    <row r="140" spans="1:9" x14ac:dyDescent="0.2">
      <c r="A140" s="65"/>
      <c r="B140" s="65"/>
      <c r="C140" s="65"/>
      <c r="D140" s="65"/>
      <c r="E140" s="11"/>
      <c r="G140" s="65"/>
      <c r="H140" s="65"/>
      <c r="I140" s="65"/>
    </row>
    <row r="141" spans="1:9" x14ac:dyDescent="0.2">
      <c r="A141" s="65"/>
      <c r="B141" s="65"/>
      <c r="C141" s="65"/>
      <c r="D141" s="65"/>
      <c r="E141" s="11"/>
      <c r="G141" s="65"/>
      <c r="H141" s="65"/>
      <c r="I141" s="65"/>
    </row>
    <row r="142" spans="1:9" x14ac:dyDescent="0.2">
      <c r="A142" s="65"/>
      <c r="B142" s="65"/>
      <c r="C142" s="65"/>
      <c r="D142" s="65"/>
      <c r="E142" s="11"/>
      <c r="G142" s="65"/>
      <c r="H142" s="65"/>
      <c r="I142" s="65"/>
    </row>
    <row r="143" spans="1:9" x14ac:dyDescent="0.2">
      <c r="A143" s="65"/>
      <c r="B143" s="65"/>
      <c r="C143" s="65"/>
      <c r="D143" s="65"/>
      <c r="E143" s="11"/>
      <c r="G143" s="65"/>
      <c r="H143" s="65"/>
      <c r="I143" s="65"/>
    </row>
    <row r="144" spans="1:9" x14ac:dyDescent="0.2">
      <c r="A144" s="65"/>
      <c r="B144" s="65"/>
      <c r="C144" s="65"/>
      <c r="D144" s="65"/>
      <c r="E144" s="11"/>
      <c r="G144" s="65"/>
      <c r="H144" s="65"/>
      <c r="I144" s="65"/>
    </row>
    <row r="145" spans="1:9" x14ac:dyDescent="0.2">
      <c r="A145" s="65"/>
      <c r="B145" s="65"/>
      <c r="C145" s="65"/>
      <c r="D145" s="65"/>
      <c r="E145" s="11"/>
      <c r="G145" s="65"/>
      <c r="H145" s="65"/>
      <c r="I145" s="65"/>
    </row>
    <row r="146" spans="1:9" x14ac:dyDescent="0.2">
      <c r="A146" s="65"/>
      <c r="B146" s="65"/>
      <c r="C146" s="65"/>
      <c r="D146" s="65"/>
      <c r="E146" s="11"/>
      <c r="G146" s="65"/>
      <c r="H146" s="65"/>
      <c r="I146" s="65"/>
    </row>
    <row r="147" spans="1:9" x14ac:dyDescent="0.2">
      <c r="A147" s="65"/>
      <c r="B147" s="65"/>
      <c r="C147" s="65"/>
      <c r="D147" s="65"/>
      <c r="E147" s="11"/>
      <c r="G147" s="65"/>
      <c r="H147" s="65"/>
      <c r="I147" s="65"/>
    </row>
    <row r="148" spans="1:9" x14ac:dyDescent="0.2">
      <c r="A148" s="65"/>
      <c r="B148" s="65"/>
      <c r="C148" s="65"/>
      <c r="D148" s="65"/>
      <c r="E148" s="11"/>
      <c r="G148" s="65"/>
      <c r="H148" s="65"/>
      <c r="I148" s="65"/>
    </row>
    <row r="149" spans="1:9" x14ac:dyDescent="0.2">
      <c r="A149" s="65"/>
      <c r="B149" s="65"/>
      <c r="C149" s="65"/>
      <c r="D149" s="65"/>
      <c r="E149" s="11"/>
      <c r="G149" s="65"/>
      <c r="H149" s="65"/>
      <c r="I149" s="65"/>
    </row>
    <row r="150" spans="1:9" x14ac:dyDescent="0.2">
      <c r="A150" s="65"/>
      <c r="B150" s="65"/>
      <c r="C150" s="65"/>
      <c r="D150" s="65"/>
      <c r="E150" s="11"/>
      <c r="G150" s="65"/>
      <c r="H150" s="65"/>
      <c r="I150" s="65"/>
    </row>
    <row r="151" spans="1:9" x14ac:dyDescent="0.2">
      <c r="A151" s="65"/>
      <c r="B151" s="65"/>
      <c r="C151" s="65"/>
      <c r="D151" s="65"/>
      <c r="E151" s="11"/>
      <c r="G151" s="65"/>
      <c r="H151" s="65"/>
      <c r="I151" s="65"/>
    </row>
    <row r="152" spans="1:9" x14ac:dyDescent="0.2">
      <c r="A152" s="65"/>
      <c r="B152" s="65"/>
      <c r="C152" s="65"/>
      <c r="D152" s="65"/>
      <c r="E152" s="11"/>
      <c r="G152" s="65"/>
      <c r="H152" s="65"/>
      <c r="I152" s="65"/>
    </row>
    <row r="153" spans="1:9" x14ac:dyDescent="0.2">
      <c r="A153" s="65"/>
      <c r="B153" s="65"/>
      <c r="C153" s="65"/>
      <c r="D153" s="65"/>
      <c r="E153" s="11"/>
      <c r="G153" s="65"/>
      <c r="H153" s="65"/>
      <c r="I153" s="65"/>
    </row>
    <row r="154" spans="1:9" x14ac:dyDescent="0.2">
      <c r="A154" s="65"/>
      <c r="B154" s="65"/>
      <c r="C154" s="65"/>
      <c r="D154" s="65"/>
      <c r="E154" s="11"/>
      <c r="G154" s="65"/>
      <c r="H154" s="65"/>
      <c r="I154" s="65"/>
    </row>
    <row r="155" spans="1:9" x14ac:dyDescent="0.2">
      <c r="A155" s="65"/>
      <c r="B155" s="65"/>
      <c r="C155" s="65"/>
      <c r="D155" s="65"/>
      <c r="E155" s="11"/>
      <c r="G155" s="65"/>
      <c r="H155" s="65"/>
      <c r="I155" s="65"/>
    </row>
    <row r="156" spans="1:9" x14ac:dyDescent="0.2">
      <c r="A156" s="65"/>
      <c r="B156" s="65"/>
      <c r="C156" s="65"/>
      <c r="D156" s="65"/>
      <c r="E156" s="11"/>
      <c r="G156" s="65"/>
      <c r="H156" s="65"/>
      <c r="I156" s="65"/>
    </row>
    <row r="157" spans="1:9" x14ac:dyDescent="0.2">
      <c r="A157" s="65"/>
      <c r="B157" s="65"/>
      <c r="C157" s="65"/>
      <c r="D157" s="65"/>
      <c r="E157" s="11"/>
      <c r="G157" s="65"/>
      <c r="H157" s="65"/>
      <c r="I157" s="65"/>
    </row>
    <row r="158" spans="1:9" x14ac:dyDescent="0.2">
      <c r="A158" s="65"/>
      <c r="B158" s="65"/>
      <c r="C158" s="65"/>
      <c r="D158" s="65"/>
      <c r="E158" s="11"/>
      <c r="G158" s="65"/>
      <c r="H158" s="65"/>
      <c r="I158" s="65"/>
    </row>
    <row r="159" spans="1:9" x14ac:dyDescent="0.2">
      <c r="A159" s="65"/>
      <c r="B159" s="65"/>
      <c r="C159" s="65"/>
      <c r="D159" s="65"/>
      <c r="E159" s="11"/>
      <c r="G159" s="65"/>
      <c r="H159" s="65"/>
      <c r="I159" s="65"/>
    </row>
    <row r="160" spans="1:9" x14ac:dyDescent="0.2">
      <c r="A160" s="65"/>
      <c r="B160" s="65"/>
      <c r="C160" s="65"/>
      <c r="D160" s="65"/>
      <c r="E160" s="11"/>
      <c r="G160" s="65"/>
      <c r="H160" s="65"/>
      <c r="I160" s="65"/>
    </row>
    <row r="161" spans="1:9" x14ac:dyDescent="0.2">
      <c r="A161" s="65"/>
      <c r="B161" s="65"/>
      <c r="C161" s="65"/>
      <c r="D161" s="65"/>
      <c r="E161" s="11"/>
      <c r="G161" s="65"/>
      <c r="H161" s="65"/>
      <c r="I161" s="65"/>
    </row>
    <row r="162" spans="1:9" x14ac:dyDescent="0.2">
      <c r="A162" s="65"/>
      <c r="B162" s="65"/>
      <c r="C162" s="65"/>
      <c r="D162" s="65"/>
      <c r="E162" s="11"/>
      <c r="G162" s="65"/>
      <c r="H162" s="65"/>
      <c r="I162" s="65"/>
    </row>
    <row r="163" spans="1:9" x14ac:dyDescent="0.2">
      <c r="A163" s="65"/>
      <c r="B163" s="65"/>
      <c r="C163" s="65"/>
      <c r="D163" s="65"/>
      <c r="E163" s="11"/>
      <c r="G163" s="65"/>
      <c r="H163" s="65"/>
      <c r="I163" s="65"/>
    </row>
    <row r="164" spans="1:9" x14ac:dyDescent="0.2">
      <c r="A164" s="65"/>
      <c r="B164" s="65"/>
      <c r="C164" s="65"/>
      <c r="D164" s="65"/>
      <c r="E164" s="11"/>
      <c r="G164" s="65"/>
      <c r="H164" s="65"/>
      <c r="I164" s="65"/>
    </row>
    <row r="165" spans="1:9" x14ac:dyDescent="0.2">
      <c r="A165" s="65"/>
      <c r="B165" s="65"/>
      <c r="C165" s="65"/>
      <c r="D165" s="65"/>
      <c r="E165" s="11"/>
      <c r="G165" s="65"/>
      <c r="H165" s="65"/>
      <c r="I165" s="65"/>
    </row>
    <row r="166" spans="1:9" x14ac:dyDescent="0.2">
      <c r="A166" s="65"/>
      <c r="B166" s="65"/>
      <c r="C166" s="65"/>
      <c r="D166" s="65"/>
      <c r="E166" s="11"/>
      <c r="G166" s="65"/>
      <c r="H166" s="65"/>
      <c r="I166" s="65"/>
    </row>
    <row r="167" spans="1:9" x14ac:dyDescent="0.2">
      <c r="A167" s="65"/>
      <c r="B167" s="65"/>
      <c r="C167" s="65"/>
      <c r="D167" s="65"/>
      <c r="E167" s="11"/>
      <c r="G167" s="65"/>
      <c r="H167" s="65"/>
      <c r="I167" s="65"/>
    </row>
    <row r="168" spans="1:9" x14ac:dyDescent="0.2">
      <c r="A168" s="65"/>
      <c r="B168" s="65"/>
      <c r="C168" s="65"/>
      <c r="D168" s="65"/>
      <c r="E168" s="11"/>
      <c r="G168" s="65"/>
      <c r="H168" s="65"/>
      <c r="I168" s="65"/>
    </row>
    <row r="169" spans="1:9" x14ac:dyDescent="0.2">
      <c r="A169" s="65"/>
      <c r="B169" s="65"/>
      <c r="C169" s="65"/>
      <c r="D169" s="65"/>
      <c r="E169" s="11"/>
      <c r="G169" s="65"/>
      <c r="H169" s="65"/>
      <c r="I169" s="65"/>
    </row>
    <row r="170" spans="1:9" x14ac:dyDescent="0.2">
      <c r="A170" s="65"/>
      <c r="B170" s="65"/>
      <c r="C170" s="65"/>
      <c r="D170" s="65"/>
      <c r="E170" s="11"/>
      <c r="G170" s="65"/>
      <c r="H170" s="65"/>
      <c r="I170" s="65"/>
    </row>
    <row r="171" spans="1:9" x14ac:dyDescent="0.2">
      <c r="A171" s="65"/>
      <c r="B171" s="65"/>
      <c r="C171" s="65"/>
      <c r="D171" s="65"/>
      <c r="E171" s="11"/>
      <c r="G171" s="65"/>
      <c r="H171" s="65"/>
      <c r="I171" s="65"/>
    </row>
    <row r="172" spans="1:9" x14ac:dyDescent="0.2">
      <c r="A172" s="65"/>
      <c r="B172" s="65"/>
      <c r="C172" s="65"/>
      <c r="D172" s="65"/>
      <c r="E172" s="11"/>
      <c r="G172" s="65"/>
      <c r="H172" s="65"/>
      <c r="I172" s="65"/>
    </row>
    <row r="173" spans="1:9" x14ac:dyDescent="0.2">
      <c r="A173" s="65"/>
      <c r="B173" s="65"/>
      <c r="C173" s="65"/>
      <c r="D173" s="65"/>
      <c r="E173" s="11"/>
      <c r="G173" s="65"/>
      <c r="H173" s="65"/>
      <c r="I173" s="65"/>
    </row>
    <row r="174" spans="1:9" x14ac:dyDescent="0.2">
      <c r="A174" s="65"/>
      <c r="B174" s="65"/>
      <c r="C174" s="65"/>
      <c r="D174" s="65"/>
      <c r="E174" s="11"/>
      <c r="G174" s="65"/>
      <c r="H174" s="65"/>
      <c r="I174" s="65"/>
    </row>
    <row r="175" spans="1:9" x14ac:dyDescent="0.2">
      <c r="A175" s="65"/>
      <c r="B175" s="65"/>
      <c r="C175" s="65"/>
      <c r="D175" s="65"/>
      <c r="E175" s="11"/>
      <c r="G175" s="65"/>
      <c r="H175" s="65"/>
      <c r="I175" s="65"/>
    </row>
    <row r="176" spans="1:9" x14ac:dyDescent="0.2">
      <c r="A176" s="65"/>
      <c r="B176" s="65"/>
      <c r="C176" s="65"/>
      <c r="D176" s="65"/>
      <c r="E176" s="11"/>
      <c r="G176" s="65"/>
      <c r="H176" s="65"/>
      <c r="I176" s="65"/>
    </row>
    <row r="177" spans="1:9" x14ac:dyDescent="0.2">
      <c r="A177" s="65"/>
      <c r="B177" s="65"/>
      <c r="C177" s="65"/>
      <c r="D177" s="65"/>
      <c r="E177" s="11"/>
      <c r="G177" s="65"/>
      <c r="H177" s="65"/>
      <c r="I177" s="65"/>
    </row>
    <row r="178" spans="1:9" x14ac:dyDescent="0.2">
      <c r="A178" s="65"/>
      <c r="B178" s="65"/>
      <c r="C178" s="65"/>
      <c r="D178" s="65"/>
      <c r="E178" s="11"/>
      <c r="G178" s="65"/>
      <c r="H178" s="65"/>
      <c r="I178" s="65"/>
    </row>
    <row r="179" spans="1:9" x14ac:dyDescent="0.2">
      <c r="A179" s="65"/>
      <c r="B179" s="65"/>
      <c r="C179" s="65"/>
      <c r="D179" s="65"/>
      <c r="E179" s="11"/>
      <c r="G179" s="65"/>
      <c r="H179" s="65"/>
      <c r="I179" s="65"/>
    </row>
    <row r="180" spans="1:9" x14ac:dyDescent="0.2">
      <c r="A180" s="65"/>
      <c r="B180" s="65"/>
      <c r="C180" s="65"/>
      <c r="D180" s="65"/>
      <c r="E180" s="11"/>
      <c r="G180" s="65"/>
      <c r="H180" s="65"/>
      <c r="I180" s="65"/>
    </row>
    <row r="181" spans="1:9" x14ac:dyDescent="0.2">
      <c r="A181" s="65"/>
      <c r="B181" s="65"/>
      <c r="C181" s="65"/>
      <c r="D181" s="65"/>
      <c r="E181" s="11"/>
      <c r="G181" s="65"/>
      <c r="H181" s="65"/>
      <c r="I181" s="65"/>
    </row>
    <row r="182" spans="1:9" x14ac:dyDescent="0.2">
      <c r="A182" s="65"/>
      <c r="B182" s="65"/>
      <c r="C182" s="65"/>
      <c r="D182" s="65"/>
      <c r="E182" s="11"/>
      <c r="G182" s="65"/>
      <c r="H182" s="65"/>
      <c r="I182" s="65"/>
    </row>
    <row r="183" spans="1:9" x14ac:dyDescent="0.2">
      <c r="A183" s="65"/>
      <c r="B183" s="65"/>
      <c r="C183" s="65"/>
      <c r="D183" s="65"/>
      <c r="E183" s="11"/>
      <c r="G183" s="65"/>
      <c r="H183" s="65"/>
      <c r="I183" s="65"/>
    </row>
    <row r="184" spans="1:9" x14ac:dyDescent="0.2">
      <c r="A184" s="65"/>
      <c r="B184" s="65"/>
      <c r="C184" s="65"/>
      <c r="D184" s="65"/>
      <c r="E184" s="11"/>
      <c r="G184" s="65"/>
      <c r="H184" s="65"/>
      <c r="I184" s="65"/>
    </row>
    <row r="185" spans="1:9" x14ac:dyDescent="0.2">
      <c r="A185" s="65"/>
      <c r="B185" s="65"/>
      <c r="C185" s="65"/>
      <c r="D185" s="65"/>
      <c r="E185" s="11"/>
      <c r="G185" s="65"/>
      <c r="H185" s="65"/>
      <c r="I185" s="65"/>
    </row>
    <row r="186" spans="1:9" x14ac:dyDescent="0.2">
      <c r="A186" s="65"/>
      <c r="B186" s="65"/>
      <c r="C186" s="65"/>
      <c r="D186" s="65"/>
      <c r="E186" s="11"/>
      <c r="G186" s="65"/>
      <c r="H186" s="65"/>
      <c r="I186" s="65"/>
    </row>
    <row r="187" spans="1:9" x14ac:dyDescent="0.2">
      <c r="A187" s="65"/>
      <c r="B187" s="65"/>
      <c r="C187" s="65"/>
      <c r="D187" s="65"/>
      <c r="E187" s="11"/>
      <c r="G187" s="65"/>
      <c r="H187" s="65"/>
      <c r="I187" s="65"/>
    </row>
    <row r="188" spans="1:9" x14ac:dyDescent="0.2">
      <c r="A188" s="65"/>
      <c r="B188" s="65"/>
      <c r="C188" s="65"/>
      <c r="D188" s="65"/>
      <c r="E188" s="11"/>
      <c r="G188" s="65"/>
      <c r="H188" s="65"/>
      <c r="I188" s="65"/>
    </row>
    <row r="189" spans="1:9" x14ac:dyDescent="0.2">
      <c r="A189" s="65"/>
      <c r="B189" s="65"/>
      <c r="C189" s="65"/>
      <c r="D189" s="65"/>
      <c r="E189" s="11"/>
      <c r="G189" s="65"/>
      <c r="H189" s="65"/>
      <c r="I189" s="65"/>
    </row>
    <row r="190" spans="1:9" x14ac:dyDescent="0.2">
      <c r="A190" s="65"/>
      <c r="B190" s="65"/>
      <c r="C190" s="65"/>
      <c r="D190" s="65"/>
      <c r="E190" s="11"/>
      <c r="G190" s="65"/>
      <c r="H190" s="65"/>
      <c r="I190" s="65"/>
    </row>
    <row r="191" spans="1:9" x14ac:dyDescent="0.2">
      <c r="A191" s="65"/>
      <c r="B191" s="65"/>
      <c r="C191" s="65"/>
      <c r="D191" s="65"/>
      <c r="E191" s="11"/>
      <c r="G191" s="65"/>
      <c r="H191" s="65"/>
      <c r="I191" s="65"/>
    </row>
    <row r="192" spans="1:9" x14ac:dyDescent="0.2">
      <c r="A192" s="65"/>
      <c r="B192" s="65"/>
      <c r="C192" s="65"/>
      <c r="D192" s="65"/>
      <c r="E192" s="11"/>
      <c r="G192" s="65"/>
      <c r="H192" s="65"/>
      <c r="I192" s="65"/>
    </row>
    <row r="193" spans="1:9" x14ac:dyDescent="0.2">
      <c r="A193" s="65"/>
      <c r="B193" s="65"/>
      <c r="C193" s="65"/>
      <c r="D193" s="65"/>
      <c r="E193" s="11"/>
      <c r="G193" s="65"/>
      <c r="H193" s="65"/>
      <c r="I193" s="65"/>
    </row>
    <row r="194" spans="1:9" x14ac:dyDescent="0.2">
      <c r="A194" s="65"/>
      <c r="B194" s="65"/>
      <c r="C194" s="65"/>
      <c r="D194" s="65"/>
      <c r="E194" s="11"/>
      <c r="G194" s="65"/>
      <c r="H194" s="65"/>
      <c r="I194" s="65"/>
    </row>
    <row r="195" spans="1:9" x14ac:dyDescent="0.2">
      <c r="A195" s="65"/>
      <c r="B195" s="65"/>
      <c r="C195" s="65"/>
      <c r="D195" s="65"/>
      <c r="E195" s="11"/>
      <c r="G195" s="65"/>
      <c r="H195" s="65"/>
      <c r="I195" s="65"/>
    </row>
    <row r="196" spans="1:9" x14ac:dyDescent="0.2">
      <c r="A196" s="65"/>
      <c r="B196" s="65"/>
      <c r="C196" s="65"/>
      <c r="D196" s="65"/>
      <c r="E196" s="11"/>
      <c r="G196" s="65"/>
      <c r="H196" s="65"/>
      <c r="I196" s="65"/>
    </row>
    <row r="197" spans="1:9" x14ac:dyDescent="0.2">
      <c r="A197" s="65"/>
      <c r="B197" s="65"/>
      <c r="C197" s="65"/>
      <c r="D197" s="65"/>
      <c r="E197" s="11"/>
      <c r="G197" s="65"/>
      <c r="H197" s="65"/>
      <c r="I197" s="65"/>
    </row>
    <row r="198" spans="1:9" x14ac:dyDescent="0.2">
      <c r="A198" s="65"/>
      <c r="B198" s="65"/>
      <c r="C198" s="65"/>
      <c r="D198" s="65"/>
      <c r="E198" s="11"/>
      <c r="G198" s="65"/>
      <c r="H198" s="65"/>
      <c r="I198" s="65"/>
    </row>
    <row r="199" spans="1:9" x14ac:dyDescent="0.2">
      <c r="A199" s="65"/>
      <c r="B199" s="65"/>
      <c r="C199" s="65"/>
      <c r="D199" s="65"/>
      <c r="E199" s="11"/>
      <c r="G199" s="65"/>
      <c r="H199" s="65"/>
      <c r="I199" s="65"/>
    </row>
    <row r="200" spans="1:9" x14ac:dyDescent="0.2">
      <c r="A200" s="65"/>
      <c r="B200" s="65"/>
      <c r="C200" s="65"/>
      <c r="D200" s="65"/>
      <c r="E200" s="11"/>
      <c r="G200" s="65"/>
      <c r="H200" s="65"/>
      <c r="I200" s="65"/>
    </row>
    <row r="201" spans="1:9" x14ac:dyDescent="0.2">
      <c r="A201" s="65"/>
      <c r="B201" s="65"/>
      <c r="C201" s="65"/>
      <c r="D201" s="65"/>
      <c r="E201" s="11"/>
      <c r="G201" s="65"/>
      <c r="H201" s="65"/>
      <c r="I201" s="65"/>
    </row>
    <row r="202" spans="1:9" x14ac:dyDescent="0.2">
      <c r="A202" s="65"/>
      <c r="B202" s="65"/>
      <c r="C202" s="65"/>
      <c r="D202" s="65"/>
      <c r="E202" s="11"/>
      <c r="G202" s="65"/>
      <c r="H202" s="65"/>
      <c r="I202" s="65"/>
    </row>
    <row r="203" spans="1:9" x14ac:dyDescent="0.2">
      <c r="A203" s="65"/>
      <c r="B203" s="65"/>
      <c r="C203" s="65"/>
      <c r="D203" s="65"/>
      <c r="E203" s="11"/>
      <c r="G203" s="65"/>
      <c r="H203" s="65"/>
      <c r="I203" s="65"/>
    </row>
    <row r="204" spans="1:9" x14ac:dyDescent="0.2">
      <c r="A204" s="65"/>
      <c r="B204" s="65"/>
      <c r="C204" s="65"/>
      <c r="D204" s="65"/>
      <c r="E204" s="11"/>
      <c r="G204" s="65"/>
      <c r="H204" s="65"/>
      <c r="I204" s="65"/>
    </row>
    <row r="205" spans="1:9" x14ac:dyDescent="0.2">
      <c r="A205" s="65"/>
      <c r="B205" s="65"/>
      <c r="C205" s="65"/>
      <c r="D205" s="65"/>
      <c r="E205" s="11"/>
      <c r="G205" s="65"/>
      <c r="H205" s="65"/>
      <c r="I205" s="65"/>
    </row>
    <row r="206" spans="1:9" x14ac:dyDescent="0.2">
      <c r="A206" s="65"/>
      <c r="B206" s="65"/>
      <c r="C206" s="65"/>
      <c r="D206" s="65"/>
      <c r="E206" s="11"/>
      <c r="G206" s="65"/>
      <c r="H206" s="65"/>
      <c r="I206" s="65"/>
    </row>
    <row r="207" spans="1:9" x14ac:dyDescent="0.2">
      <c r="A207" s="65"/>
      <c r="B207" s="65"/>
      <c r="C207" s="65"/>
      <c r="D207" s="65"/>
      <c r="E207" s="11"/>
      <c r="G207" s="65"/>
      <c r="H207" s="65"/>
      <c r="I207" s="65"/>
    </row>
    <row r="208" spans="1:9" x14ac:dyDescent="0.2">
      <c r="A208" s="65"/>
      <c r="B208" s="65"/>
      <c r="C208" s="65"/>
      <c r="D208" s="65"/>
      <c r="E208" s="11"/>
      <c r="G208" s="65"/>
      <c r="H208" s="65"/>
      <c r="I208" s="65"/>
    </row>
    <row r="209" spans="1:9" x14ac:dyDescent="0.2">
      <c r="A209" s="65"/>
      <c r="B209" s="65"/>
      <c r="C209" s="65"/>
      <c r="D209" s="65"/>
      <c r="E209" s="11"/>
      <c r="G209" s="65"/>
      <c r="H209" s="65"/>
      <c r="I209" s="65"/>
    </row>
    <row r="210" spans="1:9" x14ac:dyDescent="0.2">
      <c r="A210" s="65"/>
      <c r="B210" s="65"/>
      <c r="C210" s="65"/>
      <c r="D210" s="65"/>
      <c r="E210" s="11"/>
      <c r="G210" s="65"/>
      <c r="H210" s="65"/>
      <c r="I210" s="65"/>
    </row>
    <row r="211" spans="1:9" x14ac:dyDescent="0.2">
      <c r="A211" s="65"/>
      <c r="B211" s="65"/>
      <c r="C211" s="65"/>
      <c r="D211" s="65"/>
      <c r="E211" s="11"/>
      <c r="G211" s="65"/>
      <c r="H211" s="65"/>
      <c r="I211" s="65"/>
    </row>
    <row r="212" spans="1:9" x14ac:dyDescent="0.2">
      <c r="A212" s="65"/>
      <c r="B212" s="65"/>
      <c r="C212" s="65"/>
      <c r="D212" s="65"/>
      <c r="E212" s="11"/>
      <c r="G212" s="65"/>
      <c r="H212" s="65"/>
      <c r="I212" s="65"/>
    </row>
    <row r="213" spans="1:9" x14ac:dyDescent="0.2">
      <c r="A213" s="65"/>
      <c r="B213" s="65"/>
      <c r="C213" s="65"/>
      <c r="D213" s="65"/>
      <c r="E213" s="11"/>
      <c r="G213" s="65"/>
      <c r="H213" s="65"/>
      <c r="I213" s="65"/>
    </row>
    <row r="214" spans="1:9" x14ac:dyDescent="0.2">
      <c r="A214" s="65"/>
      <c r="B214" s="65"/>
      <c r="C214" s="65"/>
      <c r="D214" s="65"/>
      <c r="E214" s="11"/>
      <c r="G214" s="65"/>
      <c r="H214" s="65"/>
      <c r="I214" s="65"/>
    </row>
    <row r="215" spans="1:9" x14ac:dyDescent="0.2">
      <c r="A215" s="65"/>
      <c r="B215" s="65"/>
      <c r="C215" s="65"/>
      <c r="D215" s="65"/>
      <c r="E215" s="11"/>
      <c r="G215" s="65"/>
      <c r="H215" s="65"/>
      <c r="I215" s="65"/>
    </row>
    <row r="216" spans="1:9" x14ac:dyDescent="0.2">
      <c r="A216" s="65"/>
      <c r="B216" s="65"/>
      <c r="C216" s="65"/>
      <c r="D216" s="65"/>
      <c r="E216" s="11"/>
      <c r="G216" s="65"/>
      <c r="H216" s="65"/>
      <c r="I216" s="65"/>
    </row>
    <row r="217" spans="1:9" x14ac:dyDescent="0.2">
      <c r="A217" s="65"/>
      <c r="B217" s="65"/>
      <c r="C217" s="65"/>
      <c r="D217" s="65"/>
      <c r="E217" s="11"/>
      <c r="G217" s="65"/>
      <c r="H217" s="65"/>
      <c r="I217" s="65"/>
    </row>
    <row r="218" spans="1:9" x14ac:dyDescent="0.2">
      <c r="A218" s="65"/>
      <c r="B218" s="65"/>
      <c r="C218" s="65"/>
      <c r="D218" s="65"/>
      <c r="E218" s="11"/>
      <c r="G218" s="65"/>
      <c r="H218" s="65"/>
      <c r="I218" s="65"/>
    </row>
    <row r="219" spans="1:9" x14ac:dyDescent="0.2">
      <c r="A219" s="65"/>
      <c r="B219" s="65"/>
      <c r="C219" s="65"/>
      <c r="D219" s="65"/>
      <c r="E219" s="11"/>
      <c r="G219" s="65"/>
      <c r="H219" s="65"/>
      <c r="I219" s="65"/>
    </row>
    <row r="220" spans="1:9" x14ac:dyDescent="0.2">
      <c r="A220" s="65"/>
      <c r="B220" s="65"/>
      <c r="C220" s="65"/>
      <c r="D220" s="65"/>
      <c r="E220" s="11"/>
      <c r="G220" s="65"/>
      <c r="H220" s="65"/>
      <c r="I220" s="65"/>
    </row>
    <row r="221" spans="1:9" x14ac:dyDescent="0.2">
      <c r="A221" s="65"/>
      <c r="B221" s="65"/>
      <c r="C221" s="65"/>
      <c r="D221" s="65"/>
      <c r="E221" s="11"/>
      <c r="G221" s="65"/>
      <c r="H221" s="65"/>
      <c r="I221" s="65"/>
    </row>
    <row r="222" spans="1:9" x14ac:dyDescent="0.2">
      <c r="A222" s="65"/>
      <c r="B222" s="65"/>
      <c r="C222" s="65"/>
      <c r="D222" s="65"/>
      <c r="E222" s="11"/>
      <c r="G222" s="65"/>
      <c r="H222" s="65"/>
      <c r="I222" s="65"/>
    </row>
    <row r="223" spans="1:9" x14ac:dyDescent="0.2">
      <c r="A223" s="65"/>
      <c r="B223" s="65"/>
      <c r="C223" s="65"/>
      <c r="D223" s="65"/>
      <c r="E223" s="11"/>
      <c r="G223" s="65"/>
      <c r="H223" s="65"/>
      <c r="I223" s="65"/>
    </row>
    <row r="224" spans="1:9" x14ac:dyDescent="0.2">
      <c r="A224" s="65"/>
      <c r="B224" s="65"/>
      <c r="C224" s="65"/>
      <c r="D224" s="65"/>
      <c r="E224" s="11"/>
      <c r="G224" s="65"/>
      <c r="H224" s="65"/>
      <c r="I224" s="65"/>
    </row>
    <row r="225" spans="1:9" x14ac:dyDescent="0.2">
      <c r="A225" s="65"/>
      <c r="B225" s="65"/>
      <c r="C225" s="65"/>
      <c r="D225" s="65"/>
      <c r="E225" s="11"/>
      <c r="G225" s="65"/>
      <c r="H225" s="65"/>
      <c r="I225" s="65"/>
    </row>
    <row r="226" spans="1:9" x14ac:dyDescent="0.2">
      <c r="A226" s="65"/>
      <c r="B226" s="65"/>
      <c r="C226" s="65"/>
      <c r="D226" s="65"/>
      <c r="E226" s="11"/>
      <c r="G226" s="65"/>
      <c r="H226" s="65"/>
      <c r="I226" s="65"/>
    </row>
    <row r="227" spans="1:9" x14ac:dyDescent="0.2">
      <c r="A227" s="65"/>
      <c r="B227" s="65"/>
      <c r="C227" s="65"/>
      <c r="D227" s="65"/>
      <c r="E227" s="11"/>
      <c r="G227" s="65"/>
      <c r="H227" s="65"/>
      <c r="I227" s="65"/>
    </row>
    <row r="228" spans="1:9" x14ac:dyDescent="0.2">
      <c r="A228" s="65"/>
      <c r="B228" s="65"/>
      <c r="C228" s="65"/>
      <c r="D228" s="65"/>
      <c r="E228" s="11"/>
      <c r="G228" s="65"/>
      <c r="H228" s="65"/>
      <c r="I228" s="65"/>
    </row>
    <row r="229" spans="1:9" x14ac:dyDescent="0.2">
      <c r="A229" s="65"/>
      <c r="B229" s="65"/>
      <c r="C229" s="65"/>
      <c r="D229" s="65"/>
      <c r="E229" s="11"/>
      <c r="G229" s="65"/>
      <c r="H229" s="65"/>
      <c r="I229" s="65"/>
    </row>
    <row r="230" spans="1:9" x14ac:dyDescent="0.2">
      <c r="A230" s="65"/>
      <c r="B230" s="65"/>
      <c r="C230" s="65"/>
      <c r="D230" s="65"/>
      <c r="E230" s="11"/>
      <c r="G230" s="65"/>
      <c r="H230" s="65"/>
      <c r="I230" s="65"/>
    </row>
    <row r="231" spans="1:9" x14ac:dyDescent="0.2">
      <c r="A231" s="65"/>
      <c r="B231" s="65"/>
      <c r="C231" s="65"/>
      <c r="D231" s="65"/>
      <c r="E231" s="11"/>
      <c r="G231" s="65"/>
      <c r="H231" s="65"/>
      <c r="I231" s="65"/>
    </row>
    <row r="232" spans="1:9" x14ac:dyDescent="0.2">
      <c r="A232" s="65"/>
      <c r="B232" s="65"/>
      <c r="C232" s="65"/>
      <c r="D232" s="65"/>
      <c r="E232" s="11"/>
      <c r="G232" s="65"/>
      <c r="H232" s="65"/>
      <c r="I232" s="65"/>
    </row>
    <row r="233" spans="1:9" x14ac:dyDescent="0.2">
      <c r="A233" s="65"/>
      <c r="B233" s="65"/>
      <c r="C233" s="65"/>
      <c r="D233" s="65"/>
      <c r="E233" s="11"/>
      <c r="G233" s="65"/>
      <c r="H233" s="65"/>
      <c r="I233" s="65"/>
    </row>
    <row r="234" spans="1:9" x14ac:dyDescent="0.2">
      <c r="A234" s="65"/>
      <c r="B234" s="65"/>
      <c r="C234" s="65"/>
      <c r="D234" s="65"/>
      <c r="E234" s="11"/>
      <c r="G234" s="65"/>
      <c r="H234" s="65"/>
      <c r="I234" s="65"/>
    </row>
    <row r="235" spans="1:9" x14ac:dyDescent="0.2">
      <c r="A235" s="65"/>
      <c r="B235" s="65"/>
      <c r="C235" s="65"/>
      <c r="D235" s="65"/>
      <c r="E235" s="11"/>
      <c r="G235" s="65"/>
      <c r="H235" s="65"/>
      <c r="I235" s="65"/>
    </row>
    <row r="236" spans="1:9" x14ac:dyDescent="0.2">
      <c r="A236" s="65"/>
      <c r="B236" s="65"/>
      <c r="C236" s="65"/>
      <c r="D236" s="65"/>
      <c r="E236" s="11"/>
      <c r="G236" s="65"/>
      <c r="H236" s="65"/>
      <c r="I236" s="65"/>
    </row>
  </sheetData>
  <mergeCells count="1">
    <mergeCell ref="A1:F1"/>
  </mergeCells>
  <conditionalFormatting sqref="F2:F3 F5:F91">
    <cfRule type="cellIs" dxfId="52" priority="2" stopIfTrue="1" operator="between">
      <formula>0.009</formula>
      <formula>-0.009</formula>
    </cfRule>
  </conditionalFormatting>
  <conditionalFormatting sqref="F106:F65536">
    <cfRule type="cellIs" dxfId="51"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32"/>
  <sheetViews>
    <sheetView workbookViewId="0">
      <selection sqref="A1:F1"/>
    </sheetView>
  </sheetViews>
  <sheetFormatPr defaultColWidth="9.08984375" defaultRowHeight="10" x14ac:dyDescent="0.2"/>
  <cols>
    <col min="1" max="1" width="38.6328125" style="7" bestFit="1" customWidth="1"/>
    <col min="2" max="2" width="32.08984375" style="7" bestFit="1" customWidth="1"/>
    <col min="3" max="3" width="35.453125" style="7" bestFit="1" customWidth="1"/>
    <col min="4" max="4" width="15" style="7" bestFit="1" customWidth="1"/>
    <col min="5" max="5" width="26.54296875" style="10" customWidth="1"/>
    <col min="6" max="6" width="13.54296875" style="11" bestFit="1" customWidth="1"/>
    <col min="7" max="16384" width="9.08984375" style="7"/>
  </cols>
  <sheetData>
    <row r="1" spans="1:6" s="1" customFormat="1" ht="14" x14ac:dyDescent="0.25">
      <c r="A1" s="106" t="s">
        <v>968</v>
      </c>
      <c r="B1" s="107"/>
      <c r="C1" s="107"/>
      <c r="D1" s="107"/>
      <c r="E1" s="107"/>
      <c r="F1" s="107"/>
    </row>
    <row r="2" spans="1:6" s="1" customFormat="1" ht="11.5" x14ac:dyDescent="0.25">
      <c r="E2" s="5"/>
      <c r="F2" s="9"/>
    </row>
    <row r="3" spans="1:6" s="1" customFormat="1" ht="11.5" x14ac:dyDescent="0.25">
      <c r="A3" s="8" t="s">
        <v>7</v>
      </c>
      <c r="B3" s="2"/>
      <c r="C3" s="3"/>
      <c r="D3" s="3"/>
      <c r="E3" s="4"/>
      <c r="F3" s="9"/>
    </row>
    <row r="4" spans="1:6" s="1" customFormat="1" ht="27.75" customHeight="1" x14ac:dyDescent="0.25">
      <c r="A4" s="6" t="s">
        <v>2</v>
      </c>
      <c r="B4" s="6" t="s">
        <v>0</v>
      </c>
      <c r="C4" s="13" t="s">
        <v>522</v>
      </c>
      <c r="D4" s="13" t="s">
        <v>1</v>
      </c>
      <c r="E4" s="53" t="s">
        <v>6</v>
      </c>
      <c r="F4" s="12" t="s">
        <v>3</v>
      </c>
    </row>
    <row r="5" spans="1:6" ht="10.5" x14ac:dyDescent="0.25">
      <c r="A5" s="16" t="s">
        <v>110</v>
      </c>
      <c r="B5" s="17"/>
      <c r="C5" s="17"/>
      <c r="D5" s="17"/>
      <c r="E5" s="18"/>
      <c r="F5" s="19"/>
    </row>
    <row r="6" spans="1:6" ht="10.5" x14ac:dyDescent="0.25">
      <c r="A6" s="20" t="s">
        <v>20</v>
      </c>
      <c r="B6" s="21"/>
      <c r="C6" s="21"/>
      <c r="D6" s="21"/>
      <c r="E6" s="22"/>
      <c r="F6" s="23"/>
    </row>
    <row r="7" spans="1:6" x14ac:dyDescent="0.2">
      <c r="A7" s="21" t="s">
        <v>136</v>
      </c>
      <c r="B7" s="21" t="s">
        <v>135</v>
      </c>
      <c r="C7" s="21" t="s">
        <v>113</v>
      </c>
      <c r="D7" s="24">
        <v>1542634</v>
      </c>
      <c r="E7" s="22">
        <v>14454.480579999999</v>
      </c>
      <c r="F7" s="23">
        <v>3.9198255184876398</v>
      </c>
    </row>
    <row r="8" spans="1:6" x14ac:dyDescent="0.2">
      <c r="A8" s="21" t="s">
        <v>530</v>
      </c>
      <c r="B8" s="21" t="s">
        <v>529</v>
      </c>
      <c r="C8" s="21" t="s">
        <v>132</v>
      </c>
      <c r="D8" s="24">
        <v>920254</v>
      </c>
      <c r="E8" s="22">
        <v>12683.86088</v>
      </c>
      <c r="F8" s="23">
        <v>3.4396615828011399</v>
      </c>
    </row>
    <row r="9" spans="1:6" x14ac:dyDescent="0.2">
      <c r="A9" s="21" t="s">
        <v>575</v>
      </c>
      <c r="B9" s="21" t="s">
        <v>574</v>
      </c>
      <c r="C9" s="21" t="s">
        <v>148</v>
      </c>
      <c r="D9" s="24">
        <v>658035</v>
      </c>
      <c r="E9" s="22">
        <v>11070.122810000001</v>
      </c>
      <c r="F9" s="23">
        <v>3.0020414530475001</v>
      </c>
    </row>
    <row r="10" spans="1:6" x14ac:dyDescent="0.2">
      <c r="A10" s="21" t="s">
        <v>134</v>
      </c>
      <c r="B10" s="21" t="s">
        <v>133</v>
      </c>
      <c r="C10" s="21" t="s">
        <v>127</v>
      </c>
      <c r="D10" s="24">
        <v>710246</v>
      </c>
      <c r="E10" s="22">
        <v>10948.44209</v>
      </c>
      <c r="F10" s="23">
        <v>2.96904357472707</v>
      </c>
    </row>
    <row r="11" spans="1:6" x14ac:dyDescent="0.2">
      <c r="A11" s="21" t="s">
        <v>524</v>
      </c>
      <c r="B11" s="21" t="s">
        <v>523</v>
      </c>
      <c r="C11" s="21" t="s">
        <v>132</v>
      </c>
      <c r="D11" s="24">
        <v>2665283</v>
      </c>
      <c r="E11" s="22">
        <v>10926.327660000001</v>
      </c>
      <c r="F11" s="23">
        <v>2.9630464926070199</v>
      </c>
    </row>
    <row r="12" spans="1:6" x14ac:dyDescent="0.2">
      <c r="A12" s="21" t="s">
        <v>112</v>
      </c>
      <c r="B12" s="21" t="s">
        <v>111</v>
      </c>
      <c r="C12" s="21" t="s">
        <v>113</v>
      </c>
      <c r="D12" s="24">
        <v>1104111</v>
      </c>
      <c r="E12" s="22">
        <v>10900.8879</v>
      </c>
      <c r="F12" s="23">
        <v>2.9561476338150898</v>
      </c>
    </row>
    <row r="13" spans="1:6" x14ac:dyDescent="0.2">
      <c r="A13" s="21" t="s">
        <v>150</v>
      </c>
      <c r="B13" s="21" t="s">
        <v>149</v>
      </c>
      <c r="C13" s="21" t="s">
        <v>151</v>
      </c>
      <c r="D13" s="24">
        <v>311378</v>
      </c>
      <c r="E13" s="22">
        <v>10858.37362</v>
      </c>
      <c r="F13" s="23">
        <v>2.94461843643426</v>
      </c>
    </row>
    <row r="14" spans="1:6" x14ac:dyDescent="0.2">
      <c r="A14" s="21" t="s">
        <v>795</v>
      </c>
      <c r="B14" s="21" t="s">
        <v>794</v>
      </c>
      <c r="C14" s="21" t="s">
        <v>113</v>
      </c>
      <c r="D14" s="24">
        <v>1207971</v>
      </c>
      <c r="E14" s="22">
        <v>10604.173419999999</v>
      </c>
      <c r="F14" s="23">
        <v>2.87568338025913</v>
      </c>
    </row>
    <row r="15" spans="1:6" x14ac:dyDescent="0.2">
      <c r="A15" s="21" t="s">
        <v>126</v>
      </c>
      <c r="B15" s="21" t="s">
        <v>125</v>
      </c>
      <c r="C15" s="21" t="s">
        <v>127</v>
      </c>
      <c r="D15" s="24">
        <v>676969</v>
      </c>
      <c r="E15" s="22">
        <v>10034.71149</v>
      </c>
      <c r="F15" s="23">
        <v>2.72125435095802</v>
      </c>
    </row>
    <row r="16" spans="1:6" x14ac:dyDescent="0.2">
      <c r="A16" s="21" t="s">
        <v>218</v>
      </c>
      <c r="B16" s="21" t="s">
        <v>217</v>
      </c>
      <c r="C16" s="21" t="s">
        <v>163</v>
      </c>
      <c r="D16" s="24">
        <v>491347</v>
      </c>
      <c r="E16" s="22">
        <v>9795.9851390000003</v>
      </c>
      <c r="F16" s="23">
        <v>2.6565155568238299</v>
      </c>
    </row>
    <row r="17" spans="1:6" x14ac:dyDescent="0.2">
      <c r="A17" s="21" t="s">
        <v>797</v>
      </c>
      <c r="B17" s="21" t="s">
        <v>796</v>
      </c>
      <c r="C17" s="21" t="s">
        <v>369</v>
      </c>
      <c r="D17" s="24">
        <v>18452381</v>
      </c>
      <c r="E17" s="22">
        <v>9694.8809770000007</v>
      </c>
      <c r="F17" s="23">
        <v>2.6290977141666998</v>
      </c>
    </row>
    <row r="18" spans="1:6" x14ac:dyDescent="0.2">
      <c r="A18" s="21" t="s">
        <v>662</v>
      </c>
      <c r="B18" s="21" t="s">
        <v>661</v>
      </c>
      <c r="C18" s="21" t="s">
        <v>238</v>
      </c>
      <c r="D18" s="24">
        <v>831373</v>
      </c>
      <c r="E18" s="22">
        <v>8984.6480109999993</v>
      </c>
      <c r="F18" s="23">
        <v>2.4364938161027299</v>
      </c>
    </row>
    <row r="19" spans="1:6" x14ac:dyDescent="0.2">
      <c r="A19" s="21" t="s">
        <v>131</v>
      </c>
      <c r="B19" s="21" t="s">
        <v>130</v>
      </c>
      <c r="C19" s="21" t="s">
        <v>132</v>
      </c>
      <c r="D19" s="24">
        <v>2821539</v>
      </c>
      <c r="E19" s="22">
        <v>8965.4401730000009</v>
      </c>
      <c r="F19" s="23">
        <v>2.4312849555607898</v>
      </c>
    </row>
    <row r="20" spans="1:6" x14ac:dyDescent="0.2">
      <c r="A20" s="21" t="s">
        <v>562</v>
      </c>
      <c r="B20" s="21" t="s">
        <v>561</v>
      </c>
      <c r="C20" s="21" t="s">
        <v>230</v>
      </c>
      <c r="D20" s="24">
        <v>814605</v>
      </c>
      <c r="E20" s="22">
        <v>8453.1560850000005</v>
      </c>
      <c r="F20" s="23">
        <v>2.2923616487187601</v>
      </c>
    </row>
    <row r="21" spans="1:6" x14ac:dyDescent="0.2">
      <c r="A21" s="21" t="s">
        <v>799</v>
      </c>
      <c r="B21" s="21" t="s">
        <v>798</v>
      </c>
      <c r="C21" s="21" t="s">
        <v>480</v>
      </c>
      <c r="D21" s="24">
        <v>359752</v>
      </c>
      <c r="E21" s="22">
        <v>8069.2373600000001</v>
      </c>
      <c r="F21" s="23">
        <v>2.1882489891907202</v>
      </c>
    </row>
    <row r="22" spans="1:6" x14ac:dyDescent="0.2">
      <c r="A22" s="21" t="s">
        <v>482</v>
      </c>
      <c r="B22" s="21" t="s">
        <v>481</v>
      </c>
      <c r="C22" s="21" t="s">
        <v>213</v>
      </c>
      <c r="D22" s="24">
        <v>1088593</v>
      </c>
      <c r="E22" s="22">
        <v>7960.8806089999998</v>
      </c>
      <c r="F22" s="23">
        <v>2.15886435960687</v>
      </c>
    </row>
    <row r="23" spans="1:6" x14ac:dyDescent="0.2">
      <c r="A23" s="21" t="s">
        <v>714</v>
      </c>
      <c r="B23" s="21" t="s">
        <v>713</v>
      </c>
      <c r="C23" s="21" t="s">
        <v>200</v>
      </c>
      <c r="D23" s="24">
        <v>180973</v>
      </c>
      <c r="E23" s="22">
        <v>7861.6480929999998</v>
      </c>
      <c r="F23" s="23">
        <v>2.13195407761315</v>
      </c>
    </row>
    <row r="24" spans="1:6" x14ac:dyDescent="0.2">
      <c r="A24" s="21" t="s">
        <v>141</v>
      </c>
      <c r="B24" s="21" t="s">
        <v>140</v>
      </c>
      <c r="C24" s="21" t="s">
        <v>142</v>
      </c>
      <c r="D24" s="24">
        <v>96491</v>
      </c>
      <c r="E24" s="22">
        <v>7411.4737100000002</v>
      </c>
      <c r="F24" s="23">
        <v>2.0098739361313198</v>
      </c>
    </row>
    <row r="25" spans="1:6" x14ac:dyDescent="0.2">
      <c r="A25" s="21" t="s">
        <v>318</v>
      </c>
      <c r="B25" s="21" t="s">
        <v>317</v>
      </c>
      <c r="C25" s="21" t="s">
        <v>127</v>
      </c>
      <c r="D25" s="24">
        <v>242037</v>
      </c>
      <c r="E25" s="22">
        <v>7401.4914600000002</v>
      </c>
      <c r="F25" s="23">
        <v>2.0071669085030801</v>
      </c>
    </row>
    <row r="26" spans="1:6" x14ac:dyDescent="0.2">
      <c r="A26" s="21" t="s">
        <v>174</v>
      </c>
      <c r="B26" s="21" t="s">
        <v>173</v>
      </c>
      <c r="C26" s="21" t="s">
        <v>175</v>
      </c>
      <c r="D26" s="24">
        <v>128060</v>
      </c>
      <c r="E26" s="22">
        <v>7203.375</v>
      </c>
      <c r="F26" s="23">
        <v>1.9534408717048399</v>
      </c>
    </row>
    <row r="27" spans="1:6" x14ac:dyDescent="0.2">
      <c r="A27" s="21" t="s">
        <v>153</v>
      </c>
      <c r="B27" s="21" t="s">
        <v>152</v>
      </c>
      <c r="C27" s="21" t="s">
        <v>154</v>
      </c>
      <c r="D27" s="24">
        <v>396034</v>
      </c>
      <c r="E27" s="22">
        <v>7070.7910359999996</v>
      </c>
      <c r="F27" s="23">
        <v>1.9174862068137</v>
      </c>
    </row>
    <row r="28" spans="1:6" x14ac:dyDescent="0.2">
      <c r="A28" s="21" t="s">
        <v>290</v>
      </c>
      <c r="B28" s="21" t="s">
        <v>289</v>
      </c>
      <c r="C28" s="21" t="s">
        <v>113</v>
      </c>
      <c r="D28" s="24">
        <v>329415</v>
      </c>
      <c r="E28" s="22">
        <v>6924.9621299999999</v>
      </c>
      <c r="F28" s="23">
        <v>1.87793972405299</v>
      </c>
    </row>
    <row r="29" spans="1:6" x14ac:dyDescent="0.2">
      <c r="A29" s="21" t="s">
        <v>740</v>
      </c>
      <c r="B29" s="21" t="s">
        <v>739</v>
      </c>
      <c r="C29" s="21" t="s">
        <v>208</v>
      </c>
      <c r="D29" s="24">
        <v>377497</v>
      </c>
      <c r="E29" s="22">
        <v>6785.1310780000003</v>
      </c>
      <c r="F29" s="23">
        <v>1.84001976401894</v>
      </c>
    </row>
    <row r="30" spans="1:6" x14ac:dyDescent="0.2">
      <c r="A30" s="21" t="s">
        <v>736</v>
      </c>
      <c r="B30" s="21" t="s">
        <v>735</v>
      </c>
      <c r="C30" s="21" t="s">
        <v>127</v>
      </c>
      <c r="D30" s="24">
        <v>112867</v>
      </c>
      <c r="E30" s="22">
        <v>6677.8889220000001</v>
      </c>
      <c r="F30" s="23">
        <v>1.81093739489334</v>
      </c>
    </row>
    <row r="31" spans="1:6" x14ac:dyDescent="0.2">
      <c r="A31" s="21" t="s">
        <v>115</v>
      </c>
      <c r="B31" s="21" t="s">
        <v>114</v>
      </c>
      <c r="C31" s="21" t="s">
        <v>113</v>
      </c>
      <c r="D31" s="24">
        <v>486855</v>
      </c>
      <c r="E31" s="22">
        <v>6549.6603150000001</v>
      </c>
      <c r="F31" s="23">
        <v>1.7761638336341199</v>
      </c>
    </row>
    <row r="32" spans="1:6" x14ac:dyDescent="0.2">
      <c r="A32" s="21" t="s">
        <v>724</v>
      </c>
      <c r="B32" s="21" t="s">
        <v>723</v>
      </c>
      <c r="C32" s="21" t="s">
        <v>163</v>
      </c>
      <c r="D32" s="24">
        <v>416180</v>
      </c>
      <c r="E32" s="22">
        <v>6436.2236999999996</v>
      </c>
      <c r="F32" s="23">
        <v>1.7454016256290099</v>
      </c>
    </row>
    <row r="33" spans="1:6" x14ac:dyDescent="0.2">
      <c r="A33" s="21" t="s">
        <v>762</v>
      </c>
      <c r="B33" s="21" t="s">
        <v>761</v>
      </c>
      <c r="C33" s="21" t="s">
        <v>132</v>
      </c>
      <c r="D33" s="24">
        <v>4294252</v>
      </c>
      <c r="E33" s="22">
        <v>6213.3532189999996</v>
      </c>
      <c r="F33" s="23">
        <v>1.6849626915624201</v>
      </c>
    </row>
    <row r="34" spans="1:6" x14ac:dyDescent="0.2">
      <c r="A34" s="21" t="s">
        <v>186</v>
      </c>
      <c r="B34" s="21" t="s">
        <v>185</v>
      </c>
      <c r="C34" s="21" t="s">
        <v>180</v>
      </c>
      <c r="D34" s="24">
        <v>2191879</v>
      </c>
      <c r="E34" s="22">
        <v>6196.4419330000001</v>
      </c>
      <c r="F34" s="23">
        <v>1.6803766194412999</v>
      </c>
    </row>
    <row r="35" spans="1:6" x14ac:dyDescent="0.2">
      <c r="A35" s="21" t="s">
        <v>716</v>
      </c>
      <c r="B35" s="21" t="s">
        <v>715</v>
      </c>
      <c r="C35" s="21" t="s">
        <v>213</v>
      </c>
      <c r="D35" s="24">
        <v>1941561</v>
      </c>
      <c r="E35" s="22">
        <v>6126.5957360000002</v>
      </c>
      <c r="F35" s="23">
        <v>1.66143544034775</v>
      </c>
    </row>
    <row r="36" spans="1:6" x14ac:dyDescent="0.2">
      <c r="A36" s="21" t="s">
        <v>626</v>
      </c>
      <c r="B36" s="21" t="s">
        <v>625</v>
      </c>
      <c r="C36" s="21" t="s">
        <v>194</v>
      </c>
      <c r="D36" s="24">
        <v>1263807</v>
      </c>
      <c r="E36" s="22">
        <v>5974.6475929999997</v>
      </c>
      <c r="F36" s="23">
        <v>1.62022951771901</v>
      </c>
    </row>
    <row r="37" spans="1:6" x14ac:dyDescent="0.2">
      <c r="A37" s="21" t="s">
        <v>801</v>
      </c>
      <c r="B37" s="21" t="s">
        <v>800</v>
      </c>
      <c r="C37" s="21" t="s">
        <v>194</v>
      </c>
      <c r="D37" s="24">
        <v>209500</v>
      </c>
      <c r="E37" s="22">
        <v>5946.8670000000002</v>
      </c>
      <c r="F37" s="23">
        <v>1.6126958622024801</v>
      </c>
    </row>
    <row r="38" spans="1:6" x14ac:dyDescent="0.2">
      <c r="A38" s="21" t="s">
        <v>240</v>
      </c>
      <c r="B38" s="21" t="s">
        <v>239</v>
      </c>
      <c r="C38" s="21" t="s">
        <v>145</v>
      </c>
      <c r="D38" s="24">
        <v>1446582</v>
      </c>
      <c r="E38" s="22">
        <v>5857.2105179999999</v>
      </c>
      <c r="F38" s="23">
        <v>1.5883824485106901</v>
      </c>
    </row>
    <row r="39" spans="1:6" x14ac:dyDescent="0.2">
      <c r="A39" s="21" t="s">
        <v>712</v>
      </c>
      <c r="B39" s="21" t="s">
        <v>711</v>
      </c>
      <c r="C39" s="21" t="s">
        <v>113</v>
      </c>
      <c r="D39" s="24">
        <v>2393609</v>
      </c>
      <c r="E39" s="22">
        <v>5663.518255</v>
      </c>
      <c r="F39" s="23">
        <v>1.53585618365884</v>
      </c>
    </row>
    <row r="40" spans="1:6" x14ac:dyDescent="0.2">
      <c r="A40" s="21" t="s">
        <v>147</v>
      </c>
      <c r="B40" s="21" t="s">
        <v>146</v>
      </c>
      <c r="C40" s="21" t="s">
        <v>148</v>
      </c>
      <c r="D40" s="24">
        <v>334731</v>
      </c>
      <c r="E40" s="22">
        <v>5659.2970169999999</v>
      </c>
      <c r="F40" s="23">
        <v>1.5347114509691799</v>
      </c>
    </row>
    <row r="41" spans="1:6" x14ac:dyDescent="0.2">
      <c r="A41" s="21" t="s">
        <v>532</v>
      </c>
      <c r="B41" s="21" t="s">
        <v>531</v>
      </c>
      <c r="C41" s="21" t="s">
        <v>127</v>
      </c>
      <c r="D41" s="24">
        <v>796016</v>
      </c>
      <c r="E41" s="22">
        <v>5471.8139840000003</v>
      </c>
      <c r="F41" s="23">
        <v>1.4838690306573901</v>
      </c>
    </row>
    <row r="42" spans="1:6" x14ac:dyDescent="0.2">
      <c r="A42" s="21" t="s">
        <v>202</v>
      </c>
      <c r="B42" s="21" t="s">
        <v>201</v>
      </c>
      <c r="C42" s="21" t="s">
        <v>203</v>
      </c>
      <c r="D42" s="24">
        <v>759277</v>
      </c>
      <c r="E42" s="22">
        <v>5466.4147620000003</v>
      </c>
      <c r="F42" s="23">
        <v>1.4824048474196501</v>
      </c>
    </row>
    <row r="43" spans="1:6" x14ac:dyDescent="0.2">
      <c r="A43" s="21" t="s">
        <v>803</v>
      </c>
      <c r="B43" s="21" t="s">
        <v>802</v>
      </c>
      <c r="C43" s="21" t="s">
        <v>238</v>
      </c>
      <c r="D43" s="24">
        <v>119405</v>
      </c>
      <c r="E43" s="22">
        <v>4706.1092650000001</v>
      </c>
      <c r="F43" s="23">
        <v>1.27622207436928</v>
      </c>
    </row>
    <row r="44" spans="1:6" x14ac:dyDescent="0.2">
      <c r="A44" s="21" t="s">
        <v>247</v>
      </c>
      <c r="B44" s="21" t="s">
        <v>246</v>
      </c>
      <c r="C44" s="21" t="s">
        <v>132</v>
      </c>
      <c r="D44" s="24">
        <v>99216</v>
      </c>
      <c r="E44" s="22">
        <v>4657.4966880000002</v>
      </c>
      <c r="F44" s="23">
        <v>1.2630391157157801</v>
      </c>
    </row>
    <row r="45" spans="1:6" x14ac:dyDescent="0.2">
      <c r="A45" s="21" t="s">
        <v>687</v>
      </c>
      <c r="B45" s="21" t="s">
        <v>686</v>
      </c>
      <c r="C45" s="21" t="s">
        <v>213</v>
      </c>
      <c r="D45" s="24">
        <v>517913</v>
      </c>
      <c r="E45" s="22">
        <v>4577.5740509999996</v>
      </c>
      <c r="F45" s="23">
        <v>1.2413653661622399</v>
      </c>
    </row>
    <row r="46" spans="1:6" x14ac:dyDescent="0.2">
      <c r="A46" s="21" t="s">
        <v>805</v>
      </c>
      <c r="B46" s="21" t="s">
        <v>804</v>
      </c>
      <c r="C46" s="21" t="s">
        <v>480</v>
      </c>
      <c r="D46" s="24">
        <v>405489</v>
      </c>
      <c r="E46" s="22">
        <v>4535.7999540000001</v>
      </c>
      <c r="F46" s="23">
        <v>1.2300368946529301</v>
      </c>
    </row>
    <row r="47" spans="1:6" x14ac:dyDescent="0.2">
      <c r="A47" s="21" t="s">
        <v>689</v>
      </c>
      <c r="B47" s="21" t="s">
        <v>688</v>
      </c>
      <c r="C47" s="21" t="s">
        <v>200</v>
      </c>
      <c r="D47" s="24">
        <v>248888</v>
      </c>
      <c r="E47" s="22">
        <v>4458.82852</v>
      </c>
      <c r="F47" s="23">
        <v>1.2091634644720299</v>
      </c>
    </row>
    <row r="48" spans="1:6" x14ac:dyDescent="0.2">
      <c r="A48" s="21" t="s">
        <v>766</v>
      </c>
      <c r="B48" s="21" t="s">
        <v>765</v>
      </c>
      <c r="C48" s="21" t="s">
        <v>200</v>
      </c>
      <c r="D48" s="24">
        <v>138558</v>
      </c>
      <c r="E48" s="22">
        <v>4356.2635200000004</v>
      </c>
      <c r="F48" s="23">
        <v>1.1813494657552599</v>
      </c>
    </row>
    <row r="49" spans="1:9" x14ac:dyDescent="0.2">
      <c r="A49" s="21" t="s">
        <v>807</v>
      </c>
      <c r="B49" s="21" t="s">
        <v>806</v>
      </c>
      <c r="C49" s="21" t="s">
        <v>213</v>
      </c>
      <c r="D49" s="24">
        <v>781020</v>
      </c>
      <c r="E49" s="22">
        <v>3982.0304700000002</v>
      </c>
      <c r="F49" s="23">
        <v>1.07986340742666</v>
      </c>
    </row>
    <row r="50" spans="1:9" x14ac:dyDescent="0.2">
      <c r="A50" s="21" t="s">
        <v>809</v>
      </c>
      <c r="B50" s="21" t="s">
        <v>808</v>
      </c>
      <c r="C50" s="21" t="s">
        <v>160</v>
      </c>
      <c r="D50" s="24">
        <v>596181</v>
      </c>
      <c r="E50" s="22">
        <v>3954.1704829999999</v>
      </c>
      <c r="F50" s="23">
        <v>1.07230822151853</v>
      </c>
    </row>
    <row r="51" spans="1:9" x14ac:dyDescent="0.2">
      <c r="A51" s="21" t="s">
        <v>310</v>
      </c>
      <c r="B51" s="21" t="s">
        <v>309</v>
      </c>
      <c r="C51" s="21" t="s">
        <v>230</v>
      </c>
      <c r="D51" s="24">
        <v>161037</v>
      </c>
      <c r="E51" s="22">
        <v>3684.5265599999998</v>
      </c>
      <c r="F51" s="23">
        <v>0.99918507299509496</v>
      </c>
    </row>
    <row r="52" spans="1:9" x14ac:dyDescent="0.2">
      <c r="A52" s="21" t="s">
        <v>439</v>
      </c>
      <c r="B52" s="21" t="s">
        <v>438</v>
      </c>
      <c r="C52" s="21" t="s">
        <v>142</v>
      </c>
      <c r="D52" s="24">
        <v>304510</v>
      </c>
      <c r="E52" s="22">
        <v>3495.1657799999998</v>
      </c>
      <c r="F52" s="23">
        <v>0.94783343752562299</v>
      </c>
    </row>
    <row r="53" spans="1:9" x14ac:dyDescent="0.2">
      <c r="A53" s="21" t="s">
        <v>811</v>
      </c>
      <c r="B53" s="21" t="s">
        <v>810</v>
      </c>
      <c r="C53" s="21" t="s">
        <v>567</v>
      </c>
      <c r="D53" s="24">
        <v>50109</v>
      </c>
      <c r="E53" s="22">
        <v>3359.5579050000001</v>
      </c>
      <c r="F53" s="23">
        <v>0.91105873600723197</v>
      </c>
    </row>
    <row r="54" spans="1:9" x14ac:dyDescent="0.2">
      <c r="A54" s="21" t="s">
        <v>813</v>
      </c>
      <c r="B54" s="21" t="s">
        <v>812</v>
      </c>
      <c r="C54" s="21" t="s">
        <v>151</v>
      </c>
      <c r="D54" s="24">
        <v>118401</v>
      </c>
      <c r="E54" s="22">
        <v>2887.4451869999998</v>
      </c>
      <c r="F54" s="23">
        <v>0.78302926657202099</v>
      </c>
    </row>
    <row r="55" spans="1:9" x14ac:dyDescent="0.2">
      <c r="A55" s="21" t="s">
        <v>781</v>
      </c>
      <c r="B55" s="21" t="s">
        <v>990</v>
      </c>
      <c r="C55" s="21" t="s">
        <v>132</v>
      </c>
      <c r="D55" s="24">
        <v>671957</v>
      </c>
      <c r="E55" s="22">
        <v>2701.2671399999999</v>
      </c>
      <c r="F55" s="23">
        <v>0.73254073773324901</v>
      </c>
    </row>
    <row r="56" spans="1:9" x14ac:dyDescent="0.2">
      <c r="A56" s="21" t="s">
        <v>244</v>
      </c>
      <c r="B56" s="21" t="s">
        <v>243</v>
      </c>
      <c r="C56" s="21" t="s">
        <v>245</v>
      </c>
      <c r="D56" s="24">
        <v>1867972</v>
      </c>
      <c r="E56" s="22">
        <v>2643.7407720000001</v>
      </c>
      <c r="F56" s="23">
        <v>0.71694050055943404</v>
      </c>
    </row>
    <row r="57" spans="1:9" x14ac:dyDescent="0.2">
      <c r="A57" s="21" t="s">
        <v>815</v>
      </c>
      <c r="B57" s="21" t="s">
        <v>814</v>
      </c>
      <c r="C57" s="21" t="s">
        <v>238</v>
      </c>
      <c r="D57" s="24">
        <v>713571</v>
      </c>
      <c r="E57" s="22">
        <v>2260.9497139999999</v>
      </c>
      <c r="F57" s="23">
        <v>0.61313364640838097</v>
      </c>
    </row>
    <row r="58" spans="1:9" x14ac:dyDescent="0.2">
      <c r="A58" s="21" t="s">
        <v>389</v>
      </c>
      <c r="B58" s="21" t="s">
        <v>388</v>
      </c>
      <c r="C58" s="21" t="s">
        <v>203</v>
      </c>
      <c r="D58" s="24">
        <v>158103</v>
      </c>
      <c r="E58" s="22">
        <v>1841.89995</v>
      </c>
      <c r="F58" s="23">
        <v>0.49949400717317999</v>
      </c>
    </row>
    <row r="59" spans="1:9" x14ac:dyDescent="0.2">
      <c r="A59" s="21" t="s">
        <v>816</v>
      </c>
      <c r="B59" s="21" t="s">
        <v>992</v>
      </c>
      <c r="C59" s="21" t="s">
        <v>200</v>
      </c>
      <c r="D59" s="24">
        <v>61164</v>
      </c>
      <c r="E59" s="22">
        <v>1677.3003719999999</v>
      </c>
      <c r="F59" s="23">
        <v>0.45485721634519</v>
      </c>
    </row>
    <row r="60" spans="1:9" x14ac:dyDescent="0.2">
      <c r="A60" s="21" t="s">
        <v>393</v>
      </c>
      <c r="B60" s="21" t="s">
        <v>392</v>
      </c>
      <c r="C60" s="21" t="s">
        <v>394</v>
      </c>
      <c r="D60" s="24">
        <v>172816</v>
      </c>
      <c r="E60" s="22">
        <v>1465.220456</v>
      </c>
      <c r="F60" s="23">
        <v>0.39734451209445598</v>
      </c>
    </row>
    <row r="61" spans="1:9" x14ac:dyDescent="0.2">
      <c r="A61" s="21" t="s">
        <v>818</v>
      </c>
      <c r="B61" s="21" t="s">
        <v>817</v>
      </c>
      <c r="C61" s="21" t="s">
        <v>194</v>
      </c>
      <c r="D61" s="24">
        <v>59677</v>
      </c>
      <c r="E61" s="22">
        <v>1277.565216</v>
      </c>
      <c r="F61" s="23">
        <v>0.34645539197984598</v>
      </c>
    </row>
    <row r="62" spans="1:9" ht="10.5" x14ac:dyDescent="0.25">
      <c r="A62" s="20" t="s">
        <v>27</v>
      </c>
      <c r="B62" s="20"/>
      <c r="C62" s="20"/>
      <c r="D62" s="20"/>
      <c r="E62" s="25">
        <f>SUM(E7:E61)</f>
        <v>355827.32626799983</v>
      </c>
      <c r="F62" s="26">
        <f>SUM(F7:F61)</f>
        <v>96.494718434256868</v>
      </c>
      <c r="G62" s="14"/>
      <c r="H62" s="14"/>
      <c r="I62" s="14"/>
    </row>
    <row r="63" spans="1:9" x14ac:dyDescent="0.2">
      <c r="A63" s="21"/>
      <c r="B63" s="21"/>
      <c r="C63" s="21"/>
      <c r="D63" s="21"/>
      <c r="E63" s="22"/>
      <c r="F63" s="23"/>
    </row>
    <row r="64" spans="1:9" ht="10.5" x14ac:dyDescent="0.25">
      <c r="A64" s="20" t="s">
        <v>541</v>
      </c>
      <c r="B64" s="21"/>
      <c r="C64" s="21"/>
      <c r="D64" s="21"/>
      <c r="E64" s="22"/>
      <c r="F64" s="23"/>
    </row>
    <row r="65" spans="1:9" x14ac:dyDescent="0.2">
      <c r="A65" s="21" t="s">
        <v>545</v>
      </c>
      <c r="B65" s="21" t="s">
        <v>544</v>
      </c>
      <c r="C65" s="21" t="s">
        <v>189</v>
      </c>
      <c r="D65" s="24">
        <v>70964</v>
      </c>
      <c r="E65" s="22">
        <v>5039.7213519999996</v>
      </c>
      <c r="F65" s="23">
        <v>1.36669237281141</v>
      </c>
    </row>
    <row r="66" spans="1:9" ht="10.5" x14ac:dyDescent="0.25">
      <c r="A66" s="20" t="s">
        <v>27</v>
      </c>
      <c r="B66" s="20"/>
      <c r="C66" s="20"/>
      <c r="D66" s="20"/>
      <c r="E66" s="25">
        <f>SUM(E64:E65)</f>
        <v>5039.7213519999996</v>
      </c>
      <c r="F66" s="26">
        <f>SUM(F64:F65)</f>
        <v>1.36669237281141</v>
      </c>
      <c r="G66" s="14"/>
      <c r="H66" s="14"/>
      <c r="I66" s="14"/>
    </row>
    <row r="67" spans="1:9" x14ac:dyDescent="0.2">
      <c r="A67" s="21"/>
      <c r="B67" s="21"/>
      <c r="C67" s="21"/>
      <c r="D67" s="21"/>
      <c r="E67" s="22"/>
      <c r="F67" s="23"/>
    </row>
    <row r="68" spans="1:9" ht="10.5" x14ac:dyDescent="0.25">
      <c r="A68" s="20" t="s">
        <v>36</v>
      </c>
      <c r="B68" s="20"/>
      <c r="C68" s="20"/>
      <c r="D68" s="20"/>
      <c r="E68" s="25">
        <f>E62+E66</f>
        <v>360867.04761999985</v>
      </c>
      <c r="F68" s="26">
        <f>F62+F66</f>
        <v>97.861410807068282</v>
      </c>
      <c r="G68" s="14"/>
      <c r="H68" s="14"/>
      <c r="I68" s="14"/>
    </row>
    <row r="69" spans="1:9" ht="10.5" x14ac:dyDescent="0.25">
      <c r="A69" s="20"/>
      <c r="B69" s="20"/>
      <c r="C69" s="20"/>
      <c r="D69" s="20"/>
      <c r="E69" s="25"/>
      <c r="F69" s="26"/>
      <c r="G69" s="14"/>
      <c r="H69" s="14"/>
      <c r="I69" s="14"/>
    </row>
    <row r="70" spans="1:9" ht="10.5" x14ac:dyDescent="0.25">
      <c r="A70" s="20" t="s">
        <v>38</v>
      </c>
      <c r="B70" s="20"/>
      <c r="C70" s="20"/>
      <c r="D70" s="20"/>
      <c r="E70" s="25">
        <f>E72-(E62+E66)</f>
        <v>7886.1152906001662</v>
      </c>
      <c r="F70" s="26">
        <f>F72-(F62+F66)</f>
        <v>2.1385891929317182</v>
      </c>
      <c r="G70" s="14"/>
      <c r="H70" s="14"/>
      <c r="I70" s="14"/>
    </row>
    <row r="71" spans="1:9" ht="10.5" x14ac:dyDescent="0.25">
      <c r="A71" s="20"/>
      <c r="B71" s="20"/>
      <c r="C71" s="20"/>
      <c r="D71" s="20"/>
      <c r="E71" s="25"/>
      <c r="F71" s="26"/>
      <c r="G71" s="14"/>
      <c r="H71" s="14"/>
      <c r="I71" s="14"/>
    </row>
    <row r="72" spans="1:9" ht="10.5" x14ac:dyDescent="0.25">
      <c r="A72" s="27" t="s">
        <v>37</v>
      </c>
      <c r="B72" s="27"/>
      <c r="C72" s="27"/>
      <c r="D72" s="27"/>
      <c r="E72" s="28">
        <v>368753.16291060002</v>
      </c>
      <c r="F72" s="29">
        <v>100</v>
      </c>
      <c r="G72" s="14"/>
      <c r="H72" s="14"/>
      <c r="I72" s="14"/>
    </row>
    <row r="74" spans="1:9" x14ac:dyDescent="0.2">
      <c r="A74" s="7" t="s">
        <v>1495</v>
      </c>
    </row>
    <row r="75" spans="1:9" ht="10.5" x14ac:dyDescent="0.25">
      <c r="A75" s="14" t="s">
        <v>40</v>
      </c>
    </row>
    <row r="76" spans="1:9" ht="10.5" x14ac:dyDescent="0.25">
      <c r="A76" s="14" t="s">
        <v>41</v>
      </c>
    </row>
    <row r="77" spans="1:9" ht="10.5" x14ac:dyDescent="0.25">
      <c r="A77" s="14" t="s">
        <v>42</v>
      </c>
      <c r="B77" s="14"/>
      <c r="C77" s="30" t="s">
        <v>44</v>
      </c>
      <c r="D77" s="14" t="s">
        <v>43</v>
      </c>
    </row>
    <row r="78" spans="1:9" x14ac:dyDescent="0.2">
      <c r="A78" s="7" t="s">
        <v>45</v>
      </c>
      <c r="C78" s="31">
        <v>178.696</v>
      </c>
      <c r="D78" s="31">
        <v>196.5335</v>
      </c>
    </row>
    <row r="79" spans="1:9" x14ac:dyDescent="0.2">
      <c r="A79" s="7" t="s">
        <v>46</v>
      </c>
      <c r="C79" s="31">
        <v>20.389299999999999</v>
      </c>
      <c r="D79" s="31">
        <v>22.424600000000002</v>
      </c>
    </row>
    <row r="80" spans="1:9" x14ac:dyDescent="0.2">
      <c r="A80" s="7" t="s">
        <v>47</v>
      </c>
      <c r="C80" s="31">
        <v>196.00810000000001</v>
      </c>
      <c r="D80" s="31">
        <v>216.35239999999999</v>
      </c>
    </row>
    <row r="81" spans="1:9" x14ac:dyDescent="0.2">
      <c r="A81" s="7" t="s">
        <v>48</v>
      </c>
      <c r="C81" s="31">
        <v>23.259899999999998</v>
      </c>
      <c r="D81" s="31">
        <v>25.671099999999999</v>
      </c>
    </row>
    <row r="83" spans="1:9" x14ac:dyDescent="0.2">
      <c r="A83" s="7" t="s">
        <v>53</v>
      </c>
    </row>
    <row r="85" spans="1:9" ht="10.5" x14ac:dyDescent="0.25">
      <c r="A85" s="14" t="s">
        <v>49</v>
      </c>
      <c r="D85" s="30" t="s">
        <v>55</v>
      </c>
    </row>
    <row r="87" spans="1:9" ht="10.5" x14ac:dyDescent="0.25">
      <c r="A87" s="14" t="s">
        <v>283</v>
      </c>
      <c r="D87" s="36">
        <v>0.46511432846449402</v>
      </c>
    </row>
    <row r="89" spans="1:9" ht="10.5" x14ac:dyDescent="0.25">
      <c r="A89" s="14" t="s">
        <v>993</v>
      </c>
      <c r="D89" s="30" t="s">
        <v>55</v>
      </c>
    </row>
    <row r="91" spans="1:9" ht="10.5" x14ac:dyDescent="0.25">
      <c r="A91" s="64" t="s">
        <v>994</v>
      </c>
      <c r="B91" s="65"/>
      <c r="C91" s="65"/>
      <c r="D91" s="65"/>
      <c r="E91" s="11"/>
      <c r="G91" s="65"/>
      <c r="H91" s="65"/>
      <c r="I91" s="65"/>
    </row>
    <row r="92" spans="1:9" x14ac:dyDescent="0.2">
      <c r="A92" s="66"/>
      <c r="B92" s="65"/>
      <c r="C92" s="65"/>
      <c r="D92" s="65"/>
      <c r="E92" s="11"/>
      <c r="G92" s="65"/>
      <c r="H92" s="65"/>
      <c r="I92" s="65"/>
    </row>
    <row r="93" spans="1:9" ht="10.5" x14ac:dyDescent="0.25">
      <c r="A93" s="64" t="s">
        <v>997</v>
      </c>
      <c r="B93" s="65"/>
      <c r="C93" s="65"/>
      <c r="D93" s="65"/>
      <c r="E93" s="11"/>
      <c r="G93" s="65"/>
      <c r="H93" s="65"/>
      <c r="I93" s="65"/>
    </row>
    <row r="94" spans="1:9" x14ac:dyDescent="0.2">
      <c r="A94" s="66"/>
      <c r="B94" s="65"/>
      <c r="C94" s="65"/>
      <c r="D94" s="65"/>
      <c r="E94" s="11"/>
      <c r="G94" s="65"/>
      <c r="H94" s="65"/>
      <c r="I94" s="65"/>
    </row>
    <row r="95" spans="1:9" x14ac:dyDescent="0.2">
      <c r="A95" s="65"/>
      <c r="B95" s="65"/>
      <c r="C95" s="65"/>
      <c r="D95" s="65"/>
      <c r="E95" s="11"/>
      <c r="G95" s="65"/>
      <c r="H95" s="65"/>
      <c r="I95" s="65"/>
    </row>
    <row r="96" spans="1:9" x14ac:dyDescent="0.2">
      <c r="A96" s="65"/>
      <c r="B96" s="65"/>
      <c r="C96" s="65"/>
      <c r="D96" s="65"/>
      <c r="E96" s="11"/>
      <c r="G96" s="65"/>
      <c r="H96" s="65"/>
      <c r="I96" s="65"/>
    </row>
    <row r="97" spans="1:9" x14ac:dyDescent="0.2">
      <c r="A97" s="65"/>
      <c r="B97" s="65"/>
      <c r="C97" s="65"/>
      <c r="D97" s="65"/>
      <c r="E97" s="11"/>
      <c r="G97" s="65"/>
      <c r="H97" s="65"/>
      <c r="I97" s="65"/>
    </row>
    <row r="98" spans="1:9" x14ac:dyDescent="0.2">
      <c r="A98" s="65"/>
      <c r="B98" s="65"/>
      <c r="C98" s="65"/>
      <c r="D98" s="65"/>
      <c r="E98" s="11"/>
      <c r="G98" s="65"/>
      <c r="H98" s="65"/>
      <c r="I98" s="65"/>
    </row>
    <row r="99" spans="1:9" x14ac:dyDescent="0.2">
      <c r="A99" s="65"/>
      <c r="B99" s="65"/>
      <c r="C99" s="65"/>
      <c r="D99" s="65"/>
      <c r="E99" s="11"/>
      <c r="G99" s="65"/>
      <c r="H99" s="65"/>
      <c r="I99" s="65"/>
    </row>
    <row r="100" spans="1:9" x14ac:dyDescent="0.2">
      <c r="A100" s="65"/>
      <c r="B100" s="65"/>
      <c r="C100" s="65"/>
      <c r="D100" s="65"/>
      <c r="E100" s="11"/>
      <c r="G100" s="65"/>
      <c r="H100" s="65"/>
      <c r="I100" s="65"/>
    </row>
    <row r="101" spans="1:9" x14ac:dyDescent="0.2">
      <c r="A101" s="65"/>
      <c r="B101" s="65"/>
      <c r="C101" s="65"/>
      <c r="D101" s="65"/>
      <c r="E101" s="11"/>
      <c r="G101" s="65"/>
      <c r="H101" s="65"/>
      <c r="I101" s="65"/>
    </row>
    <row r="102" spans="1:9" x14ac:dyDescent="0.2">
      <c r="A102" s="65"/>
      <c r="B102" s="65"/>
      <c r="C102" s="65"/>
      <c r="D102" s="65"/>
      <c r="E102" s="11"/>
      <c r="G102" s="65"/>
      <c r="H102" s="65"/>
      <c r="I102" s="65"/>
    </row>
    <row r="103" spans="1:9" x14ac:dyDescent="0.2">
      <c r="A103" s="65"/>
      <c r="B103" s="65"/>
      <c r="C103" s="65"/>
      <c r="D103" s="65"/>
      <c r="E103" s="11"/>
      <c r="G103" s="65"/>
      <c r="H103" s="65"/>
      <c r="I103" s="65"/>
    </row>
    <row r="104" spans="1:9" x14ac:dyDescent="0.2">
      <c r="A104" s="65"/>
      <c r="B104" s="65"/>
      <c r="C104" s="65"/>
      <c r="D104" s="65"/>
      <c r="E104" s="11"/>
      <c r="G104" s="65"/>
      <c r="H104" s="65"/>
      <c r="I104" s="65"/>
    </row>
    <row r="105" spans="1:9" x14ac:dyDescent="0.2">
      <c r="A105" s="65"/>
      <c r="B105" s="65"/>
      <c r="C105" s="65"/>
      <c r="D105" s="65"/>
      <c r="E105" s="11"/>
      <c r="G105" s="65"/>
      <c r="H105" s="65"/>
      <c r="I105" s="65"/>
    </row>
    <row r="106" spans="1:9" x14ac:dyDescent="0.2">
      <c r="A106" s="65"/>
      <c r="B106" s="65"/>
      <c r="C106" s="65"/>
      <c r="D106" s="65"/>
      <c r="E106" s="11"/>
      <c r="G106" s="65"/>
      <c r="H106" s="65"/>
      <c r="I106" s="65"/>
    </row>
    <row r="107" spans="1:9" x14ac:dyDescent="0.2">
      <c r="A107" s="65"/>
      <c r="B107" s="65"/>
      <c r="C107" s="65"/>
      <c r="D107" s="65"/>
      <c r="E107" s="11"/>
      <c r="G107" s="65"/>
      <c r="H107" s="65"/>
      <c r="I107" s="65"/>
    </row>
    <row r="108" spans="1:9" x14ac:dyDescent="0.2">
      <c r="A108" s="65"/>
      <c r="B108" s="65"/>
      <c r="C108" s="65"/>
      <c r="D108" s="65"/>
      <c r="E108" s="11"/>
      <c r="G108" s="65"/>
      <c r="H108" s="65"/>
      <c r="I108" s="65"/>
    </row>
    <row r="109" spans="1:9" x14ac:dyDescent="0.2">
      <c r="A109" s="65"/>
      <c r="B109" s="65"/>
      <c r="C109" s="65"/>
      <c r="D109" s="65"/>
      <c r="E109" s="11"/>
      <c r="G109" s="65"/>
      <c r="H109" s="65"/>
      <c r="I109" s="65"/>
    </row>
    <row r="110" spans="1:9" x14ac:dyDescent="0.2">
      <c r="A110" s="65"/>
      <c r="B110" s="65"/>
      <c r="C110" s="65"/>
      <c r="D110" s="65"/>
      <c r="E110" s="11"/>
      <c r="G110" s="65"/>
      <c r="H110" s="65"/>
      <c r="I110" s="65"/>
    </row>
    <row r="111" spans="1:9" ht="10.5" x14ac:dyDescent="0.25">
      <c r="A111" s="64" t="s">
        <v>1017</v>
      </c>
      <c r="B111" s="65"/>
      <c r="C111" s="65"/>
      <c r="D111" s="65"/>
      <c r="E111" s="11"/>
      <c r="G111" s="65"/>
      <c r="H111" s="65"/>
      <c r="I111" s="65"/>
    </row>
    <row r="112" spans="1:9" x14ac:dyDescent="0.2">
      <c r="A112" s="65"/>
      <c r="B112" s="65"/>
      <c r="C112" s="65"/>
      <c r="D112" s="65"/>
      <c r="E112" s="11"/>
      <c r="G112" s="65"/>
      <c r="H112" s="65"/>
      <c r="I112" s="65"/>
    </row>
    <row r="113" spans="1:9" ht="10.5" x14ac:dyDescent="0.25">
      <c r="A113" s="64" t="s">
        <v>998</v>
      </c>
      <c r="B113" s="65"/>
      <c r="C113" s="65"/>
      <c r="D113" s="65"/>
      <c r="E113" s="11"/>
      <c r="G113" s="65"/>
      <c r="H113" s="65"/>
      <c r="I113" s="65"/>
    </row>
    <row r="114" spans="1:9" x14ac:dyDescent="0.2">
      <c r="A114" s="65"/>
      <c r="B114" s="65"/>
      <c r="C114" s="65"/>
      <c r="D114" s="65"/>
      <c r="E114" s="11"/>
      <c r="G114" s="65"/>
      <c r="H114" s="65"/>
      <c r="I114" s="65"/>
    </row>
    <row r="115" spans="1:9" x14ac:dyDescent="0.2">
      <c r="A115" s="65"/>
      <c r="B115" s="65"/>
      <c r="C115" s="65"/>
      <c r="D115" s="65"/>
      <c r="E115" s="11"/>
      <c r="G115" s="65"/>
      <c r="H115" s="65"/>
      <c r="I115" s="65"/>
    </row>
    <row r="116" spans="1:9" x14ac:dyDescent="0.2">
      <c r="A116" s="65"/>
      <c r="B116" s="65"/>
      <c r="C116" s="65"/>
      <c r="D116" s="65"/>
      <c r="E116" s="11"/>
      <c r="G116" s="65"/>
      <c r="H116" s="65"/>
      <c r="I116" s="65"/>
    </row>
    <row r="117" spans="1:9" x14ac:dyDescent="0.2">
      <c r="A117" s="65"/>
      <c r="B117" s="65"/>
      <c r="C117" s="65"/>
      <c r="D117" s="65"/>
      <c r="E117" s="11"/>
      <c r="G117" s="65"/>
      <c r="H117" s="65"/>
      <c r="I117" s="65"/>
    </row>
    <row r="118" spans="1:9" x14ac:dyDescent="0.2">
      <c r="A118" s="65"/>
      <c r="B118" s="65"/>
      <c r="C118" s="65"/>
      <c r="D118" s="65"/>
      <c r="E118" s="11"/>
      <c r="G118" s="65"/>
      <c r="H118" s="65"/>
      <c r="I118" s="65"/>
    </row>
    <row r="119" spans="1:9" x14ac:dyDescent="0.2">
      <c r="A119" s="65"/>
      <c r="B119" s="65"/>
      <c r="C119" s="65"/>
      <c r="D119" s="65"/>
      <c r="E119" s="11"/>
      <c r="G119" s="65"/>
      <c r="H119" s="65"/>
      <c r="I119" s="65"/>
    </row>
    <row r="120" spans="1:9" x14ac:dyDescent="0.2">
      <c r="A120" s="65"/>
      <c r="B120" s="65"/>
      <c r="C120" s="65"/>
      <c r="D120" s="65"/>
      <c r="E120" s="11"/>
      <c r="G120" s="65"/>
      <c r="H120" s="65"/>
      <c r="I120" s="65"/>
    </row>
    <row r="121" spans="1:9" x14ac:dyDescent="0.2">
      <c r="A121" s="65"/>
      <c r="B121" s="65"/>
      <c r="C121" s="65"/>
      <c r="D121" s="65"/>
      <c r="E121" s="11"/>
      <c r="G121" s="65"/>
      <c r="H121" s="65"/>
      <c r="I121" s="65"/>
    </row>
    <row r="122" spans="1:9" x14ac:dyDescent="0.2">
      <c r="A122" s="65"/>
      <c r="B122" s="65"/>
      <c r="C122" s="65"/>
      <c r="D122" s="65"/>
      <c r="E122" s="11"/>
      <c r="G122" s="65"/>
      <c r="H122" s="65"/>
      <c r="I122" s="65"/>
    </row>
    <row r="123" spans="1:9" x14ac:dyDescent="0.2">
      <c r="A123" s="65"/>
      <c r="B123" s="65"/>
      <c r="C123" s="65"/>
      <c r="D123" s="65"/>
      <c r="E123" s="11"/>
      <c r="G123" s="65"/>
      <c r="H123" s="65"/>
      <c r="I123" s="65"/>
    </row>
    <row r="124" spans="1:9" x14ac:dyDescent="0.2">
      <c r="A124" s="65"/>
      <c r="B124" s="65"/>
      <c r="C124" s="65"/>
      <c r="D124" s="65"/>
      <c r="E124" s="11"/>
      <c r="G124" s="65"/>
      <c r="H124" s="65"/>
      <c r="I124" s="65"/>
    </row>
    <row r="125" spans="1:9" x14ac:dyDescent="0.2">
      <c r="A125" s="65"/>
      <c r="B125" s="65"/>
      <c r="C125" s="65"/>
      <c r="D125" s="65"/>
      <c r="E125" s="11"/>
      <c r="G125" s="65"/>
      <c r="H125" s="65"/>
      <c r="I125" s="65"/>
    </row>
    <row r="126" spans="1:9" x14ac:dyDescent="0.2">
      <c r="A126" s="65"/>
      <c r="B126" s="65"/>
      <c r="C126" s="65"/>
      <c r="D126" s="65"/>
      <c r="E126" s="11"/>
      <c r="G126" s="65"/>
      <c r="H126" s="65"/>
      <c r="I126" s="65"/>
    </row>
    <row r="127" spans="1:9" x14ac:dyDescent="0.2">
      <c r="A127" s="65"/>
      <c r="B127" s="65"/>
      <c r="C127" s="65"/>
      <c r="D127" s="65"/>
      <c r="E127" s="11"/>
      <c r="G127" s="65"/>
      <c r="H127" s="65"/>
      <c r="I127" s="65"/>
    </row>
    <row r="128" spans="1:9" x14ac:dyDescent="0.2">
      <c r="A128" s="65"/>
      <c r="B128" s="65"/>
      <c r="C128" s="65"/>
      <c r="D128" s="65"/>
      <c r="E128" s="11"/>
      <c r="G128" s="65"/>
      <c r="H128" s="65"/>
      <c r="I128" s="65"/>
    </row>
    <row r="129" spans="1:9" x14ac:dyDescent="0.2">
      <c r="A129" s="65"/>
      <c r="B129" s="65"/>
      <c r="C129" s="65"/>
      <c r="D129" s="65"/>
      <c r="E129" s="11"/>
      <c r="G129" s="65"/>
      <c r="H129" s="65"/>
      <c r="I129" s="65"/>
    </row>
    <row r="130" spans="1:9" x14ac:dyDescent="0.2">
      <c r="A130" s="7" t="s">
        <v>1018</v>
      </c>
      <c r="B130" s="65"/>
      <c r="C130" s="65"/>
      <c r="D130" s="65"/>
      <c r="E130" s="11"/>
      <c r="G130" s="65"/>
      <c r="H130" s="65"/>
      <c r="I130" s="65"/>
    </row>
    <row r="132" spans="1:9" x14ac:dyDescent="0.2">
      <c r="A132" s="65" t="s">
        <v>1001</v>
      </c>
    </row>
  </sheetData>
  <mergeCells count="1">
    <mergeCell ref="A1:F1"/>
  </mergeCells>
  <conditionalFormatting sqref="F2:F3">
    <cfRule type="cellIs" dxfId="50" priority="3" stopIfTrue="1" operator="between">
      <formula>0.009</formula>
      <formula>-0.009</formula>
    </cfRule>
  </conditionalFormatting>
  <conditionalFormatting sqref="F5:F127">
    <cfRule type="cellIs" dxfId="49" priority="1" stopIfTrue="1" operator="between">
      <formula>0.009</formula>
      <formula>-0.009</formula>
    </cfRule>
  </conditionalFormatting>
  <conditionalFormatting sqref="F131:F65536">
    <cfRule type="cellIs" dxfId="48" priority="2" stopIfTrue="1" operator="between">
      <formula>0.009</formula>
      <formula>-0.009</formula>
    </cfRule>
  </conditionalFormatting>
  <hyperlinks>
    <hyperlink ref="A92" r:id="rId1" tooltip="https://www.franklintempletonindia.com/downloadsServlet/pdf/product-labels-jg9o5k7l" display="https://www.franklintempletonindia.com/downloadsServlet/pdf/product-labels-jg9o5k7l" xr:uid="{00000000-0004-0000-1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111"/>
  <sheetViews>
    <sheetView workbookViewId="0">
      <selection sqref="A1:F1"/>
    </sheetView>
  </sheetViews>
  <sheetFormatPr defaultColWidth="9.08984375" defaultRowHeight="10" x14ac:dyDescent="0.2"/>
  <cols>
    <col min="1" max="1" width="38.6328125" style="7" bestFit="1" customWidth="1"/>
    <col min="2" max="2" width="34.08984375" style="7" bestFit="1" customWidth="1"/>
    <col min="3" max="3" width="25.54296875" style="7" bestFit="1" customWidth="1"/>
    <col min="4" max="4" width="15" style="7" bestFit="1" customWidth="1"/>
    <col min="5" max="5" width="26.54296875" style="10" customWidth="1"/>
    <col min="6" max="6" width="13.54296875" style="11" bestFit="1" customWidth="1"/>
    <col min="7" max="16384" width="9.08984375" style="7"/>
  </cols>
  <sheetData>
    <row r="1" spans="1:6" s="1" customFormat="1" ht="14" x14ac:dyDescent="0.25">
      <c r="A1" s="106" t="s">
        <v>969</v>
      </c>
      <c r="B1" s="107"/>
      <c r="C1" s="107"/>
      <c r="D1" s="107"/>
      <c r="E1" s="107"/>
      <c r="F1" s="107"/>
    </row>
    <row r="2" spans="1:6" s="1" customFormat="1" ht="11.5" x14ac:dyDescent="0.25">
      <c r="E2" s="5"/>
      <c r="F2" s="9"/>
    </row>
    <row r="3" spans="1:6" s="1" customFormat="1" ht="11.5" x14ac:dyDescent="0.25">
      <c r="A3" s="8" t="s">
        <v>7</v>
      </c>
      <c r="B3" s="2"/>
      <c r="C3" s="3"/>
      <c r="D3" s="3"/>
      <c r="E3" s="4"/>
      <c r="F3" s="9"/>
    </row>
    <row r="4" spans="1:6" s="1" customFormat="1" ht="27.75" customHeight="1" x14ac:dyDescent="0.25">
      <c r="A4" s="6" t="s">
        <v>2</v>
      </c>
      <c r="B4" s="6" t="s">
        <v>0</v>
      </c>
      <c r="C4" s="13" t="s">
        <v>522</v>
      </c>
      <c r="D4" s="13" t="s">
        <v>1</v>
      </c>
      <c r="E4" s="53" t="s">
        <v>6</v>
      </c>
      <c r="F4" s="12" t="s">
        <v>3</v>
      </c>
    </row>
    <row r="5" spans="1:6" ht="10.5" x14ac:dyDescent="0.25">
      <c r="A5" s="16" t="s">
        <v>110</v>
      </c>
      <c r="B5" s="17"/>
      <c r="C5" s="17"/>
      <c r="D5" s="17"/>
      <c r="E5" s="18"/>
      <c r="F5" s="19"/>
    </row>
    <row r="6" spans="1:6" ht="10.5" x14ac:dyDescent="0.25">
      <c r="A6" s="20" t="s">
        <v>20</v>
      </c>
      <c r="B6" s="21"/>
      <c r="C6" s="21"/>
      <c r="D6" s="21"/>
      <c r="E6" s="22"/>
      <c r="F6" s="23"/>
    </row>
    <row r="7" spans="1:6" x14ac:dyDescent="0.2">
      <c r="A7" s="21" t="s">
        <v>112</v>
      </c>
      <c r="B7" s="21" t="s">
        <v>111</v>
      </c>
      <c r="C7" s="21" t="s">
        <v>113</v>
      </c>
      <c r="D7" s="24">
        <v>6349824</v>
      </c>
      <c r="E7" s="22">
        <v>62691.81235</v>
      </c>
      <c r="F7" s="23">
        <v>7.9106336890721396</v>
      </c>
    </row>
    <row r="8" spans="1:6" x14ac:dyDescent="0.2">
      <c r="A8" s="21" t="s">
        <v>115</v>
      </c>
      <c r="B8" s="21" t="s">
        <v>114</v>
      </c>
      <c r="C8" s="21" t="s">
        <v>113</v>
      </c>
      <c r="D8" s="24">
        <v>4064286</v>
      </c>
      <c r="E8" s="22">
        <v>54676.83956</v>
      </c>
      <c r="F8" s="23">
        <v>6.8992813067929797</v>
      </c>
    </row>
    <row r="9" spans="1:6" x14ac:dyDescent="0.2">
      <c r="A9" s="21" t="s">
        <v>150</v>
      </c>
      <c r="B9" s="21" t="s">
        <v>149</v>
      </c>
      <c r="C9" s="21" t="s">
        <v>151</v>
      </c>
      <c r="D9" s="24">
        <v>1226470</v>
      </c>
      <c r="E9" s="22">
        <v>42769.461840000004</v>
      </c>
      <c r="F9" s="23">
        <v>5.3967740445294199</v>
      </c>
    </row>
    <row r="10" spans="1:6" x14ac:dyDescent="0.2">
      <c r="A10" s="21" t="s">
        <v>126</v>
      </c>
      <c r="B10" s="21" t="s">
        <v>125</v>
      </c>
      <c r="C10" s="21" t="s">
        <v>127</v>
      </c>
      <c r="D10" s="24">
        <v>2665266</v>
      </c>
      <c r="E10" s="22">
        <v>39507.23792</v>
      </c>
      <c r="F10" s="23">
        <v>4.9851372218646697</v>
      </c>
    </row>
    <row r="11" spans="1:6" x14ac:dyDescent="0.2">
      <c r="A11" s="21" t="s">
        <v>123</v>
      </c>
      <c r="B11" s="21" t="s">
        <v>122</v>
      </c>
      <c r="C11" s="21" t="s">
        <v>124</v>
      </c>
      <c r="D11" s="24">
        <v>2553665</v>
      </c>
      <c r="E11" s="22">
        <v>37957.67656</v>
      </c>
      <c r="F11" s="23">
        <v>4.7896091004368602</v>
      </c>
    </row>
    <row r="12" spans="1:6" x14ac:dyDescent="0.2">
      <c r="A12" s="21" t="s">
        <v>290</v>
      </c>
      <c r="B12" s="21" t="s">
        <v>289</v>
      </c>
      <c r="C12" s="21" t="s">
        <v>113</v>
      </c>
      <c r="D12" s="24">
        <v>1765683</v>
      </c>
      <c r="E12" s="22">
        <v>37118.188029999998</v>
      </c>
      <c r="F12" s="23">
        <v>4.6836800165888297</v>
      </c>
    </row>
    <row r="13" spans="1:6" x14ac:dyDescent="0.2">
      <c r="A13" s="21" t="s">
        <v>134</v>
      </c>
      <c r="B13" s="21" t="s">
        <v>133</v>
      </c>
      <c r="C13" s="21" t="s">
        <v>127</v>
      </c>
      <c r="D13" s="24">
        <v>2259491</v>
      </c>
      <c r="E13" s="22">
        <v>34830.053769999999</v>
      </c>
      <c r="F13" s="23">
        <v>4.3949566365528101</v>
      </c>
    </row>
    <row r="14" spans="1:6" x14ac:dyDescent="0.2">
      <c r="A14" s="21" t="s">
        <v>136</v>
      </c>
      <c r="B14" s="21" t="s">
        <v>135</v>
      </c>
      <c r="C14" s="21" t="s">
        <v>113</v>
      </c>
      <c r="D14" s="24">
        <v>3615977</v>
      </c>
      <c r="E14" s="22">
        <v>33881.704489999996</v>
      </c>
      <c r="F14" s="23">
        <v>4.2752911893091996</v>
      </c>
    </row>
    <row r="15" spans="1:6" x14ac:dyDescent="0.2">
      <c r="A15" s="21" t="s">
        <v>129</v>
      </c>
      <c r="B15" s="21" t="s">
        <v>128</v>
      </c>
      <c r="C15" s="21" t="s">
        <v>113</v>
      </c>
      <c r="D15" s="24">
        <v>2698644</v>
      </c>
      <c r="E15" s="22">
        <v>33268.883229999999</v>
      </c>
      <c r="F15" s="23">
        <v>4.1979636353110603</v>
      </c>
    </row>
    <row r="16" spans="1:6" x14ac:dyDescent="0.2">
      <c r="A16" s="21" t="s">
        <v>131</v>
      </c>
      <c r="B16" s="21" t="s">
        <v>130</v>
      </c>
      <c r="C16" s="21" t="s">
        <v>132</v>
      </c>
      <c r="D16" s="24">
        <v>9764369</v>
      </c>
      <c r="E16" s="22">
        <v>31026.282500000001</v>
      </c>
      <c r="F16" s="23">
        <v>3.9149858074117301</v>
      </c>
    </row>
    <row r="17" spans="1:6" x14ac:dyDescent="0.2">
      <c r="A17" s="21" t="s">
        <v>318</v>
      </c>
      <c r="B17" s="21" t="s">
        <v>317</v>
      </c>
      <c r="C17" s="21" t="s">
        <v>127</v>
      </c>
      <c r="D17" s="24">
        <v>988519</v>
      </c>
      <c r="E17" s="22">
        <v>30228.91102</v>
      </c>
      <c r="F17" s="23">
        <v>3.8143711744006699</v>
      </c>
    </row>
    <row r="18" spans="1:6" x14ac:dyDescent="0.2">
      <c r="A18" s="21" t="s">
        <v>820</v>
      </c>
      <c r="B18" s="21" t="s">
        <v>819</v>
      </c>
      <c r="C18" s="21" t="s">
        <v>148</v>
      </c>
      <c r="D18" s="24">
        <v>846654</v>
      </c>
      <c r="E18" s="22">
        <v>30141.729050000002</v>
      </c>
      <c r="F18" s="23">
        <v>3.8033703019883101</v>
      </c>
    </row>
    <row r="19" spans="1:6" x14ac:dyDescent="0.2">
      <c r="A19" s="21" t="s">
        <v>117</v>
      </c>
      <c r="B19" s="21" t="s">
        <v>116</v>
      </c>
      <c r="C19" s="21" t="s">
        <v>118</v>
      </c>
      <c r="D19" s="24">
        <v>651438</v>
      </c>
      <c r="E19" s="22">
        <v>26258.814340000001</v>
      </c>
      <c r="F19" s="23">
        <v>3.31341292533385</v>
      </c>
    </row>
    <row r="20" spans="1:6" x14ac:dyDescent="0.2">
      <c r="A20" s="21" t="s">
        <v>147</v>
      </c>
      <c r="B20" s="21" t="s">
        <v>146</v>
      </c>
      <c r="C20" s="21" t="s">
        <v>148</v>
      </c>
      <c r="D20" s="24">
        <v>1429810</v>
      </c>
      <c r="E20" s="22">
        <v>24173.79767</v>
      </c>
      <c r="F20" s="23">
        <v>3.0503195086066999</v>
      </c>
    </row>
    <row r="21" spans="1:6" x14ac:dyDescent="0.2">
      <c r="A21" s="21" t="s">
        <v>171</v>
      </c>
      <c r="B21" s="21" t="s">
        <v>170</v>
      </c>
      <c r="C21" s="21" t="s">
        <v>172</v>
      </c>
      <c r="D21" s="24">
        <v>979637</v>
      </c>
      <c r="E21" s="22">
        <v>24152.950239999998</v>
      </c>
      <c r="F21" s="23">
        <v>3.0476889197641301</v>
      </c>
    </row>
    <row r="22" spans="1:6" x14ac:dyDescent="0.2">
      <c r="A22" s="21" t="s">
        <v>530</v>
      </c>
      <c r="B22" s="21" t="s">
        <v>529</v>
      </c>
      <c r="C22" s="21" t="s">
        <v>132</v>
      </c>
      <c r="D22" s="24">
        <v>1362748</v>
      </c>
      <c r="E22" s="22">
        <v>18782.755679999998</v>
      </c>
      <c r="F22" s="23">
        <v>2.3700622822370701</v>
      </c>
    </row>
    <row r="23" spans="1:6" x14ac:dyDescent="0.2">
      <c r="A23" s="21" t="s">
        <v>805</v>
      </c>
      <c r="B23" s="21" t="s">
        <v>804</v>
      </c>
      <c r="C23" s="21" t="s">
        <v>480</v>
      </c>
      <c r="D23" s="24">
        <v>1415978</v>
      </c>
      <c r="E23" s="22">
        <v>15839.12991</v>
      </c>
      <c r="F23" s="23">
        <v>1.99862709299448</v>
      </c>
    </row>
    <row r="24" spans="1:6" x14ac:dyDescent="0.2">
      <c r="A24" s="21" t="s">
        <v>174</v>
      </c>
      <c r="B24" s="21" t="s">
        <v>173</v>
      </c>
      <c r="C24" s="21" t="s">
        <v>175</v>
      </c>
      <c r="D24" s="24">
        <v>275853</v>
      </c>
      <c r="E24" s="22">
        <v>15516.731250000001</v>
      </c>
      <c r="F24" s="23">
        <v>1.95794590025963</v>
      </c>
    </row>
    <row r="25" spans="1:6" x14ac:dyDescent="0.2">
      <c r="A25" s="21" t="s">
        <v>242</v>
      </c>
      <c r="B25" s="21" t="s">
        <v>241</v>
      </c>
      <c r="C25" s="21" t="s">
        <v>180</v>
      </c>
      <c r="D25" s="24">
        <v>397307</v>
      </c>
      <c r="E25" s="22">
        <v>14885.90137</v>
      </c>
      <c r="F25" s="23">
        <v>1.8783459666520099</v>
      </c>
    </row>
    <row r="26" spans="1:6" x14ac:dyDescent="0.2">
      <c r="A26" s="21" t="s">
        <v>141</v>
      </c>
      <c r="B26" s="21" t="s">
        <v>140</v>
      </c>
      <c r="C26" s="21" t="s">
        <v>142</v>
      </c>
      <c r="D26" s="24">
        <v>192058</v>
      </c>
      <c r="E26" s="22">
        <v>14751.974980000001</v>
      </c>
      <c r="F26" s="23">
        <v>1.86144674851049</v>
      </c>
    </row>
    <row r="27" spans="1:6" x14ac:dyDescent="0.2">
      <c r="A27" s="21" t="s">
        <v>240</v>
      </c>
      <c r="B27" s="21" t="s">
        <v>239</v>
      </c>
      <c r="C27" s="21" t="s">
        <v>145</v>
      </c>
      <c r="D27" s="24">
        <v>3333063</v>
      </c>
      <c r="E27" s="22">
        <v>13495.57209</v>
      </c>
      <c r="F27" s="23">
        <v>1.7029102083129599</v>
      </c>
    </row>
    <row r="28" spans="1:6" x14ac:dyDescent="0.2">
      <c r="A28" s="21" t="s">
        <v>212</v>
      </c>
      <c r="B28" s="21" t="s">
        <v>211</v>
      </c>
      <c r="C28" s="21" t="s">
        <v>213</v>
      </c>
      <c r="D28" s="24">
        <v>778186</v>
      </c>
      <c r="E28" s="22">
        <v>13204.260050000001</v>
      </c>
      <c r="F28" s="23">
        <v>1.66615161494529</v>
      </c>
    </row>
    <row r="29" spans="1:6" x14ac:dyDescent="0.2">
      <c r="A29" s="21" t="s">
        <v>714</v>
      </c>
      <c r="B29" s="21" t="s">
        <v>713</v>
      </c>
      <c r="C29" s="21" t="s">
        <v>200</v>
      </c>
      <c r="D29" s="24">
        <v>294977</v>
      </c>
      <c r="E29" s="22">
        <v>12814.095859999999</v>
      </c>
      <c r="F29" s="23">
        <v>1.61691957219539</v>
      </c>
    </row>
    <row r="30" spans="1:6" x14ac:dyDescent="0.2">
      <c r="A30" s="21" t="s">
        <v>162</v>
      </c>
      <c r="B30" s="21" t="s">
        <v>161</v>
      </c>
      <c r="C30" s="21" t="s">
        <v>163</v>
      </c>
      <c r="D30" s="24">
        <v>1563064</v>
      </c>
      <c r="E30" s="22">
        <v>11439.283880000001</v>
      </c>
      <c r="F30" s="23">
        <v>1.4434418315231199</v>
      </c>
    </row>
    <row r="31" spans="1:6" x14ac:dyDescent="0.2">
      <c r="A31" s="21" t="s">
        <v>813</v>
      </c>
      <c r="B31" s="21" t="s">
        <v>812</v>
      </c>
      <c r="C31" s="21" t="s">
        <v>151</v>
      </c>
      <c r="D31" s="24">
        <v>442082</v>
      </c>
      <c r="E31" s="22">
        <v>10781.05373</v>
      </c>
      <c r="F31" s="23">
        <v>1.36038445282297</v>
      </c>
    </row>
    <row r="32" spans="1:6" x14ac:dyDescent="0.2">
      <c r="A32" s="21" t="s">
        <v>247</v>
      </c>
      <c r="B32" s="21" t="s">
        <v>246</v>
      </c>
      <c r="C32" s="21" t="s">
        <v>132</v>
      </c>
      <c r="D32" s="24">
        <v>220492</v>
      </c>
      <c r="E32" s="22">
        <v>10350.55596</v>
      </c>
      <c r="F32" s="23">
        <v>1.3060630026243401</v>
      </c>
    </row>
    <row r="33" spans="1:9" x14ac:dyDescent="0.2">
      <c r="A33" s="21" t="s">
        <v>218</v>
      </c>
      <c r="B33" s="21" t="s">
        <v>217</v>
      </c>
      <c r="C33" s="21" t="s">
        <v>163</v>
      </c>
      <c r="D33" s="24">
        <v>418631</v>
      </c>
      <c r="E33" s="22">
        <v>8346.2462469999991</v>
      </c>
      <c r="F33" s="23">
        <v>1.05315342249489</v>
      </c>
    </row>
    <row r="34" spans="1:9" x14ac:dyDescent="0.2">
      <c r="A34" s="21" t="s">
        <v>575</v>
      </c>
      <c r="B34" s="21" t="s">
        <v>574</v>
      </c>
      <c r="C34" s="21" t="s">
        <v>148</v>
      </c>
      <c r="D34" s="24">
        <v>486932</v>
      </c>
      <c r="E34" s="22">
        <v>8191.6570359999996</v>
      </c>
      <c r="F34" s="23">
        <v>1.0336469100068399</v>
      </c>
    </row>
    <row r="35" spans="1:9" x14ac:dyDescent="0.2">
      <c r="A35" s="21" t="s">
        <v>562</v>
      </c>
      <c r="B35" s="21" t="s">
        <v>561</v>
      </c>
      <c r="C35" s="21" t="s">
        <v>230</v>
      </c>
      <c r="D35" s="24">
        <v>769378</v>
      </c>
      <c r="E35" s="22">
        <v>7983.8355060000004</v>
      </c>
      <c r="F35" s="23">
        <v>1.0074233899823399</v>
      </c>
    </row>
    <row r="36" spans="1:9" x14ac:dyDescent="0.2">
      <c r="A36" s="21" t="s">
        <v>138</v>
      </c>
      <c r="B36" s="21" t="s">
        <v>137</v>
      </c>
      <c r="C36" s="21" t="s">
        <v>139</v>
      </c>
      <c r="D36" s="24">
        <v>64173</v>
      </c>
      <c r="E36" s="22">
        <v>7666.7483099999999</v>
      </c>
      <c r="F36" s="23">
        <v>0.96741241309357195</v>
      </c>
    </row>
    <row r="37" spans="1:9" x14ac:dyDescent="0.2">
      <c r="A37" s="21" t="s">
        <v>524</v>
      </c>
      <c r="B37" s="21" t="s">
        <v>523</v>
      </c>
      <c r="C37" s="21" t="s">
        <v>132</v>
      </c>
      <c r="D37" s="24">
        <v>1855018</v>
      </c>
      <c r="E37" s="22">
        <v>7604.646291</v>
      </c>
      <c r="F37" s="23">
        <v>0.95957620123039999</v>
      </c>
    </row>
    <row r="38" spans="1:9" x14ac:dyDescent="0.2">
      <c r="A38" s="21" t="s">
        <v>482</v>
      </c>
      <c r="B38" s="21" t="s">
        <v>481</v>
      </c>
      <c r="C38" s="21" t="s">
        <v>213</v>
      </c>
      <c r="D38" s="24">
        <v>1029941</v>
      </c>
      <c r="E38" s="22">
        <v>7531.958533</v>
      </c>
      <c r="F38" s="23">
        <v>0.95040425029033504</v>
      </c>
    </row>
    <row r="39" spans="1:9" x14ac:dyDescent="0.2">
      <c r="A39" s="21" t="s">
        <v>153</v>
      </c>
      <c r="B39" s="21" t="s">
        <v>152</v>
      </c>
      <c r="C39" s="21" t="s">
        <v>154</v>
      </c>
      <c r="D39" s="24">
        <v>416353</v>
      </c>
      <c r="E39" s="22">
        <v>7433.5664619999998</v>
      </c>
      <c r="F39" s="23">
        <v>0.93798885500323204</v>
      </c>
    </row>
    <row r="40" spans="1:9" x14ac:dyDescent="0.2">
      <c r="A40" s="21" t="s">
        <v>389</v>
      </c>
      <c r="B40" s="21" t="s">
        <v>388</v>
      </c>
      <c r="C40" s="21" t="s">
        <v>203</v>
      </c>
      <c r="D40" s="24">
        <v>344449</v>
      </c>
      <c r="E40" s="22">
        <v>4012.8308499999998</v>
      </c>
      <c r="F40" s="23">
        <v>0.506350569885191</v>
      </c>
    </row>
    <row r="41" spans="1:9" x14ac:dyDescent="0.2">
      <c r="A41" s="21" t="s">
        <v>730</v>
      </c>
      <c r="B41" s="21" t="s">
        <v>729</v>
      </c>
      <c r="C41" s="21" t="s">
        <v>230</v>
      </c>
      <c r="D41" s="24">
        <v>144519</v>
      </c>
      <c r="E41" s="22">
        <v>2569.9813770000001</v>
      </c>
      <c r="F41" s="23">
        <v>0.32428766212218502</v>
      </c>
    </row>
    <row r="42" spans="1:9" ht="10.5" x14ac:dyDescent="0.25">
      <c r="A42" s="20" t="s">
        <v>27</v>
      </c>
      <c r="B42" s="20"/>
      <c r="C42" s="20"/>
      <c r="D42" s="20"/>
      <c r="E42" s="25">
        <f>SUM(E7:E41)</f>
        <v>755887.12794200005</v>
      </c>
      <c r="F42" s="26">
        <f>SUM(F7:F41)</f>
        <v>95.380017825150077</v>
      </c>
      <c r="G42" s="14"/>
      <c r="H42" s="14"/>
      <c r="I42" s="14"/>
    </row>
    <row r="43" spans="1:9" x14ac:dyDescent="0.2">
      <c r="A43" s="21"/>
      <c r="B43" s="21"/>
      <c r="C43" s="21"/>
      <c r="D43" s="21"/>
      <c r="E43" s="22"/>
      <c r="F43" s="23"/>
    </row>
    <row r="44" spans="1:9" ht="10.5" x14ac:dyDescent="0.25">
      <c r="A44" s="20" t="s">
        <v>541</v>
      </c>
      <c r="B44" s="21"/>
      <c r="C44" s="21"/>
      <c r="D44" s="21"/>
      <c r="E44" s="22"/>
      <c r="F44" s="23"/>
    </row>
    <row r="45" spans="1:9" x14ac:dyDescent="0.2">
      <c r="A45" s="21" t="s">
        <v>543</v>
      </c>
      <c r="B45" s="21" t="s">
        <v>542</v>
      </c>
      <c r="C45" s="21" t="s">
        <v>369</v>
      </c>
      <c r="D45" s="24">
        <v>231743</v>
      </c>
      <c r="E45" s="22">
        <v>14993.169099999999</v>
      </c>
      <c r="F45" s="23">
        <v>1.8918813181896399</v>
      </c>
    </row>
    <row r="46" spans="1:9" ht="10.5" x14ac:dyDescent="0.25">
      <c r="A46" s="20" t="s">
        <v>27</v>
      </c>
      <c r="B46" s="20"/>
      <c r="C46" s="20"/>
      <c r="D46" s="20"/>
      <c r="E46" s="25">
        <f>SUM(E44:E45)</f>
        <v>14993.169099999999</v>
      </c>
      <c r="F46" s="26">
        <f>SUM(F44:F45)</f>
        <v>1.8918813181896399</v>
      </c>
      <c r="G46" s="14"/>
      <c r="H46" s="14"/>
      <c r="I46" s="14"/>
    </row>
    <row r="47" spans="1:9" x14ac:dyDescent="0.2">
      <c r="A47" s="21"/>
      <c r="B47" s="21"/>
      <c r="C47" s="21"/>
      <c r="D47" s="21"/>
      <c r="E47" s="22"/>
      <c r="F47" s="23"/>
    </row>
    <row r="48" spans="1:9" ht="10.5" x14ac:dyDescent="0.25">
      <c r="A48" s="20" t="s">
        <v>36</v>
      </c>
      <c r="B48" s="20"/>
      <c r="C48" s="20"/>
      <c r="D48" s="20"/>
      <c r="E48" s="25">
        <f>E42+E46</f>
        <v>770880.29704200011</v>
      </c>
      <c r="F48" s="26">
        <f>F42+F46</f>
        <v>97.271899143339724</v>
      </c>
      <c r="G48" s="14"/>
      <c r="H48" s="14"/>
      <c r="I48" s="14"/>
    </row>
    <row r="49" spans="1:9" ht="10.5" x14ac:dyDescent="0.25">
      <c r="A49" s="20"/>
      <c r="B49" s="20"/>
      <c r="C49" s="20"/>
      <c r="D49" s="20"/>
      <c r="E49" s="25"/>
      <c r="F49" s="26"/>
      <c r="G49" s="14"/>
      <c r="H49" s="14"/>
      <c r="I49" s="14"/>
    </row>
    <row r="50" spans="1:9" ht="10.5" x14ac:dyDescent="0.25">
      <c r="A50" s="20" t="s">
        <v>38</v>
      </c>
      <c r="B50" s="20"/>
      <c r="C50" s="20"/>
      <c r="D50" s="20"/>
      <c r="E50" s="25">
        <f>E52-(E42+E46)</f>
        <v>21620.213209199836</v>
      </c>
      <c r="F50" s="26">
        <f>F52-(F42+F46)</f>
        <v>2.7281008566602765</v>
      </c>
      <c r="G50" s="14"/>
      <c r="H50" s="14"/>
      <c r="I50" s="14"/>
    </row>
    <row r="51" spans="1:9" ht="10.5" x14ac:dyDescent="0.25">
      <c r="A51" s="20"/>
      <c r="B51" s="20"/>
      <c r="C51" s="20"/>
      <c r="D51" s="20"/>
      <c r="E51" s="25"/>
      <c r="F51" s="26"/>
      <c r="G51" s="14"/>
      <c r="H51" s="14"/>
      <c r="I51" s="14"/>
    </row>
    <row r="52" spans="1:9" ht="10.5" x14ac:dyDescent="0.25">
      <c r="A52" s="27" t="s">
        <v>37</v>
      </c>
      <c r="B52" s="27"/>
      <c r="C52" s="27"/>
      <c r="D52" s="27"/>
      <c r="E52" s="28">
        <v>792500.51025119994</v>
      </c>
      <c r="F52" s="29">
        <v>100</v>
      </c>
      <c r="G52" s="14"/>
      <c r="H52" s="14"/>
      <c r="I52" s="14"/>
    </row>
    <row r="54" spans="1:9" ht="10.5" x14ac:dyDescent="0.25">
      <c r="A54" s="14" t="s">
        <v>40</v>
      </c>
    </row>
    <row r="55" spans="1:9" ht="10.5" x14ac:dyDescent="0.25">
      <c r="A55" s="14" t="s">
        <v>41</v>
      </c>
    </row>
    <row r="56" spans="1:9" ht="10.5" x14ac:dyDescent="0.25">
      <c r="A56" s="14" t="s">
        <v>42</v>
      </c>
      <c r="B56" s="14"/>
      <c r="C56" s="30" t="s">
        <v>44</v>
      </c>
      <c r="D56" s="14" t="s">
        <v>43</v>
      </c>
    </row>
    <row r="57" spans="1:9" x14ac:dyDescent="0.2">
      <c r="A57" s="7" t="s">
        <v>45</v>
      </c>
      <c r="C57" s="31">
        <v>985.28240000000005</v>
      </c>
      <c r="D57" s="31">
        <v>1046.9345000000001</v>
      </c>
    </row>
    <row r="58" spans="1:9" x14ac:dyDescent="0.2">
      <c r="A58" s="7" t="s">
        <v>46</v>
      </c>
      <c r="C58" s="31">
        <v>45.439100000000003</v>
      </c>
      <c r="D58" s="31">
        <v>48.282299999999999</v>
      </c>
    </row>
    <row r="59" spans="1:9" x14ac:dyDescent="0.2">
      <c r="A59" s="7" t="s">
        <v>47</v>
      </c>
      <c r="C59" s="31">
        <v>1088.9096999999999</v>
      </c>
      <c r="D59" s="31">
        <v>1161.5141000000001</v>
      </c>
    </row>
    <row r="60" spans="1:9" x14ac:dyDescent="0.2">
      <c r="A60" s="7" t="s">
        <v>48</v>
      </c>
      <c r="C60" s="31">
        <v>52.642200000000003</v>
      </c>
      <c r="D60" s="31">
        <v>56.149099999999997</v>
      </c>
    </row>
    <row r="62" spans="1:9" x14ac:dyDescent="0.2">
      <c r="A62" s="7" t="s">
        <v>53</v>
      </c>
    </row>
    <row r="64" spans="1:9" ht="10.5" x14ac:dyDescent="0.25">
      <c r="A64" s="14" t="s">
        <v>49</v>
      </c>
      <c r="D64" s="30" t="s">
        <v>55</v>
      </c>
    </row>
    <row r="66" spans="1:9" ht="10.5" x14ac:dyDescent="0.25">
      <c r="A66" s="14" t="s">
        <v>283</v>
      </c>
      <c r="D66" s="36">
        <v>0.27350173544270001</v>
      </c>
    </row>
    <row r="68" spans="1:9" ht="10.5" x14ac:dyDescent="0.25">
      <c r="A68" s="14" t="s">
        <v>993</v>
      </c>
      <c r="D68" s="30" t="s">
        <v>55</v>
      </c>
    </row>
    <row r="70" spans="1:9" ht="10.5" x14ac:dyDescent="0.25">
      <c r="A70" s="64" t="s">
        <v>994</v>
      </c>
      <c r="B70" s="65"/>
      <c r="C70" s="65"/>
      <c r="D70" s="65"/>
      <c r="E70" s="11"/>
      <c r="G70" s="65"/>
      <c r="H70" s="65"/>
      <c r="I70" s="65"/>
    </row>
    <row r="71" spans="1:9" x14ac:dyDescent="0.2">
      <c r="A71" s="66"/>
      <c r="B71" s="65"/>
      <c r="C71" s="65"/>
      <c r="D71" s="65"/>
      <c r="E71" s="11"/>
      <c r="G71" s="65"/>
      <c r="H71" s="65"/>
      <c r="I71" s="65"/>
    </row>
    <row r="72" spans="1:9" ht="10.5" x14ac:dyDescent="0.25">
      <c r="A72" s="64" t="s">
        <v>997</v>
      </c>
      <c r="B72" s="65"/>
      <c r="C72" s="65"/>
      <c r="D72" s="65"/>
      <c r="E72" s="11"/>
      <c r="G72" s="65"/>
      <c r="H72" s="65"/>
      <c r="I72" s="65"/>
    </row>
    <row r="73" spans="1:9" x14ac:dyDescent="0.2">
      <c r="A73" s="66"/>
      <c r="B73" s="65"/>
      <c r="C73" s="65"/>
      <c r="D73" s="65"/>
      <c r="E73" s="11"/>
      <c r="G73" s="65"/>
      <c r="H73" s="65"/>
      <c r="I73" s="65"/>
    </row>
    <row r="74" spans="1:9" x14ac:dyDescent="0.2">
      <c r="A74" s="65"/>
      <c r="B74" s="65"/>
      <c r="C74" s="65"/>
      <c r="D74" s="65"/>
      <c r="E74" s="11"/>
      <c r="G74" s="65"/>
      <c r="H74" s="65"/>
      <c r="I74" s="65"/>
    </row>
    <row r="75" spans="1:9" x14ac:dyDescent="0.2">
      <c r="A75" s="65"/>
      <c r="B75" s="65"/>
      <c r="C75" s="65"/>
      <c r="D75" s="65"/>
      <c r="E75" s="11"/>
      <c r="G75" s="65"/>
      <c r="H75" s="65"/>
      <c r="I75" s="65"/>
    </row>
    <row r="76" spans="1:9" x14ac:dyDescent="0.2">
      <c r="A76" s="65"/>
      <c r="B76" s="65"/>
      <c r="C76" s="65"/>
      <c r="D76" s="65"/>
      <c r="E76" s="11"/>
      <c r="G76" s="65"/>
      <c r="H76" s="65"/>
      <c r="I76" s="65"/>
    </row>
    <row r="77" spans="1:9" x14ac:dyDescent="0.2">
      <c r="A77" s="65"/>
      <c r="B77" s="65"/>
      <c r="C77" s="65"/>
      <c r="D77" s="65"/>
      <c r="E77" s="11"/>
      <c r="G77" s="65"/>
      <c r="H77" s="65"/>
      <c r="I77" s="65"/>
    </row>
    <row r="78" spans="1:9" x14ac:dyDescent="0.2">
      <c r="A78" s="65"/>
      <c r="B78" s="65"/>
      <c r="C78" s="65"/>
      <c r="D78" s="65"/>
      <c r="E78" s="11"/>
      <c r="G78" s="65"/>
      <c r="H78" s="65"/>
      <c r="I78" s="65"/>
    </row>
    <row r="79" spans="1:9" x14ac:dyDescent="0.2">
      <c r="A79" s="65"/>
      <c r="B79" s="65"/>
      <c r="C79" s="65"/>
      <c r="D79" s="65"/>
      <c r="E79" s="11"/>
      <c r="G79" s="65"/>
      <c r="H79" s="65"/>
      <c r="I79" s="65"/>
    </row>
    <row r="80" spans="1:9" x14ac:dyDescent="0.2">
      <c r="A80" s="65"/>
      <c r="B80" s="65"/>
      <c r="C80" s="65"/>
      <c r="D80" s="65"/>
      <c r="E80" s="11"/>
      <c r="G80" s="65"/>
      <c r="H80" s="65"/>
      <c r="I80" s="65"/>
    </row>
    <row r="81" spans="1:9" x14ac:dyDescent="0.2">
      <c r="A81" s="65"/>
      <c r="B81" s="65"/>
      <c r="C81" s="65"/>
      <c r="D81" s="65"/>
      <c r="E81" s="11"/>
      <c r="G81" s="65"/>
      <c r="H81" s="65"/>
      <c r="I81" s="65"/>
    </row>
    <row r="82" spans="1:9" x14ac:dyDescent="0.2">
      <c r="A82" s="65"/>
      <c r="B82" s="65"/>
      <c r="C82" s="65"/>
      <c r="D82" s="65"/>
      <c r="E82" s="11"/>
      <c r="G82" s="65"/>
      <c r="H82" s="65"/>
      <c r="I82" s="65"/>
    </row>
    <row r="83" spans="1:9" x14ac:dyDescent="0.2">
      <c r="A83" s="65"/>
      <c r="B83" s="65"/>
      <c r="C83" s="65"/>
      <c r="D83" s="65"/>
      <c r="E83" s="11"/>
      <c r="G83" s="65"/>
      <c r="H83" s="65"/>
      <c r="I83" s="65"/>
    </row>
    <row r="84" spans="1:9" x14ac:dyDescent="0.2">
      <c r="A84" s="65"/>
      <c r="B84" s="65"/>
      <c r="C84" s="65"/>
      <c r="D84" s="65"/>
      <c r="E84" s="11"/>
      <c r="G84" s="65"/>
      <c r="H84" s="65"/>
      <c r="I84" s="65"/>
    </row>
    <row r="85" spans="1:9" x14ac:dyDescent="0.2">
      <c r="A85" s="65"/>
      <c r="B85" s="65"/>
      <c r="C85" s="65"/>
      <c r="D85" s="65"/>
      <c r="E85" s="11"/>
      <c r="G85" s="65"/>
      <c r="H85" s="65"/>
      <c r="I85" s="65"/>
    </row>
    <row r="86" spans="1:9" x14ac:dyDescent="0.2">
      <c r="A86" s="65"/>
      <c r="B86" s="65"/>
      <c r="C86" s="65"/>
      <c r="D86" s="65"/>
      <c r="E86" s="11"/>
      <c r="G86" s="65"/>
      <c r="H86" s="65"/>
      <c r="I86" s="65"/>
    </row>
    <row r="87" spans="1:9" x14ac:dyDescent="0.2">
      <c r="A87" s="65"/>
      <c r="B87" s="65"/>
      <c r="C87" s="65"/>
      <c r="D87" s="65"/>
      <c r="E87" s="11"/>
      <c r="G87" s="65"/>
      <c r="H87" s="65"/>
      <c r="I87" s="65"/>
    </row>
    <row r="88" spans="1:9" x14ac:dyDescent="0.2">
      <c r="A88" s="65"/>
      <c r="B88" s="65"/>
      <c r="C88" s="65"/>
      <c r="D88" s="65"/>
      <c r="E88" s="11"/>
      <c r="G88" s="65"/>
      <c r="H88" s="65"/>
      <c r="I88" s="65"/>
    </row>
    <row r="89" spans="1:9" x14ac:dyDescent="0.2">
      <c r="A89" s="65"/>
      <c r="B89" s="65"/>
      <c r="C89" s="65"/>
      <c r="D89" s="65"/>
      <c r="E89" s="11"/>
      <c r="G89" s="65"/>
      <c r="H89" s="65"/>
      <c r="I89" s="65"/>
    </row>
    <row r="90" spans="1:9" ht="10.5" x14ac:dyDescent="0.25">
      <c r="A90" s="64" t="s">
        <v>1019</v>
      </c>
      <c r="B90" s="65"/>
      <c r="C90" s="65"/>
      <c r="D90" s="65"/>
      <c r="E90" s="11"/>
      <c r="G90" s="65"/>
      <c r="H90" s="65"/>
      <c r="I90" s="65"/>
    </row>
    <row r="91" spans="1:9" x14ac:dyDescent="0.2">
      <c r="A91" s="65"/>
      <c r="B91" s="65"/>
      <c r="C91" s="65"/>
      <c r="D91" s="65"/>
      <c r="E91" s="11"/>
      <c r="G91" s="65"/>
      <c r="H91" s="65"/>
      <c r="I91" s="65"/>
    </row>
    <row r="92" spans="1:9" ht="10.5" x14ac:dyDescent="0.25">
      <c r="A92" s="64" t="s">
        <v>998</v>
      </c>
      <c r="B92" s="65"/>
      <c r="C92" s="65"/>
      <c r="D92" s="65"/>
      <c r="E92" s="11"/>
      <c r="G92" s="65"/>
      <c r="H92" s="65"/>
      <c r="I92" s="65"/>
    </row>
    <row r="93" spans="1:9" x14ac:dyDescent="0.2">
      <c r="A93" s="65"/>
      <c r="B93" s="65"/>
      <c r="C93" s="65"/>
      <c r="D93" s="65"/>
      <c r="E93" s="11"/>
      <c r="G93" s="65"/>
      <c r="H93" s="65"/>
      <c r="I93" s="65"/>
    </row>
    <row r="94" spans="1:9" x14ac:dyDescent="0.2">
      <c r="A94" s="65"/>
      <c r="B94" s="65"/>
      <c r="C94" s="65"/>
      <c r="D94" s="65"/>
      <c r="E94" s="11"/>
      <c r="G94" s="65"/>
      <c r="H94" s="65"/>
      <c r="I94" s="65"/>
    </row>
    <row r="95" spans="1:9" x14ac:dyDescent="0.2">
      <c r="A95" s="65"/>
      <c r="B95" s="65"/>
      <c r="C95" s="65"/>
      <c r="D95" s="65"/>
      <c r="E95" s="11"/>
      <c r="G95" s="65"/>
      <c r="H95" s="65"/>
      <c r="I95" s="65"/>
    </row>
    <row r="96" spans="1:9" x14ac:dyDescent="0.2">
      <c r="A96" s="65"/>
      <c r="B96" s="65"/>
      <c r="C96" s="65"/>
      <c r="D96" s="65"/>
      <c r="E96" s="11"/>
      <c r="G96" s="65"/>
      <c r="H96" s="65"/>
      <c r="I96" s="65"/>
    </row>
    <row r="97" spans="1:9" x14ac:dyDescent="0.2">
      <c r="A97" s="65"/>
      <c r="B97" s="65"/>
      <c r="C97" s="65"/>
      <c r="D97" s="65"/>
      <c r="E97" s="11"/>
      <c r="G97" s="65"/>
      <c r="H97" s="65"/>
      <c r="I97" s="65"/>
    </row>
    <row r="98" spans="1:9" x14ac:dyDescent="0.2">
      <c r="A98" s="65"/>
      <c r="B98" s="65"/>
      <c r="C98" s="65"/>
      <c r="D98" s="65"/>
      <c r="E98" s="11"/>
      <c r="G98" s="65"/>
      <c r="H98" s="65"/>
      <c r="I98" s="65"/>
    </row>
    <row r="99" spans="1:9" x14ac:dyDescent="0.2">
      <c r="A99" s="65"/>
      <c r="B99" s="65"/>
      <c r="C99" s="65"/>
      <c r="D99" s="65"/>
      <c r="E99" s="11"/>
      <c r="G99" s="65"/>
      <c r="H99" s="65"/>
      <c r="I99" s="65"/>
    </row>
    <row r="100" spans="1:9" x14ac:dyDescent="0.2">
      <c r="A100" s="65"/>
      <c r="B100" s="65"/>
      <c r="C100" s="65"/>
      <c r="D100" s="65"/>
      <c r="E100" s="11"/>
      <c r="G100" s="65"/>
      <c r="H100" s="65"/>
      <c r="I100" s="65"/>
    </row>
    <row r="101" spans="1:9" x14ac:dyDescent="0.2">
      <c r="A101" s="65"/>
      <c r="B101" s="65"/>
      <c r="C101" s="65"/>
      <c r="D101" s="65"/>
      <c r="E101" s="11"/>
      <c r="G101" s="65"/>
      <c r="H101" s="65"/>
      <c r="I101" s="65"/>
    </row>
    <row r="102" spans="1:9" x14ac:dyDescent="0.2">
      <c r="A102" s="65"/>
      <c r="B102" s="65"/>
      <c r="C102" s="65"/>
      <c r="D102" s="65"/>
      <c r="E102" s="11"/>
      <c r="G102" s="65"/>
      <c r="H102" s="65"/>
      <c r="I102" s="65"/>
    </row>
    <row r="103" spans="1:9" x14ac:dyDescent="0.2">
      <c r="A103" s="65"/>
      <c r="B103" s="65"/>
      <c r="C103" s="65"/>
      <c r="D103" s="65"/>
      <c r="E103" s="11"/>
      <c r="G103" s="65"/>
      <c r="H103" s="65"/>
      <c r="I103" s="65"/>
    </row>
    <row r="104" spans="1:9" x14ac:dyDescent="0.2">
      <c r="A104" s="65"/>
      <c r="B104" s="65"/>
      <c r="C104" s="65"/>
      <c r="D104" s="65"/>
      <c r="E104" s="11"/>
      <c r="G104" s="65"/>
      <c r="H104" s="65"/>
      <c r="I104" s="65"/>
    </row>
    <row r="105" spans="1:9" x14ac:dyDescent="0.2">
      <c r="A105" s="65"/>
      <c r="B105" s="65"/>
      <c r="C105" s="65"/>
      <c r="D105" s="65"/>
      <c r="E105" s="11"/>
      <c r="G105" s="65"/>
      <c r="H105" s="65"/>
      <c r="I105" s="65"/>
    </row>
    <row r="106" spans="1:9" x14ac:dyDescent="0.2">
      <c r="A106" s="65"/>
      <c r="B106" s="65"/>
      <c r="C106" s="65"/>
      <c r="D106" s="65"/>
      <c r="E106" s="11"/>
      <c r="G106" s="65"/>
      <c r="H106" s="65"/>
      <c r="I106" s="65"/>
    </row>
    <row r="107" spans="1:9" x14ac:dyDescent="0.2">
      <c r="A107" s="65"/>
      <c r="B107" s="65"/>
      <c r="C107" s="65"/>
      <c r="D107" s="65"/>
      <c r="E107" s="11"/>
      <c r="G107" s="65"/>
      <c r="H107" s="65"/>
      <c r="I107" s="65"/>
    </row>
    <row r="108" spans="1:9" x14ac:dyDescent="0.2">
      <c r="A108" s="65"/>
      <c r="B108" s="65"/>
      <c r="C108" s="65"/>
      <c r="D108" s="65"/>
      <c r="E108" s="11"/>
      <c r="G108" s="65"/>
      <c r="H108" s="65"/>
      <c r="I108" s="65"/>
    </row>
    <row r="109" spans="1:9" x14ac:dyDescent="0.2">
      <c r="A109" s="65" t="s">
        <v>1020</v>
      </c>
      <c r="B109" s="65"/>
      <c r="C109" s="65"/>
      <c r="D109" s="65"/>
      <c r="E109" s="11"/>
      <c r="G109" s="65"/>
      <c r="H109" s="65"/>
      <c r="I109" s="65"/>
    </row>
    <row r="110" spans="1:9" x14ac:dyDescent="0.2">
      <c r="B110" s="65"/>
      <c r="C110" s="65"/>
      <c r="D110" s="65"/>
      <c r="E110" s="11"/>
      <c r="G110" s="65"/>
      <c r="H110" s="65"/>
      <c r="I110" s="65"/>
    </row>
    <row r="111" spans="1:9" x14ac:dyDescent="0.2">
      <c r="A111" s="65" t="s">
        <v>1001</v>
      </c>
    </row>
  </sheetData>
  <mergeCells count="1">
    <mergeCell ref="A1:F1"/>
  </mergeCells>
  <conditionalFormatting sqref="F2:F3">
    <cfRule type="cellIs" dxfId="47" priority="3" stopIfTrue="1" operator="between">
      <formula>0.009</formula>
      <formula>-0.009</formula>
    </cfRule>
  </conditionalFormatting>
  <conditionalFormatting sqref="F5:F106">
    <cfRule type="cellIs" dxfId="46" priority="1" stopIfTrue="1" operator="between">
      <formula>0.009</formula>
      <formula>-0.009</formula>
    </cfRule>
  </conditionalFormatting>
  <conditionalFormatting sqref="F111:F65536">
    <cfRule type="cellIs" dxfId="45" priority="2" stopIfTrue="1" operator="between">
      <formula>0.009</formula>
      <formula>-0.009</formula>
    </cfRule>
  </conditionalFormatting>
  <hyperlinks>
    <hyperlink ref="A71" r:id="rId1" tooltip="https://www.franklintempletonindia.com/downloadsServlet/pdf/product-labels-jg9o5k7l" display="https://www.franklintempletonindia.com/downloadsServlet/pdf/product-labels-jg9o5k7l" xr:uid="{00000000-0004-0000-1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221"/>
  <sheetViews>
    <sheetView workbookViewId="0">
      <selection sqref="A1:F1"/>
    </sheetView>
  </sheetViews>
  <sheetFormatPr defaultColWidth="9.08984375" defaultRowHeight="10" x14ac:dyDescent="0.2"/>
  <cols>
    <col min="1" max="1" width="38.6328125" style="7" bestFit="1" customWidth="1"/>
    <col min="2" max="2" width="24.6328125" style="7" bestFit="1" customWidth="1"/>
    <col min="3" max="3" width="35.453125" style="7" bestFit="1" customWidth="1"/>
    <col min="4" max="4" width="15" style="7" bestFit="1" customWidth="1"/>
    <col min="5" max="5" width="26.54296875" style="10" customWidth="1"/>
    <col min="6" max="6" width="13.54296875" style="11" bestFit="1" customWidth="1"/>
    <col min="7" max="16384" width="9.08984375" style="7"/>
  </cols>
  <sheetData>
    <row r="1" spans="1:7" s="1" customFormat="1" ht="14" x14ac:dyDescent="0.25">
      <c r="A1" s="106" t="s">
        <v>16</v>
      </c>
      <c r="B1" s="107"/>
      <c r="C1" s="107"/>
      <c r="D1" s="107"/>
      <c r="E1" s="107"/>
      <c r="F1" s="107"/>
    </row>
    <row r="2" spans="1:7" s="1" customFormat="1" ht="11.5" x14ac:dyDescent="0.25">
      <c r="E2" s="5"/>
      <c r="F2" s="9"/>
    </row>
    <row r="3" spans="1:7" s="1" customFormat="1" ht="11.5" x14ac:dyDescent="0.25">
      <c r="A3" s="8" t="s">
        <v>7</v>
      </c>
      <c r="B3" s="2"/>
      <c r="C3" s="3"/>
      <c r="D3" s="3"/>
      <c r="E3" s="4"/>
      <c r="F3" s="9"/>
    </row>
    <row r="4" spans="1:7" s="1" customFormat="1" ht="27.75" customHeight="1" x14ac:dyDescent="0.25">
      <c r="A4" s="6" t="s">
        <v>2</v>
      </c>
      <c r="B4" s="6" t="s">
        <v>0</v>
      </c>
      <c r="C4" s="13" t="s">
        <v>4</v>
      </c>
      <c r="D4" s="13" t="s">
        <v>1</v>
      </c>
      <c r="E4" s="53" t="s">
        <v>6</v>
      </c>
      <c r="F4" s="12" t="s">
        <v>3</v>
      </c>
      <c r="G4" s="56" t="s">
        <v>5</v>
      </c>
    </row>
    <row r="5" spans="1:7" ht="10.5" x14ac:dyDescent="0.25">
      <c r="A5" s="16" t="s">
        <v>110</v>
      </c>
      <c r="B5" s="17"/>
      <c r="C5" s="17"/>
      <c r="D5" s="17"/>
      <c r="E5" s="18"/>
      <c r="F5" s="19"/>
      <c r="G5" s="19"/>
    </row>
    <row r="6" spans="1:7" ht="10.5" x14ac:dyDescent="0.25">
      <c r="A6" s="20" t="s">
        <v>20</v>
      </c>
      <c r="B6" s="21"/>
      <c r="C6" s="21"/>
      <c r="D6" s="21"/>
      <c r="E6" s="22"/>
      <c r="F6" s="23"/>
      <c r="G6" s="23"/>
    </row>
    <row r="7" spans="1:7" x14ac:dyDescent="0.2">
      <c r="A7" s="21" t="s">
        <v>112</v>
      </c>
      <c r="B7" s="21" t="s">
        <v>111</v>
      </c>
      <c r="C7" s="21" t="s">
        <v>113</v>
      </c>
      <c r="D7" s="24">
        <v>12200000</v>
      </c>
      <c r="E7" s="22">
        <v>120450.6</v>
      </c>
      <c r="F7" s="23">
        <v>9.5076906090683995</v>
      </c>
      <c r="G7" s="23"/>
    </row>
    <row r="8" spans="1:7" x14ac:dyDescent="0.2">
      <c r="A8" s="21" t="s">
        <v>115</v>
      </c>
      <c r="B8" s="21" t="s">
        <v>114</v>
      </c>
      <c r="C8" s="21" t="s">
        <v>113</v>
      </c>
      <c r="D8" s="24">
        <v>8300000</v>
      </c>
      <c r="E8" s="22">
        <v>111659.9</v>
      </c>
      <c r="F8" s="23">
        <v>8.8138023607978404</v>
      </c>
      <c r="G8" s="23"/>
    </row>
    <row r="9" spans="1:7" x14ac:dyDescent="0.2">
      <c r="A9" s="21" t="s">
        <v>129</v>
      </c>
      <c r="B9" s="21" t="s">
        <v>128</v>
      </c>
      <c r="C9" s="21" t="s">
        <v>113</v>
      </c>
      <c r="D9" s="24">
        <v>6500000</v>
      </c>
      <c r="E9" s="22">
        <v>80132</v>
      </c>
      <c r="F9" s="23">
        <v>6.3251678603997696</v>
      </c>
      <c r="G9" s="23"/>
    </row>
    <row r="10" spans="1:7" x14ac:dyDescent="0.2">
      <c r="A10" s="21" t="s">
        <v>120</v>
      </c>
      <c r="B10" s="21" t="s">
        <v>119</v>
      </c>
      <c r="C10" s="21" t="s">
        <v>121</v>
      </c>
      <c r="D10" s="24">
        <v>3900000</v>
      </c>
      <c r="E10" s="22">
        <v>80125.5</v>
      </c>
      <c r="F10" s="23">
        <v>6.3246547870820899</v>
      </c>
      <c r="G10" s="23"/>
    </row>
    <row r="11" spans="1:7" x14ac:dyDescent="0.2">
      <c r="A11" s="21" t="s">
        <v>318</v>
      </c>
      <c r="B11" s="21" t="s">
        <v>317</v>
      </c>
      <c r="C11" s="21" t="s">
        <v>127</v>
      </c>
      <c r="D11" s="24">
        <v>2600000</v>
      </c>
      <c r="E11" s="22">
        <v>79508</v>
      </c>
      <c r="F11" s="23">
        <v>6.2759128219021703</v>
      </c>
      <c r="G11" s="23"/>
    </row>
    <row r="12" spans="1:7" x14ac:dyDescent="0.2">
      <c r="A12" s="21" t="s">
        <v>131</v>
      </c>
      <c r="B12" s="21" t="s">
        <v>130</v>
      </c>
      <c r="C12" s="21" t="s">
        <v>132</v>
      </c>
      <c r="D12" s="24">
        <v>23500000</v>
      </c>
      <c r="E12" s="22">
        <v>74671.25</v>
      </c>
      <c r="F12" s="23">
        <v>5.8941270727783701</v>
      </c>
      <c r="G12" s="23"/>
    </row>
    <row r="13" spans="1:7" x14ac:dyDescent="0.2">
      <c r="A13" s="21" t="s">
        <v>123</v>
      </c>
      <c r="B13" s="21" t="s">
        <v>122</v>
      </c>
      <c r="C13" s="21" t="s">
        <v>124</v>
      </c>
      <c r="D13" s="24">
        <v>4800000</v>
      </c>
      <c r="E13" s="22">
        <v>71347.199999999997</v>
      </c>
      <c r="F13" s="23">
        <v>5.6317453248329601</v>
      </c>
      <c r="G13" s="23"/>
    </row>
    <row r="14" spans="1:7" x14ac:dyDescent="0.2">
      <c r="A14" s="21" t="s">
        <v>147</v>
      </c>
      <c r="B14" s="21" t="s">
        <v>146</v>
      </c>
      <c r="C14" s="21" t="s">
        <v>148</v>
      </c>
      <c r="D14" s="24">
        <v>3200000</v>
      </c>
      <c r="E14" s="22">
        <v>54102.400000000001</v>
      </c>
      <c r="F14" s="23">
        <v>4.2705381327121801</v>
      </c>
      <c r="G14" s="23"/>
    </row>
    <row r="15" spans="1:7" x14ac:dyDescent="0.2">
      <c r="A15" s="21" t="s">
        <v>252</v>
      </c>
      <c r="B15" s="21" t="s">
        <v>251</v>
      </c>
      <c r="C15" s="21" t="s">
        <v>148</v>
      </c>
      <c r="D15" s="24">
        <v>3500000</v>
      </c>
      <c r="E15" s="22">
        <v>52545.5</v>
      </c>
      <c r="F15" s="23">
        <v>4.1476452329735496</v>
      </c>
      <c r="G15" s="23"/>
    </row>
    <row r="16" spans="1:7" x14ac:dyDescent="0.2">
      <c r="A16" s="21" t="s">
        <v>191</v>
      </c>
      <c r="B16" s="21" t="s">
        <v>190</v>
      </c>
      <c r="C16" s="21" t="s">
        <v>151</v>
      </c>
      <c r="D16" s="24">
        <v>308000</v>
      </c>
      <c r="E16" s="22">
        <v>49852.88</v>
      </c>
      <c r="F16" s="23">
        <v>3.9351050057950201</v>
      </c>
      <c r="G16" s="23"/>
    </row>
    <row r="17" spans="1:7" x14ac:dyDescent="0.2">
      <c r="A17" s="21" t="s">
        <v>196</v>
      </c>
      <c r="B17" s="21" t="s">
        <v>195</v>
      </c>
      <c r="C17" s="21" t="s">
        <v>197</v>
      </c>
      <c r="D17" s="24">
        <v>25000000</v>
      </c>
      <c r="E17" s="22">
        <v>45710</v>
      </c>
      <c r="F17" s="23">
        <v>3.6080894386621298</v>
      </c>
      <c r="G17" s="23"/>
    </row>
    <row r="18" spans="1:7" x14ac:dyDescent="0.2">
      <c r="A18" s="21" t="s">
        <v>573</v>
      </c>
      <c r="B18" s="21" t="s">
        <v>572</v>
      </c>
      <c r="C18" s="21" t="s">
        <v>230</v>
      </c>
      <c r="D18" s="24">
        <v>2693087</v>
      </c>
      <c r="E18" s="22">
        <v>43590.30618</v>
      </c>
      <c r="F18" s="23">
        <v>3.4407727708620999</v>
      </c>
      <c r="G18" s="23"/>
    </row>
    <row r="19" spans="1:7" x14ac:dyDescent="0.2">
      <c r="A19" s="21" t="s">
        <v>136</v>
      </c>
      <c r="B19" s="21" t="s">
        <v>135</v>
      </c>
      <c r="C19" s="21" t="s">
        <v>113</v>
      </c>
      <c r="D19" s="24">
        <v>4200000</v>
      </c>
      <c r="E19" s="22">
        <v>39354</v>
      </c>
      <c r="F19" s="23">
        <v>3.1063826683244198</v>
      </c>
      <c r="G19" s="23"/>
    </row>
    <row r="20" spans="1:7" x14ac:dyDescent="0.2">
      <c r="A20" s="21" t="s">
        <v>153</v>
      </c>
      <c r="B20" s="21" t="s">
        <v>152</v>
      </c>
      <c r="C20" s="21" t="s">
        <v>154</v>
      </c>
      <c r="D20" s="24">
        <v>2000739</v>
      </c>
      <c r="E20" s="22">
        <v>35721.194109999997</v>
      </c>
      <c r="F20" s="23">
        <v>2.8196294728656901</v>
      </c>
      <c r="G20" s="23"/>
    </row>
    <row r="21" spans="1:7" x14ac:dyDescent="0.2">
      <c r="A21" s="21" t="s">
        <v>171</v>
      </c>
      <c r="B21" s="21" t="s">
        <v>170</v>
      </c>
      <c r="C21" s="21" t="s">
        <v>172</v>
      </c>
      <c r="D21" s="24">
        <v>1425000</v>
      </c>
      <c r="E21" s="22">
        <v>35133.375</v>
      </c>
      <c r="F21" s="23">
        <v>2.7732303496402499</v>
      </c>
      <c r="G21" s="23"/>
    </row>
    <row r="22" spans="1:7" x14ac:dyDescent="0.2">
      <c r="A22" s="21" t="s">
        <v>162</v>
      </c>
      <c r="B22" s="21" t="s">
        <v>161</v>
      </c>
      <c r="C22" s="21" t="s">
        <v>163</v>
      </c>
      <c r="D22" s="24">
        <v>4700000</v>
      </c>
      <c r="E22" s="22">
        <v>34396.949999999997</v>
      </c>
      <c r="F22" s="23">
        <v>2.7151011161056502</v>
      </c>
      <c r="G22" s="23"/>
    </row>
    <row r="23" spans="1:7" x14ac:dyDescent="0.2">
      <c r="A23" s="21" t="s">
        <v>174</v>
      </c>
      <c r="B23" s="21" t="s">
        <v>173</v>
      </c>
      <c r="C23" s="21" t="s">
        <v>175</v>
      </c>
      <c r="D23" s="24">
        <v>600000</v>
      </c>
      <c r="E23" s="22">
        <v>33750</v>
      </c>
      <c r="F23" s="23">
        <v>2.6640345341248501</v>
      </c>
      <c r="G23" s="23"/>
    </row>
    <row r="24" spans="1:7" x14ac:dyDescent="0.2">
      <c r="A24" s="21" t="s">
        <v>822</v>
      </c>
      <c r="B24" s="21" t="s">
        <v>821</v>
      </c>
      <c r="C24" s="21" t="s">
        <v>200</v>
      </c>
      <c r="D24" s="24">
        <v>713829</v>
      </c>
      <c r="E24" s="22">
        <v>28781.585279999999</v>
      </c>
      <c r="F24" s="23">
        <v>2.2718559150453199</v>
      </c>
      <c r="G24" s="23"/>
    </row>
    <row r="25" spans="1:7" x14ac:dyDescent="0.2">
      <c r="A25" s="21" t="s">
        <v>188</v>
      </c>
      <c r="B25" s="21" t="s">
        <v>187</v>
      </c>
      <c r="C25" s="21" t="s">
        <v>189</v>
      </c>
      <c r="D25" s="24">
        <v>4468295</v>
      </c>
      <c r="E25" s="22">
        <v>26713.701659999999</v>
      </c>
      <c r="F25" s="23">
        <v>2.1086288520458698</v>
      </c>
      <c r="G25" s="23"/>
    </row>
    <row r="26" spans="1:7" x14ac:dyDescent="0.2">
      <c r="A26" s="21" t="s">
        <v>714</v>
      </c>
      <c r="B26" s="21" t="s">
        <v>713</v>
      </c>
      <c r="C26" s="21" t="s">
        <v>200</v>
      </c>
      <c r="D26" s="24">
        <v>540000</v>
      </c>
      <c r="E26" s="22">
        <v>23458.14</v>
      </c>
      <c r="F26" s="23">
        <v>1.8516531871506801</v>
      </c>
      <c r="G26" s="23"/>
    </row>
    <row r="27" spans="1:7" x14ac:dyDescent="0.2">
      <c r="A27" s="21" t="s">
        <v>628</v>
      </c>
      <c r="B27" s="21" t="s">
        <v>627</v>
      </c>
      <c r="C27" s="21" t="s">
        <v>175</v>
      </c>
      <c r="D27" s="24">
        <v>4500000</v>
      </c>
      <c r="E27" s="22">
        <v>20967.75</v>
      </c>
      <c r="F27" s="23">
        <v>1.6550758549006299</v>
      </c>
      <c r="G27" s="23"/>
    </row>
    <row r="28" spans="1:7" x14ac:dyDescent="0.2">
      <c r="A28" s="21" t="s">
        <v>244</v>
      </c>
      <c r="B28" s="21" t="s">
        <v>243</v>
      </c>
      <c r="C28" s="21" t="s">
        <v>245</v>
      </c>
      <c r="D28" s="24">
        <v>14300000</v>
      </c>
      <c r="E28" s="22">
        <v>20238.79</v>
      </c>
      <c r="F28" s="23">
        <v>1.5975358663378001</v>
      </c>
      <c r="G28" s="23"/>
    </row>
    <row r="29" spans="1:7" x14ac:dyDescent="0.2">
      <c r="A29" s="21" t="s">
        <v>783</v>
      </c>
      <c r="B29" s="21" t="s">
        <v>782</v>
      </c>
      <c r="C29" s="21" t="s">
        <v>480</v>
      </c>
      <c r="D29" s="24">
        <v>3300000</v>
      </c>
      <c r="E29" s="22">
        <v>16089.15</v>
      </c>
      <c r="F29" s="23">
        <v>1.26998670295451</v>
      </c>
      <c r="G29" s="23"/>
    </row>
    <row r="30" spans="1:7" x14ac:dyDescent="0.2">
      <c r="A30" s="21" t="s">
        <v>577</v>
      </c>
      <c r="B30" s="21" t="s">
        <v>576</v>
      </c>
      <c r="C30" s="21" t="s">
        <v>227</v>
      </c>
      <c r="D30" s="24">
        <v>767769</v>
      </c>
      <c r="E30" s="22">
        <v>13270.1194</v>
      </c>
      <c r="F30" s="23">
        <v>1.0474683364017801</v>
      </c>
      <c r="G30" s="23"/>
    </row>
    <row r="31" spans="1:7" x14ac:dyDescent="0.2">
      <c r="A31" s="21" t="s">
        <v>247</v>
      </c>
      <c r="B31" s="21" t="s">
        <v>246</v>
      </c>
      <c r="C31" s="21" t="s">
        <v>132</v>
      </c>
      <c r="D31" s="24">
        <v>225000</v>
      </c>
      <c r="E31" s="22">
        <v>10562.174999999999</v>
      </c>
      <c r="F31" s="23">
        <v>0.83371848756948497</v>
      </c>
      <c r="G31" s="23"/>
    </row>
    <row r="32" spans="1:7" x14ac:dyDescent="0.2">
      <c r="A32" s="21" t="s">
        <v>824</v>
      </c>
      <c r="B32" s="21" t="s">
        <v>823</v>
      </c>
      <c r="C32" s="21" t="s">
        <v>180</v>
      </c>
      <c r="D32" s="24">
        <v>1368783</v>
      </c>
      <c r="E32" s="22">
        <v>6281.3451869999999</v>
      </c>
      <c r="F32" s="23">
        <v>0.49581394070894502</v>
      </c>
      <c r="G32" s="23"/>
    </row>
    <row r="33" spans="1:9" x14ac:dyDescent="0.2">
      <c r="A33" s="21" t="s">
        <v>425</v>
      </c>
      <c r="B33" s="21" t="s">
        <v>424</v>
      </c>
      <c r="C33" s="21" t="s">
        <v>113</v>
      </c>
      <c r="D33" s="24">
        <v>613416</v>
      </c>
      <c r="E33" s="22">
        <v>4875.4303680000003</v>
      </c>
      <c r="F33" s="23">
        <v>0.38483895908364502</v>
      </c>
      <c r="G33" s="23"/>
    </row>
    <row r="34" spans="1:9" ht="10.5" x14ac:dyDescent="0.25">
      <c r="A34" s="20" t="s">
        <v>27</v>
      </c>
      <c r="B34" s="20"/>
      <c r="C34" s="20"/>
      <c r="D34" s="20"/>
      <c r="E34" s="25">
        <f>SUM(E7:E33)</f>
        <v>1213289.2421849996</v>
      </c>
      <c r="F34" s="26">
        <f>SUM(F7:F33)</f>
        <v>95.770205661126084</v>
      </c>
      <c r="G34" s="23"/>
      <c r="H34" s="14"/>
      <c r="I34" s="14"/>
    </row>
    <row r="35" spans="1:9" x14ac:dyDescent="0.2">
      <c r="A35" s="21"/>
      <c r="B35" s="21"/>
      <c r="C35" s="21"/>
      <c r="D35" s="21"/>
      <c r="E35" s="22"/>
      <c r="F35" s="23"/>
      <c r="G35" s="23"/>
    </row>
    <row r="36" spans="1:9" ht="10.5" x14ac:dyDescent="0.25">
      <c r="A36" s="20" t="s">
        <v>28</v>
      </c>
      <c r="B36" s="21"/>
      <c r="C36" s="21"/>
      <c r="D36" s="21"/>
      <c r="E36" s="22"/>
      <c r="F36" s="23"/>
      <c r="G36" s="23"/>
    </row>
    <row r="37" spans="1:9" ht="10.5" x14ac:dyDescent="0.25">
      <c r="A37" s="20" t="s">
        <v>32</v>
      </c>
      <c r="B37" s="21"/>
      <c r="C37" s="21"/>
      <c r="D37" s="21"/>
      <c r="E37" s="22"/>
      <c r="F37" s="23"/>
      <c r="G37" s="23"/>
    </row>
    <row r="38" spans="1:9" x14ac:dyDescent="0.2">
      <c r="A38" s="21" t="s">
        <v>73</v>
      </c>
      <c r="B38" s="21" t="s">
        <v>72</v>
      </c>
      <c r="C38" s="21" t="s">
        <v>34</v>
      </c>
      <c r="D38" s="24">
        <v>2500000</v>
      </c>
      <c r="E38" s="22">
        <v>2495.54</v>
      </c>
      <c r="F38" s="23">
        <v>0.196983844186368</v>
      </c>
      <c r="G38" s="23">
        <v>5.4359999999999999</v>
      </c>
    </row>
    <row r="39" spans="1:9" ht="10.5" x14ac:dyDescent="0.25">
      <c r="A39" s="20" t="s">
        <v>27</v>
      </c>
      <c r="B39" s="20"/>
      <c r="C39" s="20"/>
      <c r="D39" s="20"/>
      <c r="E39" s="25">
        <f>SUM(E37:E38)</f>
        <v>2495.54</v>
      </c>
      <c r="F39" s="26">
        <f>SUM(F37:F38)</f>
        <v>0.196983844186368</v>
      </c>
      <c r="G39" s="23"/>
      <c r="H39" s="14"/>
      <c r="I39" s="14"/>
    </row>
    <row r="40" spans="1:9" x14ac:dyDescent="0.2">
      <c r="A40" s="21"/>
      <c r="B40" s="21"/>
      <c r="C40" s="21"/>
      <c r="D40" s="21"/>
      <c r="E40" s="22"/>
      <c r="F40" s="23"/>
      <c r="G40" s="23"/>
    </row>
    <row r="41" spans="1:9" ht="10.5" x14ac:dyDescent="0.25">
      <c r="A41" s="20" t="s">
        <v>36</v>
      </c>
      <c r="B41" s="20"/>
      <c r="C41" s="20"/>
      <c r="D41" s="20"/>
      <c r="E41" s="25">
        <f>E34+E39</f>
        <v>1215784.7821849997</v>
      </c>
      <c r="F41" s="26">
        <f>F34+F39</f>
        <v>95.967189505312447</v>
      </c>
      <c r="G41" s="23"/>
      <c r="H41" s="14"/>
      <c r="I41" s="14"/>
    </row>
    <row r="42" spans="1:9" ht="10.5" x14ac:dyDescent="0.25">
      <c r="A42" s="20"/>
      <c r="B42" s="20"/>
      <c r="C42" s="20"/>
      <c r="D42" s="20"/>
      <c r="E42" s="25"/>
      <c r="F42" s="26"/>
      <c r="G42" s="23"/>
      <c r="H42" s="14"/>
      <c r="I42" s="14"/>
    </row>
    <row r="43" spans="1:9" ht="10.5" x14ac:dyDescent="0.25">
      <c r="A43" s="20" t="s">
        <v>38</v>
      </c>
      <c r="B43" s="20"/>
      <c r="C43" s="20"/>
      <c r="D43" s="20"/>
      <c r="E43" s="25">
        <f>E45-(E34+E39)</f>
        <v>51090.686870700447</v>
      </c>
      <c r="F43" s="26">
        <f>F45-(F34+F39)</f>
        <v>4.0328104946875527</v>
      </c>
      <c r="G43" s="23"/>
      <c r="H43" s="14"/>
      <c r="I43" s="14"/>
    </row>
    <row r="44" spans="1:9" ht="10.5" x14ac:dyDescent="0.25">
      <c r="A44" s="20"/>
      <c r="B44" s="20"/>
      <c r="C44" s="20"/>
      <c r="D44" s="20"/>
      <c r="E44" s="25"/>
      <c r="F44" s="26"/>
      <c r="G44" s="23"/>
      <c r="H44" s="14"/>
      <c r="I44" s="14"/>
    </row>
    <row r="45" spans="1:9" ht="10.5" x14ac:dyDescent="0.25">
      <c r="A45" s="27" t="s">
        <v>37</v>
      </c>
      <c r="B45" s="27"/>
      <c r="C45" s="27"/>
      <c r="D45" s="27"/>
      <c r="E45" s="28">
        <v>1266875.4690557001</v>
      </c>
      <c r="F45" s="29">
        <v>100</v>
      </c>
      <c r="G45" s="61"/>
      <c r="H45" s="14"/>
      <c r="I45" s="14"/>
    </row>
    <row r="47" spans="1:9" ht="10.5" x14ac:dyDescent="0.25">
      <c r="A47" s="14" t="s">
        <v>40</v>
      </c>
    </row>
    <row r="48" spans="1:9" ht="10.5" x14ac:dyDescent="0.25">
      <c r="A48" s="14" t="s">
        <v>41</v>
      </c>
    </row>
    <row r="49" spans="1:4" ht="10.5" x14ac:dyDescent="0.25">
      <c r="A49" s="14" t="s">
        <v>42</v>
      </c>
      <c r="B49" s="14"/>
      <c r="C49" s="30" t="s">
        <v>44</v>
      </c>
      <c r="D49" s="14" t="s">
        <v>43</v>
      </c>
    </row>
    <row r="50" spans="1:4" x14ac:dyDescent="0.2">
      <c r="A50" s="7" t="s">
        <v>45</v>
      </c>
      <c r="C50" s="31">
        <v>103.66079999999999</v>
      </c>
      <c r="D50" s="31">
        <v>110.44880000000001</v>
      </c>
    </row>
    <row r="51" spans="1:4" x14ac:dyDescent="0.2">
      <c r="A51" s="7" t="s">
        <v>46</v>
      </c>
      <c r="C51" s="31">
        <v>37.4163</v>
      </c>
      <c r="D51" s="31">
        <v>36.685099999999998</v>
      </c>
    </row>
    <row r="52" spans="1:4" x14ac:dyDescent="0.2">
      <c r="A52" s="7" t="s">
        <v>47</v>
      </c>
      <c r="C52" s="31">
        <v>116.5566</v>
      </c>
      <c r="D52" s="31">
        <v>124.6987</v>
      </c>
    </row>
    <row r="53" spans="1:4" x14ac:dyDescent="0.2">
      <c r="A53" s="7" t="s">
        <v>48</v>
      </c>
      <c r="C53" s="31">
        <v>44.2761</v>
      </c>
      <c r="D53" s="31">
        <v>43.473399999999998</v>
      </c>
    </row>
    <row r="55" spans="1:4" ht="10.5" x14ac:dyDescent="0.25">
      <c r="A55" s="14" t="s">
        <v>49</v>
      </c>
    </row>
    <row r="56" spans="1:4" ht="10.5" x14ac:dyDescent="0.25">
      <c r="A56" s="108" t="s">
        <v>50</v>
      </c>
      <c r="B56" s="109"/>
      <c r="C56" s="32" t="s">
        <v>51</v>
      </c>
    </row>
    <row r="57" spans="1:4" x14ac:dyDescent="0.2">
      <c r="A57" s="104" t="s">
        <v>46</v>
      </c>
      <c r="B57" s="105"/>
      <c r="C57" s="33">
        <v>3.15</v>
      </c>
    </row>
    <row r="58" spans="1:4" x14ac:dyDescent="0.2">
      <c r="A58" s="104" t="s">
        <v>48</v>
      </c>
      <c r="B58" s="105"/>
      <c r="C58" s="33">
        <v>3.85</v>
      </c>
    </row>
    <row r="59" spans="1:4" x14ac:dyDescent="0.2">
      <c r="A59" s="7" t="s">
        <v>52</v>
      </c>
    </row>
    <row r="60" spans="1:4" x14ac:dyDescent="0.2">
      <c r="A60" s="7" t="s">
        <v>53</v>
      </c>
    </row>
    <row r="62" spans="1:4" ht="10.5" x14ac:dyDescent="0.25">
      <c r="A62" s="14" t="s">
        <v>283</v>
      </c>
      <c r="D62" s="36">
        <v>6.3287093897002003E-2</v>
      </c>
    </row>
    <row r="64" spans="1:4" ht="10.5" x14ac:dyDescent="0.25">
      <c r="A64" s="14" t="s">
        <v>993</v>
      </c>
      <c r="D64" s="30" t="s">
        <v>55</v>
      </c>
    </row>
    <row r="66" spans="1:9" ht="10.5" x14ac:dyDescent="0.25">
      <c r="A66" s="64" t="s">
        <v>994</v>
      </c>
      <c r="B66" s="65"/>
      <c r="C66" s="65"/>
      <c r="D66" s="65"/>
      <c r="E66" s="11"/>
      <c r="G66" s="11"/>
      <c r="H66" s="65"/>
      <c r="I66" s="65"/>
    </row>
    <row r="67" spans="1:9" x14ac:dyDescent="0.2">
      <c r="A67" s="66"/>
      <c r="B67" s="65"/>
      <c r="C67" s="65"/>
      <c r="D67" s="65"/>
      <c r="E67" s="11"/>
      <c r="G67" s="11"/>
      <c r="H67" s="65"/>
      <c r="I67" s="65"/>
    </row>
    <row r="68" spans="1:9" ht="10.5" x14ac:dyDescent="0.25">
      <c r="A68" s="64" t="s">
        <v>997</v>
      </c>
      <c r="B68" s="65"/>
      <c r="C68" s="65"/>
      <c r="D68" s="65"/>
      <c r="E68" s="11"/>
      <c r="G68" s="11"/>
      <c r="H68" s="65"/>
      <c r="I68" s="65"/>
    </row>
    <row r="69" spans="1:9" x14ac:dyDescent="0.2">
      <c r="A69" s="66"/>
      <c r="B69" s="65"/>
      <c r="C69" s="65"/>
      <c r="D69" s="65"/>
      <c r="E69" s="11"/>
      <c r="G69" s="11"/>
      <c r="H69" s="65"/>
      <c r="I69" s="65"/>
    </row>
    <row r="70" spans="1:9" x14ac:dyDescent="0.2">
      <c r="A70" s="65"/>
      <c r="B70" s="65"/>
      <c r="C70" s="65"/>
      <c r="D70" s="65"/>
      <c r="E70" s="11"/>
      <c r="G70" s="11"/>
      <c r="H70" s="65"/>
      <c r="I70" s="65"/>
    </row>
    <row r="71" spans="1:9" x14ac:dyDescent="0.2">
      <c r="A71" s="65"/>
      <c r="B71" s="65"/>
      <c r="C71" s="65"/>
      <c r="D71" s="65"/>
      <c r="E71" s="11"/>
      <c r="G71" s="11"/>
      <c r="H71" s="65"/>
      <c r="I71" s="65"/>
    </row>
    <row r="72" spans="1:9" x14ac:dyDescent="0.2">
      <c r="A72" s="65"/>
      <c r="B72" s="65"/>
      <c r="C72" s="65"/>
      <c r="D72" s="65"/>
      <c r="E72" s="11"/>
      <c r="G72" s="11"/>
      <c r="H72" s="65"/>
      <c r="I72" s="65"/>
    </row>
    <row r="73" spans="1:9" x14ac:dyDescent="0.2">
      <c r="A73" s="65"/>
      <c r="B73" s="65"/>
      <c r="C73" s="65"/>
      <c r="D73" s="65"/>
      <c r="E73" s="11"/>
      <c r="G73" s="11"/>
      <c r="H73" s="65"/>
      <c r="I73" s="65"/>
    </row>
    <row r="74" spans="1:9" x14ac:dyDescent="0.2">
      <c r="A74" s="65"/>
      <c r="B74" s="65"/>
      <c r="C74" s="65"/>
      <c r="D74" s="65"/>
      <c r="E74" s="11"/>
      <c r="G74" s="11"/>
      <c r="H74" s="65"/>
      <c r="I74" s="65"/>
    </row>
    <row r="75" spans="1:9" x14ac:dyDescent="0.2">
      <c r="A75" s="65"/>
      <c r="B75" s="65"/>
      <c r="C75" s="65"/>
      <c r="D75" s="65"/>
      <c r="E75" s="11"/>
      <c r="G75" s="11"/>
      <c r="H75" s="65"/>
      <c r="I75" s="65"/>
    </row>
    <row r="76" spans="1:9" x14ac:dyDescent="0.2">
      <c r="A76" s="65"/>
      <c r="B76" s="65"/>
      <c r="C76" s="65"/>
      <c r="D76" s="65"/>
      <c r="E76" s="11"/>
      <c r="G76" s="11"/>
      <c r="H76" s="65"/>
      <c r="I76" s="65"/>
    </row>
    <row r="77" spans="1:9" x14ac:dyDescent="0.2">
      <c r="A77" s="65"/>
      <c r="B77" s="65"/>
      <c r="C77" s="65"/>
      <c r="D77" s="65"/>
      <c r="E77" s="11"/>
      <c r="G77" s="11"/>
      <c r="H77" s="65"/>
      <c r="I77" s="65"/>
    </row>
    <row r="78" spans="1:9" x14ac:dyDescent="0.2">
      <c r="A78" s="65"/>
      <c r="B78" s="65"/>
      <c r="C78" s="65"/>
      <c r="D78" s="65"/>
      <c r="E78" s="11"/>
      <c r="G78" s="11"/>
      <c r="H78" s="65"/>
      <c r="I78" s="65"/>
    </row>
    <row r="79" spans="1:9" x14ac:dyDescent="0.2">
      <c r="A79" s="65"/>
      <c r="B79" s="65"/>
      <c r="C79" s="65"/>
      <c r="D79" s="65"/>
      <c r="E79" s="11"/>
      <c r="G79" s="11"/>
      <c r="H79" s="65"/>
      <c r="I79" s="65"/>
    </row>
    <row r="80" spans="1:9" x14ac:dyDescent="0.2">
      <c r="A80" s="65"/>
      <c r="B80" s="65"/>
      <c r="C80" s="65"/>
      <c r="D80" s="65"/>
      <c r="E80" s="11"/>
      <c r="G80" s="11"/>
      <c r="H80" s="65"/>
      <c r="I80" s="65"/>
    </row>
    <row r="81" spans="1:9" x14ac:dyDescent="0.2">
      <c r="A81" s="65"/>
      <c r="B81" s="65"/>
      <c r="C81" s="65"/>
      <c r="D81" s="65"/>
      <c r="E81" s="11"/>
      <c r="G81" s="11"/>
      <c r="H81" s="65"/>
      <c r="I81" s="65"/>
    </row>
    <row r="82" spans="1:9" x14ac:dyDescent="0.2">
      <c r="A82" s="65"/>
      <c r="B82" s="65"/>
      <c r="C82" s="65"/>
      <c r="D82" s="65"/>
      <c r="E82" s="11"/>
      <c r="G82" s="11"/>
      <c r="H82" s="65"/>
      <c r="I82" s="65"/>
    </row>
    <row r="83" spans="1:9" x14ac:dyDescent="0.2">
      <c r="A83" s="65"/>
      <c r="B83" s="65"/>
      <c r="C83" s="65"/>
      <c r="D83" s="65"/>
      <c r="E83" s="11"/>
      <c r="G83" s="11"/>
      <c r="H83" s="65"/>
      <c r="I83" s="65"/>
    </row>
    <row r="84" spans="1:9" x14ac:dyDescent="0.2">
      <c r="A84" s="65"/>
      <c r="B84" s="65"/>
      <c r="C84" s="65"/>
      <c r="D84" s="65"/>
      <c r="E84" s="11"/>
      <c r="G84" s="11"/>
      <c r="H84" s="65"/>
      <c r="I84" s="65"/>
    </row>
    <row r="85" spans="1:9" x14ac:dyDescent="0.2">
      <c r="A85" s="65"/>
      <c r="B85" s="65"/>
      <c r="C85" s="65"/>
      <c r="D85" s="65"/>
      <c r="E85" s="11"/>
      <c r="G85" s="11"/>
      <c r="H85" s="65"/>
      <c r="I85" s="65"/>
    </row>
    <row r="86" spans="1:9" ht="10.5" x14ac:dyDescent="0.25">
      <c r="A86" s="64" t="s">
        <v>1013</v>
      </c>
      <c r="B86" s="65"/>
      <c r="C86" s="65"/>
      <c r="D86" s="65"/>
      <c r="E86" s="11"/>
      <c r="G86" s="11"/>
      <c r="H86" s="65"/>
      <c r="I86" s="65"/>
    </row>
    <row r="87" spans="1:9" x14ac:dyDescent="0.2">
      <c r="A87" s="65"/>
      <c r="B87" s="65"/>
      <c r="C87" s="65"/>
      <c r="D87" s="65"/>
      <c r="E87" s="11"/>
      <c r="G87" s="11"/>
      <c r="H87" s="65"/>
      <c r="I87" s="65"/>
    </row>
    <row r="88" spans="1:9" ht="10.5" x14ac:dyDescent="0.25">
      <c r="A88" s="64" t="s">
        <v>998</v>
      </c>
      <c r="B88" s="65"/>
      <c r="C88" s="65"/>
      <c r="D88" s="65"/>
      <c r="E88" s="11"/>
      <c r="G88" s="11"/>
      <c r="H88" s="65"/>
      <c r="I88" s="65"/>
    </row>
    <row r="89" spans="1:9" x14ac:dyDescent="0.2">
      <c r="A89" s="65"/>
      <c r="B89" s="65"/>
      <c r="C89" s="65"/>
      <c r="D89" s="65"/>
      <c r="E89" s="11"/>
      <c r="G89" s="11"/>
      <c r="H89" s="65"/>
      <c r="I89" s="65"/>
    </row>
    <row r="90" spans="1:9" x14ac:dyDescent="0.2">
      <c r="A90" s="65"/>
      <c r="B90" s="65"/>
      <c r="C90" s="65"/>
      <c r="D90" s="65"/>
      <c r="E90" s="11"/>
      <c r="G90" s="11"/>
      <c r="H90" s="65"/>
      <c r="I90" s="65"/>
    </row>
    <row r="91" spans="1:9" x14ac:dyDescent="0.2">
      <c r="A91" s="65"/>
      <c r="B91" s="65"/>
      <c r="C91" s="65"/>
      <c r="D91" s="65"/>
      <c r="E91" s="11"/>
      <c r="G91" s="11"/>
      <c r="H91" s="65"/>
      <c r="I91" s="65"/>
    </row>
    <row r="92" spans="1:9" x14ac:dyDescent="0.2">
      <c r="A92" s="65"/>
      <c r="B92" s="65"/>
      <c r="C92" s="65"/>
      <c r="D92" s="65"/>
      <c r="E92" s="11"/>
      <c r="G92" s="11"/>
      <c r="H92" s="65"/>
      <c r="I92" s="65"/>
    </row>
    <row r="93" spans="1:9" x14ac:dyDescent="0.2">
      <c r="A93" s="65"/>
      <c r="B93" s="65"/>
      <c r="C93" s="65"/>
      <c r="D93" s="65"/>
      <c r="E93" s="11"/>
      <c r="G93" s="11"/>
      <c r="H93" s="65"/>
      <c r="I93" s="65"/>
    </row>
    <row r="94" spans="1:9" x14ac:dyDescent="0.2">
      <c r="A94" s="65"/>
      <c r="B94" s="65"/>
      <c r="C94" s="65"/>
      <c r="D94" s="65"/>
      <c r="E94" s="11"/>
      <c r="G94" s="11"/>
      <c r="H94" s="65"/>
      <c r="I94" s="65"/>
    </row>
    <row r="95" spans="1:9" x14ac:dyDescent="0.2">
      <c r="A95" s="65"/>
      <c r="B95" s="65"/>
      <c r="C95" s="65"/>
      <c r="D95" s="65"/>
      <c r="E95" s="11"/>
      <c r="G95" s="11"/>
      <c r="H95" s="65"/>
      <c r="I95" s="65"/>
    </row>
    <row r="96" spans="1:9" x14ac:dyDescent="0.2">
      <c r="A96" s="65"/>
      <c r="B96" s="65"/>
      <c r="C96" s="65"/>
      <c r="D96" s="65"/>
      <c r="E96" s="11"/>
      <c r="G96" s="11"/>
      <c r="H96" s="65"/>
      <c r="I96" s="65"/>
    </row>
    <row r="97" spans="1:9" x14ac:dyDescent="0.2">
      <c r="A97" s="65"/>
      <c r="B97" s="65"/>
      <c r="C97" s="65"/>
      <c r="D97" s="65"/>
      <c r="E97" s="11"/>
      <c r="G97" s="11"/>
      <c r="H97" s="65"/>
      <c r="I97" s="65"/>
    </row>
    <row r="98" spans="1:9" x14ac:dyDescent="0.2">
      <c r="A98" s="65"/>
      <c r="B98" s="65"/>
      <c r="C98" s="65"/>
      <c r="D98" s="65"/>
      <c r="E98" s="11"/>
      <c r="G98" s="11"/>
      <c r="H98" s="65"/>
      <c r="I98" s="65"/>
    </row>
    <row r="99" spans="1:9" x14ac:dyDescent="0.2">
      <c r="A99" s="65"/>
      <c r="B99" s="65"/>
      <c r="C99" s="65"/>
      <c r="D99" s="65"/>
      <c r="E99" s="11"/>
      <c r="G99" s="11"/>
      <c r="H99" s="65"/>
      <c r="I99" s="65"/>
    </row>
    <row r="100" spans="1:9" x14ac:dyDescent="0.2">
      <c r="A100" s="65"/>
      <c r="B100" s="65"/>
      <c r="C100" s="65"/>
      <c r="D100" s="65"/>
      <c r="E100" s="11"/>
      <c r="G100" s="11"/>
      <c r="H100" s="65"/>
      <c r="I100" s="65"/>
    </row>
    <row r="101" spans="1:9" x14ac:dyDescent="0.2">
      <c r="A101" s="65"/>
      <c r="B101" s="65"/>
      <c r="C101" s="65"/>
      <c r="D101" s="65"/>
      <c r="E101" s="11"/>
      <c r="G101" s="11"/>
      <c r="H101" s="65"/>
      <c r="I101" s="65"/>
    </row>
    <row r="102" spans="1:9" x14ac:dyDescent="0.2">
      <c r="A102" s="65"/>
      <c r="B102" s="65"/>
      <c r="C102" s="65"/>
      <c r="D102" s="65"/>
      <c r="E102" s="11"/>
      <c r="G102" s="11"/>
      <c r="H102" s="65"/>
      <c r="I102" s="65"/>
    </row>
    <row r="103" spans="1:9" x14ac:dyDescent="0.2">
      <c r="A103" s="65"/>
      <c r="B103" s="65"/>
      <c r="C103" s="65"/>
      <c r="D103" s="65"/>
      <c r="E103" s="11"/>
      <c r="G103" s="11"/>
      <c r="H103" s="65"/>
      <c r="I103" s="65"/>
    </row>
    <row r="104" spans="1:9" x14ac:dyDescent="0.2">
      <c r="A104" s="65"/>
      <c r="B104" s="65"/>
      <c r="C104" s="65"/>
      <c r="D104" s="65"/>
      <c r="E104" s="11"/>
      <c r="G104" s="11"/>
      <c r="H104" s="65"/>
      <c r="I104" s="65"/>
    </row>
    <row r="105" spans="1:9" x14ac:dyDescent="0.2">
      <c r="A105" s="65"/>
      <c r="B105" s="65"/>
      <c r="C105" s="65"/>
      <c r="D105" s="65"/>
      <c r="E105" s="11"/>
      <c r="G105" s="11"/>
      <c r="H105" s="65"/>
      <c r="I105" s="65"/>
    </row>
    <row r="106" spans="1:9" x14ac:dyDescent="0.2">
      <c r="A106" s="65"/>
      <c r="B106" s="65"/>
      <c r="C106" s="65"/>
      <c r="D106" s="65"/>
      <c r="E106" s="11"/>
      <c r="G106" s="11"/>
      <c r="H106" s="65"/>
      <c r="I106" s="65"/>
    </row>
    <row r="107" spans="1:9" x14ac:dyDescent="0.2">
      <c r="A107" s="65" t="s">
        <v>1001</v>
      </c>
      <c r="B107" s="65"/>
      <c r="C107" s="65"/>
      <c r="D107" s="65"/>
      <c r="E107" s="11"/>
      <c r="G107" s="11"/>
      <c r="H107" s="65"/>
      <c r="I107" s="65"/>
    </row>
    <row r="108" spans="1:9" x14ac:dyDescent="0.2">
      <c r="A108" s="65"/>
      <c r="B108" s="65"/>
      <c r="C108" s="65"/>
      <c r="D108" s="65"/>
      <c r="E108" s="11"/>
      <c r="G108" s="11"/>
      <c r="H108" s="65"/>
      <c r="I108" s="65"/>
    </row>
    <row r="109" spans="1:9" x14ac:dyDescent="0.2">
      <c r="A109" s="65"/>
      <c r="B109" s="65"/>
      <c r="C109" s="65"/>
      <c r="D109" s="65"/>
      <c r="E109" s="11"/>
      <c r="G109" s="11"/>
      <c r="H109" s="65"/>
      <c r="I109" s="65"/>
    </row>
    <row r="110" spans="1:9" x14ac:dyDescent="0.2">
      <c r="A110" s="65"/>
      <c r="B110" s="65"/>
      <c r="C110" s="65"/>
      <c r="D110" s="65"/>
      <c r="E110" s="11"/>
      <c r="G110" s="11"/>
      <c r="H110" s="65"/>
      <c r="I110" s="65"/>
    </row>
    <row r="111" spans="1:9" x14ac:dyDescent="0.2">
      <c r="A111" s="65"/>
      <c r="B111" s="65"/>
      <c r="C111" s="65"/>
      <c r="D111" s="65"/>
      <c r="E111" s="11"/>
      <c r="G111" s="11"/>
      <c r="H111" s="65"/>
      <c r="I111" s="65"/>
    </row>
    <row r="112" spans="1:9" x14ac:dyDescent="0.2">
      <c r="A112" s="65"/>
      <c r="B112" s="65"/>
      <c r="C112" s="65"/>
      <c r="D112" s="65"/>
      <c r="E112" s="11"/>
      <c r="G112" s="11"/>
      <c r="H112" s="65"/>
      <c r="I112" s="65"/>
    </row>
    <row r="113" spans="1:9" x14ac:dyDescent="0.2">
      <c r="A113" s="65"/>
      <c r="B113" s="65"/>
      <c r="C113" s="65"/>
      <c r="D113" s="65"/>
      <c r="E113" s="11"/>
      <c r="G113" s="11"/>
      <c r="H113" s="65"/>
      <c r="I113" s="65"/>
    </row>
    <row r="114" spans="1:9" x14ac:dyDescent="0.2">
      <c r="A114" s="65"/>
      <c r="B114" s="65"/>
      <c r="C114" s="65"/>
      <c r="D114" s="65"/>
      <c r="E114" s="11"/>
      <c r="G114" s="11"/>
      <c r="H114" s="65"/>
      <c r="I114" s="65"/>
    </row>
    <row r="115" spans="1:9" x14ac:dyDescent="0.2">
      <c r="A115" s="65"/>
      <c r="B115" s="65"/>
      <c r="C115" s="65"/>
      <c r="D115" s="65"/>
      <c r="E115" s="11"/>
      <c r="G115" s="11"/>
      <c r="H115" s="65"/>
      <c r="I115" s="65"/>
    </row>
    <row r="116" spans="1:9" x14ac:dyDescent="0.2">
      <c r="A116" s="65"/>
      <c r="B116" s="65"/>
      <c r="C116" s="65"/>
      <c r="D116" s="65"/>
      <c r="E116" s="11"/>
      <c r="G116" s="11"/>
      <c r="H116" s="65"/>
      <c r="I116" s="65"/>
    </row>
    <row r="117" spans="1:9" x14ac:dyDescent="0.2">
      <c r="A117" s="65"/>
      <c r="B117" s="65"/>
      <c r="C117" s="65"/>
      <c r="D117" s="65"/>
      <c r="E117" s="11"/>
      <c r="G117" s="11"/>
      <c r="H117" s="65"/>
      <c r="I117" s="65"/>
    </row>
    <row r="118" spans="1:9" x14ac:dyDescent="0.2">
      <c r="A118" s="65"/>
      <c r="B118" s="65"/>
      <c r="C118" s="65"/>
      <c r="D118" s="65"/>
      <c r="E118" s="11"/>
      <c r="G118" s="11"/>
      <c r="H118" s="65"/>
      <c r="I118" s="65"/>
    </row>
    <row r="119" spans="1:9" x14ac:dyDescent="0.2">
      <c r="A119" s="65"/>
      <c r="B119" s="65"/>
      <c r="C119" s="65"/>
      <c r="D119" s="65"/>
      <c r="E119" s="11"/>
      <c r="G119" s="11"/>
      <c r="H119" s="65"/>
      <c r="I119" s="65"/>
    </row>
    <row r="120" spans="1:9" x14ac:dyDescent="0.2">
      <c r="A120" s="65"/>
      <c r="B120" s="65"/>
      <c r="C120" s="65"/>
      <c r="D120" s="65"/>
      <c r="E120" s="11"/>
      <c r="G120" s="65"/>
      <c r="H120" s="65"/>
      <c r="I120" s="65"/>
    </row>
    <row r="121" spans="1:9" x14ac:dyDescent="0.2">
      <c r="A121" s="65"/>
      <c r="B121" s="65"/>
      <c r="C121" s="65"/>
      <c r="D121" s="65"/>
      <c r="E121" s="11"/>
      <c r="G121" s="65"/>
      <c r="H121" s="65"/>
      <c r="I121" s="65"/>
    </row>
    <row r="122" spans="1:9" x14ac:dyDescent="0.2">
      <c r="A122" s="65"/>
      <c r="B122" s="65"/>
      <c r="C122" s="65"/>
      <c r="D122" s="65"/>
      <c r="E122" s="11"/>
      <c r="G122" s="65"/>
      <c r="H122" s="65"/>
      <c r="I122" s="65"/>
    </row>
    <row r="123" spans="1:9" x14ac:dyDescent="0.2">
      <c r="A123" s="65"/>
      <c r="B123" s="65"/>
      <c r="C123" s="65"/>
      <c r="D123" s="65"/>
      <c r="E123" s="11"/>
      <c r="G123" s="65"/>
      <c r="H123" s="65"/>
      <c r="I123" s="65"/>
    </row>
    <row r="124" spans="1:9" x14ac:dyDescent="0.2">
      <c r="A124" s="65"/>
      <c r="B124" s="65"/>
      <c r="C124" s="65"/>
      <c r="D124" s="65"/>
      <c r="E124" s="11"/>
      <c r="G124" s="65"/>
      <c r="H124" s="65"/>
      <c r="I124" s="65"/>
    </row>
    <row r="125" spans="1:9" x14ac:dyDescent="0.2">
      <c r="A125" s="65"/>
      <c r="B125" s="65"/>
      <c r="C125" s="65"/>
      <c r="D125" s="65"/>
      <c r="E125" s="11"/>
      <c r="G125" s="65"/>
      <c r="H125" s="65"/>
      <c r="I125" s="65"/>
    </row>
    <row r="126" spans="1:9" x14ac:dyDescent="0.2">
      <c r="A126" s="65"/>
      <c r="B126" s="65"/>
      <c r="C126" s="65"/>
      <c r="D126" s="65"/>
      <c r="E126" s="11"/>
      <c r="G126" s="65"/>
      <c r="H126" s="65"/>
      <c r="I126" s="65"/>
    </row>
    <row r="127" spans="1:9" x14ac:dyDescent="0.2">
      <c r="A127" s="65"/>
      <c r="B127" s="65"/>
      <c r="C127" s="65"/>
      <c r="D127" s="65"/>
      <c r="E127" s="11"/>
      <c r="G127" s="65"/>
      <c r="H127" s="65"/>
      <c r="I127" s="65"/>
    </row>
    <row r="128" spans="1:9" x14ac:dyDescent="0.2">
      <c r="A128" s="65"/>
      <c r="B128" s="65"/>
      <c r="C128" s="65"/>
      <c r="D128" s="65"/>
      <c r="E128" s="11"/>
      <c r="G128" s="65"/>
      <c r="H128" s="65"/>
      <c r="I128" s="65"/>
    </row>
    <row r="129" spans="1:9" x14ac:dyDescent="0.2">
      <c r="A129" s="65"/>
      <c r="B129" s="65"/>
      <c r="C129" s="65"/>
      <c r="D129" s="65"/>
      <c r="E129" s="11"/>
      <c r="G129" s="65"/>
      <c r="H129" s="65"/>
      <c r="I129" s="65"/>
    </row>
    <row r="130" spans="1:9" x14ac:dyDescent="0.2">
      <c r="A130" s="65"/>
      <c r="B130" s="65"/>
      <c r="C130" s="65"/>
      <c r="D130" s="65"/>
      <c r="E130" s="11"/>
      <c r="G130" s="65"/>
      <c r="H130" s="65"/>
      <c r="I130" s="65"/>
    </row>
    <row r="131" spans="1:9" x14ac:dyDescent="0.2">
      <c r="A131" s="65"/>
      <c r="B131" s="65"/>
      <c r="C131" s="65"/>
      <c r="D131" s="65"/>
      <c r="E131" s="11"/>
      <c r="G131" s="65"/>
      <c r="H131" s="65"/>
      <c r="I131" s="65"/>
    </row>
    <row r="132" spans="1:9" x14ac:dyDescent="0.2">
      <c r="A132" s="65"/>
      <c r="B132" s="65"/>
      <c r="C132" s="65"/>
      <c r="D132" s="65"/>
      <c r="E132" s="11"/>
      <c r="G132" s="65"/>
      <c r="H132" s="65"/>
      <c r="I132" s="65"/>
    </row>
    <row r="133" spans="1:9" x14ac:dyDescent="0.2">
      <c r="A133" s="65"/>
      <c r="B133" s="65"/>
      <c r="C133" s="65"/>
      <c r="D133" s="65"/>
      <c r="E133" s="11"/>
      <c r="G133" s="65"/>
      <c r="H133" s="65"/>
      <c r="I133" s="65"/>
    </row>
    <row r="134" spans="1:9" x14ac:dyDescent="0.2">
      <c r="A134" s="65"/>
      <c r="B134" s="65"/>
      <c r="C134" s="65"/>
      <c r="D134" s="65"/>
      <c r="E134" s="11"/>
      <c r="G134" s="65"/>
      <c r="H134" s="65"/>
      <c r="I134" s="65"/>
    </row>
    <row r="135" spans="1:9" x14ac:dyDescent="0.2">
      <c r="A135" s="65"/>
      <c r="B135" s="65"/>
      <c r="C135" s="65"/>
      <c r="D135" s="65"/>
      <c r="E135" s="11"/>
      <c r="G135" s="65"/>
      <c r="H135" s="65"/>
      <c r="I135" s="65"/>
    </row>
    <row r="136" spans="1:9" x14ac:dyDescent="0.2">
      <c r="A136" s="65"/>
      <c r="B136" s="65"/>
      <c r="C136" s="65"/>
      <c r="D136" s="65"/>
      <c r="E136" s="11"/>
      <c r="G136" s="65"/>
      <c r="H136" s="65"/>
      <c r="I136" s="65"/>
    </row>
    <row r="137" spans="1:9" x14ac:dyDescent="0.2">
      <c r="A137" s="65"/>
      <c r="B137" s="65"/>
      <c r="C137" s="65"/>
      <c r="D137" s="65"/>
      <c r="E137" s="11"/>
      <c r="G137" s="65"/>
      <c r="H137" s="65"/>
      <c r="I137" s="65"/>
    </row>
    <row r="138" spans="1:9" x14ac:dyDescent="0.2">
      <c r="A138" s="65"/>
      <c r="B138" s="65"/>
      <c r="C138" s="65"/>
      <c r="D138" s="65"/>
      <c r="E138" s="11"/>
      <c r="G138" s="65"/>
      <c r="H138" s="65"/>
      <c r="I138" s="65"/>
    </row>
    <row r="139" spans="1:9" x14ac:dyDescent="0.2">
      <c r="A139" s="65"/>
      <c r="B139" s="65"/>
      <c r="C139" s="65"/>
      <c r="D139" s="65"/>
      <c r="E139" s="11"/>
      <c r="G139" s="65"/>
      <c r="H139" s="65"/>
      <c r="I139" s="65"/>
    </row>
    <row r="140" spans="1:9" x14ac:dyDescent="0.2">
      <c r="A140" s="65"/>
      <c r="B140" s="65"/>
      <c r="C140" s="65"/>
      <c r="D140" s="65"/>
      <c r="E140" s="11"/>
      <c r="G140" s="65"/>
      <c r="H140" s="65"/>
      <c r="I140" s="65"/>
    </row>
    <row r="141" spans="1:9" x14ac:dyDescent="0.2">
      <c r="A141" s="65"/>
      <c r="B141" s="65"/>
      <c r="C141" s="65"/>
      <c r="D141" s="65"/>
      <c r="E141" s="11"/>
      <c r="G141" s="65"/>
      <c r="H141" s="65"/>
      <c r="I141" s="65"/>
    </row>
    <row r="142" spans="1:9" x14ac:dyDescent="0.2">
      <c r="A142" s="65"/>
      <c r="B142" s="65"/>
      <c r="C142" s="65"/>
      <c r="D142" s="65"/>
      <c r="E142" s="11"/>
      <c r="G142" s="65"/>
      <c r="H142" s="65"/>
      <c r="I142" s="65"/>
    </row>
    <row r="143" spans="1:9" x14ac:dyDescent="0.2">
      <c r="A143" s="65"/>
      <c r="B143" s="65"/>
      <c r="C143" s="65"/>
      <c r="D143" s="65"/>
      <c r="E143" s="11"/>
      <c r="G143" s="65"/>
      <c r="H143" s="65"/>
      <c r="I143" s="65"/>
    </row>
    <row r="144" spans="1:9" x14ac:dyDescent="0.2">
      <c r="A144" s="65"/>
      <c r="B144" s="65"/>
      <c r="C144" s="65"/>
      <c r="D144" s="65"/>
      <c r="E144" s="11"/>
      <c r="G144" s="65"/>
      <c r="H144" s="65"/>
      <c r="I144" s="65"/>
    </row>
    <row r="145" spans="1:9" x14ac:dyDescent="0.2">
      <c r="A145" s="65"/>
      <c r="B145" s="65"/>
      <c r="C145" s="65"/>
      <c r="D145" s="65"/>
      <c r="E145" s="11"/>
      <c r="G145" s="65"/>
      <c r="H145" s="65"/>
      <c r="I145" s="65"/>
    </row>
    <row r="146" spans="1:9" x14ac:dyDescent="0.2">
      <c r="A146" s="65"/>
      <c r="B146" s="65"/>
      <c r="C146" s="65"/>
      <c r="D146" s="65"/>
      <c r="E146" s="11"/>
      <c r="G146" s="65"/>
      <c r="H146" s="65"/>
      <c r="I146" s="65"/>
    </row>
    <row r="147" spans="1:9" x14ac:dyDescent="0.2">
      <c r="A147" s="65"/>
      <c r="B147" s="65"/>
      <c r="C147" s="65"/>
      <c r="D147" s="65"/>
      <c r="E147" s="11"/>
      <c r="G147" s="65"/>
      <c r="H147" s="65"/>
      <c r="I147" s="65"/>
    </row>
    <row r="148" spans="1:9" x14ac:dyDescent="0.2">
      <c r="A148" s="65"/>
      <c r="B148" s="65"/>
      <c r="C148" s="65"/>
      <c r="D148" s="65"/>
      <c r="E148" s="11"/>
      <c r="G148" s="65"/>
      <c r="H148" s="65"/>
      <c r="I148" s="65"/>
    </row>
    <row r="149" spans="1:9" x14ac:dyDescent="0.2">
      <c r="A149" s="65"/>
      <c r="B149" s="65"/>
      <c r="C149" s="65"/>
      <c r="D149" s="65"/>
      <c r="E149" s="11"/>
      <c r="G149" s="65"/>
      <c r="H149" s="65"/>
      <c r="I149" s="65"/>
    </row>
    <row r="150" spans="1:9" x14ac:dyDescent="0.2">
      <c r="A150" s="65"/>
      <c r="B150" s="65"/>
      <c r="C150" s="65"/>
      <c r="D150" s="65"/>
      <c r="E150" s="11"/>
      <c r="G150" s="65"/>
      <c r="H150" s="65"/>
      <c r="I150" s="65"/>
    </row>
    <row r="151" spans="1:9" x14ac:dyDescent="0.2">
      <c r="A151" s="65"/>
      <c r="B151" s="65"/>
      <c r="C151" s="65"/>
      <c r="D151" s="65"/>
      <c r="E151" s="11"/>
      <c r="G151" s="65"/>
      <c r="H151" s="65"/>
      <c r="I151" s="65"/>
    </row>
    <row r="152" spans="1:9" x14ac:dyDescent="0.2">
      <c r="A152" s="65"/>
      <c r="B152" s="65"/>
      <c r="C152" s="65"/>
      <c r="D152" s="65"/>
      <c r="E152" s="11"/>
      <c r="G152" s="65"/>
      <c r="H152" s="65"/>
      <c r="I152" s="65"/>
    </row>
    <row r="153" spans="1:9" x14ac:dyDescent="0.2">
      <c r="A153" s="65"/>
      <c r="B153" s="65"/>
      <c r="C153" s="65"/>
      <c r="D153" s="65"/>
      <c r="E153" s="11"/>
      <c r="G153" s="65"/>
      <c r="H153" s="65"/>
      <c r="I153" s="65"/>
    </row>
    <row r="154" spans="1:9" x14ac:dyDescent="0.2">
      <c r="A154" s="65"/>
      <c r="B154" s="65"/>
      <c r="C154" s="65"/>
      <c r="D154" s="65"/>
      <c r="E154" s="11"/>
      <c r="G154" s="65"/>
      <c r="H154" s="65"/>
      <c r="I154" s="65"/>
    </row>
    <row r="155" spans="1:9" x14ac:dyDescent="0.2">
      <c r="A155" s="65"/>
      <c r="B155" s="65"/>
      <c r="C155" s="65"/>
      <c r="D155" s="65"/>
      <c r="E155" s="11"/>
      <c r="G155" s="65"/>
      <c r="H155" s="65"/>
      <c r="I155" s="65"/>
    </row>
    <row r="156" spans="1:9" x14ac:dyDescent="0.2">
      <c r="A156" s="65"/>
      <c r="B156" s="65"/>
      <c r="C156" s="65"/>
      <c r="D156" s="65"/>
      <c r="E156" s="11"/>
      <c r="G156" s="65"/>
      <c r="H156" s="65"/>
      <c r="I156" s="65"/>
    </row>
    <row r="157" spans="1:9" x14ac:dyDescent="0.2">
      <c r="A157" s="65"/>
      <c r="B157" s="65"/>
      <c r="C157" s="65"/>
      <c r="D157" s="65"/>
      <c r="E157" s="11"/>
      <c r="G157" s="65"/>
      <c r="H157" s="65"/>
      <c r="I157" s="65"/>
    </row>
    <row r="158" spans="1:9" x14ac:dyDescent="0.2">
      <c r="A158" s="65"/>
      <c r="B158" s="65"/>
      <c r="C158" s="65"/>
      <c r="D158" s="65"/>
      <c r="E158" s="11"/>
      <c r="G158" s="65"/>
      <c r="H158" s="65"/>
      <c r="I158" s="65"/>
    </row>
    <row r="159" spans="1:9" x14ac:dyDescent="0.2">
      <c r="A159" s="65"/>
      <c r="B159" s="65"/>
      <c r="C159" s="65"/>
      <c r="D159" s="65"/>
      <c r="E159" s="11"/>
      <c r="G159" s="65"/>
      <c r="H159" s="65"/>
      <c r="I159" s="65"/>
    </row>
    <row r="160" spans="1:9" x14ac:dyDescent="0.2">
      <c r="A160" s="65"/>
      <c r="B160" s="65"/>
      <c r="C160" s="65"/>
      <c r="D160" s="65"/>
      <c r="E160" s="11"/>
      <c r="G160" s="65"/>
      <c r="H160" s="65"/>
      <c r="I160" s="65"/>
    </row>
    <row r="161" spans="1:9" x14ac:dyDescent="0.2">
      <c r="A161" s="65"/>
      <c r="B161" s="65"/>
      <c r="C161" s="65"/>
      <c r="D161" s="65"/>
      <c r="E161" s="11"/>
      <c r="G161" s="65"/>
      <c r="H161" s="65"/>
      <c r="I161" s="65"/>
    </row>
    <row r="162" spans="1:9" x14ac:dyDescent="0.2">
      <c r="A162" s="65"/>
      <c r="B162" s="65"/>
      <c r="C162" s="65"/>
      <c r="D162" s="65"/>
      <c r="E162" s="11"/>
      <c r="G162" s="65"/>
      <c r="H162" s="65"/>
      <c r="I162" s="65"/>
    </row>
    <row r="163" spans="1:9" x14ac:dyDescent="0.2">
      <c r="A163" s="65"/>
      <c r="B163" s="65"/>
      <c r="C163" s="65"/>
      <c r="D163" s="65"/>
      <c r="E163" s="11"/>
      <c r="G163" s="65"/>
      <c r="H163" s="65"/>
      <c r="I163" s="65"/>
    </row>
    <row r="164" spans="1:9" x14ac:dyDescent="0.2">
      <c r="A164" s="65"/>
      <c r="B164" s="65"/>
      <c r="C164" s="65"/>
      <c r="D164" s="65"/>
      <c r="E164" s="11"/>
      <c r="G164" s="65"/>
      <c r="H164" s="65"/>
      <c r="I164" s="65"/>
    </row>
    <row r="165" spans="1:9" x14ac:dyDescent="0.2">
      <c r="A165" s="65"/>
      <c r="B165" s="65"/>
      <c r="C165" s="65"/>
      <c r="D165" s="65"/>
      <c r="E165" s="11"/>
      <c r="G165" s="65"/>
      <c r="H165" s="65"/>
      <c r="I165" s="65"/>
    </row>
    <row r="166" spans="1:9" x14ac:dyDescent="0.2">
      <c r="A166" s="65"/>
      <c r="B166" s="65"/>
      <c r="C166" s="65"/>
      <c r="D166" s="65"/>
      <c r="E166" s="11"/>
      <c r="G166" s="65"/>
      <c r="H166" s="65"/>
      <c r="I166" s="65"/>
    </row>
    <row r="167" spans="1:9" x14ac:dyDescent="0.2">
      <c r="A167" s="65"/>
      <c r="B167" s="65"/>
      <c r="C167" s="65"/>
      <c r="D167" s="65"/>
      <c r="E167" s="11"/>
      <c r="G167" s="65"/>
      <c r="H167" s="65"/>
      <c r="I167" s="65"/>
    </row>
    <row r="168" spans="1:9" x14ac:dyDescent="0.2">
      <c r="A168" s="65"/>
      <c r="B168" s="65"/>
      <c r="C168" s="65"/>
      <c r="D168" s="65"/>
      <c r="E168" s="11"/>
      <c r="G168" s="65"/>
      <c r="H168" s="65"/>
      <c r="I168" s="65"/>
    </row>
    <row r="169" spans="1:9" x14ac:dyDescent="0.2">
      <c r="A169" s="65"/>
      <c r="B169" s="65"/>
      <c r="C169" s="65"/>
      <c r="D169" s="65"/>
      <c r="E169" s="11"/>
      <c r="G169" s="65"/>
      <c r="H169" s="65"/>
      <c r="I169" s="65"/>
    </row>
    <row r="170" spans="1:9" x14ac:dyDescent="0.2">
      <c r="A170" s="65"/>
      <c r="B170" s="65"/>
      <c r="C170" s="65"/>
      <c r="D170" s="65"/>
      <c r="E170" s="11"/>
      <c r="G170" s="65"/>
      <c r="H170" s="65"/>
      <c r="I170" s="65"/>
    </row>
    <row r="171" spans="1:9" x14ac:dyDescent="0.2">
      <c r="A171" s="65"/>
      <c r="B171" s="65"/>
      <c r="C171" s="65"/>
      <c r="D171" s="65"/>
      <c r="E171" s="11"/>
      <c r="G171" s="65"/>
      <c r="H171" s="65"/>
      <c r="I171" s="65"/>
    </row>
    <row r="172" spans="1:9" x14ac:dyDescent="0.2">
      <c r="A172" s="65"/>
      <c r="B172" s="65"/>
      <c r="C172" s="65"/>
      <c r="D172" s="65"/>
      <c r="E172" s="11"/>
      <c r="G172" s="65"/>
      <c r="H172" s="65"/>
      <c r="I172" s="65"/>
    </row>
    <row r="173" spans="1:9" x14ac:dyDescent="0.2">
      <c r="A173" s="65"/>
      <c r="B173" s="65"/>
      <c r="C173" s="65"/>
      <c r="D173" s="65"/>
      <c r="E173" s="11"/>
      <c r="G173" s="65"/>
      <c r="H173" s="65"/>
      <c r="I173" s="65"/>
    </row>
    <row r="174" spans="1:9" x14ac:dyDescent="0.2">
      <c r="A174" s="65"/>
      <c r="B174" s="65"/>
      <c r="C174" s="65"/>
      <c r="D174" s="65"/>
      <c r="E174" s="11"/>
      <c r="G174" s="65"/>
      <c r="H174" s="65"/>
      <c r="I174" s="65"/>
    </row>
    <row r="175" spans="1:9" x14ac:dyDescent="0.2">
      <c r="A175" s="65"/>
      <c r="B175" s="65"/>
      <c r="C175" s="65"/>
      <c r="D175" s="65"/>
      <c r="E175" s="11"/>
      <c r="G175" s="65"/>
      <c r="H175" s="65"/>
      <c r="I175" s="65"/>
    </row>
    <row r="176" spans="1:9" x14ac:dyDescent="0.2">
      <c r="A176" s="65"/>
      <c r="B176" s="65"/>
      <c r="C176" s="65"/>
      <c r="D176" s="65"/>
      <c r="E176" s="11"/>
      <c r="G176" s="65"/>
      <c r="H176" s="65"/>
      <c r="I176" s="65"/>
    </row>
    <row r="177" spans="1:9" x14ac:dyDescent="0.2">
      <c r="A177" s="65"/>
      <c r="B177" s="65"/>
      <c r="C177" s="65"/>
      <c r="D177" s="65"/>
      <c r="E177" s="11"/>
      <c r="G177" s="65"/>
      <c r="H177" s="65"/>
      <c r="I177" s="65"/>
    </row>
    <row r="178" spans="1:9" x14ac:dyDescent="0.2">
      <c r="A178" s="65"/>
      <c r="B178" s="65"/>
      <c r="C178" s="65"/>
      <c r="D178" s="65"/>
      <c r="E178" s="11"/>
      <c r="G178" s="65"/>
      <c r="H178" s="65"/>
      <c r="I178" s="65"/>
    </row>
    <row r="179" spans="1:9" x14ac:dyDescent="0.2">
      <c r="A179" s="65"/>
      <c r="B179" s="65"/>
      <c r="C179" s="65"/>
      <c r="D179" s="65"/>
      <c r="E179" s="11"/>
      <c r="G179" s="65"/>
      <c r="H179" s="65"/>
      <c r="I179" s="65"/>
    </row>
    <row r="180" spans="1:9" x14ac:dyDescent="0.2">
      <c r="A180" s="65"/>
      <c r="B180" s="65"/>
      <c r="C180" s="65"/>
      <c r="D180" s="65"/>
      <c r="E180" s="11"/>
      <c r="G180" s="65"/>
      <c r="H180" s="65"/>
      <c r="I180" s="65"/>
    </row>
    <row r="181" spans="1:9" x14ac:dyDescent="0.2">
      <c r="A181" s="65"/>
      <c r="B181" s="65"/>
      <c r="C181" s="65"/>
      <c r="D181" s="65"/>
      <c r="E181" s="11"/>
      <c r="G181" s="65"/>
      <c r="H181" s="65"/>
      <c r="I181" s="65"/>
    </row>
    <row r="182" spans="1:9" x14ac:dyDescent="0.2">
      <c r="A182" s="65"/>
      <c r="B182" s="65"/>
      <c r="C182" s="65"/>
      <c r="D182" s="65"/>
      <c r="E182" s="11"/>
      <c r="G182" s="65"/>
      <c r="H182" s="65"/>
      <c r="I182" s="65"/>
    </row>
    <row r="183" spans="1:9" x14ac:dyDescent="0.2">
      <c r="A183" s="65"/>
      <c r="B183" s="65"/>
      <c r="C183" s="65"/>
      <c r="D183" s="65"/>
      <c r="E183" s="11"/>
      <c r="G183" s="65"/>
      <c r="H183" s="65"/>
      <c r="I183" s="65"/>
    </row>
    <row r="184" spans="1:9" x14ac:dyDescent="0.2">
      <c r="A184" s="65"/>
      <c r="B184" s="65"/>
      <c r="C184" s="65"/>
      <c r="D184" s="65"/>
      <c r="E184" s="11"/>
      <c r="G184" s="65"/>
      <c r="H184" s="65"/>
      <c r="I184" s="65"/>
    </row>
    <row r="185" spans="1:9" x14ac:dyDescent="0.2">
      <c r="A185" s="65"/>
      <c r="B185" s="65"/>
      <c r="C185" s="65"/>
      <c r="D185" s="65"/>
      <c r="E185" s="11"/>
      <c r="G185" s="65"/>
      <c r="H185" s="65"/>
      <c r="I185" s="65"/>
    </row>
    <row r="186" spans="1:9" x14ac:dyDescent="0.2">
      <c r="A186" s="65"/>
      <c r="B186" s="65"/>
      <c r="C186" s="65"/>
      <c r="D186" s="65"/>
      <c r="E186" s="11"/>
      <c r="G186" s="65"/>
      <c r="H186" s="65"/>
      <c r="I186" s="65"/>
    </row>
    <row r="187" spans="1:9" x14ac:dyDescent="0.2">
      <c r="A187" s="65"/>
      <c r="B187" s="65"/>
      <c r="C187" s="65"/>
      <c r="D187" s="65"/>
      <c r="E187" s="11"/>
      <c r="G187" s="65"/>
      <c r="H187" s="65"/>
      <c r="I187" s="65"/>
    </row>
    <row r="188" spans="1:9" x14ac:dyDescent="0.2">
      <c r="A188" s="65"/>
      <c r="B188" s="65"/>
      <c r="C188" s="65"/>
      <c r="D188" s="65"/>
      <c r="E188" s="11"/>
      <c r="G188" s="65"/>
      <c r="H188" s="65"/>
      <c r="I188" s="65"/>
    </row>
    <row r="189" spans="1:9" x14ac:dyDescent="0.2">
      <c r="A189" s="65"/>
      <c r="B189" s="65"/>
      <c r="C189" s="65"/>
      <c r="D189" s="65"/>
      <c r="E189" s="11"/>
      <c r="G189" s="65"/>
      <c r="H189" s="65"/>
      <c r="I189" s="65"/>
    </row>
    <row r="190" spans="1:9" x14ac:dyDescent="0.2">
      <c r="A190" s="65"/>
      <c r="B190" s="65"/>
      <c r="C190" s="65"/>
      <c r="D190" s="65"/>
      <c r="E190" s="11"/>
      <c r="G190" s="65"/>
      <c r="H190" s="65"/>
      <c r="I190" s="65"/>
    </row>
    <row r="191" spans="1:9" x14ac:dyDescent="0.2">
      <c r="A191" s="65"/>
      <c r="B191" s="65"/>
      <c r="C191" s="65"/>
      <c r="D191" s="65"/>
      <c r="E191" s="11"/>
      <c r="G191" s="65"/>
      <c r="H191" s="65"/>
      <c r="I191" s="65"/>
    </row>
    <row r="192" spans="1:9" x14ac:dyDescent="0.2">
      <c r="A192" s="65"/>
      <c r="B192" s="65"/>
      <c r="C192" s="65"/>
      <c r="D192" s="65"/>
      <c r="E192" s="11"/>
      <c r="G192" s="65"/>
      <c r="H192" s="65"/>
      <c r="I192" s="65"/>
    </row>
    <row r="193" spans="1:9" x14ac:dyDescent="0.2">
      <c r="A193" s="65"/>
      <c r="B193" s="65"/>
      <c r="C193" s="65"/>
      <c r="D193" s="65"/>
      <c r="E193" s="11"/>
      <c r="G193" s="65"/>
      <c r="H193" s="65"/>
      <c r="I193" s="65"/>
    </row>
    <row r="194" spans="1:9" x14ac:dyDescent="0.2">
      <c r="A194" s="65"/>
      <c r="B194" s="65"/>
      <c r="C194" s="65"/>
      <c r="D194" s="65"/>
      <c r="E194" s="11"/>
      <c r="G194" s="65"/>
      <c r="H194" s="65"/>
      <c r="I194" s="65"/>
    </row>
    <row r="195" spans="1:9" x14ac:dyDescent="0.2">
      <c r="A195" s="65"/>
      <c r="B195" s="65"/>
      <c r="C195" s="65"/>
      <c r="D195" s="65"/>
      <c r="E195" s="11"/>
      <c r="G195" s="65"/>
      <c r="H195" s="65"/>
      <c r="I195" s="65"/>
    </row>
    <row r="196" spans="1:9" x14ac:dyDescent="0.2">
      <c r="A196" s="65"/>
      <c r="B196" s="65"/>
      <c r="C196" s="65"/>
      <c r="D196" s="65"/>
      <c r="E196" s="11"/>
      <c r="G196" s="65"/>
      <c r="H196" s="65"/>
      <c r="I196" s="65"/>
    </row>
    <row r="197" spans="1:9" x14ac:dyDescent="0.2">
      <c r="A197" s="65"/>
      <c r="B197" s="65"/>
      <c r="C197" s="65"/>
      <c r="D197" s="65"/>
      <c r="E197" s="11"/>
      <c r="G197" s="65"/>
      <c r="H197" s="65"/>
      <c r="I197" s="65"/>
    </row>
    <row r="198" spans="1:9" x14ac:dyDescent="0.2">
      <c r="A198" s="65"/>
      <c r="B198" s="65"/>
      <c r="C198" s="65"/>
      <c r="D198" s="65"/>
      <c r="E198" s="11"/>
      <c r="G198" s="65"/>
      <c r="H198" s="65"/>
      <c r="I198" s="65"/>
    </row>
    <row r="199" spans="1:9" x14ac:dyDescent="0.2">
      <c r="A199" s="65"/>
      <c r="B199" s="65"/>
      <c r="C199" s="65"/>
      <c r="D199" s="65"/>
      <c r="E199" s="11"/>
      <c r="G199" s="65"/>
      <c r="H199" s="65"/>
      <c r="I199" s="65"/>
    </row>
    <row r="200" spans="1:9" x14ac:dyDescent="0.2">
      <c r="A200" s="65"/>
      <c r="B200" s="65"/>
      <c r="C200" s="65"/>
      <c r="D200" s="65"/>
      <c r="E200" s="11"/>
      <c r="G200" s="65"/>
      <c r="H200" s="65"/>
      <c r="I200" s="65"/>
    </row>
    <row r="201" spans="1:9" x14ac:dyDescent="0.2">
      <c r="A201" s="65"/>
      <c r="B201" s="65"/>
      <c r="C201" s="65"/>
      <c r="D201" s="65"/>
      <c r="E201" s="11"/>
      <c r="G201" s="65"/>
      <c r="H201" s="65"/>
      <c r="I201" s="65"/>
    </row>
    <row r="202" spans="1:9" x14ac:dyDescent="0.2">
      <c r="A202" s="65"/>
      <c r="B202" s="65"/>
      <c r="C202" s="65"/>
      <c r="D202" s="65"/>
      <c r="E202" s="11"/>
      <c r="G202" s="65"/>
      <c r="H202" s="65"/>
      <c r="I202" s="65"/>
    </row>
    <row r="203" spans="1:9" x14ac:dyDescent="0.2">
      <c r="A203" s="65"/>
      <c r="B203" s="65"/>
      <c r="C203" s="65"/>
      <c r="D203" s="65"/>
      <c r="E203" s="11"/>
      <c r="G203" s="65"/>
      <c r="H203" s="65"/>
      <c r="I203" s="65"/>
    </row>
    <row r="204" spans="1:9" x14ac:dyDescent="0.2">
      <c r="A204" s="65"/>
      <c r="B204" s="65"/>
      <c r="C204" s="65"/>
      <c r="D204" s="65"/>
      <c r="E204" s="11"/>
      <c r="G204" s="65"/>
      <c r="H204" s="65"/>
      <c r="I204" s="65"/>
    </row>
    <row r="205" spans="1:9" x14ac:dyDescent="0.2">
      <c r="A205" s="65"/>
      <c r="B205" s="65"/>
      <c r="C205" s="65"/>
      <c r="D205" s="65"/>
      <c r="E205" s="11"/>
      <c r="G205" s="65"/>
      <c r="H205" s="65"/>
      <c r="I205" s="65"/>
    </row>
    <row r="206" spans="1:9" x14ac:dyDescent="0.2">
      <c r="A206" s="65"/>
      <c r="B206" s="65"/>
      <c r="C206" s="65"/>
      <c r="D206" s="65"/>
      <c r="E206" s="11"/>
      <c r="G206" s="65"/>
      <c r="H206" s="65"/>
      <c r="I206" s="65"/>
    </row>
    <row r="207" spans="1:9" x14ac:dyDescent="0.2">
      <c r="A207" s="65"/>
      <c r="B207" s="65"/>
      <c r="C207" s="65"/>
      <c r="D207" s="65"/>
      <c r="E207" s="11"/>
      <c r="G207" s="65"/>
      <c r="H207" s="65"/>
      <c r="I207" s="65"/>
    </row>
    <row r="208" spans="1:9" x14ac:dyDescent="0.2">
      <c r="A208" s="65"/>
      <c r="B208" s="65"/>
      <c r="C208" s="65"/>
      <c r="D208" s="65"/>
      <c r="E208" s="11"/>
      <c r="G208" s="65"/>
      <c r="H208" s="65"/>
      <c r="I208" s="65"/>
    </row>
    <row r="209" spans="1:9" x14ac:dyDescent="0.2">
      <c r="A209" s="65"/>
      <c r="B209" s="65"/>
      <c r="C209" s="65"/>
      <c r="D209" s="65"/>
      <c r="E209" s="11"/>
      <c r="G209" s="65"/>
      <c r="H209" s="65"/>
      <c r="I209" s="65"/>
    </row>
    <row r="210" spans="1:9" x14ac:dyDescent="0.2">
      <c r="A210" s="65"/>
      <c r="B210" s="65"/>
      <c r="C210" s="65"/>
      <c r="D210" s="65"/>
      <c r="E210" s="11"/>
      <c r="G210" s="65"/>
      <c r="H210" s="65"/>
      <c r="I210" s="65"/>
    </row>
    <row r="211" spans="1:9" x14ac:dyDescent="0.2">
      <c r="A211" s="65"/>
      <c r="B211" s="65"/>
      <c r="C211" s="65"/>
      <c r="D211" s="65"/>
      <c r="E211" s="11"/>
      <c r="G211" s="65"/>
      <c r="H211" s="65"/>
      <c r="I211" s="65"/>
    </row>
    <row r="212" spans="1:9" x14ac:dyDescent="0.2">
      <c r="A212" s="65"/>
      <c r="B212" s="65"/>
      <c r="C212" s="65"/>
      <c r="D212" s="65"/>
      <c r="E212" s="11"/>
      <c r="G212" s="65"/>
      <c r="H212" s="65"/>
      <c r="I212" s="65"/>
    </row>
    <row r="213" spans="1:9" x14ac:dyDescent="0.2">
      <c r="A213" s="65"/>
      <c r="B213" s="65"/>
      <c r="C213" s="65"/>
      <c r="D213" s="65"/>
      <c r="E213" s="11"/>
      <c r="G213" s="65"/>
      <c r="H213" s="65"/>
      <c r="I213" s="65"/>
    </row>
    <row r="214" spans="1:9" x14ac:dyDescent="0.2">
      <c r="A214" s="65"/>
      <c r="B214" s="65"/>
      <c r="C214" s="65"/>
      <c r="D214" s="65"/>
      <c r="E214" s="11"/>
      <c r="G214" s="65"/>
      <c r="H214" s="65"/>
      <c r="I214" s="65"/>
    </row>
    <row r="215" spans="1:9" x14ac:dyDescent="0.2">
      <c r="A215" s="65"/>
      <c r="B215" s="65"/>
      <c r="C215" s="65"/>
      <c r="D215" s="65"/>
      <c r="E215" s="11"/>
      <c r="G215" s="65"/>
      <c r="H215" s="65"/>
      <c r="I215" s="65"/>
    </row>
    <row r="216" spans="1:9" x14ac:dyDescent="0.2">
      <c r="A216" s="65"/>
      <c r="B216" s="65"/>
      <c r="C216" s="65"/>
      <c r="D216" s="65"/>
      <c r="E216" s="11"/>
      <c r="G216" s="65"/>
      <c r="H216" s="65"/>
      <c r="I216" s="65"/>
    </row>
    <row r="217" spans="1:9" x14ac:dyDescent="0.2">
      <c r="A217" s="65"/>
      <c r="B217" s="65"/>
      <c r="C217" s="65"/>
      <c r="D217" s="65"/>
      <c r="E217" s="11"/>
      <c r="G217" s="65"/>
      <c r="H217" s="65"/>
      <c r="I217" s="65"/>
    </row>
    <row r="218" spans="1:9" x14ac:dyDescent="0.2">
      <c r="A218" s="65"/>
      <c r="B218" s="65"/>
      <c r="C218" s="65"/>
      <c r="D218" s="65"/>
      <c r="E218" s="11"/>
      <c r="G218" s="65"/>
      <c r="H218" s="65"/>
      <c r="I218" s="65"/>
    </row>
    <row r="219" spans="1:9" x14ac:dyDescent="0.2">
      <c r="A219" s="65"/>
      <c r="B219" s="65"/>
      <c r="C219" s="65"/>
      <c r="D219" s="65"/>
      <c r="E219" s="11"/>
      <c r="G219" s="65"/>
      <c r="H219" s="65"/>
      <c r="I219" s="65"/>
    </row>
    <row r="220" spans="1:9" x14ac:dyDescent="0.2">
      <c r="A220" s="65"/>
      <c r="B220" s="65"/>
      <c r="C220" s="65"/>
      <c r="D220" s="65"/>
      <c r="E220" s="11"/>
      <c r="G220" s="65"/>
      <c r="H220" s="65"/>
      <c r="I220" s="65"/>
    </row>
    <row r="221" spans="1:9" x14ac:dyDescent="0.2">
      <c r="A221" s="65"/>
      <c r="B221" s="65"/>
      <c r="C221" s="65"/>
      <c r="D221" s="65"/>
      <c r="E221" s="11"/>
      <c r="G221" s="65"/>
      <c r="H221" s="65"/>
      <c r="I221" s="65"/>
    </row>
  </sheetData>
  <mergeCells count="4">
    <mergeCell ref="A1:F1"/>
    <mergeCell ref="A56:B56"/>
    <mergeCell ref="A57:B57"/>
    <mergeCell ref="A58:B58"/>
  </mergeCells>
  <conditionalFormatting sqref="F2:F3 F5:F65">
    <cfRule type="cellIs" dxfId="44" priority="3" stopIfTrue="1" operator="between">
      <formula>0.009</formula>
      <formula>-0.009</formula>
    </cfRule>
  </conditionalFormatting>
  <conditionalFormatting sqref="F203:F65536">
    <cfRule type="cellIs" dxfId="43" priority="2" stopIfTrue="1" operator="between">
      <formula>0.009</formula>
      <formula>-0.009</formula>
    </cfRule>
  </conditionalFormatting>
  <conditionalFormatting sqref="F66:G102">
    <cfRule type="cellIs" dxfId="42" priority="1" stopIfTrue="1" operator="between">
      <formula>0.009</formula>
      <formula>-0.009</formula>
    </cfRule>
  </conditionalFormatting>
  <hyperlinks>
    <hyperlink ref="A69" r:id="rId1" tooltip="https://www.franklintempletonindia.com/downloadsServlet/pdf/product-labels-jg9o5k7l" display="https://www.franklintempletonindia.com/downloadsServlet/pdf/product-labels-jg9o5k7l" xr:uid="{00000000-0004-0000-1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245"/>
  <sheetViews>
    <sheetView workbookViewId="0">
      <selection sqref="A1:F1"/>
    </sheetView>
  </sheetViews>
  <sheetFormatPr defaultColWidth="9.08984375" defaultRowHeight="10" x14ac:dyDescent="0.2"/>
  <cols>
    <col min="1" max="1" width="38.6328125" style="7" bestFit="1" customWidth="1"/>
    <col min="2" max="2" width="34.08984375" style="7" bestFit="1" customWidth="1"/>
    <col min="3" max="3" width="35.453125" style="7" bestFit="1" customWidth="1"/>
    <col min="4" max="4" width="15" style="7" bestFit="1" customWidth="1"/>
    <col min="5" max="5" width="26.54296875" style="10" customWidth="1"/>
    <col min="6" max="6" width="13.54296875" style="11" bestFit="1" customWidth="1"/>
    <col min="7" max="16384" width="9.08984375" style="7"/>
  </cols>
  <sheetData>
    <row r="1" spans="1:7" s="1" customFormat="1" ht="14" x14ac:dyDescent="0.25">
      <c r="A1" s="106" t="s">
        <v>970</v>
      </c>
      <c r="B1" s="107"/>
      <c r="C1" s="107"/>
      <c r="D1" s="107"/>
      <c r="E1" s="107"/>
      <c r="F1" s="107"/>
    </row>
    <row r="2" spans="1:7" s="1" customFormat="1" ht="11.5" x14ac:dyDescent="0.25">
      <c r="E2" s="5"/>
      <c r="F2" s="9"/>
    </row>
    <row r="3" spans="1:7" s="1" customFormat="1" ht="11.5" x14ac:dyDescent="0.25">
      <c r="A3" s="8" t="s">
        <v>7</v>
      </c>
      <c r="B3" s="2"/>
      <c r="C3" s="3"/>
      <c r="D3" s="3"/>
      <c r="E3" s="4"/>
      <c r="F3" s="9"/>
    </row>
    <row r="4" spans="1:7" s="1" customFormat="1" ht="27.75" customHeight="1" x14ac:dyDescent="0.25">
      <c r="A4" s="6" t="s">
        <v>2</v>
      </c>
      <c r="B4" s="6" t="s">
        <v>0</v>
      </c>
      <c r="C4" s="13" t="s">
        <v>4</v>
      </c>
      <c r="D4" s="13" t="s">
        <v>1</v>
      </c>
      <c r="E4" s="53" t="s">
        <v>6</v>
      </c>
      <c r="F4" s="12" t="s">
        <v>3</v>
      </c>
      <c r="G4" s="56" t="s">
        <v>5</v>
      </c>
    </row>
    <row r="5" spans="1:7" ht="10.5" x14ac:dyDescent="0.25">
      <c r="A5" s="16" t="s">
        <v>110</v>
      </c>
      <c r="B5" s="17"/>
      <c r="C5" s="17"/>
      <c r="D5" s="17"/>
      <c r="E5" s="18"/>
      <c r="F5" s="19"/>
      <c r="G5" s="19"/>
    </row>
    <row r="6" spans="1:7" ht="10.5" x14ac:dyDescent="0.25">
      <c r="A6" s="20" t="s">
        <v>20</v>
      </c>
      <c r="B6" s="21"/>
      <c r="C6" s="21"/>
      <c r="D6" s="21"/>
      <c r="E6" s="22"/>
      <c r="F6" s="23"/>
      <c r="G6" s="23"/>
    </row>
    <row r="7" spans="1:7" x14ac:dyDescent="0.2">
      <c r="A7" s="21" t="s">
        <v>112</v>
      </c>
      <c r="B7" s="21" t="s">
        <v>111</v>
      </c>
      <c r="C7" s="21" t="s">
        <v>113</v>
      </c>
      <c r="D7" s="24">
        <v>16869284</v>
      </c>
      <c r="E7" s="22">
        <v>166550.44093000001</v>
      </c>
      <c r="F7" s="23">
        <v>8.4132698124665897</v>
      </c>
      <c r="G7" s="23"/>
    </row>
    <row r="8" spans="1:7" x14ac:dyDescent="0.2">
      <c r="A8" s="21" t="s">
        <v>115</v>
      </c>
      <c r="B8" s="21" t="s">
        <v>114</v>
      </c>
      <c r="C8" s="21" t="s">
        <v>113</v>
      </c>
      <c r="D8" s="24">
        <v>10908206</v>
      </c>
      <c r="E8" s="22">
        <v>146748.09531999999</v>
      </c>
      <c r="F8" s="23">
        <v>7.4129573809512301</v>
      </c>
      <c r="G8" s="23"/>
    </row>
    <row r="9" spans="1:7" x14ac:dyDescent="0.2">
      <c r="A9" s="21" t="s">
        <v>120</v>
      </c>
      <c r="B9" s="21" t="s">
        <v>119</v>
      </c>
      <c r="C9" s="21" t="s">
        <v>121</v>
      </c>
      <c r="D9" s="24">
        <v>4528105</v>
      </c>
      <c r="E9" s="22">
        <v>93029.917230000006</v>
      </c>
      <c r="F9" s="23">
        <v>4.6993919074425099</v>
      </c>
      <c r="G9" s="23"/>
    </row>
    <row r="10" spans="1:7" x14ac:dyDescent="0.2">
      <c r="A10" s="21" t="s">
        <v>117</v>
      </c>
      <c r="B10" s="21" t="s">
        <v>116</v>
      </c>
      <c r="C10" s="21" t="s">
        <v>118</v>
      </c>
      <c r="D10" s="24">
        <v>2131779</v>
      </c>
      <c r="E10" s="22">
        <v>85929.879709999994</v>
      </c>
      <c r="F10" s="23">
        <v>4.3407346081832303</v>
      </c>
      <c r="G10" s="23"/>
    </row>
    <row r="11" spans="1:7" x14ac:dyDescent="0.2">
      <c r="A11" s="21" t="s">
        <v>129</v>
      </c>
      <c r="B11" s="21" t="s">
        <v>128</v>
      </c>
      <c r="C11" s="21" t="s">
        <v>113</v>
      </c>
      <c r="D11" s="24">
        <v>6761448</v>
      </c>
      <c r="E11" s="22">
        <v>83355.130940000003</v>
      </c>
      <c r="F11" s="23">
        <v>4.2106715715417904</v>
      </c>
      <c r="G11" s="23"/>
    </row>
    <row r="12" spans="1:7" x14ac:dyDescent="0.2">
      <c r="A12" s="21" t="s">
        <v>126</v>
      </c>
      <c r="B12" s="21" t="s">
        <v>125</v>
      </c>
      <c r="C12" s="21" t="s">
        <v>127</v>
      </c>
      <c r="D12" s="24">
        <v>4627000</v>
      </c>
      <c r="E12" s="22">
        <v>68586.020999999993</v>
      </c>
      <c r="F12" s="23">
        <v>3.4646122628941098</v>
      </c>
      <c r="G12" s="23"/>
    </row>
    <row r="13" spans="1:7" x14ac:dyDescent="0.2">
      <c r="A13" s="21" t="s">
        <v>123</v>
      </c>
      <c r="B13" s="21" t="s">
        <v>122</v>
      </c>
      <c r="C13" s="21" t="s">
        <v>124</v>
      </c>
      <c r="D13" s="24">
        <v>4493052</v>
      </c>
      <c r="E13" s="22">
        <v>66784.724929999997</v>
      </c>
      <c r="F13" s="23">
        <v>3.3736200699919299</v>
      </c>
      <c r="G13" s="23"/>
    </row>
    <row r="14" spans="1:7" x14ac:dyDescent="0.2">
      <c r="A14" s="21" t="s">
        <v>131</v>
      </c>
      <c r="B14" s="21" t="s">
        <v>130</v>
      </c>
      <c r="C14" s="21" t="s">
        <v>132</v>
      </c>
      <c r="D14" s="24">
        <v>18783160</v>
      </c>
      <c r="E14" s="22">
        <v>59683.490899999997</v>
      </c>
      <c r="F14" s="23">
        <v>3.0149023292147099</v>
      </c>
      <c r="G14" s="23"/>
    </row>
    <row r="15" spans="1:7" x14ac:dyDescent="0.2">
      <c r="A15" s="21" t="s">
        <v>150</v>
      </c>
      <c r="B15" s="21" t="s">
        <v>149</v>
      </c>
      <c r="C15" s="21" t="s">
        <v>151</v>
      </c>
      <c r="D15" s="24">
        <v>1612271</v>
      </c>
      <c r="E15" s="22">
        <v>56223.114309999997</v>
      </c>
      <c r="F15" s="23">
        <v>2.8401019399641698</v>
      </c>
      <c r="G15" s="23"/>
    </row>
    <row r="16" spans="1:7" x14ac:dyDescent="0.2">
      <c r="A16" s="21" t="s">
        <v>290</v>
      </c>
      <c r="B16" s="21" t="s">
        <v>289</v>
      </c>
      <c r="C16" s="21" t="s">
        <v>113</v>
      </c>
      <c r="D16" s="24">
        <v>2672494</v>
      </c>
      <c r="E16" s="22">
        <v>56181.168870000001</v>
      </c>
      <c r="F16" s="23">
        <v>2.8379830725378699</v>
      </c>
      <c r="G16" s="23"/>
    </row>
    <row r="17" spans="1:7" x14ac:dyDescent="0.2">
      <c r="A17" s="21" t="s">
        <v>134</v>
      </c>
      <c r="B17" s="21" t="s">
        <v>133</v>
      </c>
      <c r="C17" s="21" t="s">
        <v>127</v>
      </c>
      <c r="D17" s="24">
        <v>3555589</v>
      </c>
      <c r="E17" s="22">
        <v>54809.404439999998</v>
      </c>
      <c r="F17" s="23">
        <v>2.7686886041216301</v>
      </c>
      <c r="G17" s="23"/>
    </row>
    <row r="18" spans="1:7" x14ac:dyDescent="0.2">
      <c r="A18" s="21" t="s">
        <v>486</v>
      </c>
      <c r="B18" s="21" t="s">
        <v>485</v>
      </c>
      <c r="C18" s="21" t="s">
        <v>139</v>
      </c>
      <c r="D18" s="24">
        <v>1649761</v>
      </c>
      <c r="E18" s="22">
        <v>47706.13884</v>
      </c>
      <c r="F18" s="23">
        <v>2.4098682388994899</v>
      </c>
      <c r="G18" s="23"/>
    </row>
    <row r="19" spans="1:7" x14ac:dyDescent="0.2">
      <c r="A19" s="21" t="s">
        <v>141</v>
      </c>
      <c r="B19" s="21" t="s">
        <v>140</v>
      </c>
      <c r="C19" s="21" t="s">
        <v>142</v>
      </c>
      <c r="D19" s="24">
        <v>591846</v>
      </c>
      <c r="E19" s="22">
        <v>45459.69126</v>
      </c>
      <c r="F19" s="23">
        <v>2.29638928618962</v>
      </c>
      <c r="G19" s="23"/>
    </row>
    <row r="20" spans="1:7" x14ac:dyDescent="0.2">
      <c r="A20" s="21" t="s">
        <v>168</v>
      </c>
      <c r="B20" s="21" t="s">
        <v>167</v>
      </c>
      <c r="C20" s="21" t="s">
        <v>169</v>
      </c>
      <c r="D20" s="24">
        <v>9365082</v>
      </c>
      <c r="E20" s="22">
        <v>39904.614399999999</v>
      </c>
      <c r="F20" s="23">
        <v>2.0157754361679801</v>
      </c>
      <c r="G20" s="23"/>
    </row>
    <row r="21" spans="1:7" x14ac:dyDescent="0.2">
      <c r="A21" s="21" t="s">
        <v>174</v>
      </c>
      <c r="B21" s="21" t="s">
        <v>173</v>
      </c>
      <c r="C21" s="21" t="s">
        <v>175</v>
      </c>
      <c r="D21" s="24">
        <v>696111</v>
      </c>
      <c r="E21" s="22">
        <v>39156.243750000001</v>
      </c>
      <c r="F21" s="23">
        <v>1.9779716083124399</v>
      </c>
      <c r="G21" s="23"/>
    </row>
    <row r="22" spans="1:7" x14ac:dyDescent="0.2">
      <c r="A22" s="21" t="s">
        <v>240</v>
      </c>
      <c r="B22" s="21" t="s">
        <v>239</v>
      </c>
      <c r="C22" s="21" t="s">
        <v>145</v>
      </c>
      <c r="D22" s="24">
        <v>9245469</v>
      </c>
      <c r="E22" s="22">
        <v>37434.903980000003</v>
      </c>
      <c r="F22" s="23">
        <v>1.89101839556156</v>
      </c>
      <c r="G22" s="23"/>
    </row>
    <row r="23" spans="1:7" x14ac:dyDescent="0.2">
      <c r="A23" s="21" t="s">
        <v>207</v>
      </c>
      <c r="B23" s="21" t="s">
        <v>206</v>
      </c>
      <c r="C23" s="21" t="s">
        <v>208</v>
      </c>
      <c r="D23" s="24">
        <v>2570003</v>
      </c>
      <c r="E23" s="22">
        <v>36787.022940000003</v>
      </c>
      <c r="F23" s="23">
        <v>1.8582907848421599</v>
      </c>
      <c r="G23" s="23"/>
    </row>
    <row r="24" spans="1:7" x14ac:dyDescent="0.2">
      <c r="A24" s="21" t="s">
        <v>202</v>
      </c>
      <c r="B24" s="21" t="s">
        <v>201</v>
      </c>
      <c r="C24" s="21" t="s">
        <v>203</v>
      </c>
      <c r="D24" s="24">
        <v>4800948</v>
      </c>
      <c r="E24" s="22">
        <v>34564.425130000003</v>
      </c>
      <c r="F24" s="23">
        <v>1.74601659958206</v>
      </c>
      <c r="G24" s="23"/>
    </row>
    <row r="25" spans="1:7" x14ac:dyDescent="0.2">
      <c r="A25" s="21" t="s">
        <v>144</v>
      </c>
      <c r="B25" s="21" t="s">
        <v>143</v>
      </c>
      <c r="C25" s="21" t="s">
        <v>145</v>
      </c>
      <c r="D25" s="24">
        <v>9874772</v>
      </c>
      <c r="E25" s="22">
        <v>33273.044249999999</v>
      </c>
      <c r="F25" s="23">
        <v>1.68078269378491</v>
      </c>
      <c r="G25" s="23"/>
    </row>
    <row r="26" spans="1:7" x14ac:dyDescent="0.2">
      <c r="A26" s="21" t="s">
        <v>136</v>
      </c>
      <c r="B26" s="21" t="s">
        <v>135</v>
      </c>
      <c r="C26" s="21" t="s">
        <v>113</v>
      </c>
      <c r="D26" s="24">
        <v>3379546</v>
      </c>
      <c r="E26" s="22">
        <v>31666.346020000001</v>
      </c>
      <c r="F26" s="23">
        <v>1.5996205807294199</v>
      </c>
      <c r="G26" s="23"/>
    </row>
    <row r="27" spans="1:7" x14ac:dyDescent="0.2">
      <c r="A27" s="21" t="s">
        <v>212</v>
      </c>
      <c r="B27" s="21" t="s">
        <v>211</v>
      </c>
      <c r="C27" s="21" t="s">
        <v>213</v>
      </c>
      <c r="D27" s="24">
        <v>1786393</v>
      </c>
      <c r="E27" s="22">
        <v>30311.51642</v>
      </c>
      <c r="F27" s="23">
        <v>1.53118157263633</v>
      </c>
      <c r="G27" s="23"/>
    </row>
    <row r="28" spans="1:7" x14ac:dyDescent="0.2">
      <c r="A28" s="21" t="s">
        <v>153</v>
      </c>
      <c r="B28" s="21" t="s">
        <v>152</v>
      </c>
      <c r="C28" s="21" t="s">
        <v>154</v>
      </c>
      <c r="D28" s="24">
        <v>1618320</v>
      </c>
      <c r="E28" s="22">
        <v>28893.485280000001</v>
      </c>
      <c r="F28" s="23">
        <v>1.45954994850683</v>
      </c>
      <c r="G28" s="23"/>
    </row>
    <row r="29" spans="1:7" x14ac:dyDescent="0.2">
      <c r="A29" s="21" t="s">
        <v>252</v>
      </c>
      <c r="B29" s="21" t="s">
        <v>251</v>
      </c>
      <c r="C29" s="21" t="s">
        <v>148</v>
      </c>
      <c r="D29" s="24">
        <v>1900000</v>
      </c>
      <c r="E29" s="22">
        <v>28524.7</v>
      </c>
      <c r="F29" s="23">
        <v>1.4409208170186101</v>
      </c>
      <c r="G29" s="23"/>
    </row>
    <row r="30" spans="1:7" x14ac:dyDescent="0.2">
      <c r="A30" s="21" t="s">
        <v>156</v>
      </c>
      <c r="B30" s="21" t="s">
        <v>155</v>
      </c>
      <c r="C30" s="21" t="s">
        <v>157</v>
      </c>
      <c r="D30" s="24">
        <v>14768666</v>
      </c>
      <c r="E30" s="22">
        <v>26991.21398</v>
      </c>
      <c r="F30" s="23">
        <v>1.3634570074491901</v>
      </c>
      <c r="G30" s="23"/>
    </row>
    <row r="31" spans="1:7" x14ac:dyDescent="0.2">
      <c r="A31" s="21" t="s">
        <v>199</v>
      </c>
      <c r="B31" s="21" t="s">
        <v>198</v>
      </c>
      <c r="C31" s="21" t="s">
        <v>200</v>
      </c>
      <c r="D31" s="24">
        <v>2588891</v>
      </c>
      <c r="E31" s="22">
        <v>25886.321110000001</v>
      </c>
      <c r="F31" s="23">
        <v>1.3076435146882299</v>
      </c>
      <c r="G31" s="23"/>
    </row>
    <row r="32" spans="1:7" x14ac:dyDescent="0.2">
      <c r="A32" s="21" t="s">
        <v>249</v>
      </c>
      <c r="B32" s="21" t="s">
        <v>248</v>
      </c>
      <c r="C32" s="21" t="s">
        <v>250</v>
      </c>
      <c r="D32" s="24">
        <v>10115272</v>
      </c>
      <c r="E32" s="22">
        <v>25831.37011</v>
      </c>
      <c r="F32" s="23">
        <v>1.3048676734062501</v>
      </c>
      <c r="G32" s="23"/>
    </row>
    <row r="33" spans="1:7" x14ac:dyDescent="0.2">
      <c r="A33" s="21" t="s">
        <v>254</v>
      </c>
      <c r="B33" s="21" t="s">
        <v>253</v>
      </c>
      <c r="C33" s="21" t="s">
        <v>151</v>
      </c>
      <c r="D33" s="24">
        <v>456529</v>
      </c>
      <c r="E33" s="22">
        <v>25309.96776</v>
      </c>
      <c r="F33" s="23">
        <v>1.27852911418714</v>
      </c>
      <c r="G33" s="23"/>
    </row>
    <row r="34" spans="1:7" x14ac:dyDescent="0.2">
      <c r="A34" s="21" t="s">
        <v>244</v>
      </c>
      <c r="B34" s="21" t="s">
        <v>243</v>
      </c>
      <c r="C34" s="21" t="s">
        <v>245</v>
      </c>
      <c r="D34" s="24">
        <v>17710254</v>
      </c>
      <c r="E34" s="22">
        <v>25065.322489999999</v>
      </c>
      <c r="F34" s="23">
        <v>1.26617089614004</v>
      </c>
      <c r="G34" s="23"/>
    </row>
    <row r="35" spans="1:7" x14ac:dyDescent="0.2">
      <c r="A35" s="21" t="s">
        <v>193</v>
      </c>
      <c r="B35" s="21" t="s">
        <v>192</v>
      </c>
      <c r="C35" s="21" t="s">
        <v>194</v>
      </c>
      <c r="D35" s="24">
        <v>802084</v>
      </c>
      <c r="E35" s="22">
        <v>24246.999319999999</v>
      </c>
      <c r="F35" s="23">
        <v>1.2248334275355801</v>
      </c>
      <c r="G35" s="23"/>
    </row>
    <row r="36" spans="1:7" x14ac:dyDescent="0.2">
      <c r="A36" s="21" t="s">
        <v>196</v>
      </c>
      <c r="B36" s="21" t="s">
        <v>195</v>
      </c>
      <c r="C36" s="21" t="s">
        <v>197</v>
      </c>
      <c r="D36" s="24">
        <v>12882643</v>
      </c>
      <c r="E36" s="22">
        <v>23554.624459999999</v>
      </c>
      <c r="F36" s="23">
        <v>1.1898582183675801</v>
      </c>
      <c r="G36" s="23"/>
    </row>
    <row r="37" spans="1:7" x14ac:dyDescent="0.2">
      <c r="A37" s="21" t="s">
        <v>147</v>
      </c>
      <c r="B37" s="21" t="s">
        <v>146</v>
      </c>
      <c r="C37" s="21" t="s">
        <v>148</v>
      </c>
      <c r="D37" s="24">
        <v>1366222</v>
      </c>
      <c r="E37" s="22">
        <v>23098.715349999999</v>
      </c>
      <c r="F37" s="23">
        <v>1.1668280400566</v>
      </c>
      <c r="G37" s="23"/>
    </row>
    <row r="38" spans="1:7" x14ac:dyDescent="0.2">
      <c r="A38" s="21" t="s">
        <v>159</v>
      </c>
      <c r="B38" s="21" t="s">
        <v>158</v>
      </c>
      <c r="C38" s="21" t="s">
        <v>160</v>
      </c>
      <c r="D38" s="24">
        <v>394691</v>
      </c>
      <c r="E38" s="22">
        <v>23036.140220000001</v>
      </c>
      <c r="F38" s="23">
        <v>1.1636670670246401</v>
      </c>
      <c r="G38" s="23"/>
    </row>
    <row r="39" spans="1:7" x14ac:dyDescent="0.2">
      <c r="A39" s="21" t="s">
        <v>165</v>
      </c>
      <c r="B39" s="21" t="s">
        <v>164</v>
      </c>
      <c r="C39" s="21" t="s">
        <v>166</v>
      </c>
      <c r="D39" s="24">
        <v>627740</v>
      </c>
      <c r="E39" s="22">
        <v>22456.770759999999</v>
      </c>
      <c r="F39" s="23">
        <v>1.13440030819251</v>
      </c>
      <c r="G39" s="23"/>
    </row>
    <row r="40" spans="1:7" x14ac:dyDescent="0.2">
      <c r="A40" s="21" t="s">
        <v>235</v>
      </c>
      <c r="B40" s="21" t="s">
        <v>234</v>
      </c>
      <c r="C40" s="21" t="s">
        <v>121</v>
      </c>
      <c r="D40" s="24">
        <v>6148536</v>
      </c>
      <c r="E40" s="22">
        <v>22356.0769</v>
      </c>
      <c r="F40" s="23">
        <v>1.1293137733991601</v>
      </c>
      <c r="G40" s="23"/>
    </row>
    <row r="41" spans="1:7" x14ac:dyDescent="0.2">
      <c r="A41" s="21" t="s">
        <v>229</v>
      </c>
      <c r="B41" s="21" t="s">
        <v>228</v>
      </c>
      <c r="C41" s="21" t="s">
        <v>230</v>
      </c>
      <c r="D41" s="24">
        <v>1175284</v>
      </c>
      <c r="E41" s="22">
        <v>20505.179950000002</v>
      </c>
      <c r="F41" s="23">
        <v>1.03581599970088</v>
      </c>
      <c r="G41" s="23"/>
    </row>
    <row r="42" spans="1:7" x14ac:dyDescent="0.2">
      <c r="A42" s="21" t="s">
        <v>247</v>
      </c>
      <c r="B42" s="21" t="s">
        <v>246</v>
      </c>
      <c r="C42" s="21" t="s">
        <v>132</v>
      </c>
      <c r="D42" s="24">
        <v>434774</v>
      </c>
      <c r="E42" s="22">
        <v>20409.595880000001</v>
      </c>
      <c r="F42" s="23">
        <v>1.0309875851605601</v>
      </c>
      <c r="G42" s="23"/>
    </row>
    <row r="43" spans="1:7" x14ac:dyDescent="0.2">
      <c r="A43" s="21" t="s">
        <v>177</v>
      </c>
      <c r="B43" s="21" t="s">
        <v>176</v>
      </c>
      <c r="C43" s="21" t="s">
        <v>148</v>
      </c>
      <c r="D43" s="24">
        <v>1224569</v>
      </c>
      <c r="E43" s="22">
        <v>19491.464769999999</v>
      </c>
      <c r="F43" s="23">
        <v>0.98460833387477897</v>
      </c>
      <c r="G43" s="23"/>
    </row>
    <row r="44" spans="1:7" x14ac:dyDescent="0.2">
      <c r="A44" s="21" t="s">
        <v>162</v>
      </c>
      <c r="B44" s="21" t="s">
        <v>161</v>
      </c>
      <c r="C44" s="21" t="s">
        <v>163</v>
      </c>
      <c r="D44" s="24">
        <v>2516094</v>
      </c>
      <c r="E44" s="22">
        <v>18414.033940000001</v>
      </c>
      <c r="F44" s="23">
        <v>0.93018208182498896</v>
      </c>
      <c r="G44" s="23"/>
    </row>
    <row r="45" spans="1:7" x14ac:dyDescent="0.2">
      <c r="A45" s="21" t="s">
        <v>447</v>
      </c>
      <c r="B45" s="21" t="s">
        <v>446</v>
      </c>
      <c r="C45" s="21" t="s">
        <v>180</v>
      </c>
      <c r="D45" s="24">
        <v>3547897</v>
      </c>
      <c r="E45" s="22">
        <v>18083.631010000001</v>
      </c>
      <c r="F45" s="23">
        <v>0.91349182882176905</v>
      </c>
      <c r="G45" s="23"/>
    </row>
    <row r="46" spans="1:7" x14ac:dyDescent="0.2">
      <c r="A46" s="21" t="s">
        <v>526</v>
      </c>
      <c r="B46" s="21" t="s">
        <v>525</v>
      </c>
      <c r="C46" s="21" t="s">
        <v>127</v>
      </c>
      <c r="D46" s="24">
        <v>1484641</v>
      </c>
      <c r="E46" s="22">
        <v>16828.405739999998</v>
      </c>
      <c r="F46" s="23">
        <v>0.85008431808227602</v>
      </c>
      <c r="G46" s="23"/>
    </row>
    <row r="47" spans="1:7" x14ac:dyDescent="0.2">
      <c r="A47" s="21" t="s">
        <v>220</v>
      </c>
      <c r="B47" s="21" t="s">
        <v>219</v>
      </c>
      <c r="C47" s="21" t="s">
        <v>189</v>
      </c>
      <c r="D47" s="24">
        <v>9657403</v>
      </c>
      <c r="E47" s="22">
        <v>15960.789940000001</v>
      </c>
      <c r="F47" s="23">
        <v>0.80625683988288199</v>
      </c>
      <c r="G47" s="21"/>
    </row>
    <row r="48" spans="1:7" x14ac:dyDescent="0.2">
      <c r="A48" s="21" t="s">
        <v>310</v>
      </c>
      <c r="B48" s="21" t="s">
        <v>309</v>
      </c>
      <c r="C48" s="21" t="s">
        <v>230</v>
      </c>
      <c r="D48" s="24">
        <v>674053</v>
      </c>
      <c r="E48" s="22">
        <v>15422.332640000001</v>
      </c>
      <c r="F48" s="23">
        <v>0.77905675249736595</v>
      </c>
      <c r="G48" s="21"/>
    </row>
    <row r="49" spans="1:9" x14ac:dyDescent="0.2">
      <c r="A49" s="21" t="s">
        <v>182</v>
      </c>
      <c r="B49" s="21" t="s">
        <v>181</v>
      </c>
      <c r="C49" s="21" t="s">
        <v>145</v>
      </c>
      <c r="D49" s="24">
        <v>8038760</v>
      </c>
      <c r="E49" s="22">
        <v>14466.5525</v>
      </c>
      <c r="F49" s="23">
        <v>0.73077566627318302</v>
      </c>
      <c r="G49" s="21"/>
    </row>
    <row r="50" spans="1:9" x14ac:dyDescent="0.2">
      <c r="A50" s="21" t="s">
        <v>813</v>
      </c>
      <c r="B50" s="21" t="s">
        <v>812</v>
      </c>
      <c r="C50" s="21" t="s">
        <v>151</v>
      </c>
      <c r="D50" s="24">
        <v>590136</v>
      </c>
      <c r="E50" s="22">
        <v>14391.646629999999</v>
      </c>
      <c r="F50" s="23">
        <v>0.72699180781367601</v>
      </c>
      <c r="G50" s="21"/>
    </row>
    <row r="51" spans="1:9" x14ac:dyDescent="0.2">
      <c r="A51" s="21" t="s">
        <v>636</v>
      </c>
      <c r="B51" s="21" t="s">
        <v>635</v>
      </c>
      <c r="C51" s="21" t="s">
        <v>637</v>
      </c>
      <c r="D51" s="24">
        <v>4112112</v>
      </c>
      <c r="E51" s="22">
        <v>12932.59224</v>
      </c>
      <c r="F51" s="23">
        <v>0.65328790054336705</v>
      </c>
      <c r="G51" s="21"/>
    </row>
    <row r="52" spans="1:9" x14ac:dyDescent="0.2">
      <c r="A52" s="21" t="s">
        <v>593</v>
      </c>
      <c r="B52" s="21" t="s">
        <v>592</v>
      </c>
      <c r="C52" s="21" t="s">
        <v>139</v>
      </c>
      <c r="D52" s="24">
        <v>1192629</v>
      </c>
      <c r="E52" s="22">
        <v>12456.41359</v>
      </c>
      <c r="F52" s="23">
        <v>0.62923380954837504</v>
      </c>
      <c r="G52" s="21"/>
    </row>
    <row r="53" spans="1:9" x14ac:dyDescent="0.2">
      <c r="A53" s="21" t="s">
        <v>210</v>
      </c>
      <c r="B53" s="21" t="s">
        <v>209</v>
      </c>
      <c r="C53" s="21" t="s">
        <v>194</v>
      </c>
      <c r="D53" s="24">
        <v>1124677</v>
      </c>
      <c r="E53" s="22">
        <v>11300.192160000001</v>
      </c>
      <c r="F53" s="23">
        <v>0.57082746250283101</v>
      </c>
      <c r="G53" s="21"/>
    </row>
    <row r="54" spans="1:9" x14ac:dyDescent="0.2">
      <c r="A54" s="21" t="s">
        <v>258</v>
      </c>
      <c r="B54" s="21" t="s">
        <v>257</v>
      </c>
      <c r="C54" s="21" t="s">
        <v>142</v>
      </c>
      <c r="D54" s="24">
        <v>1574517</v>
      </c>
      <c r="E54" s="22">
        <v>10235.935020000001</v>
      </c>
      <c r="F54" s="23">
        <v>0.51706667736971201</v>
      </c>
      <c r="G54" s="21"/>
    </row>
    <row r="55" spans="1:9" x14ac:dyDescent="0.2">
      <c r="A55" s="21" t="s">
        <v>617</v>
      </c>
      <c r="B55" s="21" t="s">
        <v>616</v>
      </c>
      <c r="C55" s="21" t="s">
        <v>180</v>
      </c>
      <c r="D55" s="24">
        <v>1657889</v>
      </c>
      <c r="E55" s="22">
        <v>9465.7172460000002</v>
      </c>
      <c r="F55" s="23">
        <v>0.47815924541795302</v>
      </c>
      <c r="G55" s="21"/>
    </row>
    <row r="56" spans="1:9" ht="10.5" x14ac:dyDescent="0.25">
      <c r="A56" s="21" t="s">
        <v>188</v>
      </c>
      <c r="B56" s="21" t="s">
        <v>187</v>
      </c>
      <c r="C56" s="21" t="s">
        <v>189</v>
      </c>
      <c r="D56" s="24">
        <v>1576915</v>
      </c>
      <c r="E56" s="22">
        <v>9427.5863279999994</v>
      </c>
      <c r="F56" s="23">
        <v>0.47623306798161802</v>
      </c>
      <c r="G56" s="20"/>
    </row>
    <row r="57" spans="1:9" x14ac:dyDescent="0.2">
      <c r="A57" s="21" t="s">
        <v>581</v>
      </c>
      <c r="B57" s="21" t="s">
        <v>580</v>
      </c>
      <c r="C57" s="21" t="s">
        <v>132</v>
      </c>
      <c r="D57" s="24">
        <v>1132626</v>
      </c>
      <c r="E57" s="22">
        <v>8640.2374409999993</v>
      </c>
      <c r="F57" s="23">
        <v>0.43646026050126802</v>
      </c>
      <c r="G57" s="21"/>
    </row>
    <row r="58" spans="1:9" x14ac:dyDescent="0.2">
      <c r="A58" s="21" t="s">
        <v>674</v>
      </c>
      <c r="B58" s="21" t="s">
        <v>673</v>
      </c>
      <c r="C58" s="21" t="s">
        <v>189</v>
      </c>
      <c r="D58" s="24">
        <v>3915361</v>
      </c>
      <c r="E58" s="22">
        <v>6335.0540979999996</v>
      </c>
      <c r="F58" s="23">
        <v>0.32001427979075198</v>
      </c>
      <c r="G58" s="21"/>
    </row>
    <row r="59" spans="1:9" x14ac:dyDescent="0.2">
      <c r="A59" s="21" t="s">
        <v>776</v>
      </c>
      <c r="B59" s="21" t="s">
        <v>775</v>
      </c>
      <c r="C59" s="21" t="s">
        <v>180</v>
      </c>
      <c r="D59" s="24">
        <v>343540</v>
      </c>
      <c r="E59" s="22">
        <v>5715.1314400000001</v>
      </c>
      <c r="F59" s="23">
        <v>0.28869898242202602</v>
      </c>
      <c r="G59" s="21"/>
    </row>
    <row r="60" spans="1:9" x14ac:dyDescent="0.2">
      <c r="A60" s="21" t="s">
        <v>566</v>
      </c>
      <c r="B60" s="21" t="s">
        <v>565</v>
      </c>
      <c r="C60" s="21" t="s">
        <v>567</v>
      </c>
      <c r="D60" s="24">
        <v>451655</v>
      </c>
      <c r="E60" s="22">
        <v>3675.5683899999999</v>
      </c>
      <c r="F60" s="23">
        <v>0.18567076980745101</v>
      </c>
      <c r="G60" s="21"/>
    </row>
    <row r="61" spans="1:9" ht="10.5" x14ac:dyDescent="0.25">
      <c r="A61" s="21" t="s">
        <v>215</v>
      </c>
      <c r="B61" s="21" t="s">
        <v>214</v>
      </c>
      <c r="C61" s="21" t="s">
        <v>216</v>
      </c>
      <c r="D61" s="24">
        <v>201314</v>
      </c>
      <c r="E61" s="22">
        <v>3380.464688</v>
      </c>
      <c r="F61" s="23">
        <v>0.17076365185735601</v>
      </c>
      <c r="G61" s="20"/>
    </row>
    <row r="62" spans="1:9" ht="10.5" x14ac:dyDescent="0.25">
      <c r="A62" s="20" t="s">
        <v>27</v>
      </c>
      <c r="B62" s="20"/>
      <c r="C62" s="20"/>
      <c r="D62" s="20"/>
      <c r="E62" s="25">
        <f>SUM(E7:E61)</f>
        <v>1906935.5689509995</v>
      </c>
      <c r="F62" s="26">
        <f>SUM(F7:F61)</f>
        <v>96.328555883663171</v>
      </c>
      <c r="G62" s="21"/>
      <c r="H62" s="14"/>
      <c r="I62" s="14"/>
    </row>
    <row r="63" spans="1:9" x14ac:dyDescent="0.2">
      <c r="A63" s="21"/>
      <c r="B63" s="21"/>
      <c r="C63" s="21"/>
      <c r="D63" s="21"/>
      <c r="E63" s="22"/>
      <c r="F63" s="23"/>
      <c r="G63" s="21"/>
    </row>
    <row r="64" spans="1:9" ht="10.5" x14ac:dyDescent="0.25">
      <c r="A64" s="20" t="s">
        <v>365</v>
      </c>
      <c r="B64" s="21"/>
      <c r="C64" s="21"/>
      <c r="D64" s="21"/>
      <c r="E64" s="22"/>
      <c r="F64" s="23"/>
      <c r="G64" s="21"/>
    </row>
    <row r="65" spans="1:9" x14ac:dyDescent="0.2">
      <c r="A65" s="21"/>
      <c r="B65" s="21" t="s">
        <v>366</v>
      </c>
      <c r="C65" s="21" t="s">
        <v>213</v>
      </c>
      <c r="D65" s="24">
        <v>73500</v>
      </c>
      <c r="E65" s="22">
        <v>7.3499999999999998E-3</v>
      </c>
      <c r="F65" s="23">
        <v>3.7128411534869098E-7</v>
      </c>
      <c r="G65" s="59"/>
    </row>
    <row r="66" spans="1:9" ht="10.5" x14ac:dyDescent="0.25">
      <c r="A66" s="20" t="s">
        <v>27</v>
      </c>
      <c r="B66" s="20"/>
      <c r="C66" s="20"/>
      <c r="D66" s="20"/>
      <c r="E66" s="25">
        <f>SUM(E64:E65)</f>
        <v>7.3499999999999998E-3</v>
      </c>
      <c r="F66" s="26">
        <f>SUM(F64:F65)</f>
        <v>3.7128411534869098E-7</v>
      </c>
      <c r="G66" s="59"/>
      <c r="H66" s="14"/>
      <c r="I66" s="14"/>
    </row>
    <row r="67" spans="1:9" x14ac:dyDescent="0.2">
      <c r="A67" s="21"/>
      <c r="B67" s="21"/>
      <c r="C67" s="21"/>
      <c r="D67" s="21"/>
      <c r="E67" s="22"/>
      <c r="F67" s="23"/>
      <c r="G67" s="59"/>
    </row>
    <row r="68" spans="1:9" ht="10.5" x14ac:dyDescent="0.25">
      <c r="A68" s="20" t="s">
        <v>28</v>
      </c>
      <c r="B68" s="21"/>
      <c r="C68" s="21"/>
      <c r="D68" s="21"/>
      <c r="E68" s="22"/>
      <c r="F68" s="23"/>
      <c r="G68" s="59"/>
    </row>
    <row r="69" spans="1:9" ht="10.5" x14ac:dyDescent="0.25">
      <c r="A69" s="20" t="s">
        <v>32</v>
      </c>
      <c r="B69" s="21"/>
      <c r="C69" s="21"/>
      <c r="D69" s="21"/>
      <c r="E69" s="22"/>
      <c r="F69" s="23"/>
      <c r="G69" s="59"/>
    </row>
    <row r="70" spans="1:9" x14ac:dyDescent="0.2">
      <c r="A70" s="21" t="s">
        <v>73</v>
      </c>
      <c r="B70" s="21" t="s">
        <v>72</v>
      </c>
      <c r="C70" s="21" t="s">
        <v>34</v>
      </c>
      <c r="D70" s="24">
        <v>5000000</v>
      </c>
      <c r="E70" s="22">
        <v>4991.08</v>
      </c>
      <c r="F70" s="23">
        <v>0.25212363570537999</v>
      </c>
      <c r="G70" s="59">
        <v>5.4359999999999999</v>
      </c>
    </row>
    <row r="71" spans="1:9" ht="10.5" x14ac:dyDescent="0.25">
      <c r="A71" s="20" t="s">
        <v>27</v>
      </c>
      <c r="B71" s="20"/>
      <c r="C71" s="20"/>
      <c r="D71" s="20"/>
      <c r="E71" s="25">
        <f>SUM(E69:E70)</f>
        <v>4991.08</v>
      </c>
      <c r="F71" s="26">
        <f>SUM(F69:F70)</f>
        <v>0.25212363570537999</v>
      </c>
      <c r="G71" s="20"/>
      <c r="H71" s="14"/>
      <c r="I71" s="14"/>
    </row>
    <row r="72" spans="1:9" ht="10.5" x14ac:dyDescent="0.25">
      <c r="A72" s="21"/>
      <c r="B72" s="21"/>
      <c r="C72" s="21"/>
      <c r="D72" s="21"/>
      <c r="E72" s="22"/>
      <c r="F72" s="23"/>
      <c r="G72" s="20"/>
    </row>
    <row r="73" spans="1:9" ht="10.5" x14ac:dyDescent="0.25">
      <c r="A73" s="20" t="s">
        <v>36</v>
      </c>
      <c r="B73" s="20"/>
      <c r="C73" s="20"/>
      <c r="D73" s="20"/>
      <c r="E73" s="25">
        <f>E62+E66+E71</f>
        <v>1911926.6563009997</v>
      </c>
      <c r="F73" s="26">
        <f>F62+F66+F71</f>
        <v>96.580679890652661</v>
      </c>
      <c r="G73" s="20"/>
      <c r="H73" s="14"/>
      <c r="I73" s="14"/>
    </row>
    <row r="74" spans="1:9" ht="10.5" x14ac:dyDescent="0.25">
      <c r="A74" s="20"/>
      <c r="B74" s="20"/>
      <c r="C74" s="20"/>
      <c r="D74" s="20"/>
      <c r="E74" s="25"/>
      <c r="F74" s="26"/>
      <c r="G74" s="20"/>
      <c r="H74" s="14"/>
      <c r="I74" s="14"/>
    </row>
    <row r="75" spans="1:9" ht="10.5" x14ac:dyDescent="0.25">
      <c r="A75" s="20" t="s">
        <v>38</v>
      </c>
      <c r="B75" s="20"/>
      <c r="C75" s="20"/>
      <c r="D75" s="20"/>
      <c r="E75" s="25">
        <f>E77-(E62+E66+E71)</f>
        <v>67689.410251500318</v>
      </c>
      <c r="F75" s="26">
        <f>F77-(F62+F66+F71)</f>
        <v>3.4193201093473391</v>
      </c>
      <c r="G75" s="20"/>
      <c r="H75" s="14"/>
      <c r="I75" s="14"/>
    </row>
    <row r="76" spans="1:9" ht="10.5" x14ac:dyDescent="0.25">
      <c r="A76" s="20"/>
      <c r="B76" s="20"/>
      <c r="C76" s="20"/>
      <c r="D76" s="20"/>
      <c r="E76" s="25"/>
      <c r="F76" s="26"/>
      <c r="G76" s="20"/>
      <c r="H76" s="14"/>
      <c r="I76" s="14"/>
    </row>
    <row r="77" spans="1:9" ht="10.5" x14ac:dyDescent="0.25">
      <c r="A77" s="27" t="s">
        <v>37</v>
      </c>
      <c r="B77" s="27"/>
      <c r="C77" s="27"/>
      <c r="D77" s="27"/>
      <c r="E77" s="28">
        <v>1979616.0665525</v>
      </c>
      <c r="F77" s="29">
        <v>100</v>
      </c>
      <c r="G77" s="27"/>
      <c r="H77" s="14"/>
      <c r="I77" s="14"/>
    </row>
    <row r="78" spans="1:9" ht="10.5" x14ac:dyDescent="0.25">
      <c r="F78" s="58" t="s">
        <v>942</v>
      </c>
    </row>
    <row r="79" spans="1:9" ht="10.5" x14ac:dyDescent="0.25">
      <c r="A79" s="14" t="s">
        <v>39</v>
      </c>
    </row>
    <row r="80" spans="1:9" ht="10.5" x14ac:dyDescent="0.25">
      <c r="A80" s="14" t="s">
        <v>373</v>
      </c>
    </row>
    <row r="82" spans="1:4" ht="10.5" x14ac:dyDescent="0.25">
      <c r="A82" s="14" t="s">
        <v>40</v>
      </c>
    </row>
    <row r="83" spans="1:4" ht="10.5" x14ac:dyDescent="0.25">
      <c r="A83" s="14" t="s">
        <v>41</v>
      </c>
    </row>
    <row r="84" spans="1:4" ht="10.5" x14ac:dyDescent="0.25">
      <c r="A84" s="14" t="s">
        <v>42</v>
      </c>
      <c r="B84" s="14"/>
      <c r="C84" s="30" t="s">
        <v>44</v>
      </c>
      <c r="D84" s="14" t="s">
        <v>43</v>
      </c>
    </row>
    <row r="85" spans="1:4" x14ac:dyDescent="0.2">
      <c r="A85" s="7" t="s">
        <v>45</v>
      </c>
      <c r="C85" s="31">
        <v>1583.8317</v>
      </c>
      <c r="D85" s="31">
        <v>1668.0497</v>
      </c>
    </row>
    <row r="86" spans="1:4" x14ac:dyDescent="0.2">
      <c r="A86" s="7" t="s">
        <v>46</v>
      </c>
      <c r="C86" s="31">
        <v>65.304900000000004</v>
      </c>
      <c r="D86" s="31">
        <v>68.7774</v>
      </c>
    </row>
    <row r="87" spans="1:4" x14ac:dyDescent="0.2">
      <c r="A87" s="7" t="s">
        <v>47</v>
      </c>
      <c r="C87" s="31">
        <v>1760.1063999999999</v>
      </c>
      <c r="D87" s="31">
        <v>1861.2076999999999</v>
      </c>
    </row>
    <row r="88" spans="1:4" x14ac:dyDescent="0.2">
      <c r="A88" s="7" t="s">
        <v>48</v>
      </c>
      <c r="C88" s="31">
        <v>73.293700000000001</v>
      </c>
      <c r="D88" s="31">
        <v>77.501599999999996</v>
      </c>
    </row>
    <row r="90" spans="1:4" x14ac:dyDescent="0.2">
      <c r="A90" s="7" t="s">
        <v>53</v>
      </c>
    </row>
    <row r="92" spans="1:4" ht="10.5" x14ac:dyDescent="0.25">
      <c r="A92" s="14" t="s">
        <v>49</v>
      </c>
      <c r="D92" s="30" t="s">
        <v>55</v>
      </c>
    </row>
    <row r="94" spans="1:4" ht="10.5" x14ac:dyDescent="0.25">
      <c r="A94" s="14" t="s">
        <v>283</v>
      </c>
      <c r="D94" s="36">
        <v>7.8885969536712106E-2</v>
      </c>
    </row>
    <row r="96" spans="1:4" ht="10.5" x14ac:dyDescent="0.25">
      <c r="A96" s="14" t="s">
        <v>993</v>
      </c>
      <c r="D96" s="30" t="s">
        <v>55</v>
      </c>
    </row>
    <row r="98" spans="1:9" ht="10.5" x14ac:dyDescent="0.25">
      <c r="A98" s="64" t="s">
        <v>1012</v>
      </c>
      <c r="B98" s="65"/>
      <c r="C98" s="65"/>
      <c r="D98" s="65"/>
      <c r="E98" s="11"/>
      <c r="G98" s="64"/>
      <c r="H98" s="65"/>
      <c r="I98" s="65"/>
    </row>
    <row r="99" spans="1:9" ht="10.5" x14ac:dyDescent="0.25">
      <c r="A99" s="64"/>
      <c r="B99" s="65"/>
      <c r="C99" s="65"/>
      <c r="D99" s="65"/>
      <c r="E99" s="11"/>
      <c r="G99" s="64"/>
      <c r="H99" s="65"/>
      <c r="I99" s="65"/>
    </row>
    <row r="100" spans="1:9" ht="10.5" x14ac:dyDescent="0.25">
      <c r="A100" s="64" t="s">
        <v>997</v>
      </c>
      <c r="B100" s="65"/>
      <c r="C100" s="65"/>
      <c r="D100" s="65"/>
      <c r="E100" s="11"/>
      <c r="G100" s="64"/>
      <c r="H100" s="65"/>
      <c r="I100" s="65"/>
    </row>
    <row r="101" spans="1:9" ht="10.5" x14ac:dyDescent="0.25">
      <c r="A101" s="66"/>
      <c r="B101" s="65"/>
      <c r="C101" s="65"/>
      <c r="D101" s="65"/>
      <c r="E101" s="11"/>
      <c r="G101" s="64"/>
      <c r="H101" s="65"/>
      <c r="I101" s="65"/>
    </row>
    <row r="102" spans="1:9" ht="10.5" x14ac:dyDescent="0.25">
      <c r="A102" s="65"/>
      <c r="B102" s="65"/>
      <c r="C102" s="65"/>
      <c r="D102" s="65"/>
      <c r="E102" s="11"/>
      <c r="G102" s="64"/>
      <c r="H102" s="65"/>
      <c r="I102" s="65"/>
    </row>
    <row r="103" spans="1:9" ht="10.5" x14ac:dyDescent="0.25">
      <c r="A103" s="65"/>
      <c r="B103" s="65"/>
      <c r="C103" s="65"/>
      <c r="D103" s="65"/>
      <c r="E103" s="11"/>
      <c r="G103" s="64"/>
      <c r="H103" s="65"/>
      <c r="I103" s="65"/>
    </row>
    <row r="104" spans="1:9" x14ac:dyDescent="0.2">
      <c r="A104" s="65"/>
      <c r="B104" s="65"/>
      <c r="C104" s="65"/>
      <c r="D104" s="65"/>
      <c r="E104" s="11"/>
      <c r="G104" s="65"/>
      <c r="H104" s="65"/>
      <c r="I104" s="65"/>
    </row>
    <row r="105" spans="1:9" x14ac:dyDescent="0.2">
      <c r="A105" s="65"/>
      <c r="B105" s="65"/>
      <c r="C105" s="65"/>
      <c r="D105" s="65"/>
      <c r="E105" s="11"/>
      <c r="G105" s="65"/>
      <c r="H105" s="65"/>
      <c r="I105" s="65"/>
    </row>
    <row r="106" spans="1:9" x14ac:dyDescent="0.2">
      <c r="A106" s="65"/>
      <c r="B106" s="65"/>
      <c r="C106" s="65"/>
      <c r="D106" s="65"/>
      <c r="E106" s="11"/>
      <c r="G106" s="65"/>
      <c r="H106" s="65"/>
      <c r="I106" s="65"/>
    </row>
    <row r="107" spans="1:9" x14ac:dyDescent="0.2">
      <c r="A107" s="65"/>
      <c r="B107" s="65"/>
      <c r="C107" s="65"/>
      <c r="D107" s="65"/>
      <c r="E107" s="11"/>
      <c r="G107" s="65"/>
      <c r="H107" s="65"/>
      <c r="I107" s="65"/>
    </row>
    <row r="108" spans="1:9" x14ac:dyDescent="0.2">
      <c r="A108" s="65"/>
      <c r="B108" s="65"/>
      <c r="C108" s="65"/>
      <c r="D108" s="65"/>
      <c r="E108" s="11"/>
      <c r="G108" s="65"/>
      <c r="H108" s="65"/>
      <c r="I108" s="65"/>
    </row>
    <row r="109" spans="1:9" x14ac:dyDescent="0.2">
      <c r="A109" s="65"/>
      <c r="B109" s="65"/>
      <c r="C109" s="65"/>
      <c r="D109" s="65"/>
      <c r="E109" s="11"/>
      <c r="G109" s="65"/>
      <c r="H109" s="65"/>
      <c r="I109" s="65"/>
    </row>
    <row r="110" spans="1:9" x14ac:dyDescent="0.2">
      <c r="A110" s="65"/>
      <c r="B110" s="65"/>
      <c r="C110" s="65"/>
      <c r="D110" s="65"/>
      <c r="E110" s="11"/>
      <c r="G110" s="65"/>
      <c r="H110" s="65"/>
      <c r="I110" s="65"/>
    </row>
    <row r="111" spans="1:9" x14ac:dyDescent="0.2">
      <c r="A111" s="65"/>
      <c r="B111" s="65"/>
      <c r="C111" s="65"/>
      <c r="D111" s="65"/>
      <c r="E111" s="11"/>
      <c r="G111" s="65"/>
      <c r="H111" s="65"/>
      <c r="I111" s="65"/>
    </row>
    <row r="112" spans="1:9" x14ac:dyDescent="0.2">
      <c r="A112" s="65"/>
      <c r="B112" s="65"/>
      <c r="C112" s="65"/>
      <c r="D112" s="65"/>
      <c r="E112" s="11"/>
      <c r="G112" s="65"/>
      <c r="H112" s="65"/>
      <c r="I112" s="65"/>
    </row>
    <row r="113" spans="1:9" x14ac:dyDescent="0.2">
      <c r="A113" s="65"/>
      <c r="B113" s="65"/>
      <c r="C113" s="65"/>
      <c r="D113" s="65"/>
      <c r="E113" s="11"/>
      <c r="G113" s="65"/>
      <c r="H113" s="65"/>
      <c r="I113" s="65"/>
    </row>
    <row r="114" spans="1:9" x14ac:dyDescent="0.2">
      <c r="A114" s="65"/>
      <c r="B114" s="65"/>
      <c r="C114" s="65"/>
      <c r="D114" s="65"/>
      <c r="E114" s="11"/>
      <c r="G114" s="65"/>
      <c r="H114" s="65"/>
      <c r="I114" s="65"/>
    </row>
    <row r="115" spans="1:9" x14ac:dyDescent="0.2">
      <c r="A115" s="65"/>
      <c r="B115" s="65"/>
      <c r="C115" s="65"/>
      <c r="D115" s="65"/>
      <c r="E115" s="11"/>
      <c r="G115" s="65"/>
      <c r="H115" s="65"/>
      <c r="I115" s="65"/>
    </row>
    <row r="116" spans="1:9" x14ac:dyDescent="0.2">
      <c r="A116" s="65"/>
      <c r="B116" s="65"/>
      <c r="C116" s="65"/>
      <c r="D116" s="65"/>
      <c r="E116" s="11"/>
      <c r="G116" s="65"/>
      <c r="H116" s="65"/>
      <c r="I116" s="65"/>
    </row>
    <row r="117" spans="1:9" x14ac:dyDescent="0.2">
      <c r="A117" s="65"/>
      <c r="B117" s="65"/>
      <c r="C117" s="65"/>
      <c r="D117" s="65"/>
      <c r="E117" s="11"/>
      <c r="G117" s="65"/>
      <c r="H117" s="65"/>
      <c r="I117" s="65"/>
    </row>
    <row r="118" spans="1:9" x14ac:dyDescent="0.2">
      <c r="A118" s="65"/>
      <c r="B118" s="65"/>
      <c r="C118" s="65"/>
      <c r="D118" s="65"/>
      <c r="E118" s="11"/>
      <c r="G118" s="65"/>
      <c r="H118" s="65"/>
      <c r="I118" s="65"/>
    </row>
    <row r="119" spans="1:9" ht="10.5" x14ac:dyDescent="0.25">
      <c r="A119" s="64" t="s">
        <v>1013</v>
      </c>
      <c r="B119" s="65"/>
      <c r="C119" s="65"/>
      <c r="D119" s="65"/>
      <c r="E119" s="11"/>
      <c r="G119" s="65"/>
      <c r="H119" s="65"/>
      <c r="I119" s="65"/>
    </row>
    <row r="120" spans="1:9" x14ac:dyDescent="0.2">
      <c r="A120" s="65"/>
      <c r="B120" s="65"/>
      <c r="C120" s="65"/>
      <c r="D120" s="65"/>
      <c r="E120" s="11"/>
      <c r="G120" s="65"/>
      <c r="H120" s="65"/>
      <c r="I120" s="65"/>
    </row>
    <row r="121" spans="1:9" ht="10.5" x14ac:dyDescent="0.25">
      <c r="A121" s="64" t="s">
        <v>998</v>
      </c>
      <c r="B121" s="65"/>
      <c r="C121" s="65"/>
      <c r="D121" s="65"/>
      <c r="E121" s="11"/>
      <c r="G121" s="65"/>
      <c r="H121" s="65"/>
      <c r="I121" s="65"/>
    </row>
    <row r="122" spans="1:9" x14ac:dyDescent="0.2">
      <c r="A122" s="65"/>
      <c r="B122" s="65"/>
      <c r="C122" s="65"/>
      <c r="D122" s="65"/>
      <c r="E122" s="11"/>
      <c r="G122" s="65"/>
      <c r="H122" s="65"/>
      <c r="I122" s="65"/>
    </row>
    <row r="123" spans="1:9" x14ac:dyDescent="0.2">
      <c r="A123" s="65"/>
      <c r="B123" s="65"/>
      <c r="C123" s="65"/>
      <c r="D123" s="65"/>
      <c r="E123" s="11"/>
      <c r="G123" s="65"/>
      <c r="H123" s="65"/>
      <c r="I123" s="65"/>
    </row>
    <row r="124" spans="1:9" x14ac:dyDescent="0.2">
      <c r="A124" s="65"/>
      <c r="B124" s="65"/>
      <c r="C124" s="65"/>
      <c r="D124" s="65"/>
      <c r="E124" s="11"/>
      <c r="G124" s="65"/>
      <c r="H124" s="65"/>
      <c r="I124" s="65"/>
    </row>
    <row r="125" spans="1:9" x14ac:dyDescent="0.2">
      <c r="A125" s="65"/>
      <c r="B125" s="65"/>
      <c r="C125" s="65"/>
      <c r="D125" s="65"/>
      <c r="E125" s="11"/>
      <c r="G125" s="65"/>
      <c r="H125" s="65"/>
      <c r="I125" s="65"/>
    </row>
    <row r="126" spans="1:9" x14ac:dyDescent="0.2">
      <c r="A126" s="65"/>
      <c r="B126" s="65"/>
      <c r="C126" s="65"/>
      <c r="D126" s="65"/>
      <c r="E126" s="11"/>
      <c r="G126" s="65"/>
      <c r="H126" s="65"/>
      <c r="I126" s="65"/>
    </row>
    <row r="127" spans="1:9" x14ac:dyDescent="0.2">
      <c r="A127" s="65"/>
      <c r="B127" s="65"/>
      <c r="C127" s="65"/>
      <c r="D127" s="65"/>
      <c r="E127" s="11"/>
      <c r="G127" s="65"/>
      <c r="H127" s="65"/>
      <c r="I127" s="65"/>
    </row>
    <row r="128" spans="1:9" x14ac:dyDescent="0.2">
      <c r="A128" s="65"/>
      <c r="B128" s="65"/>
      <c r="C128" s="65"/>
      <c r="D128" s="65"/>
      <c r="E128" s="11"/>
      <c r="G128" s="65"/>
      <c r="H128" s="65"/>
      <c r="I128" s="65"/>
    </row>
    <row r="129" spans="1:9" x14ac:dyDescent="0.2">
      <c r="A129" s="65"/>
      <c r="B129" s="65"/>
      <c r="C129" s="65"/>
      <c r="D129" s="65"/>
      <c r="E129" s="11"/>
      <c r="G129" s="65"/>
      <c r="H129" s="65"/>
      <c r="I129" s="65"/>
    </row>
    <row r="130" spans="1:9" x14ac:dyDescent="0.2">
      <c r="A130" s="65"/>
      <c r="B130" s="65"/>
      <c r="C130" s="65"/>
      <c r="D130" s="65"/>
      <c r="E130" s="11"/>
      <c r="G130" s="65"/>
      <c r="H130" s="65"/>
      <c r="I130" s="65"/>
    </row>
    <row r="131" spans="1:9" x14ac:dyDescent="0.2">
      <c r="A131" s="65"/>
      <c r="B131" s="65"/>
      <c r="C131" s="65"/>
      <c r="D131" s="65"/>
      <c r="E131" s="11"/>
      <c r="G131" s="65"/>
      <c r="H131" s="65"/>
      <c r="I131" s="65"/>
    </row>
    <row r="132" spans="1:9" x14ac:dyDescent="0.2">
      <c r="A132" s="65"/>
      <c r="B132" s="65"/>
      <c r="C132" s="65"/>
      <c r="D132" s="65"/>
      <c r="E132" s="11"/>
      <c r="G132" s="65"/>
      <c r="H132" s="65"/>
      <c r="I132" s="65"/>
    </row>
    <row r="133" spans="1:9" x14ac:dyDescent="0.2">
      <c r="A133" s="65"/>
      <c r="B133" s="65"/>
      <c r="C133" s="65"/>
      <c r="D133" s="65"/>
      <c r="E133" s="11"/>
      <c r="G133" s="65"/>
      <c r="H133" s="65"/>
      <c r="I133" s="65"/>
    </row>
    <row r="134" spans="1:9" x14ac:dyDescent="0.2">
      <c r="A134" s="65"/>
      <c r="B134" s="65"/>
      <c r="C134" s="65"/>
      <c r="D134" s="65"/>
      <c r="E134" s="11"/>
      <c r="G134" s="65"/>
      <c r="H134" s="65"/>
      <c r="I134" s="65"/>
    </row>
    <row r="135" spans="1:9" x14ac:dyDescent="0.2">
      <c r="A135" s="65"/>
      <c r="B135" s="65"/>
      <c r="C135" s="65"/>
      <c r="D135" s="65"/>
      <c r="E135" s="11"/>
      <c r="G135" s="65"/>
      <c r="H135" s="65"/>
      <c r="I135" s="65"/>
    </row>
    <row r="136" spans="1:9" x14ac:dyDescent="0.2">
      <c r="A136" s="65"/>
      <c r="B136" s="65"/>
      <c r="C136" s="65"/>
      <c r="D136" s="65"/>
      <c r="E136" s="11"/>
      <c r="G136" s="65"/>
      <c r="H136" s="65"/>
      <c r="I136" s="65"/>
    </row>
    <row r="137" spans="1:9" x14ac:dyDescent="0.2">
      <c r="A137" s="65"/>
      <c r="B137" s="65"/>
      <c r="C137" s="65"/>
      <c r="D137" s="65"/>
      <c r="E137" s="11"/>
      <c r="G137" s="65"/>
      <c r="H137" s="65"/>
      <c r="I137" s="65"/>
    </row>
    <row r="138" spans="1:9" x14ac:dyDescent="0.2">
      <c r="A138" s="65"/>
      <c r="B138" s="65"/>
      <c r="C138" s="65"/>
      <c r="D138" s="65"/>
      <c r="E138" s="11"/>
      <c r="G138" s="65"/>
      <c r="H138" s="65"/>
      <c r="I138" s="65"/>
    </row>
    <row r="139" spans="1:9" x14ac:dyDescent="0.2">
      <c r="A139" s="65"/>
      <c r="B139" s="65"/>
      <c r="C139" s="65"/>
      <c r="D139" s="65"/>
      <c r="E139" s="11"/>
      <c r="G139" s="65"/>
      <c r="H139" s="65"/>
      <c r="I139" s="65"/>
    </row>
    <row r="140" spans="1:9" x14ac:dyDescent="0.2">
      <c r="A140" s="65"/>
      <c r="B140" s="65"/>
      <c r="C140" s="65"/>
      <c r="D140" s="65"/>
      <c r="E140" s="11"/>
      <c r="G140" s="65"/>
      <c r="H140" s="65"/>
      <c r="I140" s="65"/>
    </row>
    <row r="141" spans="1:9" ht="10.5" x14ac:dyDescent="0.25">
      <c r="A141" s="64" t="s">
        <v>1021</v>
      </c>
      <c r="B141" s="65"/>
      <c r="C141" s="65"/>
      <c r="D141" s="65"/>
      <c r="E141" s="11"/>
      <c r="G141" s="65"/>
      <c r="H141" s="65"/>
      <c r="I141" s="65"/>
    </row>
    <row r="142" spans="1:9" x14ac:dyDescent="0.2">
      <c r="A142" s="65"/>
      <c r="B142" s="65"/>
      <c r="C142" s="65"/>
      <c r="D142" s="65"/>
      <c r="E142" s="11"/>
      <c r="G142" s="65"/>
      <c r="H142" s="65"/>
      <c r="I142" s="65"/>
    </row>
    <row r="143" spans="1:9" x14ac:dyDescent="0.2">
      <c r="A143" s="65" t="s">
        <v>1001</v>
      </c>
      <c r="B143" s="65"/>
      <c r="C143" s="65"/>
      <c r="D143" s="65"/>
      <c r="E143" s="11"/>
      <c r="G143" s="65"/>
      <c r="H143" s="65"/>
      <c r="I143" s="65"/>
    </row>
    <row r="144" spans="1:9" x14ac:dyDescent="0.2">
      <c r="A144" s="65"/>
      <c r="B144" s="65"/>
      <c r="C144" s="65"/>
      <c r="D144" s="65"/>
      <c r="E144" s="11"/>
      <c r="G144" s="65"/>
      <c r="H144" s="65"/>
      <c r="I144" s="65"/>
    </row>
    <row r="145" spans="1:9" x14ac:dyDescent="0.2">
      <c r="A145" s="65"/>
      <c r="B145" s="65"/>
      <c r="C145" s="65"/>
      <c r="D145" s="65"/>
      <c r="E145" s="11"/>
      <c r="G145" s="65"/>
      <c r="H145" s="65"/>
      <c r="I145" s="65"/>
    </row>
    <row r="146" spans="1:9" x14ac:dyDescent="0.2">
      <c r="A146" s="65"/>
      <c r="B146" s="65"/>
      <c r="C146" s="65"/>
      <c r="D146" s="65"/>
      <c r="E146" s="11"/>
      <c r="G146" s="65"/>
      <c r="H146" s="65"/>
      <c r="I146" s="65"/>
    </row>
    <row r="147" spans="1:9" x14ac:dyDescent="0.2">
      <c r="A147" s="65"/>
      <c r="B147" s="65"/>
      <c r="C147" s="65"/>
      <c r="D147" s="65"/>
      <c r="E147" s="11"/>
      <c r="G147" s="65"/>
      <c r="H147" s="65"/>
      <c r="I147" s="65"/>
    </row>
    <row r="148" spans="1:9" x14ac:dyDescent="0.2">
      <c r="A148" s="65"/>
      <c r="B148" s="65"/>
      <c r="C148" s="65"/>
      <c r="D148" s="65"/>
      <c r="E148" s="11"/>
      <c r="G148" s="65"/>
      <c r="H148" s="65"/>
      <c r="I148" s="65"/>
    </row>
    <row r="149" spans="1:9" x14ac:dyDescent="0.2">
      <c r="A149" s="65"/>
      <c r="B149" s="65"/>
      <c r="C149" s="65"/>
      <c r="D149" s="65"/>
      <c r="E149" s="11"/>
      <c r="G149" s="65"/>
      <c r="H149" s="65"/>
      <c r="I149" s="65"/>
    </row>
    <row r="150" spans="1:9" x14ac:dyDescent="0.2">
      <c r="A150" s="65"/>
      <c r="B150" s="65"/>
      <c r="C150" s="65"/>
      <c r="D150" s="65"/>
      <c r="E150" s="11"/>
      <c r="G150" s="65"/>
      <c r="H150" s="65"/>
      <c r="I150" s="65"/>
    </row>
    <row r="151" spans="1:9" x14ac:dyDescent="0.2">
      <c r="A151" s="65"/>
      <c r="B151" s="65"/>
      <c r="C151" s="65"/>
      <c r="D151" s="65"/>
      <c r="E151" s="11"/>
      <c r="G151" s="65"/>
      <c r="H151" s="65"/>
      <c r="I151" s="65"/>
    </row>
    <row r="152" spans="1:9" x14ac:dyDescent="0.2">
      <c r="A152" s="65"/>
      <c r="B152" s="65"/>
      <c r="C152" s="65"/>
      <c r="D152" s="65"/>
      <c r="E152" s="11"/>
      <c r="G152" s="65"/>
      <c r="H152" s="65"/>
      <c r="I152" s="65"/>
    </row>
    <row r="153" spans="1:9" x14ac:dyDescent="0.2">
      <c r="A153" s="65"/>
      <c r="B153" s="65"/>
      <c r="C153" s="65"/>
      <c r="D153" s="65"/>
      <c r="E153" s="11"/>
      <c r="G153" s="65"/>
      <c r="H153" s="65"/>
      <c r="I153" s="65"/>
    </row>
    <row r="154" spans="1:9" x14ac:dyDescent="0.2">
      <c r="A154" s="65"/>
      <c r="B154" s="65"/>
      <c r="C154" s="65"/>
      <c r="D154" s="65"/>
      <c r="E154" s="11"/>
      <c r="G154" s="65"/>
      <c r="H154" s="65"/>
      <c r="I154" s="65"/>
    </row>
    <row r="155" spans="1:9" x14ac:dyDescent="0.2">
      <c r="A155" s="65"/>
      <c r="B155" s="65"/>
      <c r="C155" s="65"/>
      <c r="D155" s="65"/>
      <c r="E155" s="11"/>
      <c r="G155" s="65"/>
      <c r="H155" s="65"/>
      <c r="I155" s="65"/>
    </row>
    <row r="156" spans="1:9" x14ac:dyDescent="0.2">
      <c r="A156" s="65"/>
      <c r="B156" s="65"/>
      <c r="C156" s="65"/>
      <c r="D156" s="65"/>
      <c r="E156" s="11"/>
      <c r="G156" s="65"/>
      <c r="H156" s="65"/>
      <c r="I156" s="65"/>
    </row>
    <row r="157" spans="1:9" x14ac:dyDescent="0.2">
      <c r="A157" s="65"/>
      <c r="B157" s="65"/>
      <c r="C157" s="65"/>
      <c r="D157" s="65"/>
      <c r="E157" s="11"/>
      <c r="G157" s="65"/>
      <c r="H157" s="65"/>
      <c r="I157" s="65"/>
    </row>
    <row r="158" spans="1:9" x14ac:dyDescent="0.2">
      <c r="A158" s="65"/>
      <c r="B158" s="65"/>
      <c r="C158" s="65"/>
      <c r="D158" s="65"/>
      <c r="E158" s="11"/>
      <c r="G158" s="65"/>
      <c r="H158" s="65"/>
      <c r="I158" s="65"/>
    </row>
    <row r="159" spans="1:9" x14ac:dyDescent="0.2">
      <c r="A159" s="65"/>
      <c r="B159" s="65"/>
      <c r="C159" s="65"/>
      <c r="D159" s="65"/>
      <c r="E159" s="11"/>
      <c r="G159" s="65"/>
      <c r="H159" s="65"/>
      <c r="I159" s="65"/>
    </row>
    <row r="160" spans="1:9" x14ac:dyDescent="0.2">
      <c r="A160" s="65"/>
      <c r="B160" s="65"/>
      <c r="C160" s="65"/>
      <c r="D160" s="65"/>
      <c r="E160" s="11"/>
      <c r="G160" s="65"/>
      <c r="H160" s="65"/>
      <c r="I160" s="65"/>
    </row>
    <row r="161" spans="1:9" x14ac:dyDescent="0.2">
      <c r="A161" s="65"/>
      <c r="B161" s="65"/>
      <c r="C161" s="65"/>
      <c r="D161" s="65"/>
      <c r="E161" s="11"/>
      <c r="G161" s="65"/>
      <c r="H161" s="65"/>
      <c r="I161" s="65"/>
    </row>
    <row r="162" spans="1:9" x14ac:dyDescent="0.2">
      <c r="A162" s="65"/>
      <c r="B162" s="65"/>
      <c r="C162" s="65"/>
      <c r="D162" s="65"/>
      <c r="E162" s="11"/>
      <c r="G162" s="65"/>
      <c r="H162" s="65"/>
      <c r="I162" s="65"/>
    </row>
    <row r="163" spans="1:9" x14ac:dyDescent="0.2">
      <c r="A163" s="65"/>
      <c r="B163" s="65"/>
      <c r="C163" s="65"/>
      <c r="D163" s="65"/>
      <c r="E163" s="11"/>
      <c r="G163" s="65"/>
      <c r="H163" s="65"/>
      <c r="I163" s="65"/>
    </row>
    <row r="164" spans="1:9" x14ac:dyDescent="0.2">
      <c r="A164" s="65"/>
      <c r="B164" s="65"/>
      <c r="C164" s="65"/>
      <c r="D164" s="65"/>
      <c r="E164" s="11"/>
      <c r="G164" s="65"/>
      <c r="H164" s="65"/>
      <c r="I164" s="65"/>
    </row>
    <row r="165" spans="1:9" x14ac:dyDescent="0.2">
      <c r="A165" s="65"/>
      <c r="B165" s="65"/>
      <c r="C165" s="65"/>
      <c r="D165" s="65"/>
      <c r="E165" s="11"/>
      <c r="G165" s="65"/>
      <c r="H165" s="65"/>
      <c r="I165" s="65"/>
    </row>
    <row r="166" spans="1:9" x14ac:dyDescent="0.2">
      <c r="A166" s="65"/>
      <c r="B166" s="65"/>
      <c r="C166" s="65"/>
      <c r="D166" s="65"/>
      <c r="E166" s="11"/>
      <c r="G166" s="65"/>
      <c r="H166" s="65"/>
      <c r="I166" s="65"/>
    </row>
    <row r="167" spans="1:9" x14ac:dyDescent="0.2">
      <c r="A167" s="65"/>
      <c r="B167" s="65"/>
      <c r="C167" s="65"/>
      <c r="D167" s="65"/>
      <c r="E167" s="11"/>
      <c r="G167" s="65"/>
      <c r="H167" s="65"/>
      <c r="I167" s="65"/>
    </row>
    <row r="168" spans="1:9" x14ac:dyDescent="0.2">
      <c r="A168" s="65"/>
      <c r="B168" s="65"/>
      <c r="C168" s="65"/>
      <c r="D168" s="65"/>
      <c r="E168" s="11"/>
      <c r="G168" s="65"/>
      <c r="H168" s="65"/>
      <c r="I168" s="65"/>
    </row>
    <row r="169" spans="1:9" x14ac:dyDescent="0.2">
      <c r="A169" s="65"/>
      <c r="B169" s="65"/>
      <c r="C169" s="65"/>
      <c r="D169" s="65"/>
      <c r="E169" s="11"/>
      <c r="G169" s="65"/>
      <c r="H169" s="65"/>
      <c r="I169" s="65"/>
    </row>
    <row r="170" spans="1:9" x14ac:dyDescent="0.2">
      <c r="A170" s="65"/>
      <c r="B170" s="65"/>
      <c r="C170" s="65"/>
      <c r="D170" s="65"/>
      <c r="E170" s="11"/>
      <c r="G170" s="65"/>
      <c r="H170" s="65"/>
      <c r="I170" s="65"/>
    </row>
    <row r="171" spans="1:9" x14ac:dyDescent="0.2">
      <c r="A171" s="65"/>
      <c r="B171" s="65"/>
      <c r="C171" s="65"/>
      <c r="D171" s="65"/>
      <c r="E171" s="11"/>
      <c r="G171" s="65"/>
      <c r="H171" s="65"/>
      <c r="I171" s="65"/>
    </row>
    <row r="172" spans="1:9" x14ac:dyDescent="0.2">
      <c r="A172" s="65"/>
      <c r="B172" s="65"/>
      <c r="C172" s="65"/>
      <c r="D172" s="65"/>
      <c r="E172" s="11"/>
      <c r="G172" s="65"/>
      <c r="H172" s="65"/>
      <c r="I172" s="65"/>
    </row>
    <row r="173" spans="1:9" x14ac:dyDescent="0.2">
      <c r="A173" s="65"/>
      <c r="B173" s="65"/>
      <c r="C173" s="65"/>
      <c r="D173" s="65"/>
      <c r="E173" s="11"/>
      <c r="G173" s="65"/>
      <c r="H173" s="65"/>
      <c r="I173" s="65"/>
    </row>
    <row r="174" spans="1:9" x14ac:dyDescent="0.2">
      <c r="A174" s="65"/>
      <c r="B174" s="65"/>
      <c r="C174" s="65"/>
      <c r="D174" s="65"/>
      <c r="E174" s="11"/>
      <c r="G174" s="65"/>
      <c r="H174" s="65"/>
      <c r="I174" s="65"/>
    </row>
    <row r="175" spans="1:9" x14ac:dyDescent="0.2">
      <c r="A175" s="65"/>
      <c r="B175" s="65"/>
      <c r="C175" s="65"/>
      <c r="D175" s="65"/>
      <c r="E175" s="11"/>
      <c r="G175" s="65"/>
      <c r="H175" s="65"/>
      <c r="I175" s="65"/>
    </row>
    <row r="176" spans="1:9" x14ac:dyDescent="0.2">
      <c r="A176" s="65"/>
      <c r="B176" s="65"/>
      <c r="C176" s="65"/>
      <c r="D176" s="65"/>
      <c r="E176" s="11"/>
      <c r="G176" s="65"/>
      <c r="H176" s="65"/>
      <c r="I176" s="65"/>
    </row>
    <row r="177" spans="1:9" x14ac:dyDescent="0.2">
      <c r="A177" s="65"/>
      <c r="B177" s="65"/>
      <c r="C177" s="65"/>
      <c r="D177" s="65"/>
      <c r="E177" s="11"/>
      <c r="G177" s="65"/>
      <c r="H177" s="65"/>
      <c r="I177" s="65"/>
    </row>
    <row r="178" spans="1:9" x14ac:dyDescent="0.2">
      <c r="A178" s="65"/>
      <c r="B178" s="65"/>
      <c r="C178" s="65"/>
      <c r="D178" s="65"/>
      <c r="E178" s="11"/>
      <c r="G178" s="65"/>
      <c r="H178" s="65"/>
      <c r="I178" s="65"/>
    </row>
    <row r="179" spans="1:9" x14ac:dyDescent="0.2">
      <c r="A179" s="65"/>
      <c r="B179" s="65"/>
      <c r="C179" s="65"/>
      <c r="D179" s="65"/>
      <c r="E179" s="11"/>
      <c r="G179" s="65"/>
      <c r="H179" s="65"/>
      <c r="I179" s="65"/>
    </row>
    <row r="180" spans="1:9" x14ac:dyDescent="0.2">
      <c r="A180" s="65"/>
      <c r="B180" s="65"/>
      <c r="C180" s="65"/>
      <c r="D180" s="65"/>
      <c r="E180" s="11"/>
      <c r="G180" s="65"/>
      <c r="H180" s="65"/>
      <c r="I180" s="65"/>
    </row>
    <row r="181" spans="1:9" x14ac:dyDescent="0.2">
      <c r="A181" s="65"/>
      <c r="B181" s="65"/>
      <c r="C181" s="65"/>
      <c r="D181" s="65"/>
      <c r="E181" s="11"/>
      <c r="G181" s="65"/>
      <c r="H181" s="65"/>
      <c r="I181" s="65"/>
    </row>
    <row r="182" spans="1:9" x14ac:dyDescent="0.2">
      <c r="A182" s="65"/>
      <c r="B182" s="65"/>
      <c r="C182" s="65"/>
      <c r="D182" s="65"/>
      <c r="E182" s="11"/>
      <c r="G182" s="65"/>
      <c r="H182" s="65"/>
      <c r="I182" s="65"/>
    </row>
    <row r="183" spans="1:9" x14ac:dyDescent="0.2">
      <c r="A183" s="65"/>
      <c r="B183" s="65"/>
      <c r="C183" s="65"/>
      <c r="D183" s="65"/>
      <c r="E183" s="11"/>
      <c r="G183" s="65"/>
      <c r="H183" s="65"/>
      <c r="I183" s="65"/>
    </row>
    <row r="184" spans="1:9" x14ac:dyDescent="0.2">
      <c r="A184" s="65"/>
      <c r="B184" s="65"/>
      <c r="C184" s="65"/>
      <c r="D184" s="65"/>
      <c r="E184" s="11"/>
      <c r="G184" s="65"/>
      <c r="H184" s="65"/>
      <c r="I184" s="65"/>
    </row>
    <row r="185" spans="1:9" x14ac:dyDescent="0.2">
      <c r="A185" s="65"/>
      <c r="B185" s="65"/>
      <c r="C185" s="65"/>
      <c r="D185" s="65"/>
      <c r="E185" s="11"/>
      <c r="G185" s="65"/>
      <c r="H185" s="65"/>
      <c r="I185" s="65"/>
    </row>
    <row r="186" spans="1:9" x14ac:dyDescent="0.2">
      <c r="A186" s="65"/>
      <c r="B186" s="65"/>
      <c r="C186" s="65"/>
      <c r="D186" s="65"/>
      <c r="E186" s="11"/>
      <c r="G186" s="65"/>
      <c r="H186" s="65"/>
      <c r="I186" s="65"/>
    </row>
    <row r="187" spans="1:9" x14ac:dyDescent="0.2">
      <c r="A187" s="65"/>
      <c r="B187" s="65"/>
      <c r="C187" s="65"/>
      <c r="D187" s="65"/>
      <c r="E187" s="11"/>
      <c r="G187" s="65"/>
      <c r="H187" s="65"/>
      <c r="I187" s="65"/>
    </row>
    <row r="188" spans="1:9" x14ac:dyDescent="0.2">
      <c r="A188" s="65"/>
      <c r="B188" s="65"/>
      <c r="C188" s="65"/>
      <c r="D188" s="65"/>
      <c r="E188" s="11"/>
      <c r="G188" s="65"/>
      <c r="H188" s="65"/>
      <c r="I188" s="65"/>
    </row>
    <row r="189" spans="1:9" x14ac:dyDescent="0.2">
      <c r="A189" s="65"/>
      <c r="B189" s="65"/>
      <c r="C189" s="65"/>
      <c r="D189" s="65"/>
      <c r="E189" s="11"/>
      <c r="G189" s="65"/>
      <c r="H189" s="65"/>
      <c r="I189" s="65"/>
    </row>
    <row r="190" spans="1:9" x14ac:dyDescent="0.2">
      <c r="A190" s="65"/>
      <c r="B190" s="65"/>
      <c r="C190" s="65"/>
      <c r="D190" s="65"/>
      <c r="E190" s="11"/>
      <c r="G190" s="65"/>
      <c r="H190" s="65"/>
      <c r="I190" s="65"/>
    </row>
    <row r="191" spans="1:9" x14ac:dyDescent="0.2">
      <c r="A191" s="65"/>
      <c r="B191" s="65"/>
      <c r="C191" s="65"/>
      <c r="D191" s="65"/>
      <c r="E191" s="11"/>
      <c r="G191" s="65"/>
      <c r="H191" s="65"/>
      <c r="I191" s="65"/>
    </row>
    <row r="192" spans="1:9" x14ac:dyDescent="0.2">
      <c r="A192" s="65"/>
      <c r="B192" s="65"/>
      <c r="C192" s="65"/>
      <c r="D192" s="65"/>
      <c r="E192" s="11"/>
      <c r="G192" s="65"/>
      <c r="H192" s="65"/>
      <c r="I192" s="65"/>
    </row>
    <row r="193" spans="1:9" x14ac:dyDescent="0.2">
      <c r="A193" s="65"/>
      <c r="B193" s="65"/>
      <c r="C193" s="65"/>
      <c r="D193" s="65"/>
      <c r="E193" s="11"/>
      <c r="G193" s="65"/>
      <c r="H193" s="65"/>
      <c r="I193" s="65"/>
    </row>
    <row r="194" spans="1:9" x14ac:dyDescent="0.2">
      <c r="A194" s="65"/>
      <c r="B194" s="65"/>
      <c r="C194" s="65"/>
      <c r="D194" s="65"/>
      <c r="E194" s="11"/>
      <c r="G194" s="65"/>
      <c r="H194" s="65"/>
      <c r="I194" s="65"/>
    </row>
    <row r="195" spans="1:9" x14ac:dyDescent="0.2">
      <c r="A195" s="65"/>
      <c r="B195" s="65"/>
      <c r="C195" s="65"/>
      <c r="D195" s="65"/>
      <c r="E195" s="11"/>
      <c r="G195" s="65"/>
      <c r="H195" s="65"/>
      <c r="I195" s="65"/>
    </row>
    <row r="196" spans="1:9" x14ac:dyDescent="0.2">
      <c r="A196" s="65"/>
      <c r="B196" s="65"/>
      <c r="C196" s="65"/>
      <c r="D196" s="65"/>
      <c r="E196" s="11"/>
      <c r="G196" s="65"/>
      <c r="H196" s="65"/>
      <c r="I196" s="65"/>
    </row>
    <row r="197" spans="1:9" x14ac:dyDescent="0.2">
      <c r="A197" s="65"/>
      <c r="B197" s="65"/>
      <c r="C197" s="65"/>
      <c r="D197" s="65"/>
      <c r="E197" s="11"/>
      <c r="G197" s="65"/>
      <c r="H197" s="65"/>
      <c r="I197" s="65"/>
    </row>
    <row r="198" spans="1:9" x14ac:dyDescent="0.2">
      <c r="A198" s="65"/>
      <c r="B198" s="65"/>
      <c r="C198" s="65"/>
      <c r="D198" s="65"/>
      <c r="E198" s="11"/>
      <c r="G198" s="65"/>
      <c r="H198" s="65"/>
      <c r="I198" s="65"/>
    </row>
    <row r="199" spans="1:9" x14ac:dyDescent="0.2">
      <c r="A199" s="65"/>
      <c r="B199" s="65"/>
      <c r="C199" s="65"/>
      <c r="D199" s="65"/>
      <c r="E199" s="11"/>
      <c r="G199" s="65"/>
      <c r="H199" s="65"/>
      <c r="I199" s="65"/>
    </row>
    <row r="200" spans="1:9" x14ac:dyDescent="0.2">
      <c r="A200" s="65"/>
      <c r="B200" s="65"/>
      <c r="C200" s="65"/>
      <c r="D200" s="65"/>
      <c r="E200" s="11"/>
      <c r="G200" s="65"/>
      <c r="H200" s="65"/>
      <c r="I200" s="65"/>
    </row>
    <row r="201" spans="1:9" x14ac:dyDescent="0.2">
      <c r="A201" s="65"/>
      <c r="B201" s="65"/>
      <c r="C201" s="65"/>
      <c r="D201" s="65"/>
      <c r="E201" s="11"/>
      <c r="G201" s="65"/>
      <c r="H201" s="65"/>
      <c r="I201" s="65"/>
    </row>
    <row r="202" spans="1:9" x14ac:dyDescent="0.2">
      <c r="A202" s="65"/>
      <c r="B202" s="65"/>
      <c r="C202" s="65"/>
      <c r="D202" s="65"/>
      <c r="E202" s="11"/>
      <c r="G202" s="65"/>
      <c r="H202" s="65"/>
      <c r="I202" s="65"/>
    </row>
    <row r="203" spans="1:9" x14ac:dyDescent="0.2">
      <c r="A203" s="65"/>
      <c r="B203" s="65"/>
      <c r="C203" s="65"/>
      <c r="D203" s="65"/>
      <c r="E203" s="11"/>
      <c r="G203" s="65"/>
      <c r="H203" s="65"/>
      <c r="I203" s="65"/>
    </row>
    <row r="204" spans="1:9" x14ac:dyDescent="0.2">
      <c r="A204" s="65"/>
      <c r="B204" s="65"/>
      <c r="C204" s="65"/>
      <c r="D204" s="65"/>
      <c r="E204" s="11"/>
      <c r="G204" s="65"/>
      <c r="H204" s="65"/>
      <c r="I204" s="65"/>
    </row>
    <row r="205" spans="1:9" x14ac:dyDescent="0.2">
      <c r="A205" s="65"/>
      <c r="B205" s="65"/>
      <c r="C205" s="65"/>
      <c r="D205" s="65"/>
      <c r="E205" s="11"/>
      <c r="G205" s="65"/>
      <c r="H205" s="65"/>
      <c r="I205" s="65"/>
    </row>
    <row r="206" spans="1:9" x14ac:dyDescent="0.2">
      <c r="A206" s="65"/>
      <c r="B206" s="65"/>
      <c r="C206" s="65"/>
      <c r="D206" s="65"/>
      <c r="E206" s="11"/>
      <c r="G206" s="65"/>
      <c r="H206" s="65"/>
      <c r="I206" s="65"/>
    </row>
    <row r="207" spans="1:9" x14ac:dyDescent="0.2">
      <c r="A207" s="65"/>
      <c r="B207" s="65"/>
      <c r="C207" s="65"/>
      <c r="D207" s="65"/>
      <c r="E207" s="11"/>
      <c r="G207" s="65"/>
      <c r="H207" s="65"/>
      <c r="I207" s="65"/>
    </row>
    <row r="208" spans="1:9" x14ac:dyDescent="0.2">
      <c r="A208" s="65"/>
      <c r="B208" s="65"/>
      <c r="C208" s="65"/>
      <c r="D208" s="65"/>
      <c r="E208" s="11"/>
      <c r="G208" s="65"/>
      <c r="H208" s="65"/>
      <c r="I208" s="65"/>
    </row>
    <row r="209" spans="1:9" x14ac:dyDescent="0.2">
      <c r="A209" s="65"/>
      <c r="B209" s="65"/>
      <c r="C209" s="65"/>
      <c r="D209" s="65"/>
      <c r="E209" s="11"/>
      <c r="G209" s="65"/>
      <c r="H209" s="65"/>
      <c r="I209" s="65"/>
    </row>
    <row r="210" spans="1:9" x14ac:dyDescent="0.2">
      <c r="A210" s="65"/>
      <c r="B210" s="65"/>
      <c r="C210" s="65"/>
      <c r="D210" s="65"/>
      <c r="E210" s="11"/>
      <c r="G210" s="65"/>
      <c r="H210" s="65"/>
      <c r="I210" s="65"/>
    </row>
    <row r="211" spans="1:9" x14ac:dyDescent="0.2">
      <c r="A211" s="65"/>
      <c r="B211" s="65"/>
      <c r="C211" s="65"/>
      <c r="D211" s="65"/>
      <c r="E211" s="11"/>
      <c r="G211" s="65"/>
      <c r="H211" s="65"/>
      <c r="I211" s="65"/>
    </row>
    <row r="212" spans="1:9" x14ac:dyDescent="0.2">
      <c r="A212" s="65"/>
      <c r="B212" s="65"/>
      <c r="C212" s="65"/>
      <c r="D212" s="65"/>
      <c r="E212" s="11"/>
      <c r="G212" s="65"/>
      <c r="H212" s="65"/>
      <c r="I212" s="65"/>
    </row>
    <row r="213" spans="1:9" x14ac:dyDescent="0.2">
      <c r="A213" s="65"/>
      <c r="B213" s="65"/>
      <c r="C213" s="65"/>
      <c r="D213" s="65"/>
      <c r="E213" s="11"/>
      <c r="G213" s="65"/>
      <c r="H213" s="65"/>
      <c r="I213" s="65"/>
    </row>
    <row r="214" spans="1:9" x14ac:dyDescent="0.2">
      <c r="A214" s="65"/>
      <c r="B214" s="65"/>
      <c r="C214" s="65"/>
      <c r="D214" s="65"/>
      <c r="E214" s="11"/>
      <c r="G214" s="65"/>
      <c r="H214" s="65"/>
      <c r="I214" s="65"/>
    </row>
    <row r="215" spans="1:9" x14ac:dyDescent="0.2">
      <c r="A215" s="65"/>
      <c r="B215" s="65"/>
      <c r="C215" s="65"/>
      <c r="D215" s="65"/>
      <c r="E215" s="11"/>
      <c r="G215" s="65"/>
      <c r="H215" s="65"/>
      <c r="I215" s="65"/>
    </row>
    <row r="216" spans="1:9" x14ac:dyDescent="0.2">
      <c r="A216" s="65"/>
      <c r="B216" s="65"/>
      <c r="C216" s="65"/>
      <c r="D216" s="65"/>
      <c r="E216" s="11"/>
      <c r="G216" s="65"/>
      <c r="H216" s="65"/>
      <c r="I216" s="65"/>
    </row>
    <row r="217" spans="1:9" x14ac:dyDescent="0.2">
      <c r="A217" s="65"/>
      <c r="B217" s="65"/>
      <c r="C217" s="65"/>
      <c r="D217" s="65"/>
      <c r="E217" s="11"/>
      <c r="G217" s="65"/>
      <c r="H217" s="65"/>
      <c r="I217" s="65"/>
    </row>
    <row r="218" spans="1:9" x14ac:dyDescent="0.2">
      <c r="A218" s="65"/>
      <c r="B218" s="65"/>
      <c r="C218" s="65"/>
      <c r="D218" s="65"/>
      <c r="E218" s="11"/>
      <c r="G218" s="65"/>
      <c r="H218" s="65"/>
      <c r="I218" s="65"/>
    </row>
    <row r="219" spans="1:9" x14ac:dyDescent="0.2">
      <c r="A219" s="65"/>
      <c r="B219" s="65"/>
      <c r="C219" s="65"/>
      <c r="D219" s="65"/>
      <c r="E219" s="11"/>
      <c r="G219" s="65"/>
      <c r="H219" s="65"/>
      <c r="I219" s="65"/>
    </row>
    <row r="220" spans="1:9" x14ac:dyDescent="0.2">
      <c r="A220" s="65"/>
      <c r="B220" s="65"/>
      <c r="C220" s="65"/>
      <c r="D220" s="65"/>
      <c r="E220" s="11"/>
      <c r="G220" s="65"/>
      <c r="H220" s="65"/>
      <c r="I220" s="65"/>
    </row>
    <row r="221" spans="1:9" x14ac:dyDescent="0.2">
      <c r="A221" s="65"/>
      <c r="B221" s="65"/>
      <c r="C221" s="65"/>
      <c r="D221" s="65"/>
      <c r="E221" s="11"/>
      <c r="G221" s="65"/>
      <c r="H221" s="65"/>
      <c r="I221" s="65"/>
    </row>
    <row r="222" spans="1:9" x14ac:dyDescent="0.2">
      <c r="A222" s="65"/>
      <c r="B222" s="65"/>
      <c r="C222" s="65"/>
      <c r="D222" s="65"/>
      <c r="E222" s="11"/>
      <c r="G222" s="65"/>
      <c r="H222" s="65"/>
      <c r="I222" s="65"/>
    </row>
    <row r="223" spans="1:9" x14ac:dyDescent="0.2">
      <c r="A223" s="65"/>
      <c r="B223" s="65"/>
      <c r="C223" s="65"/>
      <c r="D223" s="65"/>
      <c r="E223" s="11"/>
      <c r="G223" s="65"/>
      <c r="H223" s="65"/>
      <c r="I223" s="65"/>
    </row>
    <row r="224" spans="1:9" x14ac:dyDescent="0.2">
      <c r="A224" s="65"/>
      <c r="B224" s="65"/>
      <c r="C224" s="65"/>
      <c r="D224" s="65"/>
      <c r="E224" s="11"/>
      <c r="G224" s="65"/>
      <c r="H224" s="65"/>
      <c r="I224" s="65"/>
    </row>
    <row r="225" spans="1:9" x14ac:dyDescent="0.2">
      <c r="A225" s="65"/>
      <c r="B225" s="65"/>
      <c r="C225" s="65"/>
      <c r="D225" s="65"/>
      <c r="E225" s="11"/>
      <c r="G225" s="65"/>
      <c r="H225" s="65"/>
      <c r="I225" s="65"/>
    </row>
    <row r="226" spans="1:9" x14ac:dyDescent="0.2">
      <c r="A226" s="65"/>
      <c r="B226" s="65"/>
      <c r="C226" s="65"/>
      <c r="D226" s="65"/>
      <c r="E226" s="11"/>
      <c r="G226" s="65"/>
      <c r="H226" s="65"/>
      <c r="I226" s="65"/>
    </row>
    <row r="227" spans="1:9" x14ac:dyDescent="0.2">
      <c r="A227" s="65"/>
      <c r="B227" s="65"/>
      <c r="C227" s="65"/>
      <c r="D227" s="65"/>
      <c r="E227" s="11"/>
      <c r="G227" s="65"/>
      <c r="H227" s="65"/>
      <c r="I227" s="65"/>
    </row>
    <row r="228" spans="1:9" x14ac:dyDescent="0.2">
      <c r="A228" s="65"/>
      <c r="B228" s="65"/>
      <c r="C228" s="65"/>
      <c r="D228" s="65"/>
      <c r="E228" s="11"/>
      <c r="G228" s="65"/>
      <c r="H228" s="65"/>
      <c r="I228" s="65"/>
    </row>
    <row r="229" spans="1:9" x14ac:dyDescent="0.2">
      <c r="A229" s="65"/>
      <c r="B229" s="65"/>
      <c r="C229" s="65"/>
      <c r="D229" s="65"/>
      <c r="E229" s="11"/>
      <c r="G229" s="65"/>
      <c r="H229" s="65"/>
      <c r="I229" s="65"/>
    </row>
    <row r="230" spans="1:9" x14ac:dyDescent="0.2">
      <c r="A230" s="65"/>
      <c r="B230" s="65"/>
      <c r="C230" s="65"/>
      <c r="D230" s="65"/>
      <c r="E230" s="11"/>
      <c r="G230" s="65"/>
      <c r="H230" s="65"/>
      <c r="I230" s="65"/>
    </row>
    <row r="231" spans="1:9" x14ac:dyDescent="0.2">
      <c r="A231" s="65"/>
      <c r="B231" s="65"/>
      <c r="C231" s="65"/>
      <c r="D231" s="65"/>
      <c r="E231" s="11"/>
      <c r="G231" s="65"/>
      <c r="H231" s="65"/>
      <c r="I231" s="65"/>
    </row>
    <row r="232" spans="1:9" x14ac:dyDescent="0.2">
      <c r="A232" s="65"/>
      <c r="B232" s="65"/>
      <c r="C232" s="65"/>
      <c r="D232" s="65"/>
      <c r="E232" s="11"/>
      <c r="G232" s="65"/>
      <c r="H232" s="65"/>
      <c r="I232" s="65"/>
    </row>
    <row r="233" spans="1:9" x14ac:dyDescent="0.2">
      <c r="A233" s="65"/>
      <c r="B233" s="65"/>
      <c r="C233" s="65"/>
      <c r="D233" s="65"/>
      <c r="E233" s="11"/>
      <c r="G233" s="65"/>
      <c r="H233" s="65"/>
      <c r="I233" s="65"/>
    </row>
    <row r="234" spans="1:9" x14ac:dyDescent="0.2">
      <c r="A234" s="65"/>
      <c r="B234" s="65"/>
      <c r="C234" s="65"/>
      <c r="D234" s="65"/>
      <c r="E234" s="11"/>
      <c r="G234" s="65"/>
      <c r="H234" s="65"/>
      <c r="I234" s="65"/>
    </row>
    <row r="235" spans="1:9" x14ac:dyDescent="0.2">
      <c r="A235" s="65"/>
      <c r="B235" s="65"/>
      <c r="C235" s="65"/>
      <c r="D235" s="65"/>
      <c r="E235" s="11"/>
      <c r="G235" s="65"/>
      <c r="H235" s="65"/>
      <c r="I235" s="65"/>
    </row>
    <row r="236" spans="1:9" x14ac:dyDescent="0.2">
      <c r="A236" s="65"/>
      <c r="B236" s="65"/>
      <c r="C236" s="65"/>
      <c r="D236" s="65"/>
      <c r="E236" s="11"/>
      <c r="G236" s="65"/>
      <c r="H236" s="65"/>
      <c r="I236" s="65"/>
    </row>
    <row r="237" spans="1:9" x14ac:dyDescent="0.2">
      <c r="A237" s="65"/>
      <c r="B237" s="65"/>
      <c r="C237" s="65"/>
      <c r="D237" s="65"/>
      <c r="E237" s="11"/>
      <c r="G237" s="65"/>
      <c r="H237" s="65"/>
      <c r="I237" s="65"/>
    </row>
    <row r="238" spans="1:9" x14ac:dyDescent="0.2">
      <c r="A238" s="65"/>
      <c r="B238" s="65"/>
      <c r="C238" s="65"/>
      <c r="D238" s="65"/>
      <c r="E238" s="11"/>
      <c r="G238" s="65"/>
      <c r="H238" s="65"/>
      <c r="I238" s="65"/>
    </row>
    <row r="239" spans="1:9" x14ac:dyDescent="0.2">
      <c r="A239" s="65"/>
      <c r="B239" s="65"/>
      <c r="C239" s="65"/>
      <c r="D239" s="65"/>
      <c r="E239" s="11"/>
      <c r="G239" s="65"/>
      <c r="H239" s="65"/>
      <c r="I239" s="65"/>
    </row>
    <row r="240" spans="1:9" x14ac:dyDescent="0.2">
      <c r="A240" s="65"/>
      <c r="B240" s="65"/>
      <c r="C240" s="65"/>
      <c r="D240" s="65"/>
      <c r="E240" s="11"/>
      <c r="G240" s="65"/>
      <c r="H240" s="65"/>
      <c r="I240" s="65"/>
    </row>
    <row r="241" spans="1:9" x14ac:dyDescent="0.2">
      <c r="A241" s="65"/>
      <c r="B241" s="65"/>
      <c r="C241" s="65"/>
      <c r="D241" s="65"/>
      <c r="E241" s="11"/>
      <c r="G241" s="65"/>
      <c r="H241" s="65"/>
      <c r="I241" s="65"/>
    </row>
    <row r="242" spans="1:9" x14ac:dyDescent="0.2">
      <c r="A242" s="65"/>
      <c r="B242" s="65"/>
      <c r="C242" s="65"/>
      <c r="D242" s="65"/>
      <c r="E242" s="11"/>
      <c r="G242" s="65"/>
      <c r="H242" s="65"/>
      <c r="I242" s="65"/>
    </row>
    <row r="243" spans="1:9" x14ac:dyDescent="0.2">
      <c r="A243" s="65"/>
      <c r="B243" s="65"/>
      <c r="C243" s="65"/>
      <c r="D243" s="65"/>
      <c r="E243" s="11"/>
      <c r="G243" s="65"/>
      <c r="H243" s="65"/>
      <c r="I243" s="65"/>
    </row>
    <row r="244" spans="1:9" x14ac:dyDescent="0.2">
      <c r="A244" s="65"/>
      <c r="B244" s="65"/>
      <c r="C244" s="65"/>
      <c r="D244" s="65"/>
      <c r="E244" s="11"/>
      <c r="G244" s="65"/>
      <c r="H244" s="65"/>
      <c r="I244" s="65"/>
    </row>
    <row r="245" spans="1:9" x14ac:dyDescent="0.2">
      <c r="A245" s="65"/>
      <c r="B245" s="65"/>
      <c r="C245" s="65"/>
      <c r="D245" s="65"/>
      <c r="E245" s="11"/>
      <c r="G245" s="65"/>
      <c r="H245" s="65"/>
      <c r="I245" s="65"/>
    </row>
  </sheetData>
  <mergeCells count="1">
    <mergeCell ref="A1:F1"/>
  </mergeCells>
  <conditionalFormatting sqref="F2:F3">
    <cfRule type="cellIs" dxfId="41" priority="6" stopIfTrue="1" operator="between">
      <formula>0.009</formula>
      <formula>-0.009</formula>
    </cfRule>
  </conditionalFormatting>
  <conditionalFormatting sqref="F5:F134">
    <cfRule type="cellIs" dxfId="40" priority="1" stopIfTrue="1" operator="between">
      <formula>0.009</formula>
      <formula>-0.009</formula>
    </cfRule>
  </conditionalFormatting>
  <conditionalFormatting sqref="F236:F237">
    <cfRule type="cellIs" dxfId="39" priority="2" stopIfTrue="1" operator="between">
      <formula>0.009</formula>
      <formula>-0.009</formula>
    </cfRule>
  </conditionalFormatting>
  <conditionalFormatting sqref="F240:F65536">
    <cfRule type="cellIs" dxfId="38" priority="3" stopIfTrue="1" operator="between">
      <formula>0.009</formula>
      <formula>-0.009</formula>
    </cfRule>
  </conditionalFormatting>
  <conditionalFormatting sqref="G76">
    <cfRule type="cellIs" dxfId="37" priority="5"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158"/>
  <sheetViews>
    <sheetView workbookViewId="0">
      <selection sqref="A1:F1"/>
    </sheetView>
  </sheetViews>
  <sheetFormatPr defaultColWidth="9.08984375" defaultRowHeight="10" x14ac:dyDescent="0.2"/>
  <cols>
    <col min="1" max="1" width="40.54296875" style="7" bestFit="1" customWidth="1"/>
    <col min="2" max="2" width="33.90625" style="7" bestFit="1" customWidth="1"/>
    <col min="3" max="3" width="35.453125" style="7" bestFit="1" customWidth="1"/>
    <col min="4" max="4" width="15" style="7" bestFit="1" customWidth="1"/>
    <col min="5" max="5" width="26.54296875" style="10" customWidth="1"/>
    <col min="6" max="6" width="13.54296875" style="11" bestFit="1" customWidth="1"/>
    <col min="7" max="16384" width="9.08984375" style="7"/>
  </cols>
  <sheetData>
    <row r="1" spans="1:6" s="1" customFormat="1" ht="14" x14ac:dyDescent="0.25">
      <c r="A1" s="106" t="s">
        <v>971</v>
      </c>
      <c r="B1" s="107"/>
      <c r="C1" s="107"/>
      <c r="D1" s="107"/>
      <c r="E1" s="107"/>
      <c r="F1" s="107"/>
    </row>
    <row r="2" spans="1:6" s="1" customFormat="1" ht="11.5" x14ac:dyDescent="0.25">
      <c r="E2" s="5"/>
      <c r="F2" s="9"/>
    </row>
    <row r="3" spans="1:6" s="1" customFormat="1" ht="11.5" x14ac:dyDescent="0.25">
      <c r="A3" s="8" t="s">
        <v>7</v>
      </c>
      <c r="B3" s="2"/>
      <c r="C3" s="3"/>
      <c r="D3" s="3"/>
      <c r="E3" s="4"/>
      <c r="F3" s="9"/>
    </row>
    <row r="4" spans="1:6" s="1" customFormat="1" ht="27.75" customHeight="1" x14ac:dyDescent="0.25">
      <c r="A4" s="6" t="s">
        <v>2</v>
      </c>
      <c r="B4" s="6" t="s">
        <v>0</v>
      </c>
      <c r="C4" s="13" t="s">
        <v>522</v>
      </c>
      <c r="D4" s="13" t="s">
        <v>1</v>
      </c>
      <c r="E4" s="53" t="s">
        <v>6</v>
      </c>
      <c r="F4" s="12" t="s">
        <v>3</v>
      </c>
    </row>
    <row r="5" spans="1:6" ht="10.5" x14ac:dyDescent="0.25">
      <c r="A5" s="16" t="s">
        <v>110</v>
      </c>
      <c r="B5" s="17"/>
      <c r="C5" s="17"/>
      <c r="D5" s="17"/>
      <c r="E5" s="18"/>
      <c r="F5" s="19"/>
    </row>
    <row r="6" spans="1:6" ht="10.5" x14ac:dyDescent="0.25">
      <c r="A6" s="20" t="s">
        <v>20</v>
      </c>
      <c r="B6" s="21"/>
      <c r="C6" s="21"/>
      <c r="D6" s="21"/>
      <c r="E6" s="22"/>
      <c r="F6" s="23"/>
    </row>
    <row r="7" spans="1:6" x14ac:dyDescent="0.2">
      <c r="A7" s="21" t="s">
        <v>144</v>
      </c>
      <c r="B7" s="21" t="s">
        <v>143</v>
      </c>
      <c r="C7" s="21" t="s">
        <v>145</v>
      </c>
      <c r="D7" s="24">
        <v>3600000</v>
      </c>
      <c r="E7" s="22">
        <v>12130.2</v>
      </c>
      <c r="F7" s="23">
        <v>5.0195314840315897</v>
      </c>
    </row>
    <row r="8" spans="1:6" x14ac:dyDescent="0.2">
      <c r="A8" s="21" t="s">
        <v>112</v>
      </c>
      <c r="B8" s="21" t="s">
        <v>111</v>
      </c>
      <c r="C8" s="21" t="s">
        <v>113</v>
      </c>
      <c r="D8" s="24">
        <v>1140000</v>
      </c>
      <c r="E8" s="22">
        <v>11255.22</v>
      </c>
      <c r="F8" s="23">
        <v>4.6574608126578303</v>
      </c>
    </row>
    <row r="9" spans="1:6" x14ac:dyDescent="0.2">
      <c r="A9" s="21" t="s">
        <v>156</v>
      </c>
      <c r="B9" s="21" t="s">
        <v>155</v>
      </c>
      <c r="C9" s="21" t="s">
        <v>157</v>
      </c>
      <c r="D9" s="24">
        <v>5800000</v>
      </c>
      <c r="E9" s="22">
        <v>10600.08</v>
      </c>
      <c r="F9" s="23">
        <v>4.3863609250674802</v>
      </c>
    </row>
    <row r="10" spans="1:6" x14ac:dyDescent="0.2">
      <c r="A10" s="21" t="s">
        <v>126</v>
      </c>
      <c r="B10" s="21" t="s">
        <v>125</v>
      </c>
      <c r="C10" s="21" t="s">
        <v>127</v>
      </c>
      <c r="D10" s="24">
        <v>686814</v>
      </c>
      <c r="E10" s="22">
        <v>10180.64392</v>
      </c>
      <c r="F10" s="23">
        <v>4.2127963829248296</v>
      </c>
    </row>
    <row r="11" spans="1:6" x14ac:dyDescent="0.2">
      <c r="A11" s="21" t="s">
        <v>249</v>
      </c>
      <c r="B11" s="21" t="s">
        <v>248</v>
      </c>
      <c r="C11" s="21" t="s">
        <v>250</v>
      </c>
      <c r="D11" s="24">
        <v>3500000</v>
      </c>
      <c r="E11" s="22">
        <v>8937.9500000000007</v>
      </c>
      <c r="F11" s="23">
        <v>3.6985640325551201</v>
      </c>
    </row>
    <row r="12" spans="1:6" x14ac:dyDescent="0.2">
      <c r="A12" s="21" t="s">
        <v>306</v>
      </c>
      <c r="B12" s="21" t="s">
        <v>305</v>
      </c>
      <c r="C12" s="21" t="s">
        <v>172</v>
      </c>
      <c r="D12" s="24">
        <v>2050000</v>
      </c>
      <c r="E12" s="22">
        <v>8617.1749999999993</v>
      </c>
      <c r="F12" s="23">
        <v>3.5658258904148199</v>
      </c>
    </row>
    <row r="13" spans="1:6" x14ac:dyDescent="0.2">
      <c r="A13" s="21" t="s">
        <v>134</v>
      </c>
      <c r="B13" s="21" t="s">
        <v>133</v>
      </c>
      <c r="C13" s="21" t="s">
        <v>127</v>
      </c>
      <c r="D13" s="24">
        <v>510000</v>
      </c>
      <c r="E13" s="22">
        <v>7861.65</v>
      </c>
      <c r="F13" s="23">
        <v>3.2531862369488498</v>
      </c>
    </row>
    <row r="14" spans="1:6" x14ac:dyDescent="0.2">
      <c r="A14" s="21" t="s">
        <v>182</v>
      </c>
      <c r="B14" s="21" t="s">
        <v>181</v>
      </c>
      <c r="C14" s="21" t="s">
        <v>145</v>
      </c>
      <c r="D14" s="24">
        <v>4220000</v>
      </c>
      <c r="E14" s="22">
        <v>7594.3119999999999</v>
      </c>
      <c r="F14" s="23">
        <v>3.1425605664835601</v>
      </c>
    </row>
    <row r="15" spans="1:6" x14ac:dyDescent="0.2">
      <c r="A15" s="21" t="s">
        <v>168</v>
      </c>
      <c r="B15" s="21" t="s">
        <v>167</v>
      </c>
      <c r="C15" s="21" t="s">
        <v>169</v>
      </c>
      <c r="D15" s="24">
        <v>1700000</v>
      </c>
      <c r="E15" s="22">
        <v>7243.7</v>
      </c>
      <c r="F15" s="23">
        <v>2.9974757391370002</v>
      </c>
    </row>
    <row r="16" spans="1:6" x14ac:dyDescent="0.2">
      <c r="A16" s="21" t="s">
        <v>826</v>
      </c>
      <c r="B16" s="21" t="s">
        <v>825</v>
      </c>
      <c r="C16" s="21" t="s">
        <v>145</v>
      </c>
      <c r="D16" s="24">
        <v>8000000</v>
      </c>
      <c r="E16" s="22">
        <v>6787.2</v>
      </c>
      <c r="F16" s="23">
        <v>2.80857397968864</v>
      </c>
    </row>
    <row r="17" spans="1:6" x14ac:dyDescent="0.2">
      <c r="A17" s="21" t="s">
        <v>828</v>
      </c>
      <c r="B17" s="21" t="s">
        <v>827</v>
      </c>
      <c r="C17" s="21" t="s">
        <v>829</v>
      </c>
      <c r="D17" s="24">
        <v>1713809</v>
      </c>
      <c r="E17" s="22">
        <v>6660.7186789999996</v>
      </c>
      <c r="F17" s="23">
        <v>2.7562354384526002</v>
      </c>
    </row>
    <row r="18" spans="1:6" x14ac:dyDescent="0.2">
      <c r="A18" s="21" t="s">
        <v>314</v>
      </c>
      <c r="B18" s="21" t="s">
        <v>313</v>
      </c>
      <c r="C18" s="21" t="s">
        <v>124</v>
      </c>
      <c r="D18" s="24">
        <v>1291500</v>
      </c>
      <c r="E18" s="22">
        <v>6147.54</v>
      </c>
      <c r="F18" s="23">
        <v>2.5438797859345699</v>
      </c>
    </row>
    <row r="19" spans="1:6" x14ac:dyDescent="0.2">
      <c r="A19" s="21" t="s">
        <v>318</v>
      </c>
      <c r="B19" s="21" t="s">
        <v>317</v>
      </c>
      <c r="C19" s="21" t="s">
        <v>127</v>
      </c>
      <c r="D19" s="24">
        <v>191460</v>
      </c>
      <c r="E19" s="22">
        <v>5854.8468000000003</v>
      </c>
      <c r="F19" s="23">
        <v>2.4227620193221502</v>
      </c>
    </row>
    <row r="20" spans="1:6" x14ac:dyDescent="0.2">
      <c r="A20" s="21" t="s">
        <v>171</v>
      </c>
      <c r="B20" s="21" t="s">
        <v>170</v>
      </c>
      <c r="C20" s="21" t="s">
        <v>172</v>
      </c>
      <c r="D20" s="24">
        <v>200000</v>
      </c>
      <c r="E20" s="22">
        <v>4931</v>
      </c>
      <c r="F20" s="23">
        <v>2.0404700456513298</v>
      </c>
    </row>
    <row r="21" spans="1:6" x14ac:dyDescent="0.2">
      <c r="A21" s="21" t="s">
        <v>326</v>
      </c>
      <c r="B21" s="21" t="s">
        <v>325</v>
      </c>
      <c r="C21" s="21" t="s">
        <v>213</v>
      </c>
      <c r="D21" s="24">
        <v>1300800</v>
      </c>
      <c r="E21" s="22">
        <v>4876.0487999999996</v>
      </c>
      <c r="F21" s="23">
        <v>2.01773099118518</v>
      </c>
    </row>
    <row r="22" spans="1:6" x14ac:dyDescent="0.2">
      <c r="A22" s="21" t="s">
        <v>191</v>
      </c>
      <c r="B22" s="21" t="s">
        <v>190</v>
      </c>
      <c r="C22" s="21" t="s">
        <v>151</v>
      </c>
      <c r="D22" s="24">
        <v>29000</v>
      </c>
      <c r="E22" s="22">
        <v>4693.9399999999996</v>
      </c>
      <c r="F22" s="23">
        <v>1.9423735481818301</v>
      </c>
    </row>
    <row r="23" spans="1:6" x14ac:dyDescent="0.2">
      <c r="A23" s="21" t="s">
        <v>136</v>
      </c>
      <c r="B23" s="21" t="s">
        <v>135</v>
      </c>
      <c r="C23" s="21" t="s">
        <v>113</v>
      </c>
      <c r="D23" s="24">
        <v>434000</v>
      </c>
      <c r="E23" s="22">
        <v>4066.58</v>
      </c>
      <c r="F23" s="23">
        <v>1.6827691499178199</v>
      </c>
    </row>
    <row r="24" spans="1:6" x14ac:dyDescent="0.2">
      <c r="A24" s="21" t="s">
        <v>831</v>
      </c>
      <c r="B24" s="21" t="s">
        <v>830</v>
      </c>
      <c r="C24" s="21" t="s">
        <v>124</v>
      </c>
      <c r="D24" s="24">
        <v>2000000</v>
      </c>
      <c r="E24" s="22">
        <v>3900.2</v>
      </c>
      <c r="F24" s="23">
        <v>1.61392035531318</v>
      </c>
    </row>
    <row r="25" spans="1:6" x14ac:dyDescent="0.2">
      <c r="A25" s="21" t="s">
        <v>504</v>
      </c>
      <c r="B25" s="21" t="s">
        <v>503</v>
      </c>
      <c r="C25" s="21" t="s">
        <v>180</v>
      </c>
      <c r="D25" s="24">
        <v>115000</v>
      </c>
      <c r="E25" s="22">
        <v>3727.9549999999999</v>
      </c>
      <c r="F25" s="23">
        <v>1.54264459724926</v>
      </c>
    </row>
    <row r="26" spans="1:6" x14ac:dyDescent="0.2">
      <c r="A26" s="21" t="s">
        <v>235</v>
      </c>
      <c r="B26" s="21" t="s">
        <v>234</v>
      </c>
      <c r="C26" s="21" t="s">
        <v>121</v>
      </c>
      <c r="D26" s="24">
        <v>1000000</v>
      </c>
      <c r="E26" s="22">
        <v>3636</v>
      </c>
      <c r="F26" s="23">
        <v>1.5045932034046301</v>
      </c>
    </row>
    <row r="27" spans="1:6" x14ac:dyDescent="0.2">
      <c r="A27" s="21" t="s">
        <v>833</v>
      </c>
      <c r="B27" s="21" t="s">
        <v>832</v>
      </c>
      <c r="C27" s="21" t="s">
        <v>157</v>
      </c>
      <c r="D27" s="24">
        <v>275000</v>
      </c>
      <c r="E27" s="22">
        <v>3511.4749999999999</v>
      </c>
      <c r="F27" s="23">
        <v>1.45306419662411</v>
      </c>
    </row>
    <row r="28" spans="1:6" x14ac:dyDescent="0.2">
      <c r="A28" s="21" t="s">
        <v>835</v>
      </c>
      <c r="B28" s="21" t="s">
        <v>834</v>
      </c>
      <c r="C28" s="21" t="s">
        <v>124</v>
      </c>
      <c r="D28" s="24">
        <v>2068000</v>
      </c>
      <c r="E28" s="22">
        <v>3430.8119999999999</v>
      </c>
      <c r="F28" s="23">
        <v>1.41968548332207</v>
      </c>
    </row>
    <row r="29" spans="1:6" x14ac:dyDescent="0.2">
      <c r="A29" s="21" t="s">
        <v>486</v>
      </c>
      <c r="B29" s="21" t="s">
        <v>485</v>
      </c>
      <c r="C29" s="21" t="s">
        <v>139</v>
      </c>
      <c r="D29" s="24">
        <v>103351</v>
      </c>
      <c r="E29" s="22">
        <v>2988.6008670000001</v>
      </c>
      <c r="F29" s="23">
        <v>1.23669652150093</v>
      </c>
    </row>
    <row r="30" spans="1:6" x14ac:dyDescent="0.2">
      <c r="A30" s="21" t="s">
        <v>244</v>
      </c>
      <c r="B30" s="21" t="s">
        <v>243</v>
      </c>
      <c r="C30" s="21" t="s">
        <v>245</v>
      </c>
      <c r="D30" s="24">
        <v>2000000</v>
      </c>
      <c r="E30" s="22">
        <v>2830.6</v>
      </c>
      <c r="F30" s="23">
        <v>1.1713150499332099</v>
      </c>
    </row>
    <row r="31" spans="1:6" x14ac:dyDescent="0.2">
      <c r="A31" s="21" t="s">
        <v>479</v>
      </c>
      <c r="B31" s="21" t="s">
        <v>478</v>
      </c>
      <c r="C31" s="21" t="s">
        <v>480</v>
      </c>
      <c r="D31" s="24">
        <v>522050</v>
      </c>
      <c r="E31" s="22">
        <v>2789.8352</v>
      </c>
      <c r="F31" s="23">
        <v>1.1544463917873999</v>
      </c>
    </row>
    <row r="32" spans="1:6" x14ac:dyDescent="0.2">
      <c r="A32" s="21" t="s">
        <v>837</v>
      </c>
      <c r="B32" s="21" t="s">
        <v>836</v>
      </c>
      <c r="C32" s="21" t="s">
        <v>166</v>
      </c>
      <c r="D32" s="24">
        <v>579157</v>
      </c>
      <c r="E32" s="22">
        <v>2784.8764350000001</v>
      </c>
      <c r="F32" s="23">
        <v>1.1523944324594899</v>
      </c>
    </row>
    <row r="33" spans="1:9" x14ac:dyDescent="0.2">
      <c r="A33" s="21" t="s">
        <v>716</v>
      </c>
      <c r="B33" s="21" t="s">
        <v>715</v>
      </c>
      <c r="C33" s="21" t="s">
        <v>213</v>
      </c>
      <c r="D33" s="24">
        <v>870000</v>
      </c>
      <c r="E33" s="22">
        <v>2745.2849999999999</v>
      </c>
      <c r="F33" s="23">
        <v>1.13601131804419</v>
      </c>
    </row>
    <row r="34" spans="1:9" x14ac:dyDescent="0.2">
      <c r="A34" s="21" t="s">
        <v>500</v>
      </c>
      <c r="B34" s="21" t="s">
        <v>499</v>
      </c>
      <c r="C34" s="21" t="s">
        <v>157</v>
      </c>
      <c r="D34" s="24">
        <v>840000</v>
      </c>
      <c r="E34" s="22">
        <v>2601.06</v>
      </c>
      <c r="F34" s="23">
        <v>1.0763303623893401</v>
      </c>
    </row>
    <row r="35" spans="1:9" x14ac:dyDescent="0.2">
      <c r="A35" s="21" t="s">
        <v>196</v>
      </c>
      <c r="B35" s="21" t="s">
        <v>195</v>
      </c>
      <c r="C35" s="21" t="s">
        <v>197</v>
      </c>
      <c r="D35" s="24">
        <v>1400000</v>
      </c>
      <c r="E35" s="22">
        <v>2559.7600000000002</v>
      </c>
      <c r="F35" s="23">
        <v>1.0592402360690401</v>
      </c>
    </row>
    <row r="36" spans="1:9" x14ac:dyDescent="0.2">
      <c r="A36" s="21" t="s">
        <v>750</v>
      </c>
      <c r="B36" s="21" t="s">
        <v>749</v>
      </c>
      <c r="C36" s="21" t="s">
        <v>480</v>
      </c>
      <c r="D36" s="24">
        <v>17490</v>
      </c>
      <c r="E36" s="22">
        <v>2335.0898999999999</v>
      </c>
      <c r="F36" s="23">
        <v>0.96627073511518102</v>
      </c>
    </row>
    <row r="37" spans="1:9" x14ac:dyDescent="0.2">
      <c r="A37" s="21" t="s">
        <v>312</v>
      </c>
      <c r="B37" s="21" t="s">
        <v>311</v>
      </c>
      <c r="C37" s="21" t="s">
        <v>145</v>
      </c>
      <c r="D37" s="24">
        <v>800000</v>
      </c>
      <c r="E37" s="22">
        <v>2305.1999999999998</v>
      </c>
      <c r="F37" s="23">
        <v>0.95390215965026204</v>
      </c>
    </row>
    <row r="38" spans="1:9" x14ac:dyDescent="0.2">
      <c r="A38" s="21" t="s">
        <v>186</v>
      </c>
      <c r="B38" s="21" t="s">
        <v>185</v>
      </c>
      <c r="C38" s="21" t="s">
        <v>180</v>
      </c>
      <c r="D38" s="24">
        <v>700000</v>
      </c>
      <c r="E38" s="22">
        <v>1978.9</v>
      </c>
      <c r="F38" s="23">
        <v>0.81887774758455001</v>
      </c>
    </row>
    <row r="39" spans="1:9" x14ac:dyDescent="0.2">
      <c r="A39" s="21" t="s">
        <v>658</v>
      </c>
      <c r="B39" s="21" t="s">
        <v>657</v>
      </c>
      <c r="C39" s="21" t="s">
        <v>132</v>
      </c>
      <c r="D39" s="24">
        <v>300000</v>
      </c>
      <c r="E39" s="22">
        <v>1937.25</v>
      </c>
      <c r="F39" s="23">
        <v>0.80164278968526403</v>
      </c>
    </row>
    <row r="40" spans="1:9" x14ac:dyDescent="0.2">
      <c r="A40" s="21" t="s">
        <v>839</v>
      </c>
      <c r="B40" s="21" t="s">
        <v>838</v>
      </c>
      <c r="C40" s="21" t="s">
        <v>151</v>
      </c>
      <c r="D40" s="24">
        <v>20000</v>
      </c>
      <c r="E40" s="22">
        <v>1778.5</v>
      </c>
      <c r="F40" s="23">
        <v>0.73595132350251202</v>
      </c>
    </row>
    <row r="41" spans="1:9" x14ac:dyDescent="0.2">
      <c r="A41" s="21" t="s">
        <v>841</v>
      </c>
      <c r="B41" s="21" t="s">
        <v>840</v>
      </c>
      <c r="C41" s="21" t="s">
        <v>132</v>
      </c>
      <c r="D41" s="24">
        <v>225000</v>
      </c>
      <c r="E41" s="22">
        <v>1742.7375</v>
      </c>
      <c r="F41" s="23">
        <v>0.72115263966401999</v>
      </c>
    </row>
    <row r="42" spans="1:9" x14ac:dyDescent="0.2">
      <c r="A42" s="21" t="s">
        <v>587</v>
      </c>
      <c r="B42" s="21" t="s">
        <v>586</v>
      </c>
      <c r="C42" s="21" t="s">
        <v>180</v>
      </c>
      <c r="D42" s="24">
        <v>132119</v>
      </c>
      <c r="E42" s="22">
        <v>1595.4690439999999</v>
      </c>
      <c r="F42" s="23">
        <v>0.66021228818616196</v>
      </c>
    </row>
    <row r="43" spans="1:9" x14ac:dyDescent="0.2">
      <c r="A43" s="21" t="s">
        <v>776</v>
      </c>
      <c r="B43" s="21" t="s">
        <v>775</v>
      </c>
      <c r="C43" s="21" t="s">
        <v>180</v>
      </c>
      <c r="D43" s="24">
        <v>90413</v>
      </c>
      <c r="E43" s="22">
        <v>1504.110668</v>
      </c>
      <c r="F43" s="23">
        <v>0.62240778004433395</v>
      </c>
    </row>
    <row r="44" spans="1:9" x14ac:dyDescent="0.2">
      <c r="A44" s="21" t="s">
        <v>516</v>
      </c>
      <c r="B44" s="21" t="s">
        <v>515</v>
      </c>
      <c r="C44" s="21" t="s">
        <v>175</v>
      </c>
      <c r="D44" s="24">
        <v>2260000</v>
      </c>
      <c r="E44" s="22">
        <v>1444.366</v>
      </c>
      <c r="F44" s="23">
        <v>0.59768516689459095</v>
      </c>
    </row>
    <row r="45" spans="1:9" x14ac:dyDescent="0.2">
      <c r="A45" s="21" t="s">
        <v>237</v>
      </c>
      <c r="B45" s="21" t="s">
        <v>236</v>
      </c>
      <c r="C45" s="21" t="s">
        <v>238</v>
      </c>
      <c r="D45" s="24">
        <v>50000</v>
      </c>
      <c r="E45" s="22">
        <v>1246.2</v>
      </c>
      <c r="F45" s="23">
        <v>0.51568318209099295</v>
      </c>
    </row>
    <row r="46" spans="1:9" x14ac:dyDescent="0.2">
      <c r="A46" s="21" t="s">
        <v>502</v>
      </c>
      <c r="B46" s="21" t="s">
        <v>501</v>
      </c>
      <c r="C46" s="21" t="s">
        <v>200</v>
      </c>
      <c r="D46" s="24">
        <v>500000</v>
      </c>
      <c r="E46" s="22">
        <v>940.05</v>
      </c>
      <c r="F46" s="23">
        <v>0.38899693092973697</v>
      </c>
    </row>
    <row r="47" spans="1:9" ht="10.5" x14ac:dyDescent="0.25">
      <c r="A47" s="20" t="s">
        <v>27</v>
      </c>
      <c r="B47" s="20"/>
      <c r="C47" s="20"/>
      <c r="D47" s="20"/>
      <c r="E47" s="25">
        <f>SUM(E7:E46)</f>
        <v>184753.13781300004</v>
      </c>
      <c r="F47" s="26">
        <f>SUM(F7:F46)</f>
        <v>76.451681919999686</v>
      </c>
      <c r="G47" s="14"/>
      <c r="H47" s="14"/>
      <c r="I47" s="14"/>
    </row>
    <row r="48" spans="1:9" x14ac:dyDescent="0.2">
      <c r="A48" s="21"/>
      <c r="B48" s="21"/>
      <c r="C48" s="21"/>
      <c r="D48" s="21"/>
      <c r="E48" s="22"/>
      <c r="F48" s="23"/>
    </row>
    <row r="49" spans="1:9" ht="10.5" x14ac:dyDescent="0.25">
      <c r="A49" s="20" t="s">
        <v>261</v>
      </c>
      <c r="B49" s="21"/>
      <c r="C49" s="21"/>
      <c r="D49" s="21"/>
      <c r="E49" s="22"/>
      <c r="F49" s="23"/>
    </row>
    <row r="50" spans="1:9" x14ac:dyDescent="0.2">
      <c r="A50" s="21" t="s">
        <v>843</v>
      </c>
      <c r="B50" s="21" t="s">
        <v>842</v>
      </c>
      <c r="C50" s="21" t="s">
        <v>230</v>
      </c>
      <c r="D50" s="24">
        <v>2166455</v>
      </c>
      <c r="E50" s="22">
        <v>9293.0087230000008</v>
      </c>
      <c r="F50" s="23">
        <v>3.8454889339399698</v>
      </c>
    </row>
    <row r="51" spans="1:9" x14ac:dyDescent="0.2">
      <c r="A51" s="21" t="s">
        <v>521</v>
      </c>
      <c r="B51" s="21" t="s">
        <v>520</v>
      </c>
      <c r="C51" s="21" t="s">
        <v>230</v>
      </c>
      <c r="D51" s="24">
        <v>1853209</v>
      </c>
      <c r="E51" s="22">
        <v>6358.5454</v>
      </c>
      <c r="F51" s="23">
        <v>2.6311947723816802</v>
      </c>
    </row>
    <row r="52" spans="1:9" x14ac:dyDescent="0.2">
      <c r="A52" s="21" t="s">
        <v>263</v>
      </c>
      <c r="B52" s="21" t="s">
        <v>262</v>
      </c>
      <c r="C52" s="21" t="s">
        <v>230</v>
      </c>
      <c r="D52" s="24">
        <v>3999900</v>
      </c>
      <c r="E52" s="22">
        <v>4620.6844799999999</v>
      </c>
      <c r="F52" s="23">
        <v>1.9120600835218</v>
      </c>
    </row>
    <row r="53" spans="1:9" x14ac:dyDescent="0.2">
      <c r="A53" s="21" t="s">
        <v>372</v>
      </c>
      <c r="B53" s="21" t="s">
        <v>371</v>
      </c>
      <c r="C53" s="21" t="s">
        <v>230</v>
      </c>
      <c r="D53" s="24">
        <v>2220483</v>
      </c>
      <c r="E53" s="22">
        <v>3618.9431930000001</v>
      </c>
      <c r="F53" s="23">
        <v>1.49753501971817</v>
      </c>
    </row>
    <row r="54" spans="1:9" ht="10.5" x14ac:dyDescent="0.25">
      <c r="A54" s="20" t="s">
        <v>27</v>
      </c>
      <c r="B54" s="20"/>
      <c r="C54" s="20"/>
      <c r="D54" s="20"/>
      <c r="E54" s="25">
        <f>SUM(E49:E53)</f>
        <v>23891.181796000001</v>
      </c>
      <c r="F54" s="26">
        <f>SUM(F49:F53)</f>
        <v>9.8862788095616185</v>
      </c>
      <c r="G54" s="14"/>
      <c r="H54" s="14"/>
      <c r="I54" s="14"/>
    </row>
    <row r="55" spans="1:9" x14ac:dyDescent="0.2">
      <c r="A55" s="21"/>
      <c r="B55" s="21"/>
      <c r="C55" s="21"/>
      <c r="D55" s="21"/>
      <c r="E55" s="22"/>
      <c r="F55" s="23"/>
    </row>
    <row r="56" spans="1:9" ht="10.5" x14ac:dyDescent="0.25">
      <c r="A56" s="20" t="s">
        <v>541</v>
      </c>
      <c r="B56" s="21"/>
      <c r="C56" s="21"/>
      <c r="D56" s="21"/>
      <c r="E56" s="22"/>
      <c r="F56" s="23"/>
    </row>
    <row r="57" spans="1:9" x14ac:dyDescent="0.2">
      <c r="A57" s="21" t="s">
        <v>845</v>
      </c>
      <c r="B57" s="21" t="s">
        <v>844</v>
      </c>
      <c r="C57" s="21" t="s">
        <v>160</v>
      </c>
      <c r="D57" s="24">
        <v>86900</v>
      </c>
      <c r="E57" s="22">
        <v>4643.2553779999998</v>
      </c>
      <c r="F57" s="23">
        <v>1.9214000229402599</v>
      </c>
    </row>
    <row r="58" spans="1:9" x14ac:dyDescent="0.2">
      <c r="A58" s="21" t="s">
        <v>847</v>
      </c>
      <c r="B58" s="21" t="s">
        <v>846</v>
      </c>
      <c r="C58" s="21" t="s">
        <v>550</v>
      </c>
      <c r="D58" s="24">
        <v>80000</v>
      </c>
      <c r="E58" s="22">
        <v>3027.5498720000001</v>
      </c>
      <c r="F58" s="23">
        <v>1.25281379548398</v>
      </c>
    </row>
    <row r="59" spans="1:9" x14ac:dyDescent="0.2">
      <c r="A59" s="21" t="s">
        <v>849</v>
      </c>
      <c r="B59" s="21" t="s">
        <v>848</v>
      </c>
      <c r="C59" s="21" t="s">
        <v>151</v>
      </c>
      <c r="D59" s="24">
        <v>12220</v>
      </c>
      <c r="E59" s="22">
        <v>2204.4144449999999</v>
      </c>
      <c r="F59" s="23">
        <v>0.912196642308578</v>
      </c>
    </row>
    <row r="60" spans="1:9" x14ac:dyDescent="0.2">
      <c r="A60" s="21" t="s">
        <v>851</v>
      </c>
      <c r="B60" s="21" t="s">
        <v>850</v>
      </c>
      <c r="C60" s="21" t="s">
        <v>567</v>
      </c>
      <c r="D60" s="24">
        <v>250000</v>
      </c>
      <c r="E60" s="22">
        <v>1859.7187309999999</v>
      </c>
      <c r="F60" s="23">
        <v>0.76956000079947295</v>
      </c>
    </row>
    <row r="61" spans="1:9" x14ac:dyDescent="0.2">
      <c r="A61" s="21" t="s">
        <v>543</v>
      </c>
      <c r="B61" s="21" t="s">
        <v>542</v>
      </c>
      <c r="C61" s="21" t="s">
        <v>369</v>
      </c>
      <c r="D61" s="24">
        <v>25300</v>
      </c>
      <c r="E61" s="22">
        <v>1636.844169</v>
      </c>
      <c r="F61" s="23">
        <v>0.67733350157037997</v>
      </c>
    </row>
    <row r="62" spans="1:9" x14ac:dyDescent="0.2">
      <c r="A62" s="21" t="s">
        <v>853</v>
      </c>
      <c r="B62" s="21" t="s">
        <v>852</v>
      </c>
      <c r="C62" s="21" t="s">
        <v>180</v>
      </c>
      <c r="D62" s="24">
        <v>65000</v>
      </c>
      <c r="E62" s="22">
        <v>1487.939318</v>
      </c>
      <c r="F62" s="23">
        <v>0.61571600245910896</v>
      </c>
    </row>
    <row r="63" spans="1:9" x14ac:dyDescent="0.2">
      <c r="A63" s="21" t="s">
        <v>855</v>
      </c>
      <c r="B63" s="21" t="s">
        <v>854</v>
      </c>
      <c r="C63" s="21" t="s">
        <v>180</v>
      </c>
      <c r="D63" s="24">
        <v>2297307</v>
      </c>
      <c r="E63" s="22">
        <v>1477.533565</v>
      </c>
      <c r="F63" s="23">
        <v>0.61141005492332601</v>
      </c>
    </row>
    <row r="64" spans="1:9" ht="10.5" x14ac:dyDescent="0.25">
      <c r="A64" s="20" t="s">
        <v>27</v>
      </c>
      <c r="B64" s="20"/>
      <c r="C64" s="20"/>
      <c r="D64" s="20"/>
      <c r="E64" s="25">
        <f>SUM(E56:E63)</f>
        <v>16337.255478000001</v>
      </c>
      <c r="F64" s="26">
        <f>SUM(F56:F63)</f>
        <v>6.7604300204851056</v>
      </c>
      <c r="G64" s="14"/>
      <c r="H64" s="14"/>
      <c r="I64" s="14"/>
    </row>
    <row r="65" spans="1:9" x14ac:dyDescent="0.2">
      <c r="A65" s="21"/>
      <c r="B65" s="21"/>
      <c r="C65" s="21"/>
      <c r="D65" s="21"/>
      <c r="E65" s="22"/>
      <c r="F65" s="23"/>
    </row>
    <row r="66" spans="1:9" ht="10.5" x14ac:dyDescent="0.25">
      <c r="A66" s="20" t="s">
        <v>977</v>
      </c>
      <c r="B66" s="21"/>
      <c r="C66" s="21"/>
      <c r="D66" s="21"/>
      <c r="E66" s="22"/>
      <c r="F66" s="23"/>
    </row>
    <row r="67" spans="1:9" x14ac:dyDescent="0.2">
      <c r="A67" s="21" t="s">
        <v>856</v>
      </c>
      <c r="B67" s="21" t="s">
        <v>978</v>
      </c>
      <c r="C67" s="21" t="s">
        <v>977</v>
      </c>
      <c r="D67" s="24">
        <v>1981000</v>
      </c>
      <c r="E67" s="22">
        <v>2143.7901529999999</v>
      </c>
      <c r="F67" s="23">
        <v>0.88711003677931</v>
      </c>
    </row>
    <row r="68" spans="1:9" ht="10.5" x14ac:dyDescent="0.25">
      <c r="A68" s="20" t="s">
        <v>27</v>
      </c>
      <c r="B68" s="20"/>
      <c r="C68" s="20"/>
      <c r="D68" s="20"/>
      <c r="E68" s="25">
        <f>SUM(E67:E67)</f>
        <v>2143.7901529999999</v>
      </c>
      <c r="F68" s="26">
        <f>SUM(F67:F67)</f>
        <v>0.88711003677931</v>
      </c>
      <c r="G68" s="14"/>
      <c r="H68" s="14"/>
      <c r="I68" s="14"/>
    </row>
    <row r="69" spans="1:9" x14ac:dyDescent="0.2">
      <c r="A69" s="21"/>
      <c r="B69" s="21"/>
      <c r="C69" s="21"/>
      <c r="D69" s="21"/>
      <c r="E69" s="22"/>
      <c r="F69" s="23"/>
    </row>
    <row r="70" spans="1:9" ht="10.5" x14ac:dyDescent="0.25">
      <c r="A70" s="20" t="s">
        <v>36</v>
      </c>
      <c r="B70" s="20"/>
      <c r="C70" s="20"/>
      <c r="D70" s="20"/>
      <c r="E70" s="25">
        <f>E47+E54+E64+E68</f>
        <v>227125.36524000004</v>
      </c>
      <c r="F70" s="26">
        <f>F47+F54+F64+F68</f>
        <v>93.98550078682571</v>
      </c>
      <c r="G70" s="14"/>
      <c r="H70" s="14"/>
      <c r="I70" s="14"/>
    </row>
    <row r="71" spans="1:9" ht="10.5" x14ac:dyDescent="0.25">
      <c r="A71" s="20"/>
      <c r="B71" s="20"/>
      <c r="C71" s="20"/>
      <c r="D71" s="20"/>
      <c r="E71" s="25"/>
      <c r="F71" s="26"/>
      <c r="G71" s="14"/>
      <c r="H71" s="14"/>
      <c r="I71" s="14"/>
    </row>
    <row r="72" spans="1:9" ht="10.5" x14ac:dyDescent="0.25">
      <c r="A72" s="20" t="s">
        <v>38</v>
      </c>
      <c r="B72" s="20"/>
      <c r="C72" s="20"/>
      <c r="D72" s="20"/>
      <c r="E72" s="25">
        <f>E74-(E47+E54+E64+E68)</f>
        <v>14534.639056999964</v>
      </c>
      <c r="F72" s="26">
        <f>F74-(F47+F54+F64+F68)</f>
        <v>6.0144992131742896</v>
      </c>
      <c r="G72" s="14"/>
      <c r="H72" s="14"/>
      <c r="I72" s="14"/>
    </row>
    <row r="73" spans="1:9" ht="10.5" x14ac:dyDescent="0.25">
      <c r="A73" s="20"/>
      <c r="B73" s="20"/>
      <c r="C73" s="20"/>
      <c r="D73" s="20"/>
      <c r="E73" s="25"/>
      <c r="F73" s="26"/>
      <c r="G73" s="14"/>
      <c r="H73" s="14"/>
      <c r="I73" s="14"/>
    </row>
    <row r="74" spans="1:9" ht="10.5" x14ac:dyDescent="0.25">
      <c r="A74" s="27" t="s">
        <v>37</v>
      </c>
      <c r="B74" s="27"/>
      <c r="C74" s="27"/>
      <c r="D74" s="27"/>
      <c r="E74" s="28">
        <v>241660.00429700001</v>
      </c>
      <c r="F74" s="29">
        <v>100</v>
      </c>
      <c r="G74" s="14"/>
      <c r="H74" s="14"/>
      <c r="I74" s="14"/>
    </row>
    <row r="76" spans="1:9" ht="10.5" x14ac:dyDescent="0.25">
      <c r="A76" s="14" t="s">
        <v>40</v>
      </c>
    </row>
    <row r="77" spans="1:9" ht="10.5" x14ac:dyDescent="0.25">
      <c r="A77" s="14" t="s">
        <v>41</v>
      </c>
    </row>
    <row r="78" spans="1:9" ht="10.5" x14ac:dyDescent="0.25">
      <c r="A78" s="14" t="s">
        <v>42</v>
      </c>
      <c r="B78" s="14"/>
      <c r="C78" s="30" t="s">
        <v>44</v>
      </c>
      <c r="D78" s="14" t="s">
        <v>43</v>
      </c>
    </row>
    <row r="79" spans="1:9" x14ac:dyDescent="0.2">
      <c r="A79" s="7" t="s">
        <v>45</v>
      </c>
      <c r="C79" s="31">
        <v>134.85740000000001</v>
      </c>
      <c r="D79" s="31">
        <v>140.25290000000001</v>
      </c>
    </row>
    <row r="80" spans="1:9" x14ac:dyDescent="0.2">
      <c r="A80" s="7" t="s">
        <v>46</v>
      </c>
      <c r="C80" s="31">
        <v>25.502099999999999</v>
      </c>
      <c r="D80" s="31">
        <v>25.505299999999998</v>
      </c>
    </row>
    <row r="81" spans="1:9" x14ac:dyDescent="0.2">
      <c r="A81" s="7" t="s">
        <v>47</v>
      </c>
      <c r="C81" s="31">
        <v>147.32929999999999</v>
      </c>
      <c r="D81" s="31">
        <v>153.88130000000001</v>
      </c>
    </row>
    <row r="82" spans="1:9" x14ac:dyDescent="0.2">
      <c r="A82" s="7" t="s">
        <v>48</v>
      </c>
      <c r="C82" s="31">
        <v>28.7697</v>
      </c>
      <c r="D82" s="31">
        <v>28.8752</v>
      </c>
    </row>
    <row r="84" spans="1:9" ht="10.5" x14ac:dyDescent="0.25">
      <c r="A84" s="14" t="s">
        <v>49</v>
      </c>
    </row>
    <row r="85" spans="1:9" ht="10.5" x14ac:dyDescent="0.25">
      <c r="A85" s="108" t="s">
        <v>50</v>
      </c>
      <c r="B85" s="109"/>
      <c r="C85" s="32" t="s">
        <v>51</v>
      </c>
    </row>
    <row r="86" spans="1:9" x14ac:dyDescent="0.2">
      <c r="A86" s="104" t="s">
        <v>46</v>
      </c>
      <c r="B86" s="105"/>
      <c r="C86" s="33">
        <v>1</v>
      </c>
    </row>
    <row r="87" spans="1:9" x14ac:dyDescent="0.2">
      <c r="A87" s="104" t="s">
        <v>48</v>
      </c>
      <c r="B87" s="105"/>
      <c r="C87" s="33">
        <v>1.1499999999999999</v>
      </c>
    </row>
    <row r="88" spans="1:9" x14ac:dyDescent="0.2">
      <c r="A88" s="7" t="s">
        <v>52</v>
      </c>
    </row>
    <row r="89" spans="1:9" x14ac:dyDescent="0.2">
      <c r="A89" s="7" t="s">
        <v>53</v>
      </c>
    </row>
    <row r="91" spans="1:9" ht="10.5" x14ac:dyDescent="0.25">
      <c r="A91" s="14" t="s">
        <v>283</v>
      </c>
      <c r="D91" s="36">
        <v>0.15162858141305399</v>
      </c>
    </row>
    <row r="93" spans="1:9" ht="10.5" x14ac:dyDescent="0.25">
      <c r="A93" s="14" t="s">
        <v>993</v>
      </c>
      <c r="D93" s="30" t="s">
        <v>55</v>
      </c>
    </row>
    <row r="95" spans="1:9" ht="10.5" x14ac:dyDescent="0.25">
      <c r="A95" s="64" t="s">
        <v>994</v>
      </c>
      <c r="B95" s="65"/>
      <c r="C95" s="65"/>
      <c r="D95" s="65"/>
      <c r="E95" s="11"/>
      <c r="G95" s="65"/>
      <c r="H95" s="65"/>
      <c r="I95" s="65"/>
    </row>
    <row r="96" spans="1:9" x14ac:dyDescent="0.2">
      <c r="A96" s="66"/>
      <c r="B96" s="65"/>
      <c r="C96" s="65"/>
      <c r="D96" s="65"/>
      <c r="E96" s="11"/>
      <c r="G96" s="65"/>
      <c r="H96" s="65"/>
      <c r="I96" s="65"/>
    </row>
    <row r="97" spans="1:9" ht="10.5" x14ac:dyDescent="0.25">
      <c r="A97" s="64" t="s">
        <v>997</v>
      </c>
      <c r="B97" s="65"/>
      <c r="C97" s="65"/>
      <c r="D97" s="65"/>
      <c r="E97" s="11"/>
      <c r="G97" s="65"/>
      <c r="H97" s="65"/>
      <c r="I97" s="65"/>
    </row>
    <row r="98" spans="1:9" x14ac:dyDescent="0.2">
      <c r="A98" s="66"/>
      <c r="B98" s="65"/>
      <c r="C98" s="65"/>
      <c r="D98" s="65"/>
      <c r="E98" s="11"/>
      <c r="G98" s="65"/>
      <c r="H98" s="65"/>
      <c r="I98" s="65"/>
    </row>
    <row r="99" spans="1:9" x14ac:dyDescent="0.2">
      <c r="A99" s="65"/>
      <c r="B99" s="65"/>
      <c r="C99" s="65"/>
      <c r="D99" s="65"/>
      <c r="E99" s="11"/>
      <c r="G99" s="65"/>
      <c r="H99" s="65"/>
      <c r="I99" s="65"/>
    </row>
    <row r="100" spans="1:9" x14ac:dyDescent="0.2">
      <c r="A100" s="65"/>
      <c r="B100" s="65"/>
      <c r="C100" s="65"/>
      <c r="D100" s="65"/>
      <c r="E100" s="11"/>
      <c r="G100" s="65"/>
      <c r="H100" s="65"/>
      <c r="I100" s="65"/>
    </row>
    <row r="101" spans="1:9" x14ac:dyDescent="0.2">
      <c r="A101" s="65"/>
      <c r="B101" s="65"/>
      <c r="C101" s="65"/>
      <c r="D101" s="65"/>
      <c r="E101" s="11"/>
      <c r="G101" s="65"/>
      <c r="H101" s="65"/>
      <c r="I101" s="65"/>
    </row>
    <row r="102" spans="1:9" x14ac:dyDescent="0.2">
      <c r="A102" s="65"/>
      <c r="B102" s="65"/>
      <c r="C102" s="65"/>
      <c r="D102" s="65"/>
      <c r="E102" s="11"/>
      <c r="G102" s="65"/>
      <c r="H102" s="65"/>
      <c r="I102" s="65"/>
    </row>
    <row r="103" spans="1:9" x14ac:dyDescent="0.2">
      <c r="A103" s="65"/>
      <c r="B103" s="65"/>
      <c r="C103" s="65"/>
      <c r="D103" s="65"/>
      <c r="E103" s="11"/>
      <c r="G103" s="65"/>
      <c r="H103" s="65"/>
      <c r="I103" s="65"/>
    </row>
    <row r="104" spans="1:9" x14ac:dyDescent="0.2">
      <c r="A104" s="65"/>
      <c r="B104" s="65"/>
      <c r="C104" s="65"/>
      <c r="D104" s="65"/>
      <c r="E104" s="11"/>
      <c r="G104" s="65"/>
      <c r="H104" s="65"/>
      <c r="I104" s="65"/>
    </row>
    <row r="105" spans="1:9" x14ac:dyDescent="0.2">
      <c r="A105" s="65"/>
      <c r="B105" s="65"/>
      <c r="C105" s="65"/>
      <c r="D105" s="65"/>
      <c r="E105" s="11"/>
      <c r="G105" s="65"/>
      <c r="H105" s="65"/>
      <c r="I105" s="65"/>
    </row>
    <row r="106" spans="1:9" x14ac:dyDescent="0.2">
      <c r="A106" s="65"/>
      <c r="B106" s="65"/>
      <c r="C106" s="65"/>
      <c r="D106" s="65"/>
      <c r="E106" s="11"/>
      <c r="G106" s="65"/>
      <c r="H106" s="65"/>
      <c r="I106" s="65"/>
    </row>
    <row r="107" spans="1:9" x14ac:dyDescent="0.2">
      <c r="A107" s="65"/>
      <c r="B107" s="65"/>
      <c r="C107" s="65"/>
      <c r="D107" s="65"/>
      <c r="E107" s="11"/>
      <c r="G107" s="65"/>
      <c r="H107" s="65"/>
      <c r="I107" s="65"/>
    </row>
    <row r="108" spans="1:9" x14ac:dyDescent="0.2">
      <c r="A108" s="65"/>
      <c r="B108" s="65"/>
      <c r="C108" s="65"/>
      <c r="D108" s="65"/>
      <c r="E108" s="11"/>
      <c r="G108" s="65"/>
      <c r="H108" s="65"/>
      <c r="I108" s="65"/>
    </row>
    <row r="109" spans="1:9" x14ac:dyDescent="0.2">
      <c r="A109" s="65"/>
      <c r="B109" s="65"/>
      <c r="C109" s="65"/>
      <c r="D109" s="65"/>
      <c r="E109" s="11"/>
      <c r="G109" s="65"/>
      <c r="H109" s="65"/>
      <c r="I109" s="65"/>
    </row>
    <row r="110" spans="1:9" x14ac:dyDescent="0.2">
      <c r="A110" s="65"/>
      <c r="B110" s="65"/>
      <c r="C110" s="65"/>
      <c r="D110" s="65"/>
      <c r="E110" s="11"/>
      <c r="G110" s="65"/>
      <c r="H110" s="65"/>
      <c r="I110" s="65"/>
    </row>
    <row r="111" spans="1:9" x14ac:dyDescent="0.2">
      <c r="A111" s="65"/>
      <c r="B111" s="65"/>
      <c r="C111" s="65"/>
      <c r="D111" s="65"/>
      <c r="E111" s="11"/>
      <c r="G111" s="65"/>
      <c r="H111" s="65"/>
      <c r="I111" s="65"/>
    </row>
    <row r="112" spans="1:9" x14ac:dyDescent="0.2">
      <c r="A112" s="65"/>
      <c r="B112" s="65"/>
      <c r="C112" s="65"/>
      <c r="D112" s="65"/>
      <c r="E112" s="11"/>
      <c r="G112" s="65"/>
      <c r="H112" s="65"/>
      <c r="I112" s="65"/>
    </row>
    <row r="113" spans="1:9" x14ac:dyDescent="0.2">
      <c r="A113" s="65"/>
      <c r="B113" s="65"/>
      <c r="C113" s="65"/>
      <c r="D113" s="65"/>
      <c r="E113" s="11"/>
      <c r="G113" s="65"/>
      <c r="H113" s="65"/>
      <c r="I113" s="65"/>
    </row>
    <row r="114" spans="1:9" x14ac:dyDescent="0.2">
      <c r="A114" s="65"/>
      <c r="B114" s="65"/>
      <c r="C114" s="65"/>
      <c r="D114" s="65"/>
      <c r="E114" s="11"/>
      <c r="G114" s="65"/>
      <c r="H114" s="65"/>
      <c r="I114" s="65"/>
    </row>
    <row r="115" spans="1:9" ht="10.5" x14ac:dyDescent="0.25">
      <c r="A115" s="64" t="s">
        <v>1022</v>
      </c>
      <c r="B115" s="65"/>
      <c r="C115" s="65"/>
      <c r="D115" s="65"/>
      <c r="E115" s="11"/>
      <c r="G115" s="65"/>
      <c r="H115" s="65"/>
      <c r="I115" s="65"/>
    </row>
    <row r="116" spans="1:9" x14ac:dyDescent="0.2">
      <c r="A116" s="65"/>
      <c r="B116" s="65"/>
      <c r="C116" s="65"/>
      <c r="D116" s="65"/>
      <c r="E116" s="11"/>
      <c r="G116" s="65"/>
      <c r="H116" s="65"/>
      <c r="I116" s="65"/>
    </row>
    <row r="117" spans="1:9" ht="10.5" x14ac:dyDescent="0.25">
      <c r="A117" s="64" t="s">
        <v>1038</v>
      </c>
      <c r="B117" s="65"/>
      <c r="C117" s="65"/>
      <c r="D117" s="65"/>
      <c r="E117" s="11"/>
      <c r="G117" s="65"/>
      <c r="H117" s="65"/>
      <c r="I117" s="65"/>
    </row>
    <row r="118" spans="1:9" x14ac:dyDescent="0.2">
      <c r="A118" s="65"/>
      <c r="B118" s="65"/>
      <c r="C118" s="65"/>
      <c r="D118" s="65"/>
      <c r="E118" s="11"/>
      <c r="G118" s="65"/>
      <c r="H118" s="65"/>
      <c r="I118" s="65"/>
    </row>
    <row r="119" spans="1:9" x14ac:dyDescent="0.2">
      <c r="A119" s="65"/>
      <c r="B119" s="65"/>
      <c r="C119" s="65"/>
      <c r="D119" s="65"/>
      <c r="E119" s="11"/>
      <c r="G119" s="65"/>
      <c r="H119" s="65"/>
      <c r="I119" s="65"/>
    </row>
    <row r="120" spans="1:9" x14ac:dyDescent="0.2">
      <c r="A120" s="65"/>
      <c r="B120" s="65"/>
      <c r="C120" s="65"/>
      <c r="D120" s="65"/>
      <c r="E120" s="11"/>
      <c r="G120" s="65"/>
      <c r="H120" s="65"/>
      <c r="I120" s="65"/>
    </row>
    <row r="121" spans="1:9" x14ac:dyDescent="0.2">
      <c r="A121" s="65"/>
      <c r="B121" s="65"/>
      <c r="C121" s="65"/>
      <c r="D121" s="65"/>
      <c r="E121" s="11"/>
      <c r="G121" s="65"/>
      <c r="H121" s="65"/>
      <c r="I121" s="65"/>
    </row>
    <row r="122" spans="1:9" x14ac:dyDescent="0.2">
      <c r="A122" s="65"/>
      <c r="B122" s="65"/>
      <c r="C122" s="65"/>
      <c r="D122" s="65"/>
      <c r="E122" s="11"/>
      <c r="G122" s="65"/>
      <c r="H122" s="65"/>
      <c r="I122" s="65"/>
    </row>
    <row r="123" spans="1:9" x14ac:dyDescent="0.2">
      <c r="A123" s="65"/>
      <c r="B123" s="65"/>
      <c r="C123" s="65"/>
      <c r="D123" s="65"/>
      <c r="E123" s="11"/>
      <c r="G123" s="65"/>
      <c r="H123" s="65"/>
      <c r="I123" s="65"/>
    </row>
    <row r="124" spans="1:9" x14ac:dyDescent="0.2">
      <c r="A124" s="65"/>
      <c r="B124" s="65"/>
      <c r="C124" s="65"/>
      <c r="D124" s="65"/>
      <c r="E124" s="11"/>
      <c r="G124" s="65"/>
      <c r="H124" s="65"/>
      <c r="I124" s="65"/>
    </row>
    <row r="125" spans="1:9" x14ac:dyDescent="0.2">
      <c r="A125" s="65"/>
      <c r="B125" s="65"/>
      <c r="C125" s="65"/>
      <c r="D125" s="65"/>
      <c r="E125" s="11"/>
      <c r="G125" s="65"/>
      <c r="H125" s="65"/>
      <c r="I125" s="65"/>
    </row>
    <row r="126" spans="1:9" x14ac:dyDescent="0.2">
      <c r="A126" s="65"/>
      <c r="B126" s="65"/>
      <c r="C126" s="65"/>
      <c r="D126" s="65"/>
      <c r="E126" s="11"/>
      <c r="G126" s="65"/>
      <c r="H126" s="65"/>
      <c r="I126" s="65"/>
    </row>
    <row r="127" spans="1:9" x14ac:dyDescent="0.2">
      <c r="A127" s="65"/>
      <c r="B127" s="65"/>
      <c r="C127" s="65"/>
      <c r="D127" s="65"/>
      <c r="E127" s="11"/>
      <c r="G127" s="65"/>
      <c r="H127" s="65"/>
      <c r="I127" s="65"/>
    </row>
    <row r="128" spans="1:9" x14ac:dyDescent="0.2">
      <c r="A128" s="65"/>
      <c r="B128" s="65"/>
      <c r="C128" s="65"/>
      <c r="D128" s="65"/>
      <c r="E128" s="11"/>
      <c r="G128" s="65"/>
      <c r="H128" s="65"/>
      <c r="I128" s="65"/>
    </row>
    <row r="129" spans="1:9" x14ac:dyDescent="0.2">
      <c r="A129" s="65"/>
      <c r="B129" s="65"/>
      <c r="C129" s="65"/>
      <c r="D129" s="65"/>
      <c r="E129" s="11"/>
      <c r="G129" s="65"/>
      <c r="H129" s="65"/>
      <c r="I129" s="65"/>
    </row>
    <row r="130" spans="1:9" x14ac:dyDescent="0.2">
      <c r="A130" s="65"/>
      <c r="B130" s="65"/>
      <c r="C130" s="65"/>
      <c r="D130" s="65"/>
      <c r="E130" s="11"/>
      <c r="G130" s="65"/>
      <c r="H130" s="65"/>
      <c r="I130" s="65"/>
    </row>
    <row r="131" spans="1:9" x14ac:dyDescent="0.2">
      <c r="A131" s="65"/>
      <c r="B131" s="65"/>
      <c r="C131" s="65"/>
      <c r="D131" s="65"/>
      <c r="E131" s="11"/>
      <c r="G131" s="65"/>
      <c r="H131" s="65"/>
      <c r="I131" s="65"/>
    </row>
    <row r="132" spans="1:9" x14ac:dyDescent="0.2">
      <c r="A132" s="65"/>
      <c r="B132" s="65"/>
      <c r="C132" s="65"/>
      <c r="D132" s="65"/>
      <c r="E132" s="11"/>
      <c r="G132" s="65"/>
      <c r="H132" s="65"/>
      <c r="I132" s="65"/>
    </row>
    <row r="133" spans="1:9" x14ac:dyDescent="0.2">
      <c r="A133" s="65"/>
      <c r="B133" s="65"/>
      <c r="C133" s="65"/>
      <c r="D133" s="65"/>
      <c r="E133" s="11"/>
      <c r="G133" s="65"/>
      <c r="H133" s="65"/>
      <c r="I133" s="65"/>
    </row>
    <row r="134" spans="1:9" x14ac:dyDescent="0.2">
      <c r="A134" s="65"/>
      <c r="B134" s="65"/>
      <c r="C134" s="65"/>
      <c r="D134" s="65"/>
      <c r="E134" s="11"/>
      <c r="G134" s="65"/>
      <c r="H134" s="65"/>
      <c r="I134" s="65"/>
    </row>
    <row r="135" spans="1:9" x14ac:dyDescent="0.2">
      <c r="A135" s="65"/>
      <c r="B135" s="65"/>
      <c r="C135" s="65"/>
      <c r="D135" s="65"/>
      <c r="E135" s="11"/>
      <c r="G135" s="65"/>
      <c r="H135" s="65"/>
      <c r="I135" s="65"/>
    </row>
    <row r="136" spans="1:9" x14ac:dyDescent="0.2">
      <c r="A136" s="65"/>
      <c r="B136" s="65"/>
      <c r="C136" s="65"/>
      <c r="D136" s="65"/>
      <c r="E136" s="11"/>
      <c r="G136" s="65"/>
      <c r="H136" s="65"/>
      <c r="I136" s="65"/>
    </row>
    <row r="137" spans="1:9" ht="10.5" x14ac:dyDescent="0.25">
      <c r="A137" s="64" t="s">
        <v>1023</v>
      </c>
      <c r="B137" s="65"/>
      <c r="C137" s="65"/>
      <c r="D137" s="65"/>
      <c r="E137" s="11"/>
      <c r="G137" s="65"/>
      <c r="H137" s="65"/>
      <c r="I137" s="65"/>
    </row>
    <row r="138" spans="1:9" x14ac:dyDescent="0.2">
      <c r="A138" s="65"/>
      <c r="B138" s="65"/>
      <c r="C138" s="65"/>
      <c r="D138" s="65"/>
      <c r="E138" s="11"/>
      <c r="G138" s="65"/>
      <c r="H138" s="65"/>
      <c r="I138" s="65"/>
    </row>
    <row r="139" spans="1:9" ht="10.5" x14ac:dyDescent="0.25">
      <c r="A139" s="64" t="s">
        <v>1039</v>
      </c>
      <c r="B139" s="65"/>
      <c r="C139" s="65"/>
      <c r="D139" s="65"/>
      <c r="E139" s="11"/>
      <c r="G139" s="65"/>
      <c r="H139" s="65"/>
      <c r="I139" s="65"/>
    </row>
    <row r="140" spans="1:9" x14ac:dyDescent="0.2">
      <c r="A140" s="65"/>
      <c r="B140" s="65"/>
      <c r="C140" s="65"/>
      <c r="D140" s="65"/>
      <c r="E140" s="11"/>
      <c r="G140" s="65"/>
      <c r="H140" s="65"/>
      <c r="I140" s="65"/>
    </row>
    <row r="141" spans="1:9" x14ac:dyDescent="0.2">
      <c r="A141" s="65"/>
      <c r="B141" s="65"/>
      <c r="C141" s="65"/>
      <c r="D141" s="65"/>
      <c r="E141" s="11"/>
      <c r="G141" s="65"/>
      <c r="H141" s="65"/>
      <c r="I141" s="65"/>
    </row>
    <row r="142" spans="1:9" x14ac:dyDescent="0.2">
      <c r="A142" s="65"/>
      <c r="B142" s="65"/>
      <c r="C142" s="65"/>
      <c r="D142" s="65"/>
      <c r="E142" s="11"/>
      <c r="G142" s="65"/>
      <c r="H142" s="65"/>
      <c r="I142" s="65"/>
    </row>
    <row r="143" spans="1:9" x14ac:dyDescent="0.2">
      <c r="A143" s="65"/>
      <c r="B143" s="65"/>
      <c r="C143" s="65"/>
      <c r="D143" s="65"/>
      <c r="E143" s="11"/>
      <c r="G143" s="65"/>
      <c r="H143" s="65"/>
      <c r="I143" s="65"/>
    </row>
    <row r="144" spans="1:9" x14ac:dyDescent="0.2">
      <c r="A144" s="65"/>
      <c r="B144" s="65"/>
      <c r="C144" s="65"/>
      <c r="D144" s="65"/>
      <c r="E144" s="11"/>
      <c r="G144" s="65"/>
      <c r="H144" s="65"/>
      <c r="I144" s="65"/>
    </row>
    <row r="145" spans="1:9" x14ac:dyDescent="0.2">
      <c r="A145" s="65"/>
      <c r="B145" s="65"/>
      <c r="C145" s="65"/>
      <c r="D145" s="65"/>
      <c r="E145" s="11"/>
      <c r="G145" s="65"/>
      <c r="H145" s="65"/>
      <c r="I145" s="65"/>
    </row>
    <row r="146" spans="1:9" x14ac:dyDescent="0.2">
      <c r="A146" s="65"/>
      <c r="B146" s="65"/>
      <c r="C146" s="65"/>
      <c r="D146" s="65"/>
      <c r="E146" s="11"/>
      <c r="G146" s="65"/>
      <c r="H146" s="65"/>
      <c r="I146" s="65"/>
    </row>
    <row r="147" spans="1:9" x14ac:dyDescent="0.2">
      <c r="A147" s="65"/>
      <c r="B147" s="65"/>
      <c r="C147" s="65"/>
      <c r="D147" s="65"/>
      <c r="E147" s="11"/>
      <c r="G147" s="65"/>
      <c r="H147" s="65"/>
      <c r="I147" s="65"/>
    </row>
    <row r="148" spans="1:9" x14ac:dyDescent="0.2">
      <c r="A148" s="65"/>
      <c r="B148" s="65"/>
      <c r="C148" s="65"/>
      <c r="D148" s="65"/>
      <c r="E148" s="11"/>
      <c r="G148" s="65"/>
      <c r="H148" s="65"/>
      <c r="I148" s="65"/>
    </row>
    <row r="149" spans="1:9" x14ac:dyDescent="0.2">
      <c r="A149" s="65"/>
      <c r="B149" s="65"/>
      <c r="C149" s="65"/>
      <c r="D149" s="65"/>
      <c r="E149" s="11"/>
      <c r="G149" s="65"/>
      <c r="H149" s="65"/>
      <c r="I149" s="65"/>
    </row>
    <row r="150" spans="1:9" x14ac:dyDescent="0.2">
      <c r="A150" s="65"/>
      <c r="B150" s="65"/>
      <c r="C150" s="65"/>
      <c r="D150" s="65"/>
      <c r="E150" s="11"/>
      <c r="G150" s="65"/>
      <c r="H150" s="65"/>
      <c r="I150" s="65"/>
    </row>
    <row r="151" spans="1:9" x14ac:dyDescent="0.2">
      <c r="A151" s="65"/>
      <c r="B151" s="65"/>
      <c r="C151" s="65"/>
      <c r="D151" s="65"/>
      <c r="E151" s="11"/>
      <c r="G151" s="65"/>
      <c r="H151" s="65"/>
      <c r="I151" s="65"/>
    </row>
    <row r="152" spans="1:9" x14ac:dyDescent="0.2">
      <c r="A152" s="65"/>
      <c r="B152" s="65"/>
      <c r="C152" s="65"/>
      <c r="D152" s="65"/>
      <c r="E152" s="11"/>
      <c r="G152" s="65"/>
      <c r="H152" s="65"/>
      <c r="I152" s="65"/>
    </row>
    <row r="153" spans="1:9" x14ac:dyDescent="0.2">
      <c r="A153" s="65"/>
      <c r="B153" s="65"/>
      <c r="C153" s="65"/>
      <c r="D153" s="65"/>
      <c r="E153" s="11"/>
      <c r="G153" s="65"/>
      <c r="H153" s="65"/>
      <c r="I153" s="65"/>
    </row>
    <row r="154" spans="1:9" x14ac:dyDescent="0.2">
      <c r="A154" s="65"/>
      <c r="B154" s="65"/>
      <c r="C154" s="65"/>
      <c r="D154" s="65"/>
      <c r="E154" s="11"/>
      <c r="G154" s="65"/>
      <c r="H154" s="65"/>
      <c r="I154" s="65"/>
    </row>
    <row r="155" spans="1:9" x14ac:dyDescent="0.2">
      <c r="A155" s="65"/>
      <c r="B155" s="65"/>
      <c r="C155" s="65"/>
      <c r="D155" s="65"/>
      <c r="E155" s="11"/>
      <c r="G155" s="65"/>
      <c r="H155" s="65"/>
      <c r="I155" s="65"/>
    </row>
    <row r="156" spans="1:9" x14ac:dyDescent="0.2">
      <c r="A156" s="7" t="s">
        <v>1024</v>
      </c>
      <c r="B156" s="65"/>
      <c r="C156" s="65"/>
      <c r="D156" s="65"/>
      <c r="E156" s="11"/>
      <c r="G156" s="65"/>
      <c r="H156" s="65"/>
      <c r="I156" s="65"/>
    </row>
    <row r="158" spans="1:9" x14ac:dyDescent="0.2">
      <c r="A158" s="65" t="s">
        <v>1001</v>
      </c>
    </row>
  </sheetData>
  <mergeCells count="4">
    <mergeCell ref="A1:F1"/>
    <mergeCell ref="A85:B85"/>
    <mergeCell ref="A86:B86"/>
    <mergeCell ref="A87:B87"/>
  </mergeCells>
  <conditionalFormatting sqref="F2:F3">
    <cfRule type="cellIs" dxfId="36" priority="3" stopIfTrue="1" operator="between">
      <formula>0.009</formula>
      <formula>-0.009</formula>
    </cfRule>
  </conditionalFormatting>
  <conditionalFormatting sqref="F5:F153">
    <cfRule type="cellIs" dxfId="35" priority="1" stopIfTrue="1" operator="between">
      <formula>0.009</formula>
      <formula>-0.009</formula>
    </cfRule>
  </conditionalFormatting>
  <conditionalFormatting sqref="F157:F65536">
    <cfRule type="cellIs" dxfId="34" priority="2" stopIfTrue="1" operator="between">
      <formula>0.009</formula>
      <formula>-0.009</formula>
    </cfRule>
  </conditionalFormatting>
  <hyperlinks>
    <hyperlink ref="A98" r:id="rId1" tooltip="https://www.franklintempletonindia.com/downloadsServlet/pdf/product-labels-jg9o5k7l" display="https://www.franklintempletonindia.com/downloadsServlet/pdf/product-labels-jg9o5k7l" xr:uid="{00000000-0004-0000-1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213"/>
  <sheetViews>
    <sheetView workbookViewId="0">
      <selection sqref="A1:F1"/>
    </sheetView>
  </sheetViews>
  <sheetFormatPr defaultColWidth="9.08984375" defaultRowHeight="10" x14ac:dyDescent="0.2"/>
  <cols>
    <col min="1" max="1" width="38.6328125" style="7" bestFit="1" customWidth="1"/>
    <col min="2" max="2" width="26.90625" style="7" bestFit="1" customWidth="1"/>
    <col min="3" max="3" width="35.453125" style="7" bestFit="1" customWidth="1"/>
    <col min="4" max="4" width="15" style="7" bestFit="1" customWidth="1"/>
    <col min="5" max="5" width="26.54296875" style="10" customWidth="1"/>
    <col min="6" max="6" width="13.54296875" style="11" bestFit="1" customWidth="1"/>
    <col min="7" max="16384" width="9.08984375" style="7"/>
  </cols>
  <sheetData>
    <row r="1" spans="1:6" s="1" customFormat="1" ht="14" x14ac:dyDescent="0.25">
      <c r="A1" s="106" t="s">
        <v>17</v>
      </c>
      <c r="B1" s="107"/>
      <c r="C1" s="107"/>
      <c r="D1" s="107"/>
      <c r="E1" s="107"/>
      <c r="F1" s="107"/>
    </row>
    <row r="2" spans="1:6" s="1" customFormat="1" ht="11.5" x14ac:dyDescent="0.25">
      <c r="E2" s="5"/>
      <c r="F2" s="9"/>
    </row>
    <row r="3" spans="1:6" s="1" customFormat="1" ht="11.5" x14ac:dyDescent="0.25">
      <c r="A3" s="8" t="s">
        <v>7</v>
      </c>
      <c r="B3" s="2"/>
      <c r="C3" s="3"/>
      <c r="D3" s="3"/>
      <c r="E3" s="4"/>
      <c r="F3" s="9"/>
    </row>
    <row r="4" spans="1:6" s="1" customFormat="1" ht="27.75" customHeight="1" x14ac:dyDescent="0.25">
      <c r="A4" s="6" t="s">
        <v>2</v>
      </c>
      <c r="B4" s="6" t="s">
        <v>0</v>
      </c>
      <c r="C4" s="13" t="s">
        <v>522</v>
      </c>
      <c r="D4" s="13" t="s">
        <v>1</v>
      </c>
      <c r="E4" s="53" t="s">
        <v>6</v>
      </c>
      <c r="F4" s="12" t="s">
        <v>3</v>
      </c>
    </row>
    <row r="5" spans="1:6" ht="10.5" x14ac:dyDescent="0.25">
      <c r="A5" s="16" t="s">
        <v>110</v>
      </c>
      <c r="B5" s="17"/>
      <c r="C5" s="17"/>
      <c r="D5" s="17"/>
      <c r="E5" s="18"/>
      <c r="F5" s="19"/>
    </row>
    <row r="6" spans="1:6" ht="10.5" x14ac:dyDescent="0.25">
      <c r="A6" s="20" t="s">
        <v>20</v>
      </c>
      <c r="B6" s="21"/>
      <c r="C6" s="21"/>
      <c r="D6" s="21"/>
      <c r="E6" s="22"/>
      <c r="F6" s="23"/>
    </row>
    <row r="7" spans="1:6" x14ac:dyDescent="0.2">
      <c r="A7" s="21" t="s">
        <v>117</v>
      </c>
      <c r="B7" s="21" t="s">
        <v>116</v>
      </c>
      <c r="C7" s="21" t="s">
        <v>118</v>
      </c>
      <c r="D7" s="24">
        <v>665000</v>
      </c>
      <c r="E7" s="22">
        <v>26805.485000000001</v>
      </c>
      <c r="F7" s="23">
        <v>8.6805604422488791</v>
      </c>
    </row>
    <row r="8" spans="1:6" x14ac:dyDescent="0.2">
      <c r="A8" s="21" t="s">
        <v>123</v>
      </c>
      <c r="B8" s="21" t="s">
        <v>122</v>
      </c>
      <c r="C8" s="21" t="s">
        <v>124</v>
      </c>
      <c r="D8" s="24">
        <v>1200000</v>
      </c>
      <c r="E8" s="22">
        <v>17836.8</v>
      </c>
      <c r="F8" s="23">
        <v>5.7761842584196801</v>
      </c>
    </row>
    <row r="9" spans="1:6" x14ac:dyDescent="0.2">
      <c r="A9" s="21" t="s">
        <v>174</v>
      </c>
      <c r="B9" s="21" t="s">
        <v>173</v>
      </c>
      <c r="C9" s="21" t="s">
        <v>175</v>
      </c>
      <c r="D9" s="24">
        <v>315000</v>
      </c>
      <c r="E9" s="22">
        <v>17718.75</v>
      </c>
      <c r="F9" s="23">
        <v>5.73795550933316</v>
      </c>
    </row>
    <row r="10" spans="1:6" x14ac:dyDescent="0.2">
      <c r="A10" s="21" t="s">
        <v>249</v>
      </c>
      <c r="B10" s="21" t="s">
        <v>248</v>
      </c>
      <c r="C10" s="21" t="s">
        <v>250</v>
      </c>
      <c r="D10" s="24">
        <v>6825000</v>
      </c>
      <c r="E10" s="22">
        <v>17429.002499999999</v>
      </c>
      <c r="F10" s="23">
        <v>5.6441250605746101</v>
      </c>
    </row>
    <row r="11" spans="1:6" x14ac:dyDescent="0.2">
      <c r="A11" s="21" t="s">
        <v>112</v>
      </c>
      <c r="B11" s="21" t="s">
        <v>111</v>
      </c>
      <c r="C11" s="21" t="s">
        <v>113</v>
      </c>
      <c r="D11" s="24">
        <v>1500000</v>
      </c>
      <c r="E11" s="22">
        <v>14809.5</v>
      </c>
      <c r="F11" s="23">
        <v>4.79583786189598</v>
      </c>
    </row>
    <row r="12" spans="1:6" x14ac:dyDescent="0.2">
      <c r="A12" s="21" t="s">
        <v>144</v>
      </c>
      <c r="B12" s="21" t="s">
        <v>143</v>
      </c>
      <c r="C12" s="21" t="s">
        <v>145</v>
      </c>
      <c r="D12" s="24">
        <v>4350000</v>
      </c>
      <c r="E12" s="22">
        <v>14657.325000000001</v>
      </c>
      <c r="F12" s="23">
        <v>4.7465582355322304</v>
      </c>
    </row>
    <row r="13" spans="1:6" x14ac:dyDescent="0.2">
      <c r="A13" s="21" t="s">
        <v>120</v>
      </c>
      <c r="B13" s="21" t="s">
        <v>119</v>
      </c>
      <c r="C13" s="21" t="s">
        <v>121</v>
      </c>
      <c r="D13" s="24">
        <v>710000</v>
      </c>
      <c r="E13" s="22">
        <v>14586.95</v>
      </c>
      <c r="F13" s="23">
        <v>4.72376833111068</v>
      </c>
    </row>
    <row r="14" spans="1:6" x14ac:dyDescent="0.2">
      <c r="A14" s="21" t="s">
        <v>129</v>
      </c>
      <c r="B14" s="21" t="s">
        <v>128</v>
      </c>
      <c r="C14" s="21" t="s">
        <v>113</v>
      </c>
      <c r="D14" s="24">
        <v>1000000</v>
      </c>
      <c r="E14" s="22">
        <v>12328</v>
      </c>
      <c r="F14" s="23">
        <v>3.9922407347617201</v>
      </c>
    </row>
    <row r="15" spans="1:6" x14ac:dyDescent="0.2">
      <c r="A15" s="21" t="s">
        <v>312</v>
      </c>
      <c r="B15" s="21" t="s">
        <v>311</v>
      </c>
      <c r="C15" s="21" t="s">
        <v>145</v>
      </c>
      <c r="D15" s="24">
        <v>3600000</v>
      </c>
      <c r="E15" s="22">
        <v>10373.4</v>
      </c>
      <c r="F15" s="23">
        <v>3.3592723911402702</v>
      </c>
    </row>
    <row r="16" spans="1:6" x14ac:dyDescent="0.2">
      <c r="A16" s="21" t="s">
        <v>156</v>
      </c>
      <c r="B16" s="21" t="s">
        <v>155</v>
      </c>
      <c r="C16" s="21" t="s">
        <v>157</v>
      </c>
      <c r="D16" s="24">
        <v>5600000</v>
      </c>
      <c r="E16" s="22">
        <v>10234.56</v>
      </c>
      <c r="F16" s="23">
        <v>3.31431110758946</v>
      </c>
    </row>
    <row r="17" spans="1:6" x14ac:dyDescent="0.2">
      <c r="A17" s="21" t="s">
        <v>136</v>
      </c>
      <c r="B17" s="21" t="s">
        <v>135</v>
      </c>
      <c r="C17" s="21" t="s">
        <v>113</v>
      </c>
      <c r="D17" s="24">
        <v>1000000</v>
      </c>
      <c r="E17" s="22">
        <v>9370</v>
      </c>
      <c r="F17" s="23">
        <v>3.03433611978563</v>
      </c>
    </row>
    <row r="18" spans="1:6" x14ac:dyDescent="0.2">
      <c r="A18" s="21" t="s">
        <v>573</v>
      </c>
      <c r="B18" s="21" t="s">
        <v>572</v>
      </c>
      <c r="C18" s="21" t="s">
        <v>230</v>
      </c>
      <c r="D18" s="24">
        <v>547553</v>
      </c>
      <c r="E18" s="22">
        <v>8862.6928580000003</v>
      </c>
      <c r="F18" s="23">
        <v>2.8700521939803201</v>
      </c>
    </row>
    <row r="19" spans="1:6" x14ac:dyDescent="0.2">
      <c r="A19" s="21" t="s">
        <v>628</v>
      </c>
      <c r="B19" s="21" t="s">
        <v>627</v>
      </c>
      <c r="C19" s="21" t="s">
        <v>175</v>
      </c>
      <c r="D19" s="24">
        <v>1800000</v>
      </c>
      <c r="E19" s="22">
        <v>8387.1</v>
      </c>
      <c r="F19" s="23">
        <v>2.71603847067813</v>
      </c>
    </row>
    <row r="20" spans="1:6" x14ac:dyDescent="0.2">
      <c r="A20" s="21" t="s">
        <v>240</v>
      </c>
      <c r="B20" s="21" t="s">
        <v>239</v>
      </c>
      <c r="C20" s="21" t="s">
        <v>145</v>
      </c>
      <c r="D20" s="24">
        <v>2000000</v>
      </c>
      <c r="E20" s="22">
        <v>8098</v>
      </c>
      <c r="F20" s="23">
        <v>2.6224177052320199</v>
      </c>
    </row>
    <row r="21" spans="1:6" x14ac:dyDescent="0.2">
      <c r="A21" s="21" t="s">
        <v>714</v>
      </c>
      <c r="B21" s="21" t="s">
        <v>713</v>
      </c>
      <c r="C21" s="21" t="s">
        <v>200</v>
      </c>
      <c r="D21" s="24">
        <v>175000</v>
      </c>
      <c r="E21" s="22">
        <v>7602.1750000000002</v>
      </c>
      <c r="F21" s="23">
        <v>2.4618521015401602</v>
      </c>
    </row>
    <row r="22" spans="1:6" x14ac:dyDescent="0.2">
      <c r="A22" s="21" t="s">
        <v>196</v>
      </c>
      <c r="B22" s="21" t="s">
        <v>195</v>
      </c>
      <c r="C22" s="21" t="s">
        <v>197</v>
      </c>
      <c r="D22" s="24">
        <v>3950000</v>
      </c>
      <c r="E22" s="22">
        <v>7222.18</v>
      </c>
      <c r="F22" s="23">
        <v>2.3387963327207499</v>
      </c>
    </row>
    <row r="23" spans="1:6" x14ac:dyDescent="0.2">
      <c r="A23" s="21" t="s">
        <v>822</v>
      </c>
      <c r="B23" s="21" t="s">
        <v>821</v>
      </c>
      <c r="C23" s="21" t="s">
        <v>200</v>
      </c>
      <c r="D23" s="24">
        <v>164610</v>
      </c>
      <c r="E23" s="22">
        <v>6637.0752000000002</v>
      </c>
      <c r="F23" s="23">
        <v>2.1493187843216099</v>
      </c>
    </row>
    <row r="24" spans="1:6" x14ac:dyDescent="0.2">
      <c r="A24" s="21" t="s">
        <v>858</v>
      </c>
      <c r="B24" s="21" t="s">
        <v>857</v>
      </c>
      <c r="C24" s="21" t="s">
        <v>118</v>
      </c>
      <c r="D24" s="24">
        <v>3100000</v>
      </c>
      <c r="E24" s="22">
        <v>6583.47</v>
      </c>
      <c r="F24" s="23">
        <v>2.1319595319663902</v>
      </c>
    </row>
    <row r="25" spans="1:6" x14ac:dyDescent="0.2">
      <c r="A25" s="21" t="s">
        <v>199</v>
      </c>
      <c r="B25" s="21" t="s">
        <v>198</v>
      </c>
      <c r="C25" s="21" t="s">
        <v>200</v>
      </c>
      <c r="D25" s="24">
        <v>608356</v>
      </c>
      <c r="E25" s="22">
        <v>6082.9516439999998</v>
      </c>
      <c r="F25" s="23">
        <v>1.96987405424745</v>
      </c>
    </row>
    <row r="26" spans="1:6" x14ac:dyDescent="0.2">
      <c r="A26" s="21" t="s">
        <v>179</v>
      </c>
      <c r="B26" s="21" t="s">
        <v>178</v>
      </c>
      <c r="C26" s="21" t="s">
        <v>180</v>
      </c>
      <c r="D26" s="24">
        <v>75000</v>
      </c>
      <c r="E26" s="22">
        <v>6027.375</v>
      </c>
      <c r="F26" s="23">
        <v>1.95187637886798</v>
      </c>
    </row>
    <row r="27" spans="1:6" x14ac:dyDescent="0.2">
      <c r="A27" s="21" t="s">
        <v>689</v>
      </c>
      <c r="B27" s="21" t="s">
        <v>688</v>
      </c>
      <c r="C27" s="21" t="s">
        <v>200</v>
      </c>
      <c r="D27" s="24">
        <v>335000</v>
      </c>
      <c r="E27" s="22">
        <v>6001.5249999999996</v>
      </c>
      <c r="F27" s="23">
        <v>1.94350523813196</v>
      </c>
    </row>
    <row r="28" spans="1:6" x14ac:dyDescent="0.2">
      <c r="A28" s="21" t="s">
        <v>326</v>
      </c>
      <c r="B28" s="21" t="s">
        <v>325</v>
      </c>
      <c r="C28" s="21" t="s">
        <v>213</v>
      </c>
      <c r="D28" s="24">
        <v>1600000</v>
      </c>
      <c r="E28" s="22">
        <v>5997.6</v>
      </c>
      <c r="F28" s="23">
        <v>1.94223418484806</v>
      </c>
    </row>
    <row r="29" spans="1:6" x14ac:dyDescent="0.2">
      <c r="A29" s="21" t="s">
        <v>492</v>
      </c>
      <c r="B29" s="21" t="s">
        <v>491</v>
      </c>
      <c r="C29" s="21" t="s">
        <v>124</v>
      </c>
      <c r="D29" s="24">
        <v>1550000</v>
      </c>
      <c r="E29" s="22">
        <v>5530.4</v>
      </c>
      <c r="F29" s="23">
        <v>1.79093836465981</v>
      </c>
    </row>
    <row r="30" spans="1:6" x14ac:dyDescent="0.2">
      <c r="A30" s="21" t="s">
        <v>566</v>
      </c>
      <c r="B30" s="21" t="s">
        <v>565</v>
      </c>
      <c r="C30" s="21" t="s">
        <v>567</v>
      </c>
      <c r="D30" s="24">
        <v>675000</v>
      </c>
      <c r="E30" s="22">
        <v>5493.15</v>
      </c>
      <c r="F30" s="23">
        <v>1.77887550228393</v>
      </c>
    </row>
    <row r="31" spans="1:6" x14ac:dyDescent="0.2">
      <c r="A31" s="21" t="s">
        <v>235</v>
      </c>
      <c r="B31" s="21" t="s">
        <v>234</v>
      </c>
      <c r="C31" s="21" t="s">
        <v>121</v>
      </c>
      <c r="D31" s="24">
        <v>1425000</v>
      </c>
      <c r="E31" s="22">
        <v>5181.3</v>
      </c>
      <c r="F31" s="23">
        <v>1.6778874853196699</v>
      </c>
    </row>
    <row r="32" spans="1:6" x14ac:dyDescent="0.2">
      <c r="A32" s="21" t="s">
        <v>244</v>
      </c>
      <c r="B32" s="21" t="s">
        <v>243</v>
      </c>
      <c r="C32" s="21" t="s">
        <v>245</v>
      </c>
      <c r="D32" s="24">
        <v>3400000</v>
      </c>
      <c r="E32" s="22">
        <v>4812.0200000000004</v>
      </c>
      <c r="F32" s="23">
        <v>1.5583016110065</v>
      </c>
    </row>
    <row r="33" spans="1:9" x14ac:dyDescent="0.2">
      <c r="A33" s="21" t="s">
        <v>494</v>
      </c>
      <c r="B33" s="21" t="s">
        <v>493</v>
      </c>
      <c r="C33" s="21" t="s">
        <v>132</v>
      </c>
      <c r="D33" s="24">
        <v>180000</v>
      </c>
      <c r="E33" s="22">
        <v>4424.22</v>
      </c>
      <c r="F33" s="23">
        <v>1.4327183082046999</v>
      </c>
    </row>
    <row r="34" spans="1:9" x14ac:dyDescent="0.2">
      <c r="A34" s="21" t="s">
        <v>613</v>
      </c>
      <c r="B34" s="21" t="s">
        <v>612</v>
      </c>
      <c r="C34" s="21" t="s">
        <v>200</v>
      </c>
      <c r="D34" s="24">
        <v>375000</v>
      </c>
      <c r="E34" s="22">
        <v>4194.75</v>
      </c>
      <c r="F34" s="23">
        <v>1.3584078376169499</v>
      </c>
    </row>
    <row r="35" spans="1:9" x14ac:dyDescent="0.2">
      <c r="A35" s="21" t="s">
        <v>623</v>
      </c>
      <c r="B35" s="21" t="s">
        <v>622</v>
      </c>
      <c r="C35" s="21" t="s">
        <v>624</v>
      </c>
      <c r="D35" s="24">
        <v>950000</v>
      </c>
      <c r="E35" s="22">
        <v>3802.375</v>
      </c>
      <c r="F35" s="23">
        <v>1.2313429886307301</v>
      </c>
    </row>
    <row r="36" spans="1:9" x14ac:dyDescent="0.2">
      <c r="A36" s="21" t="s">
        <v>764</v>
      </c>
      <c r="B36" s="21" t="s">
        <v>763</v>
      </c>
      <c r="C36" s="21" t="s">
        <v>175</v>
      </c>
      <c r="D36" s="24">
        <v>606250</v>
      </c>
      <c r="E36" s="22">
        <v>3305.578125</v>
      </c>
      <c r="F36" s="23">
        <v>1.0704626575731899</v>
      </c>
    </row>
    <row r="37" spans="1:9" x14ac:dyDescent="0.2">
      <c r="A37" s="21" t="s">
        <v>816</v>
      </c>
      <c r="B37" s="21" t="s">
        <v>992</v>
      </c>
      <c r="C37" s="21" t="s">
        <v>200</v>
      </c>
      <c r="D37" s="24">
        <v>100000</v>
      </c>
      <c r="E37" s="22">
        <v>2742.3</v>
      </c>
      <c r="F37" s="23">
        <v>0.88805335552701603</v>
      </c>
    </row>
    <row r="38" spans="1:9" x14ac:dyDescent="0.2">
      <c r="A38" s="21" t="s">
        <v>506</v>
      </c>
      <c r="B38" s="21" t="s">
        <v>505</v>
      </c>
      <c r="C38" s="21" t="s">
        <v>139</v>
      </c>
      <c r="D38" s="24">
        <v>293904</v>
      </c>
      <c r="E38" s="22">
        <v>2556.6708960000001</v>
      </c>
      <c r="F38" s="23">
        <v>0.827940111647545</v>
      </c>
    </row>
    <row r="39" spans="1:9" x14ac:dyDescent="0.2">
      <c r="A39" s="21" t="s">
        <v>860</v>
      </c>
      <c r="B39" s="21" t="s">
        <v>859</v>
      </c>
      <c r="C39" s="21" t="s">
        <v>118</v>
      </c>
      <c r="D39" s="24">
        <v>180000</v>
      </c>
      <c r="E39" s="22">
        <v>2374.38</v>
      </c>
      <c r="F39" s="23">
        <v>0.76890789712877405</v>
      </c>
    </row>
    <row r="40" spans="1:9" x14ac:dyDescent="0.2">
      <c r="A40" s="21" t="s">
        <v>516</v>
      </c>
      <c r="B40" s="21" t="s">
        <v>515</v>
      </c>
      <c r="C40" s="21" t="s">
        <v>175</v>
      </c>
      <c r="D40" s="24">
        <v>3500000</v>
      </c>
      <c r="E40" s="22">
        <v>2236.85</v>
      </c>
      <c r="F40" s="23">
        <v>0.72437083773132305</v>
      </c>
    </row>
    <row r="41" spans="1:9" x14ac:dyDescent="0.2">
      <c r="A41" s="21" t="s">
        <v>818</v>
      </c>
      <c r="B41" s="21" t="s">
        <v>817</v>
      </c>
      <c r="C41" s="21" t="s">
        <v>194</v>
      </c>
      <c r="D41" s="24">
        <v>100000</v>
      </c>
      <c r="E41" s="22">
        <v>2140.8000000000002</v>
      </c>
      <c r="F41" s="23">
        <v>0.69326646373928302</v>
      </c>
    </row>
    <row r="42" spans="1:9" x14ac:dyDescent="0.2">
      <c r="A42" s="21" t="s">
        <v>676</v>
      </c>
      <c r="B42" s="21" t="s">
        <v>675</v>
      </c>
      <c r="C42" s="21" t="s">
        <v>567</v>
      </c>
      <c r="D42" s="24">
        <v>615000</v>
      </c>
      <c r="E42" s="22">
        <v>2076.2399999999998</v>
      </c>
      <c r="F42" s="23">
        <v>0.67235966118929802</v>
      </c>
    </row>
    <row r="43" spans="1:9" x14ac:dyDescent="0.2">
      <c r="A43" s="21" t="s">
        <v>824</v>
      </c>
      <c r="B43" s="21" t="s">
        <v>823</v>
      </c>
      <c r="C43" s="21" t="s">
        <v>180</v>
      </c>
      <c r="D43" s="24">
        <v>317957</v>
      </c>
      <c r="E43" s="22">
        <v>1459.104673</v>
      </c>
      <c r="F43" s="23">
        <v>0.47250949966188899</v>
      </c>
    </row>
    <row r="44" spans="1:9" x14ac:dyDescent="0.2">
      <c r="A44" s="21" t="s">
        <v>191</v>
      </c>
      <c r="B44" s="21" t="s">
        <v>190</v>
      </c>
      <c r="C44" s="21" t="s">
        <v>151</v>
      </c>
      <c r="D44" s="24">
        <v>7000</v>
      </c>
      <c r="E44" s="22">
        <v>1133.02</v>
      </c>
      <c r="F44" s="23">
        <v>0.36691179407038599</v>
      </c>
    </row>
    <row r="45" spans="1:9" x14ac:dyDescent="0.2">
      <c r="A45" s="21" t="s">
        <v>562</v>
      </c>
      <c r="B45" s="21" t="s">
        <v>561</v>
      </c>
      <c r="C45" s="21" t="s">
        <v>230</v>
      </c>
      <c r="D45" s="24">
        <v>97590</v>
      </c>
      <c r="E45" s="22">
        <v>1012.69143</v>
      </c>
      <c r="F45" s="23">
        <v>0.32794516374027399</v>
      </c>
    </row>
    <row r="46" spans="1:9" ht="10.5" x14ac:dyDescent="0.25">
      <c r="A46" s="20" t="s">
        <v>27</v>
      </c>
      <c r="B46" s="20"/>
      <c r="C46" s="20"/>
      <c r="D46" s="20"/>
      <c r="E46" s="25">
        <f>SUM(E7:E45)</f>
        <v>298127.76732599986</v>
      </c>
      <c r="F46" s="26">
        <f>SUM(F7:F45)</f>
        <v>96.544274568658395</v>
      </c>
      <c r="G46" s="14"/>
      <c r="H46" s="14"/>
      <c r="I46" s="14"/>
    </row>
    <row r="47" spans="1:9" x14ac:dyDescent="0.2">
      <c r="A47" s="21"/>
      <c r="B47" s="21"/>
      <c r="C47" s="21"/>
      <c r="D47" s="21"/>
      <c r="E47" s="22"/>
      <c r="F47" s="23"/>
    </row>
    <row r="48" spans="1:9" ht="10.5" x14ac:dyDescent="0.25">
      <c r="A48" s="20" t="s">
        <v>36</v>
      </c>
      <c r="B48" s="20"/>
      <c r="C48" s="20"/>
      <c r="D48" s="20"/>
      <c r="E48" s="25">
        <f>E46</f>
        <v>298127.76732599986</v>
      </c>
      <c r="F48" s="26">
        <f>F46</f>
        <v>96.544274568658395</v>
      </c>
      <c r="G48" s="14"/>
      <c r="H48" s="14"/>
      <c r="I48" s="14"/>
    </row>
    <row r="49" spans="1:9" ht="10.5" x14ac:dyDescent="0.25">
      <c r="A49" s="20"/>
      <c r="B49" s="20"/>
      <c r="C49" s="20"/>
      <c r="D49" s="20"/>
      <c r="E49" s="25"/>
      <c r="F49" s="26"/>
      <c r="G49" s="14"/>
      <c r="H49" s="14"/>
      <c r="I49" s="14"/>
    </row>
    <row r="50" spans="1:9" ht="10.5" x14ac:dyDescent="0.25">
      <c r="A50" s="20" t="s">
        <v>38</v>
      </c>
      <c r="B50" s="20"/>
      <c r="C50" s="20"/>
      <c r="D50" s="20"/>
      <c r="E50" s="25">
        <f>E52-(E46)</f>
        <v>10671.246036500146</v>
      </c>
      <c r="F50" s="26">
        <f>F52-(F46)</f>
        <v>3.4557254313416053</v>
      </c>
      <c r="G50" s="14"/>
      <c r="H50" s="14"/>
      <c r="I50" s="14"/>
    </row>
    <row r="51" spans="1:9" ht="10.5" x14ac:dyDescent="0.25">
      <c r="A51" s="20"/>
      <c r="B51" s="20"/>
      <c r="C51" s="20"/>
      <c r="D51" s="20"/>
      <c r="E51" s="25"/>
      <c r="F51" s="26"/>
      <c r="G51" s="14"/>
      <c r="H51" s="14"/>
      <c r="I51" s="14"/>
    </row>
    <row r="52" spans="1:9" ht="10.5" x14ac:dyDescent="0.25">
      <c r="A52" s="27" t="s">
        <v>37</v>
      </c>
      <c r="B52" s="27"/>
      <c r="C52" s="27"/>
      <c r="D52" s="27"/>
      <c r="E52" s="28">
        <v>308799.0133625</v>
      </c>
      <c r="F52" s="29">
        <v>100</v>
      </c>
      <c r="G52" s="14"/>
      <c r="H52" s="14"/>
      <c r="I52" s="14"/>
    </row>
    <row r="54" spans="1:9" x14ac:dyDescent="0.2">
      <c r="A54" s="7" t="s">
        <v>1495</v>
      </c>
    </row>
    <row r="55" spans="1:9" ht="10.5" x14ac:dyDescent="0.25">
      <c r="A55" s="14" t="s">
        <v>40</v>
      </c>
    </row>
    <row r="56" spans="1:9" ht="10.5" x14ac:dyDescent="0.25">
      <c r="A56" s="14" t="s">
        <v>41</v>
      </c>
    </row>
    <row r="57" spans="1:9" ht="10.5" x14ac:dyDescent="0.25">
      <c r="A57" s="14" t="s">
        <v>42</v>
      </c>
      <c r="B57" s="14"/>
      <c r="C57" s="30" t="s">
        <v>44</v>
      </c>
      <c r="D57" s="14" t="s">
        <v>43</v>
      </c>
    </row>
    <row r="58" spans="1:9" x14ac:dyDescent="0.2">
      <c r="A58" s="7" t="s">
        <v>45</v>
      </c>
      <c r="C58" s="31">
        <v>132.34</v>
      </c>
      <c r="D58" s="31">
        <v>146.16550000000001</v>
      </c>
    </row>
    <row r="59" spans="1:9" x14ac:dyDescent="0.2">
      <c r="A59" s="7" t="s">
        <v>46</v>
      </c>
      <c r="C59" s="31">
        <v>41.380499999999998</v>
      </c>
      <c r="D59" s="31">
        <v>45.703499999999998</v>
      </c>
    </row>
    <row r="60" spans="1:9" x14ac:dyDescent="0.2">
      <c r="A60" s="7" t="s">
        <v>47</v>
      </c>
      <c r="C60" s="31">
        <v>151.8398</v>
      </c>
      <c r="D60" s="31">
        <v>168.57749999999999</v>
      </c>
    </row>
    <row r="61" spans="1:9" x14ac:dyDescent="0.2">
      <c r="A61" s="7" t="s">
        <v>48</v>
      </c>
      <c r="C61" s="31">
        <v>49.8568</v>
      </c>
      <c r="D61" s="31">
        <v>55.351199999999999</v>
      </c>
    </row>
    <row r="63" spans="1:9" x14ac:dyDescent="0.2">
      <c r="A63" s="7" t="s">
        <v>53</v>
      </c>
    </row>
    <row r="65" spans="1:9" ht="10.5" x14ac:dyDescent="0.25">
      <c r="A65" s="14" t="s">
        <v>49</v>
      </c>
      <c r="D65" s="30" t="s">
        <v>55</v>
      </c>
    </row>
    <row r="67" spans="1:9" ht="10.5" x14ac:dyDescent="0.25">
      <c r="A67" s="14" t="s">
        <v>283</v>
      </c>
      <c r="D67" s="36">
        <v>0.106297557786557</v>
      </c>
    </row>
    <row r="69" spans="1:9" ht="10.5" x14ac:dyDescent="0.25">
      <c r="A69" s="14" t="s">
        <v>993</v>
      </c>
      <c r="D69" s="30" t="s">
        <v>55</v>
      </c>
    </row>
    <row r="71" spans="1:9" ht="10.5" x14ac:dyDescent="0.25">
      <c r="A71" s="64" t="s">
        <v>994</v>
      </c>
      <c r="B71" s="65"/>
      <c r="C71" s="65"/>
      <c r="D71" s="65"/>
      <c r="E71" s="11"/>
      <c r="G71" s="65"/>
      <c r="H71" s="65"/>
      <c r="I71" s="65"/>
    </row>
    <row r="72" spans="1:9" x14ac:dyDescent="0.2">
      <c r="A72" s="66"/>
      <c r="B72" s="65"/>
      <c r="C72" s="65"/>
      <c r="D72" s="65"/>
      <c r="E72" s="11"/>
      <c r="G72" s="65"/>
      <c r="H72" s="65"/>
      <c r="I72" s="65"/>
    </row>
    <row r="73" spans="1:9" ht="10.5" x14ac:dyDescent="0.25">
      <c r="A73" s="64" t="s">
        <v>997</v>
      </c>
      <c r="B73" s="65"/>
      <c r="C73" s="65"/>
      <c r="D73" s="65"/>
      <c r="E73" s="11"/>
      <c r="G73" s="65"/>
      <c r="H73" s="65"/>
      <c r="I73" s="65"/>
    </row>
    <row r="74" spans="1:9" x14ac:dyDescent="0.2">
      <c r="A74" s="66"/>
      <c r="B74" s="65"/>
      <c r="C74" s="65"/>
      <c r="D74" s="65"/>
      <c r="E74" s="11"/>
      <c r="G74" s="65"/>
      <c r="H74" s="65"/>
      <c r="I74" s="65"/>
    </row>
    <row r="75" spans="1:9" x14ac:dyDescent="0.2">
      <c r="A75" s="65"/>
      <c r="B75" s="65"/>
      <c r="C75" s="65"/>
      <c r="D75" s="65"/>
      <c r="E75" s="11"/>
      <c r="G75" s="65"/>
      <c r="H75" s="65"/>
      <c r="I75" s="65"/>
    </row>
    <row r="76" spans="1:9" x14ac:dyDescent="0.2">
      <c r="A76" s="65"/>
      <c r="B76" s="65"/>
      <c r="C76" s="65"/>
      <c r="D76" s="65"/>
      <c r="E76" s="11"/>
      <c r="G76" s="65"/>
      <c r="H76" s="65"/>
      <c r="I76" s="65"/>
    </row>
    <row r="77" spans="1:9" x14ac:dyDescent="0.2">
      <c r="A77" s="65"/>
      <c r="B77" s="65"/>
      <c r="C77" s="65"/>
      <c r="D77" s="65"/>
      <c r="E77" s="11"/>
      <c r="G77" s="65"/>
      <c r="H77" s="65"/>
      <c r="I77" s="65"/>
    </row>
    <row r="78" spans="1:9" x14ac:dyDescent="0.2">
      <c r="A78" s="65"/>
      <c r="B78" s="65"/>
      <c r="C78" s="65"/>
      <c r="D78" s="65"/>
      <c r="E78" s="11"/>
      <c r="G78" s="65"/>
      <c r="H78" s="65"/>
      <c r="I78" s="65"/>
    </row>
    <row r="79" spans="1:9" x14ac:dyDescent="0.2">
      <c r="A79" s="65"/>
      <c r="B79" s="65"/>
      <c r="C79" s="65"/>
      <c r="D79" s="65"/>
      <c r="E79" s="11"/>
      <c r="G79" s="65"/>
      <c r="H79" s="65"/>
      <c r="I79" s="65"/>
    </row>
    <row r="80" spans="1:9" x14ac:dyDescent="0.2">
      <c r="A80" s="65"/>
      <c r="B80" s="65"/>
      <c r="C80" s="65"/>
      <c r="D80" s="65"/>
      <c r="E80" s="11"/>
      <c r="G80" s="65"/>
      <c r="H80" s="65"/>
      <c r="I80" s="65"/>
    </row>
    <row r="81" spans="1:9" x14ac:dyDescent="0.2">
      <c r="A81" s="65"/>
      <c r="B81" s="65"/>
      <c r="C81" s="65"/>
      <c r="D81" s="65"/>
      <c r="E81" s="11"/>
      <c r="G81" s="65"/>
      <c r="H81" s="65"/>
      <c r="I81" s="65"/>
    </row>
    <row r="82" spans="1:9" x14ac:dyDescent="0.2">
      <c r="A82" s="65"/>
      <c r="B82" s="65"/>
      <c r="C82" s="65"/>
      <c r="D82" s="65"/>
      <c r="E82" s="11"/>
      <c r="G82" s="65"/>
      <c r="H82" s="65"/>
      <c r="I82" s="65"/>
    </row>
    <row r="83" spans="1:9" x14ac:dyDescent="0.2">
      <c r="A83" s="65"/>
      <c r="B83" s="65"/>
      <c r="C83" s="65"/>
      <c r="D83" s="65"/>
      <c r="E83" s="11"/>
      <c r="G83" s="65"/>
      <c r="H83" s="65"/>
      <c r="I83" s="65"/>
    </row>
    <row r="84" spans="1:9" x14ac:dyDescent="0.2">
      <c r="A84" s="65"/>
      <c r="B84" s="65"/>
      <c r="C84" s="65"/>
      <c r="D84" s="65"/>
      <c r="E84" s="11"/>
      <c r="G84" s="65"/>
      <c r="H84" s="65"/>
      <c r="I84" s="65"/>
    </row>
    <row r="85" spans="1:9" x14ac:dyDescent="0.2">
      <c r="A85" s="65"/>
      <c r="B85" s="65"/>
      <c r="C85" s="65"/>
      <c r="D85" s="65"/>
      <c r="E85" s="11"/>
      <c r="G85" s="65"/>
      <c r="H85" s="65"/>
      <c r="I85" s="65"/>
    </row>
    <row r="86" spans="1:9" x14ac:dyDescent="0.2">
      <c r="A86" s="65"/>
      <c r="B86" s="65"/>
      <c r="C86" s="65"/>
      <c r="D86" s="65"/>
      <c r="E86" s="11"/>
      <c r="G86" s="65"/>
      <c r="H86" s="65"/>
      <c r="I86" s="65"/>
    </row>
    <row r="87" spans="1:9" x14ac:dyDescent="0.2">
      <c r="A87" s="65"/>
      <c r="B87" s="65"/>
      <c r="C87" s="65"/>
      <c r="D87" s="65"/>
      <c r="E87" s="11"/>
      <c r="G87" s="65"/>
      <c r="H87" s="65"/>
      <c r="I87" s="65"/>
    </row>
    <row r="88" spans="1:9" x14ac:dyDescent="0.2">
      <c r="A88" s="65"/>
      <c r="B88" s="65"/>
      <c r="C88" s="65"/>
      <c r="D88" s="65"/>
      <c r="E88" s="11"/>
      <c r="G88" s="65"/>
      <c r="H88" s="65"/>
      <c r="I88" s="65"/>
    </row>
    <row r="89" spans="1:9" x14ac:dyDescent="0.2">
      <c r="A89" s="65"/>
      <c r="B89" s="65"/>
      <c r="C89" s="65"/>
      <c r="D89" s="65"/>
      <c r="E89" s="11"/>
      <c r="G89" s="65"/>
      <c r="H89" s="65"/>
      <c r="I89" s="65"/>
    </row>
    <row r="90" spans="1:9" x14ac:dyDescent="0.2">
      <c r="A90" s="65"/>
      <c r="B90" s="65"/>
      <c r="C90" s="65"/>
      <c r="D90" s="65"/>
      <c r="E90" s="11"/>
      <c r="G90" s="65"/>
      <c r="H90" s="65"/>
      <c r="I90" s="65"/>
    </row>
    <row r="91" spans="1:9" ht="10.5" x14ac:dyDescent="0.25">
      <c r="A91" s="64" t="s">
        <v>1025</v>
      </c>
      <c r="B91" s="65"/>
      <c r="C91" s="65"/>
      <c r="D91" s="65"/>
      <c r="E91" s="11"/>
      <c r="G91" s="65"/>
      <c r="H91" s="65"/>
      <c r="I91" s="65"/>
    </row>
    <row r="92" spans="1:9" x14ac:dyDescent="0.2">
      <c r="A92" s="65"/>
      <c r="B92" s="65"/>
      <c r="C92" s="65"/>
      <c r="D92" s="65"/>
      <c r="E92" s="11"/>
      <c r="G92" s="65"/>
      <c r="H92" s="65"/>
      <c r="I92" s="65"/>
    </row>
    <row r="93" spans="1:9" ht="10.5" x14ac:dyDescent="0.25">
      <c r="A93" s="64" t="s">
        <v>998</v>
      </c>
      <c r="B93" s="65"/>
      <c r="C93" s="65"/>
      <c r="D93" s="65"/>
      <c r="E93" s="11"/>
      <c r="G93" s="65"/>
      <c r="H93" s="65"/>
      <c r="I93" s="65"/>
    </row>
    <row r="94" spans="1:9" x14ac:dyDescent="0.2">
      <c r="A94" s="65"/>
      <c r="B94" s="65"/>
      <c r="C94" s="65"/>
      <c r="D94" s="65"/>
      <c r="E94" s="11"/>
      <c r="G94" s="65"/>
      <c r="H94" s="65"/>
      <c r="I94" s="65"/>
    </row>
    <row r="95" spans="1:9" x14ac:dyDescent="0.2">
      <c r="A95" s="65"/>
      <c r="B95" s="65"/>
      <c r="C95" s="65"/>
      <c r="D95" s="65"/>
      <c r="E95" s="11"/>
      <c r="G95" s="65"/>
      <c r="H95" s="65"/>
      <c r="I95" s="65"/>
    </row>
    <row r="96" spans="1:9" x14ac:dyDescent="0.2">
      <c r="A96" s="65"/>
      <c r="B96" s="65"/>
      <c r="C96" s="65"/>
      <c r="D96" s="65"/>
      <c r="E96" s="11"/>
      <c r="G96" s="65"/>
      <c r="H96" s="65"/>
      <c r="I96" s="65"/>
    </row>
    <row r="97" spans="1:9" x14ac:dyDescent="0.2">
      <c r="A97" s="65"/>
      <c r="B97" s="65"/>
      <c r="C97" s="65"/>
      <c r="D97" s="65"/>
      <c r="E97" s="11"/>
      <c r="G97" s="65"/>
      <c r="H97" s="65"/>
      <c r="I97" s="65"/>
    </row>
    <row r="98" spans="1:9" x14ac:dyDescent="0.2">
      <c r="A98" s="65"/>
      <c r="B98" s="65"/>
      <c r="C98" s="65"/>
      <c r="D98" s="65"/>
      <c r="E98" s="11"/>
      <c r="G98" s="65"/>
      <c r="H98" s="65"/>
      <c r="I98" s="65"/>
    </row>
    <row r="99" spans="1:9" x14ac:dyDescent="0.2">
      <c r="A99" s="65"/>
      <c r="B99" s="65"/>
      <c r="C99" s="65"/>
      <c r="D99" s="65"/>
      <c r="E99" s="11"/>
      <c r="G99" s="65"/>
      <c r="H99" s="65"/>
      <c r="I99" s="65"/>
    </row>
    <row r="100" spans="1:9" x14ac:dyDescent="0.2">
      <c r="A100" s="65"/>
      <c r="B100" s="65"/>
      <c r="C100" s="65"/>
      <c r="D100" s="65"/>
      <c r="E100" s="11"/>
      <c r="G100" s="65"/>
      <c r="H100" s="65"/>
      <c r="I100" s="65"/>
    </row>
    <row r="101" spans="1:9" x14ac:dyDescent="0.2">
      <c r="A101" s="65"/>
      <c r="B101" s="65"/>
      <c r="C101" s="65"/>
      <c r="D101" s="65"/>
      <c r="E101" s="11"/>
      <c r="G101" s="65"/>
      <c r="H101" s="65"/>
      <c r="I101" s="65"/>
    </row>
    <row r="102" spans="1:9" x14ac:dyDescent="0.2">
      <c r="A102" s="65"/>
      <c r="B102" s="65"/>
      <c r="C102" s="65"/>
      <c r="D102" s="65"/>
      <c r="E102" s="11"/>
      <c r="G102" s="65"/>
      <c r="H102" s="65"/>
      <c r="I102" s="65"/>
    </row>
    <row r="103" spans="1:9" x14ac:dyDescent="0.2">
      <c r="A103" s="65"/>
      <c r="B103" s="65"/>
      <c r="C103" s="65"/>
      <c r="D103" s="65"/>
      <c r="E103" s="11"/>
      <c r="G103" s="65"/>
      <c r="H103" s="65"/>
      <c r="I103" s="65"/>
    </row>
    <row r="104" spans="1:9" x14ac:dyDescent="0.2">
      <c r="A104" s="65"/>
      <c r="B104" s="65"/>
      <c r="C104" s="65"/>
      <c r="D104" s="65"/>
      <c r="E104" s="11"/>
      <c r="G104" s="65"/>
      <c r="H104" s="65"/>
      <c r="I104" s="65"/>
    </row>
    <row r="105" spans="1:9" x14ac:dyDescent="0.2">
      <c r="A105" s="65"/>
      <c r="B105" s="65"/>
      <c r="C105" s="65"/>
      <c r="D105" s="65"/>
      <c r="E105" s="11"/>
      <c r="G105" s="65"/>
      <c r="H105" s="65"/>
      <c r="I105" s="65"/>
    </row>
    <row r="106" spans="1:9" x14ac:dyDescent="0.2">
      <c r="A106" s="65"/>
      <c r="B106" s="65"/>
      <c r="C106" s="65"/>
      <c r="D106" s="65"/>
      <c r="E106" s="11"/>
      <c r="G106" s="65"/>
      <c r="H106" s="65"/>
      <c r="I106" s="65"/>
    </row>
    <row r="107" spans="1:9" x14ac:dyDescent="0.2">
      <c r="A107" s="65"/>
      <c r="B107" s="65"/>
      <c r="C107" s="65"/>
      <c r="D107" s="65"/>
      <c r="E107" s="11"/>
      <c r="G107" s="65"/>
      <c r="H107" s="65"/>
      <c r="I107" s="65"/>
    </row>
    <row r="108" spans="1:9" x14ac:dyDescent="0.2">
      <c r="A108" s="65"/>
      <c r="B108" s="65"/>
      <c r="C108" s="65"/>
      <c r="D108" s="65"/>
      <c r="E108" s="11"/>
      <c r="G108" s="65"/>
      <c r="H108" s="65"/>
      <c r="I108" s="65"/>
    </row>
    <row r="109" spans="1:9" x14ac:dyDescent="0.2">
      <c r="A109" s="65"/>
      <c r="B109" s="65"/>
      <c r="C109" s="65"/>
      <c r="D109" s="65"/>
      <c r="E109" s="11"/>
      <c r="G109" s="65"/>
      <c r="H109" s="65"/>
      <c r="I109" s="65"/>
    </row>
    <row r="110" spans="1:9" x14ac:dyDescent="0.2">
      <c r="A110" s="65"/>
      <c r="B110" s="65"/>
      <c r="C110" s="65"/>
      <c r="D110" s="65"/>
      <c r="E110" s="11"/>
      <c r="G110" s="65"/>
      <c r="H110" s="65"/>
      <c r="I110" s="65"/>
    </row>
    <row r="111" spans="1:9" x14ac:dyDescent="0.2">
      <c r="A111" s="65" t="s">
        <v>1001</v>
      </c>
      <c r="B111" s="65"/>
      <c r="C111" s="65"/>
      <c r="D111" s="65"/>
      <c r="E111" s="11"/>
      <c r="G111" s="65"/>
      <c r="H111" s="65"/>
      <c r="I111" s="65"/>
    </row>
    <row r="112" spans="1:9" x14ac:dyDescent="0.2">
      <c r="A112" s="65"/>
      <c r="B112" s="65"/>
      <c r="C112" s="65"/>
      <c r="D112" s="65"/>
      <c r="E112" s="11"/>
      <c r="G112" s="65"/>
      <c r="H112" s="65"/>
      <c r="I112" s="65"/>
    </row>
    <row r="113" spans="1:9" x14ac:dyDescent="0.2">
      <c r="A113" s="65"/>
      <c r="B113" s="65"/>
      <c r="C113" s="65"/>
      <c r="D113" s="65"/>
      <c r="E113" s="11"/>
      <c r="G113" s="65"/>
      <c r="H113" s="65"/>
      <c r="I113" s="65"/>
    </row>
    <row r="114" spans="1:9" x14ac:dyDescent="0.2">
      <c r="A114" s="65"/>
      <c r="B114" s="65"/>
      <c r="C114" s="65"/>
      <c r="D114" s="65"/>
      <c r="E114" s="11"/>
      <c r="G114" s="65"/>
      <c r="H114" s="65"/>
      <c r="I114" s="65"/>
    </row>
    <row r="115" spans="1:9" x14ac:dyDescent="0.2">
      <c r="A115" s="65"/>
      <c r="B115" s="65"/>
      <c r="C115" s="65"/>
      <c r="D115" s="65"/>
      <c r="E115" s="11"/>
      <c r="G115" s="65"/>
      <c r="H115" s="65"/>
      <c r="I115" s="65"/>
    </row>
    <row r="116" spans="1:9" x14ac:dyDescent="0.2">
      <c r="A116" s="65"/>
      <c r="B116" s="65"/>
      <c r="C116" s="65"/>
      <c r="D116" s="65"/>
      <c r="E116" s="11"/>
      <c r="G116" s="65"/>
      <c r="H116" s="65"/>
      <c r="I116" s="65"/>
    </row>
    <row r="117" spans="1:9" x14ac:dyDescent="0.2">
      <c r="A117" s="65"/>
      <c r="B117" s="65"/>
      <c r="C117" s="65"/>
      <c r="D117" s="65"/>
      <c r="E117" s="11"/>
      <c r="G117" s="65"/>
      <c r="H117" s="65"/>
      <c r="I117" s="65"/>
    </row>
    <row r="118" spans="1:9" x14ac:dyDescent="0.2">
      <c r="A118" s="65"/>
      <c r="B118" s="65"/>
      <c r="C118" s="65"/>
      <c r="D118" s="65"/>
      <c r="E118" s="11"/>
      <c r="G118" s="65"/>
      <c r="H118" s="65"/>
      <c r="I118" s="65"/>
    </row>
    <row r="119" spans="1:9" x14ac:dyDescent="0.2">
      <c r="A119" s="65"/>
      <c r="B119" s="65"/>
      <c r="C119" s="65"/>
      <c r="D119" s="65"/>
      <c r="E119" s="11"/>
      <c r="G119" s="65"/>
      <c r="H119" s="65"/>
      <c r="I119" s="65"/>
    </row>
    <row r="120" spans="1:9" x14ac:dyDescent="0.2">
      <c r="A120" s="65"/>
      <c r="B120" s="65"/>
      <c r="C120" s="65"/>
      <c r="D120" s="65"/>
      <c r="E120" s="11"/>
      <c r="G120" s="65"/>
      <c r="H120" s="65"/>
      <c r="I120" s="65"/>
    </row>
    <row r="121" spans="1:9" x14ac:dyDescent="0.2">
      <c r="A121" s="65"/>
      <c r="B121" s="65"/>
      <c r="C121" s="65"/>
      <c r="D121" s="65"/>
      <c r="E121" s="11"/>
      <c r="G121" s="65"/>
      <c r="H121" s="65"/>
      <c r="I121" s="65"/>
    </row>
    <row r="122" spans="1:9" x14ac:dyDescent="0.2">
      <c r="A122" s="65"/>
      <c r="B122" s="65"/>
      <c r="C122" s="65"/>
      <c r="D122" s="65"/>
      <c r="E122" s="11"/>
      <c r="G122" s="65"/>
      <c r="H122" s="65"/>
      <c r="I122" s="65"/>
    </row>
    <row r="123" spans="1:9" x14ac:dyDescent="0.2">
      <c r="A123" s="65"/>
      <c r="B123" s="65"/>
      <c r="C123" s="65"/>
      <c r="D123" s="65"/>
      <c r="E123" s="11"/>
      <c r="G123" s="65"/>
      <c r="H123" s="65"/>
      <c r="I123" s="65"/>
    </row>
    <row r="124" spans="1:9" x14ac:dyDescent="0.2">
      <c r="A124" s="65"/>
      <c r="B124" s="65"/>
      <c r="C124" s="65"/>
      <c r="D124" s="65"/>
      <c r="E124" s="11"/>
      <c r="G124" s="65"/>
      <c r="H124" s="65"/>
      <c r="I124" s="65"/>
    </row>
    <row r="125" spans="1:9" x14ac:dyDescent="0.2">
      <c r="A125" s="65"/>
      <c r="B125" s="65"/>
      <c r="C125" s="65"/>
      <c r="D125" s="65"/>
      <c r="E125" s="11"/>
      <c r="G125" s="65"/>
      <c r="H125" s="65"/>
      <c r="I125" s="65"/>
    </row>
    <row r="126" spans="1:9" x14ac:dyDescent="0.2">
      <c r="A126" s="65"/>
      <c r="B126" s="65"/>
      <c r="C126" s="65"/>
      <c r="D126" s="65"/>
      <c r="E126" s="11"/>
      <c r="G126" s="65"/>
      <c r="H126" s="65"/>
      <c r="I126" s="65"/>
    </row>
    <row r="127" spans="1:9" x14ac:dyDescent="0.2">
      <c r="A127" s="65"/>
      <c r="B127" s="65"/>
      <c r="C127" s="65"/>
      <c r="D127" s="65"/>
      <c r="E127" s="11"/>
      <c r="G127" s="65"/>
      <c r="H127" s="65"/>
      <c r="I127" s="65"/>
    </row>
    <row r="128" spans="1:9" x14ac:dyDescent="0.2">
      <c r="A128" s="65"/>
      <c r="B128" s="65"/>
      <c r="C128" s="65"/>
      <c r="D128" s="65"/>
      <c r="E128" s="11"/>
      <c r="G128" s="65"/>
      <c r="H128" s="65"/>
      <c r="I128" s="65"/>
    </row>
    <row r="129" spans="1:9" x14ac:dyDescent="0.2">
      <c r="A129" s="65"/>
      <c r="B129" s="65"/>
      <c r="C129" s="65"/>
      <c r="D129" s="65"/>
      <c r="E129" s="11"/>
      <c r="G129" s="65"/>
      <c r="H129" s="65"/>
      <c r="I129" s="65"/>
    </row>
    <row r="130" spans="1:9" x14ac:dyDescent="0.2">
      <c r="A130" s="65"/>
      <c r="B130" s="65"/>
      <c r="C130" s="65"/>
      <c r="D130" s="65"/>
      <c r="E130" s="11"/>
      <c r="G130" s="65"/>
      <c r="H130" s="65"/>
      <c r="I130" s="65"/>
    </row>
    <row r="131" spans="1:9" x14ac:dyDescent="0.2">
      <c r="A131" s="65"/>
      <c r="B131" s="65"/>
      <c r="C131" s="65"/>
      <c r="D131" s="65"/>
      <c r="E131" s="11"/>
      <c r="G131" s="65"/>
      <c r="H131" s="65"/>
      <c r="I131" s="65"/>
    </row>
    <row r="132" spans="1:9" x14ac:dyDescent="0.2">
      <c r="A132" s="65"/>
      <c r="B132" s="65"/>
      <c r="C132" s="65"/>
      <c r="D132" s="65"/>
      <c r="E132" s="11"/>
      <c r="G132" s="65"/>
      <c r="H132" s="65"/>
      <c r="I132" s="65"/>
    </row>
    <row r="133" spans="1:9" x14ac:dyDescent="0.2">
      <c r="A133" s="65"/>
      <c r="B133" s="65"/>
      <c r="C133" s="65"/>
      <c r="D133" s="65"/>
      <c r="E133" s="11"/>
      <c r="G133" s="65"/>
      <c r="H133" s="65"/>
      <c r="I133" s="65"/>
    </row>
    <row r="134" spans="1:9" x14ac:dyDescent="0.2">
      <c r="A134" s="65"/>
      <c r="B134" s="65"/>
      <c r="C134" s="65"/>
      <c r="D134" s="65"/>
      <c r="E134" s="11"/>
      <c r="G134" s="65"/>
      <c r="H134" s="65"/>
      <c r="I134" s="65"/>
    </row>
    <row r="135" spans="1:9" x14ac:dyDescent="0.2">
      <c r="A135" s="65"/>
      <c r="B135" s="65"/>
      <c r="C135" s="65"/>
      <c r="D135" s="65"/>
      <c r="E135" s="11"/>
      <c r="G135" s="65"/>
      <c r="H135" s="65"/>
      <c r="I135" s="65"/>
    </row>
    <row r="136" spans="1:9" x14ac:dyDescent="0.2">
      <c r="A136" s="65"/>
      <c r="B136" s="65"/>
      <c r="C136" s="65"/>
      <c r="D136" s="65"/>
      <c r="E136" s="11"/>
      <c r="G136" s="65"/>
      <c r="H136" s="65"/>
      <c r="I136" s="65"/>
    </row>
    <row r="137" spans="1:9" x14ac:dyDescent="0.2">
      <c r="A137" s="65"/>
      <c r="B137" s="65"/>
      <c r="C137" s="65"/>
      <c r="D137" s="65"/>
      <c r="E137" s="11"/>
      <c r="G137" s="65"/>
      <c r="H137" s="65"/>
      <c r="I137" s="65"/>
    </row>
    <row r="138" spans="1:9" x14ac:dyDescent="0.2">
      <c r="A138" s="65"/>
      <c r="B138" s="65"/>
      <c r="C138" s="65"/>
      <c r="D138" s="65"/>
      <c r="E138" s="11"/>
      <c r="G138" s="65"/>
      <c r="H138" s="65"/>
      <c r="I138" s="65"/>
    </row>
    <row r="139" spans="1:9" x14ac:dyDescent="0.2">
      <c r="A139" s="65"/>
      <c r="B139" s="65"/>
      <c r="C139" s="65"/>
      <c r="D139" s="65"/>
      <c r="E139" s="11"/>
      <c r="G139" s="65"/>
      <c r="H139" s="65"/>
      <c r="I139" s="65"/>
    </row>
    <row r="140" spans="1:9" x14ac:dyDescent="0.2">
      <c r="A140" s="65"/>
      <c r="B140" s="65"/>
      <c r="C140" s="65"/>
      <c r="D140" s="65"/>
      <c r="E140" s="11"/>
      <c r="G140" s="65"/>
      <c r="H140" s="65"/>
      <c r="I140" s="65"/>
    </row>
    <row r="141" spans="1:9" x14ac:dyDescent="0.2">
      <c r="A141" s="65"/>
      <c r="B141" s="65"/>
      <c r="C141" s="65"/>
      <c r="D141" s="65"/>
      <c r="E141" s="11"/>
      <c r="G141" s="65"/>
      <c r="H141" s="65"/>
      <c r="I141" s="65"/>
    </row>
    <row r="142" spans="1:9" x14ac:dyDescent="0.2">
      <c r="A142" s="65"/>
      <c r="B142" s="65"/>
      <c r="C142" s="65"/>
      <c r="D142" s="65"/>
      <c r="E142" s="11"/>
      <c r="G142" s="65"/>
      <c r="H142" s="65"/>
      <c r="I142" s="65"/>
    </row>
    <row r="143" spans="1:9" x14ac:dyDescent="0.2">
      <c r="A143" s="65"/>
      <c r="B143" s="65"/>
      <c r="C143" s="65"/>
      <c r="D143" s="65"/>
      <c r="E143" s="11"/>
      <c r="G143" s="65"/>
      <c r="H143" s="65"/>
      <c r="I143" s="65"/>
    </row>
    <row r="144" spans="1:9" x14ac:dyDescent="0.2">
      <c r="A144" s="65"/>
      <c r="B144" s="65"/>
      <c r="C144" s="65"/>
      <c r="D144" s="65"/>
      <c r="E144" s="11"/>
      <c r="G144" s="65"/>
      <c r="H144" s="65"/>
      <c r="I144" s="65"/>
    </row>
    <row r="145" spans="1:9" x14ac:dyDescent="0.2">
      <c r="A145" s="65"/>
      <c r="B145" s="65"/>
      <c r="C145" s="65"/>
      <c r="D145" s="65"/>
      <c r="E145" s="11"/>
      <c r="G145" s="65"/>
      <c r="H145" s="65"/>
      <c r="I145" s="65"/>
    </row>
    <row r="146" spans="1:9" x14ac:dyDescent="0.2">
      <c r="A146" s="65"/>
      <c r="B146" s="65"/>
      <c r="C146" s="65"/>
      <c r="D146" s="65"/>
      <c r="E146" s="11"/>
      <c r="G146" s="65"/>
      <c r="H146" s="65"/>
      <c r="I146" s="65"/>
    </row>
    <row r="147" spans="1:9" x14ac:dyDescent="0.2">
      <c r="A147" s="65"/>
      <c r="B147" s="65"/>
      <c r="C147" s="65"/>
      <c r="D147" s="65"/>
      <c r="E147" s="11"/>
      <c r="G147" s="65"/>
      <c r="H147" s="65"/>
      <c r="I147" s="65"/>
    </row>
    <row r="148" spans="1:9" x14ac:dyDescent="0.2">
      <c r="A148" s="65"/>
      <c r="B148" s="65"/>
      <c r="C148" s="65"/>
      <c r="D148" s="65"/>
      <c r="E148" s="11"/>
      <c r="G148" s="65"/>
      <c r="H148" s="65"/>
      <c r="I148" s="65"/>
    </row>
    <row r="149" spans="1:9" x14ac:dyDescent="0.2">
      <c r="A149" s="65"/>
      <c r="B149" s="65"/>
      <c r="C149" s="65"/>
      <c r="D149" s="65"/>
      <c r="E149" s="11"/>
      <c r="G149" s="65"/>
      <c r="H149" s="65"/>
      <c r="I149" s="65"/>
    </row>
    <row r="150" spans="1:9" x14ac:dyDescent="0.2">
      <c r="A150" s="65"/>
      <c r="B150" s="65"/>
      <c r="C150" s="65"/>
      <c r="D150" s="65"/>
      <c r="E150" s="11"/>
      <c r="G150" s="65"/>
      <c r="H150" s="65"/>
      <c r="I150" s="65"/>
    </row>
    <row r="151" spans="1:9" x14ac:dyDescent="0.2">
      <c r="A151" s="65"/>
      <c r="B151" s="65"/>
      <c r="C151" s="65"/>
      <c r="D151" s="65"/>
      <c r="E151" s="11"/>
      <c r="G151" s="65"/>
      <c r="H151" s="65"/>
      <c r="I151" s="65"/>
    </row>
    <row r="152" spans="1:9" x14ac:dyDescent="0.2">
      <c r="A152" s="65"/>
      <c r="B152" s="65"/>
      <c r="C152" s="65"/>
      <c r="D152" s="65"/>
      <c r="E152" s="11"/>
      <c r="G152" s="65"/>
      <c r="H152" s="65"/>
      <c r="I152" s="65"/>
    </row>
    <row r="153" spans="1:9" x14ac:dyDescent="0.2">
      <c r="A153" s="65"/>
      <c r="B153" s="65"/>
      <c r="C153" s="65"/>
      <c r="D153" s="65"/>
      <c r="E153" s="11"/>
      <c r="G153" s="65"/>
      <c r="H153" s="65"/>
      <c r="I153" s="65"/>
    </row>
    <row r="154" spans="1:9" x14ac:dyDescent="0.2">
      <c r="A154" s="65"/>
      <c r="B154" s="65"/>
      <c r="C154" s="65"/>
      <c r="D154" s="65"/>
      <c r="E154" s="11"/>
      <c r="G154" s="65"/>
      <c r="H154" s="65"/>
      <c r="I154" s="65"/>
    </row>
    <row r="155" spans="1:9" x14ac:dyDescent="0.2">
      <c r="A155" s="65"/>
      <c r="B155" s="65"/>
      <c r="C155" s="65"/>
      <c r="D155" s="65"/>
      <c r="E155" s="11"/>
      <c r="G155" s="65"/>
      <c r="H155" s="65"/>
      <c r="I155" s="65"/>
    </row>
    <row r="156" spans="1:9" x14ac:dyDescent="0.2">
      <c r="A156" s="65"/>
      <c r="B156" s="65"/>
      <c r="C156" s="65"/>
      <c r="D156" s="65"/>
      <c r="E156" s="11"/>
      <c r="G156" s="65"/>
      <c r="H156" s="65"/>
      <c r="I156" s="65"/>
    </row>
    <row r="157" spans="1:9" x14ac:dyDescent="0.2">
      <c r="A157" s="65"/>
      <c r="B157" s="65"/>
      <c r="C157" s="65"/>
      <c r="D157" s="65"/>
      <c r="E157" s="11"/>
      <c r="G157" s="65"/>
      <c r="H157" s="65"/>
      <c r="I157" s="65"/>
    </row>
    <row r="158" spans="1:9" x14ac:dyDescent="0.2">
      <c r="A158" s="65"/>
      <c r="B158" s="65"/>
      <c r="C158" s="65"/>
      <c r="D158" s="65"/>
      <c r="E158" s="11"/>
      <c r="G158" s="65"/>
      <c r="H158" s="65"/>
      <c r="I158" s="65"/>
    </row>
    <row r="159" spans="1:9" x14ac:dyDescent="0.2">
      <c r="A159" s="65"/>
      <c r="B159" s="65"/>
      <c r="C159" s="65"/>
      <c r="D159" s="65"/>
      <c r="E159" s="11"/>
      <c r="G159" s="65"/>
      <c r="H159" s="65"/>
      <c r="I159" s="65"/>
    </row>
    <row r="160" spans="1:9" x14ac:dyDescent="0.2">
      <c r="A160" s="65"/>
      <c r="B160" s="65"/>
      <c r="C160" s="65"/>
      <c r="D160" s="65"/>
      <c r="E160" s="11"/>
      <c r="G160" s="65"/>
      <c r="H160" s="65"/>
      <c r="I160" s="65"/>
    </row>
    <row r="161" spans="1:9" x14ac:dyDescent="0.2">
      <c r="A161" s="65"/>
      <c r="B161" s="65"/>
      <c r="C161" s="65"/>
      <c r="D161" s="65"/>
      <c r="E161" s="11"/>
      <c r="G161" s="65"/>
      <c r="H161" s="65"/>
      <c r="I161" s="65"/>
    </row>
    <row r="162" spans="1:9" x14ac:dyDescent="0.2">
      <c r="A162" s="65"/>
      <c r="B162" s="65"/>
      <c r="C162" s="65"/>
      <c r="D162" s="65"/>
      <c r="E162" s="11"/>
      <c r="G162" s="65"/>
      <c r="H162" s="65"/>
      <c r="I162" s="65"/>
    </row>
    <row r="163" spans="1:9" x14ac:dyDescent="0.2">
      <c r="A163" s="65"/>
      <c r="B163" s="65"/>
      <c r="C163" s="65"/>
      <c r="D163" s="65"/>
      <c r="E163" s="11"/>
      <c r="G163" s="65"/>
      <c r="H163" s="65"/>
      <c r="I163" s="65"/>
    </row>
    <row r="164" spans="1:9" x14ac:dyDescent="0.2">
      <c r="A164" s="65"/>
      <c r="B164" s="65"/>
      <c r="C164" s="65"/>
      <c r="D164" s="65"/>
      <c r="E164" s="11"/>
      <c r="G164" s="65"/>
      <c r="H164" s="65"/>
      <c r="I164" s="65"/>
    </row>
    <row r="165" spans="1:9" x14ac:dyDescent="0.2">
      <c r="A165" s="65"/>
      <c r="B165" s="65"/>
      <c r="C165" s="65"/>
      <c r="D165" s="65"/>
      <c r="E165" s="11"/>
      <c r="G165" s="65"/>
      <c r="H165" s="65"/>
      <c r="I165" s="65"/>
    </row>
    <row r="166" spans="1:9" x14ac:dyDescent="0.2">
      <c r="A166" s="65"/>
      <c r="B166" s="65"/>
      <c r="C166" s="65"/>
      <c r="D166" s="65"/>
      <c r="E166" s="11"/>
      <c r="G166" s="65"/>
      <c r="H166" s="65"/>
      <c r="I166" s="65"/>
    </row>
    <row r="167" spans="1:9" x14ac:dyDescent="0.2">
      <c r="A167" s="65"/>
      <c r="B167" s="65"/>
      <c r="C167" s="65"/>
      <c r="D167" s="65"/>
      <c r="E167" s="11"/>
      <c r="G167" s="65"/>
      <c r="H167" s="65"/>
      <c r="I167" s="65"/>
    </row>
    <row r="168" spans="1:9" x14ac:dyDescent="0.2">
      <c r="A168" s="65"/>
      <c r="B168" s="65"/>
      <c r="C168" s="65"/>
      <c r="D168" s="65"/>
      <c r="E168" s="11"/>
      <c r="G168" s="65"/>
      <c r="H168" s="65"/>
      <c r="I168" s="65"/>
    </row>
    <row r="169" spans="1:9" x14ac:dyDescent="0.2">
      <c r="A169" s="65"/>
      <c r="B169" s="65"/>
      <c r="C169" s="65"/>
      <c r="D169" s="65"/>
      <c r="E169" s="11"/>
      <c r="G169" s="65"/>
      <c r="H169" s="65"/>
      <c r="I169" s="65"/>
    </row>
    <row r="170" spans="1:9" x14ac:dyDescent="0.2">
      <c r="A170" s="65"/>
      <c r="B170" s="65"/>
      <c r="C170" s="65"/>
      <c r="D170" s="65"/>
      <c r="E170" s="11"/>
      <c r="G170" s="65"/>
      <c r="H170" s="65"/>
      <c r="I170" s="65"/>
    </row>
    <row r="171" spans="1:9" x14ac:dyDescent="0.2">
      <c r="A171" s="65"/>
      <c r="B171" s="65"/>
      <c r="C171" s="65"/>
      <c r="D171" s="65"/>
      <c r="E171" s="11"/>
      <c r="G171" s="65"/>
      <c r="H171" s="65"/>
      <c r="I171" s="65"/>
    </row>
    <row r="172" spans="1:9" x14ac:dyDescent="0.2">
      <c r="A172" s="65"/>
      <c r="B172" s="65"/>
      <c r="C172" s="65"/>
      <c r="D172" s="65"/>
      <c r="E172" s="11"/>
      <c r="G172" s="65"/>
      <c r="H172" s="65"/>
      <c r="I172" s="65"/>
    </row>
    <row r="173" spans="1:9" x14ac:dyDescent="0.2">
      <c r="A173" s="65"/>
      <c r="B173" s="65"/>
      <c r="C173" s="65"/>
      <c r="D173" s="65"/>
      <c r="E173" s="11"/>
      <c r="G173" s="65"/>
      <c r="H173" s="65"/>
      <c r="I173" s="65"/>
    </row>
    <row r="174" spans="1:9" x14ac:dyDescent="0.2">
      <c r="A174" s="65"/>
      <c r="B174" s="65"/>
      <c r="C174" s="65"/>
      <c r="D174" s="65"/>
      <c r="E174" s="11"/>
      <c r="G174" s="65"/>
      <c r="H174" s="65"/>
      <c r="I174" s="65"/>
    </row>
    <row r="175" spans="1:9" x14ac:dyDescent="0.2">
      <c r="A175" s="65"/>
      <c r="B175" s="65"/>
      <c r="C175" s="65"/>
      <c r="D175" s="65"/>
      <c r="E175" s="11"/>
      <c r="G175" s="65"/>
      <c r="H175" s="65"/>
      <c r="I175" s="65"/>
    </row>
    <row r="176" spans="1:9" x14ac:dyDescent="0.2">
      <c r="A176" s="65"/>
      <c r="B176" s="65"/>
      <c r="C176" s="65"/>
      <c r="D176" s="65"/>
      <c r="E176" s="11"/>
      <c r="G176" s="65"/>
      <c r="H176" s="65"/>
      <c r="I176" s="65"/>
    </row>
    <row r="177" spans="1:9" x14ac:dyDescent="0.2">
      <c r="A177" s="65"/>
      <c r="B177" s="65"/>
      <c r="C177" s="65"/>
      <c r="D177" s="65"/>
      <c r="E177" s="11"/>
      <c r="G177" s="65"/>
      <c r="H177" s="65"/>
      <c r="I177" s="65"/>
    </row>
    <row r="178" spans="1:9" x14ac:dyDescent="0.2">
      <c r="A178" s="65"/>
      <c r="B178" s="65"/>
      <c r="C178" s="65"/>
      <c r="D178" s="65"/>
      <c r="E178" s="11"/>
      <c r="G178" s="65"/>
      <c r="H178" s="65"/>
      <c r="I178" s="65"/>
    </row>
    <row r="179" spans="1:9" x14ac:dyDescent="0.2">
      <c r="A179" s="65"/>
      <c r="B179" s="65"/>
      <c r="C179" s="65"/>
      <c r="D179" s="65"/>
      <c r="E179" s="11"/>
      <c r="G179" s="65"/>
      <c r="H179" s="65"/>
      <c r="I179" s="65"/>
    </row>
    <row r="180" spans="1:9" x14ac:dyDescent="0.2">
      <c r="A180" s="65"/>
      <c r="B180" s="65"/>
      <c r="C180" s="65"/>
      <c r="D180" s="65"/>
      <c r="E180" s="11"/>
      <c r="G180" s="65"/>
      <c r="H180" s="65"/>
      <c r="I180" s="65"/>
    </row>
    <row r="181" spans="1:9" x14ac:dyDescent="0.2">
      <c r="A181" s="65"/>
      <c r="B181" s="65"/>
      <c r="C181" s="65"/>
      <c r="D181" s="65"/>
      <c r="E181" s="11"/>
      <c r="G181" s="65"/>
      <c r="H181" s="65"/>
      <c r="I181" s="65"/>
    </row>
    <row r="182" spans="1:9" x14ac:dyDescent="0.2">
      <c r="A182" s="65"/>
      <c r="B182" s="65"/>
      <c r="C182" s="65"/>
      <c r="D182" s="65"/>
      <c r="E182" s="11"/>
      <c r="G182" s="65"/>
      <c r="H182" s="65"/>
      <c r="I182" s="65"/>
    </row>
    <row r="183" spans="1:9" x14ac:dyDescent="0.2">
      <c r="A183" s="65"/>
      <c r="B183" s="65"/>
      <c r="C183" s="65"/>
      <c r="D183" s="65"/>
      <c r="E183" s="11"/>
      <c r="G183" s="65"/>
      <c r="H183" s="65"/>
      <c r="I183" s="65"/>
    </row>
    <row r="184" spans="1:9" x14ac:dyDescent="0.2">
      <c r="A184" s="65"/>
      <c r="B184" s="65"/>
      <c r="C184" s="65"/>
      <c r="D184" s="65"/>
      <c r="E184" s="11"/>
      <c r="G184" s="65"/>
      <c r="H184" s="65"/>
      <c r="I184" s="65"/>
    </row>
    <row r="185" spans="1:9" x14ac:dyDescent="0.2">
      <c r="A185" s="65"/>
      <c r="B185" s="65"/>
      <c r="C185" s="65"/>
      <c r="D185" s="65"/>
      <c r="E185" s="11"/>
      <c r="G185" s="65"/>
      <c r="H185" s="65"/>
      <c r="I185" s="65"/>
    </row>
    <row r="186" spans="1:9" x14ac:dyDescent="0.2">
      <c r="A186" s="65"/>
      <c r="B186" s="65"/>
      <c r="C186" s="65"/>
      <c r="D186" s="65"/>
      <c r="E186" s="11"/>
      <c r="G186" s="65"/>
      <c r="H186" s="65"/>
      <c r="I186" s="65"/>
    </row>
    <row r="187" spans="1:9" x14ac:dyDescent="0.2">
      <c r="A187" s="65"/>
      <c r="B187" s="65"/>
      <c r="C187" s="65"/>
      <c r="D187" s="65"/>
      <c r="E187" s="11"/>
      <c r="G187" s="65"/>
      <c r="H187" s="65"/>
      <c r="I187" s="65"/>
    </row>
    <row r="188" spans="1:9" x14ac:dyDescent="0.2">
      <c r="A188" s="65"/>
      <c r="B188" s="65"/>
      <c r="C188" s="65"/>
      <c r="D188" s="65"/>
      <c r="E188" s="11"/>
      <c r="G188" s="65"/>
      <c r="H188" s="65"/>
      <c r="I188" s="65"/>
    </row>
    <row r="189" spans="1:9" x14ac:dyDescent="0.2">
      <c r="A189" s="65"/>
      <c r="B189" s="65"/>
      <c r="C189" s="65"/>
      <c r="D189" s="65"/>
      <c r="E189" s="11"/>
      <c r="G189" s="65"/>
      <c r="H189" s="65"/>
      <c r="I189" s="65"/>
    </row>
    <row r="190" spans="1:9" x14ac:dyDescent="0.2">
      <c r="A190" s="65"/>
      <c r="B190" s="65"/>
      <c r="C190" s="65"/>
      <c r="D190" s="65"/>
      <c r="E190" s="11"/>
      <c r="G190" s="65"/>
      <c r="H190" s="65"/>
      <c r="I190" s="65"/>
    </row>
    <row r="191" spans="1:9" x14ac:dyDescent="0.2">
      <c r="A191" s="65"/>
      <c r="B191" s="65"/>
      <c r="C191" s="65"/>
      <c r="D191" s="65"/>
      <c r="E191" s="11"/>
      <c r="G191" s="65"/>
      <c r="H191" s="65"/>
      <c r="I191" s="65"/>
    </row>
    <row r="192" spans="1:9" x14ac:dyDescent="0.2">
      <c r="A192" s="65"/>
      <c r="B192" s="65"/>
      <c r="C192" s="65"/>
      <c r="D192" s="65"/>
      <c r="E192" s="11"/>
      <c r="G192" s="65"/>
      <c r="H192" s="65"/>
      <c r="I192" s="65"/>
    </row>
    <row r="193" spans="1:9" x14ac:dyDescent="0.2">
      <c r="A193" s="65"/>
      <c r="B193" s="65"/>
      <c r="C193" s="65"/>
      <c r="D193" s="65"/>
      <c r="E193" s="11"/>
      <c r="G193" s="65"/>
      <c r="H193" s="65"/>
      <c r="I193" s="65"/>
    </row>
    <row r="194" spans="1:9" x14ac:dyDescent="0.2">
      <c r="A194" s="65"/>
      <c r="B194" s="65"/>
      <c r="C194" s="65"/>
      <c r="D194" s="65"/>
      <c r="E194" s="11"/>
      <c r="G194" s="65"/>
      <c r="H194" s="65"/>
      <c r="I194" s="65"/>
    </row>
    <row r="195" spans="1:9" x14ac:dyDescent="0.2">
      <c r="A195" s="65"/>
      <c r="B195" s="65"/>
      <c r="C195" s="65"/>
      <c r="D195" s="65"/>
      <c r="E195" s="11"/>
      <c r="G195" s="65"/>
      <c r="H195" s="65"/>
      <c r="I195" s="65"/>
    </row>
    <row r="196" spans="1:9" x14ac:dyDescent="0.2">
      <c r="A196" s="65"/>
      <c r="B196" s="65"/>
      <c r="C196" s="65"/>
      <c r="D196" s="65"/>
      <c r="E196" s="11"/>
      <c r="G196" s="65"/>
      <c r="H196" s="65"/>
      <c r="I196" s="65"/>
    </row>
    <row r="197" spans="1:9" x14ac:dyDescent="0.2">
      <c r="A197" s="65"/>
      <c r="B197" s="65"/>
      <c r="C197" s="65"/>
      <c r="D197" s="65"/>
      <c r="E197" s="11"/>
      <c r="G197" s="65"/>
      <c r="H197" s="65"/>
      <c r="I197" s="65"/>
    </row>
    <row r="198" spans="1:9" x14ac:dyDescent="0.2">
      <c r="A198" s="65"/>
      <c r="B198" s="65"/>
      <c r="C198" s="65"/>
      <c r="D198" s="65"/>
      <c r="E198" s="11"/>
      <c r="G198" s="65"/>
      <c r="H198" s="65"/>
      <c r="I198" s="65"/>
    </row>
    <row r="199" spans="1:9" x14ac:dyDescent="0.2">
      <c r="A199" s="65"/>
      <c r="B199" s="65"/>
      <c r="C199" s="65"/>
      <c r="D199" s="65"/>
      <c r="E199" s="11"/>
      <c r="G199" s="65"/>
      <c r="H199" s="65"/>
      <c r="I199" s="65"/>
    </row>
    <row r="200" spans="1:9" x14ac:dyDescent="0.2">
      <c r="A200" s="65"/>
      <c r="B200" s="65"/>
      <c r="C200" s="65"/>
      <c r="D200" s="65"/>
      <c r="E200" s="11"/>
      <c r="G200" s="65"/>
      <c r="H200" s="65"/>
      <c r="I200" s="65"/>
    </row>
    <row r="201" spans="1:9" x14ac:dyDescent="0.2">
      <c r="A201" s="65"/>
      <c r="B201" s="65"/>
      <c r="C201" s="65"/>
      <c r="D201" s="65"/>
      <c r="E201" s="11"/>
      <c r="G201" s="65"/>
      <c r="H201" s="65"/>
      <c r="I201" s="65"/>
    </row>
    <row r="202" spans="1:9" x14ac:dyDescent="0.2">
      <c r="A202" s="65"/>
      <c r="B202" s="65"/>
      <c r="C202" s="65"/>
      <c r="D202" s="65"/>
      <c r="E202" s="11"/>
      <c r="G202" s="65"/>
      <c r="H202" s="65"/>
      <c r="I202" s="65"/>
    </row>
    <row r="203" spans="1:9" x14ac:dyDescent="0.2">
      <c r="A203" s="65"/>
      <c r="B203" s="65"/>
      <c r="C203" s="65"/>
      <c r="D203" s="65"/>
      <c r="E203" s="11"/>
      <c r="G203" s="65"/>
      <c r="H203" s="65"/>
      <c r="I203" s="65"/>
    </row>
    <row r="204" spans="1:9" x14ac:dyDescent="0.2">
      <c r="A204" s="65"/>
      <c r="B204" s="65"/>
      <c r="C204" s="65"/>
      <c r="D204" s="65"/>
      <c r="E204" s="11"/>
      <c r="G204" s="65"/>
      <c r="H204" s="65"/>
      <c r="I204" s="65"/>
    </row>
    <row r="205" spans="1:9" x14ac:dyDescent="0.2">
      <c r="A205" s="65"/>
      <c r="B205" s="65"/>
      <c r="C205" s="65"/>
      <c r="D205" s="65"/>
      <c r="E205" s="11"/>
      <c r="G205" s="65"/>
      <c r="H205" s="65"/>
      <c r="I205" s="65"/>
    </row>
    <row r="206" spans="1:9" x14ac:dyDescent="0.2">
      <c r="A206" s="65"/>
      <c r="B206" s="65"/>
      <c r="C206" s="65"/>
      <c r="D206" s="65"/>
      <c r="E206" s="11"/>
      <c r="G206" s="65"/>
      <c r="H206" s="65"/>
      <c r="I206" s="65"/>
    </row>
    <row r="207" spans="1:9" x14ac:dyDescent="0.2">
      <c r="A207" s="65"/>
      <c r="B207" s="65"/>
      <c r="C207" s="65"/>
      <c r="D207" s="65"/>
      <c r="E207" s="11"/>
      <c r="G207" s="65"/>
      <c r="H207" s="65"/>
      <c r="I207" s="65"/>
    </row>
    <row r="208" spans="1:9" x14ac:dyDescent="0.2">
      <c r="A208" s="65"/>
      <c r="B208" s="65"/>
      <c r="C208" s="65"/>
      <c r="D208" s="65"/>
      <c r="E208" s="11"/>
      <c r="G208" s="65"/>
      <c r="H208" s="65"/>
      <c r="I208" s="65"/>
    </row>
    <row r="209" spans="1:9" x14ac:dyDescent="0.2">
      <c r="A209" s="65"/>
      <c r="B209" s="65"/>
      <c r="C209" s="65"/>
      <c r="D209" s="65"/>
      <c r="E209" s="11"/>
      <c r="G209" s="65"/>
      <c r="H209" s="65"/>
      <c r="I209" s="65"/>
    </row>
    <row r="210" spans="1:9" x14ac:dyDescent="0.2">
      <c r="A210" s="65"/>
      <c r="B210" s="65"/>
      <c r="C210" s="65"/>
      <c r="D210" s="65"/>
      <c r="E210" s="11"/>
      <c r="G210" s="65"/>
      <c r="H210" s="65"/>
      <c r="I210" s="65"/>
    </row>
    <row r="211" spans="1:9" x14ac:dyDescent="0.2">
      <c r="A211" s="65"/>
      <c r="B211" s="65"/>
      <c r="C211" s="65"/>
      <c r="D211" s="65"/>
      <c r="E211" s="11"/>
      <c r="G211" s="65"/>
      <c r="H211" s="65"/>
      <c r="I211" s="65"/>
    </row>
    <row r="212" spans="1:9" x14ac:dyDescent="0.2">
      <c r="A212" s="65"/>
      <c r="B212" s="65"/>
      <c r="C212" s="65"/>
      <c r="D212" s="65"/>
      <c r="E212" s="11"/>
      <c r="G212" s="65"/>
      <c r="H212" s="65"/>
      <c r="I212" s="65"/>
    </row>
    <row r="213" spans="1:9" x14ac:dyDescent="0.2">
      <c r="A213" s="65"/>
      <c r="B213" s="65"/>
      <c r="C213" s="65"/>
      <c r="D213" s="65"/>
      <c r="E213" s="11"/>
      <c r="G213" s="65"/>
      <c r="H213" s="65"/>
      <c r="I213" s="65"/>
    </row>
  </sheetData>
  <mergeCells count="1">
    <mergeCell ref="A1:F1"/>
  </mergeCells>
  <conditionalFormatting sqref="F2:F3">
    <cfRule type="cellIs" dxfId="33" priority="3" stopIfTrue="1" operator="between">
      <formula>0.009</formula>
      <formula>-0.009</formula>
    </cfRule>
  </conditionalFormatting>
  <conditionalFormatting sqref="F5:F107">
    <cfRule type="cellIs" dxfId="32" priority="1" stopIfTrue="1" operator="between">
      <formula>0.009</formula>
      <formula>-0.009</formula>
    </cfRule>
  </conditionalFormatting>
  <conditionalFormatting sqref="F208:F65536">
    <cfRule type="cellIs" dxfId="31" priority="2" stopIfTrue="1" operator="between">
      <formula>0.009</formula>
      <formula>-0.009</formula>
    </cfRule>
  </conditionalFormatting>
  <hyperlinks>
    <hyperlink ref="A72" r:id="rId1" tooltip="https://www.franklintempletonindia.com/downloadsServlet/pdf/product-labels-jg9o5k7l" display="https://www.franklintempletonindia.com/downloadsServlet/pdf/product-labels-jg9o5k7l" xr:uid="{00000000-0004-0000-1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229"/>
  <sheetViews>
    <sheetView workbookViewId="0">
      <selection sqref="A1:F1"/>
    </sheetView>
  </sheetViews>
  <sheetFormatPr defaultColWidth="9.08984375" defaultRowHeight="10" x14ac:dyDescent="0.2"/>
  <cols>
    <col min="1" max="1" width="38.6328125" style="7" bestFit="1" customWidth="1"/>
    <col min="2" max="2" width="33.08984375" style="7" bestFit="1" customWidth="1"/>
    <col min="3" max="3" width="35.453125" style="7" bestFit="1" customWidth="1"/>
    <col min="4" max="4" width="15" style="7" bestFit="1" customWidth="1"/>
    <col min="5" max="5" width="26.54296875" style="10" customWidth="1"/>
    <col min="6" max="6" width="13.54296875" style="11" bestFit="1" customWidth="1"/>
    <col min="7" max="16384" width="9.08984375" style="7"/>
  </cols>
  <sheetData>
    <row r="1" spans="1:6" s="1" customFormat="1" ht="14" x14ac:dyDescent="0.25">
      <c r="A1" s="106" t="s">
        <v>18</v>
      </c>
      <c r="B1" s="107"/>
      <c r="C1" s="107"/>
      <c r="D1" s="107"/>
      <c r="E1" s="107"/>
      <c r="F1" s="107"/>
    </row>
    <row r="2" spans="1:6" s="1" customFormat="1" ht="11.5" x14ac:dyDescent="0.25">
      <c r="E2" s="5"/>
      <c r="F2" s="9"/>
    </row>
    <row r="3" spans="1:6" s="1" customFormat="1" ht="11.5" x14ac:dyDescent="0.25">
      <c r="A3" s="8" t="s">
        <v>7</v>
      </c>
      <c r="B3" s="2"/>
      <c r="C3" s="3"/>
      <c r="D3" s="3"/>
      <c r="E3" s="4"/>
      <c r="F3" s="9"/>
    </row>
    <row r="4" spans="1:6" s="1" customFormat="1" ht="27.75" customHeight="1" x14ac:dyDescent="0.25">
      <c r="A4" s="6" t="s">
        <v>2</v>
      </c>
      <c r="B4" s="6" t="s">
        <v>0</v>
      </c>
      <c r="C4" s="13" t="s">
        <v>522</v>
      </c>
      <c r="D4" s="13" t="s">
        <v>1</v>
      </c>
      <c r="E4" s="53" t="s">
        <v>6</v>
      </c>
      <c r="F4" s="12" t="s">
        <v>3</v>
      </c>
    </row>
    <row r="5" spans="1:6" ht="10.5" x14ac:dyDescent="0.25">
      <c r="A5" s="16" t="s">
        <v>110</v>
      </c>
      <c r="B5" s="17"/>
      <c r="C5" s="17"/>
      <c r="D5" s="17"/>
      <c r="E5" s="18"/>
      <c r="F5" s="19"/>
    </row>
    <row r="6" spans="1:6" ht="10.5" x14ac:dyDescent="0.25">
      <c r="A6" s="20" t="s">
        <v>20</v>
      </c>
      <c r="B6" s="21"/>
      <c r="C6" s="21"/>
      <c r="D6" s="21"/>
      <c r="E6" s="22"/>
      <c r="F6" s="23"/>
    </row>
    <row r="7" spans="1:6" x14ac:dyDescent="0.2">
      <c r="A7" s="21" t="s">
        <v>112</v>
      </c>
      <c r="B7" s="21" t="s">
        <v>111</v>
      </c>
      <c r="C7" s="21" t="s">
        <v>113</v>
      </c>
      <c r="D7" s="24">
        <v>162069</v>
      </c>
      <c r="E7" s="22">
        <v>1600.1072369999999</v>
      </c>
      <c r="F7" s="23">
        <v>5.3853454827824301</v>
      </c>
    </row>
    <row r="8" spans="1:6" x14ac:dyDescent="0.2">
      <c r="A8" s="21" t="s">
        <v>115</v>
      </c>
      <c r="B8" s="21" t="s">
        <v>114</v>
      </c>
      <c r="C8" s="21" t="s">
        <v>113</v>
      </c>
      <c r="D8" s="24">
        <v>82151</v>
      </c>
      <c r="E8" s="22">
        <v>1105.1774029999999</v>
      </c>
      <c r="F8" s="23">
        <v>3.7196020349724099</v>
      </c>
    </row>
    <row r="9" spans="1:6" x14ac:dyDescent="0.2">
      <c r="A9" s="21" t="s">
        <v>162</v>
      </c>
      <c r="B9" s="21" t="s">
        <v>161</v>
      </c>
      <c r="C9" s="21" t="s">
        <v>163</v>
      </c>
      <c r="D9" s="24">
        <v>99744</v>
      </c>
      <c r="E9" s="22">
        <v>729.97646399999996</v>
      </c>
      <c r="F9" s="23">
        <v>2.4568199943338498</v>
      </c>
    </row>
    <row r="10" spans="1:6" x14ac:dyDescent="0.2">
      <c r="A10" s="21" t="s">
        <v>131</v>
      </c>
      <c r="B10" s="21" t="s">
        <v>130</v>
      </c>
      <c r="C10" s="21" t="s">
        <v>132</v>
      </c>
      <c r="D10" s="24">
        <v>224495</v>
      </c>
      <c r="E10" s="22">
        <v>713.33286250000003</v>
      </c>
      <c r="F10" s="23">
        <v>2.4008040336015499</v>
      </c>
    </row>
    <row r="11" spans="1:6" x14ac:dyDescent="0.2">
      <c r="A11" s="21" t="s">
        <v>117</v>
      </c>
      <c r="B11" s="21" t="s">
        <v>116</v>
      </c>
      <c r="C11" s="21" t="s">
        <v>118</v>
      </c>
      <c r="D11" s="24">
        <v>17462</v>
      </c>
      <c r="E11" s="22">
        <v>703.87575800000002</v>
      </c>
      <c r="F11" s="23">
        <v>2.3689750575044499</v>
      </c>
    </row>
    <row r="12" spans="1:6" x14ac:dyDescent="0.2">
      <c r="A12" s="21" t="s">
        <v>730</v>
      </c>
      <c r="B12" s="21" t="s">
        <v>729</v>
      </c>
      <c r="C12" s="21" t="s">
        <v>230</v>
      </c>
      <c r="D12" s="24">
        <v>38397</v>
      </c>
      <c r="E12" s="22">
        <v>682.813851</v>
      </c>
      <c r="F12" s="23">
        <v>2.2980887799485199</v>
      </c>
    </row>
    <row r="13" spans="1:6" x14ac:dyDescent="0.2">
      <c r="A13" s="21" t="s">
        <v>456</v>
      </c>
      <c r="B13" s="21" t="s">
        <v>455</v>
      </c>
      <c r="C13" s="21" t="s">
        <v>189</v>
      </c>
      <c r="D13" s="24">
        <v>87701</v>
      </c>
      <c r="E13" s="22">
        <v>650.56601799999999</v>
      </c>
      <c r="F13" s="23">
        <v>2.1895549781130401</v>
      </c>
    </row>
    <row r="14" spans="1:6" x14ac:dyDescent="0.2">
      <c r="A14" s="21" t="s">
        <v>801</v>
      </c>
      <c r="B14" s="21" t="s">
        <v>800</v>
      </c>
      <c r="C14" s="21" t="s">
        <v>194</v>
      </c>
      <c r="D14" s="24">
        <v>19136</v>
      </c>
      <c r="E14" s="22">
        <v>543.19449599999996</v>
      </c>
      <c r="F14" s="23">
        <v>1.8281837352291701</v>
      </c>
    </row>
    <row r="15" spans="1:6" x14ac:dyDescent="0.2">
      <c r="A15" s="21" t="s">
        <v>439</v>
      </c>
      <c r="B15" s="21" t="s">
        <v>438</v>
      </c>
      <c r="C15" s="21" t="s">
        <v>142</v>
      </c>
      <c r="D15" s="24">
        <v>43087</v>
      </c>
      <c r="E15" s="22">
        <v>494.55258600000002</v>
      </c>
      <c r="F15" s="23">
        <v>1.6644737761494599</v>
      </c>
    </row>
    <row r="16" spans="1:6" x14ac:dyDescent="0.2">
      <c r="A16" s="21" t="s">
        <v>393</v>
      </c>
      <c r="B16" s="21" t="s">
        <v>392</v>
      </c>
      <c r="C16" s="21" t="s">
        <v>394</v>
      </c>
      <c r="D16" s="24">
        <v>53016</v>
      </c>
      <c r="E16" s="22">
        <v>449.49615599999998</v>
      </c>
      <c r="F16" s="23">
        <v>1.51283116360449</v>
      </c>
    </row>
    <row r="17" spans="1:9" x14ac:dyDescent="0.2">
      <c r="A17" s="21" t="s">
        <v>150</v>
      </c>
      <c r="B17" s="21" t="s">
        <v>149</v>
      </c>
      <c r="C17" s="21" t="s">
        <v>151</v>
      </c>
      <c r="D17" s="24">
        <v>11753</v>
      </c>
      <c r="E17" s="22">
        <v>409.850616</v>
      </c>
      <c r="F17" s="23">
        <v>1.3793995255151801</v>
      </c>
    </row>
    <row r="18" spans="1:9" x14ac:dyDescent="0.2">
      <c r="A18" s="21" t="s">
        <v>820</v>
      </c>
      <c r="B18" s="21" t="s">
        <v>819</v>
      </c>
      <c r="C18" s="21" t="s">
        <v>148</v>
      </c>
      <c r="D18" s="24">
        <v>10870</v>
      </c>
      <c r="E18" s="22">
        <v>386.98286999999999</v>
      </c>
      <c r="F18" s="23">
        <v>1.30243548849638</v>
      </c>
    </row>
    <row r="19" spans="1:9" x14ac:dyDescent="0.2">
      <c r="A19" s="21" t="s">
        <v>662</v>
      </c>
      <c r="B19" s="21" t="s">
        <v>661</v>
      </c>
      <c r="C19" s="21" t="s">
        <v>238</v>
      </c>
      <c r="D19" s="24">
        <v>35517</v>
      </c>
      <c r="E19" s="22">
        <v>383.83221900000001</v>
      </c>
      <c r="F19" s="23">
        <v>1.2918316091198401</v>
      </c>
    </row>
    <row r="20" spans="1:9" x14ac:dyDescent="0.2">
      <c r="A20" s="21" t="s">
        <v>862</v>
      </c>
      <c r="B20" s="21" t="s">
        <v>861</v>
      </c>
      <c r="C20" s="21" t="s">
        <v>230</v>
      </c>
      <c r="D20" s="24">
        <v>28150</v>
      </c>
      <c r="E20" s="22">
        <v>337.20884999999998</v>
      </c>
      <c r="F20" s="23">
        <v>1.1349152826197499</v>
      </c>
    </row>
    <row r="21" spans="1:9" x14ac:dyDescent="0.2">
      <c r="A21" s="21" t="s">
        <v>240</v>
      </c>
      <c r="B21" s="21" t="s">
        <v>239</v>
      </c>
      <c r="C21" s="21" t="s">
        <v>145</v>
      </c>
      <c r="D21" s="24">
        <v>83278</v>
      </c>
      <c r="E21" s="22">
        <v>337.19262199999997</v>
      </c>
      <c r="F21" s="23">
        <v>1.13486066541381</v>
      </c>
    </row>
    <row r="22" spans="1:9" x14ac:dyDescent="0.2">
      <c r="A22" s="21" t="s">
        <v>518</v>
      </c>
      <c r="B22" s="21" t="s">
        <v>517</v>
      </c>
      <c r="C22" s="21" t="s">
        <v>151</v>
      </c>
      <c r="D22" s="24">
        <v>78353</v>
      </c>
      <c r="E22" s="22">
        <v>321.2473</v>
      </c>
      <c r="F22" s="23">
        <v>1.08119484488717</v>
      </c>
    </row>
    <row r="23" spans="1:9" x14ac:dyDescent="0.2">
      <c r="A23" s="21" t="s">
        <v>126</v>
      </c>
      <c r="B23" s="21" t="s">
        <v>125</v>
      </c>
      <c r="C23" s="21" t="s">
        <v>127</v>
      </c>
      <c r="D23" s="24">
        <v>16403</v>
      </c>
      <c r="E23" s="22">
        <v>243.14166900000001</v>
      </c>
      <c r="F23" s="23">
        <v>0.81832133406276897</v>
      </c>
    </row>
    <row r="24" spans="1:9" x14ac:dyDescent="0.2">
      <c r="A24" s="21" t="s">
        <v>519</v>
      </c>
      <c r="B24" s="21" t="s">
        <v>1494</v>
      </c>
      <c r="C24" s="21" t="s">
        <v>245</v>
      </c>
      <c r="D24" s="24">
        <v>60370</v>
      </c>
      <c r="E24" s="22">
        <v>160.16161</v>
      </c>
      <c r="F24" s="23">
        <v>0.53904237352603301</v>
      </c>
    </row>
    <row r="25" spans="1:9" ht="10.5" x14ac:dyDescent="0.25">
      <c r="A25" s="20" t="s">
        <v>27</v>
      </c>
      <c r="B25" s="20"/>
      <c r="C25" s="20"/>
      <c r="D25" s="20"/>
      <c r="E25" s="25">
        <f>SUM(E7:E24)</f>
        <v>10252.710587500002</v>
      </c>
      <c r="F25" s="26">
        <f>SUM(F7:F24)</f>
        <v>34.506680159880297</v>
      </c>
      <c r="G25" s="14"/>
      <c r="H25" s="14"/>
      <c r="I25" s="14"/>
    </row>
    <row r="26" spans="1:9" x14ac:dyDescent="0.2">
      <c r="A26" s="21"/>
      <c r="B26" s="21"/>
      <c r="C26" s="21"/>
      <c r="D26" s="21"/>
      <c r="E26" s="22"/>
      <c r="F26" s="23"/>
    </row>
    <row r="27" spans="1:9" ht="10.5" x14ac:dyDescent="0.25">
      <c r="A27" s="20" t="s">
        <v>541</v>
      </c>
      <c r="B27" s="21"/>
      <c r="C27" s="21"/>
      <c r="D27" s="21"/>
      <c r="E27" s="22"/>
      <c r="F27" s="23"/>
    </row>
    <row r="28" spans="1:9" x14ac:dyDescent="0.2">
      <c r="A28" s="21" t="s">
        <v>864</v>
      </c>
      <c r="B28" s="21" t="s">
        <v>863</v>
      </c>
      <c r="C28" s="21" t="s">
        <v>550</v>
      </c>
      <c r="D28" s="24">
        <v>67000</v>
      </c>
      <c r="E28" s="22">
        <v>2903.3278829999999</v>
      </c>
      <c r="F28" s="23">
        <v>9.7714848968902803</v>
      </c>
    </row>
    <row r="29" spans="1:9" x14ac:dyDescent="0.2">
      <c r="A29" s="21" t="s">
        <v>866</v>
      </c>
      <c r="B29" s="21" t="s">
        <v>865</v>
      </c>
      <c r="C29" s="21" t="s">
        <v>127</v>
      </c>
      <c r="D29" s="24">
        <v>23500</v>
      </c>
      <c r="E29" s="22">
        <v>1688.6064060000001</v>
      </c>
      <c r="F29" s="23">
        <v>5.6831996446683002</v>
      </c>
    </row>
    <row r="30" spans="1:9" x14ac:dyDescent="0.2">
      <c r="A30" s="21" t="s">
        <v>868</v>
      </c>
      <c r="B30" s="21" t="s">
        <v>867</v>
      </c>
      <c r="C30" s="21" t="s">
        <v>550</v>
      </c>
      <c r="D30" s="24">
        <v>20911</v>
      </c>
      <c r="E30" s="22">
        <v>1398.3223869999999</v>
      </c>
      <c r="F30" s="23">
        <v>4.7062152936841004</v>
      </c>
    </row>
    <row r="31" spans="1:9" x14ac:dyDescent="0.2">
      <c r="A31" s="21" t="s">
        <v>870</v>
      </c>
      <c r="B31" s="21" t="s">
        <v>869</v>
      </c>
      <c r="C31" s="21" t="s">
        <v>550</v>
      </c>
      <c r="D31" s="24">
        <v>3567</v>
      </c>
      <c r="E31" s="22">
        <v>1240.3348940000001</v>
      </c>
      <c r="F31" s="23">
        <v>4.1744901617117902</v>
      </c>
    </row>
    <row r="32" spans="1:9" x14ac:dyDescent="0.2">
      <c r="A32" s="21" t="s">
        <v>872</v>
      </c>
      <c r="B32" s="21" t="s">
        <v>871</v>
      </c>
      <c r="C32" s="21" t="s">
        <v>132</v>
      </c>
      <c r="D32" s="24">
        <v>55304</v>
      </c>
      <c r="E32" s="22">
        <v>1043.070209</v>
      </c>
      <c r="F32" s="23">
        <v>3.5105731093340999</v>
      </c>
    </row>
    <row r="33" spans="1:6" x14ac:dyDescent="0.2">
      <c r="A33" s="21" t="s">
        <v>874</v>
      </c>
      <c r="B33" s="21" t="s">
        <v>873</v>
      </c>
      <c r="C33" s="21" t="s">
        <v>194</v>
      </c>
      <c r="D33" s="24">
        <v>18100</v>
      </c>
      <c r="E33" s="22">
        <v>878.20096209999997</v>
      </c>
      <c r="F33" s="23">
        <v>2.9556866407825799</v>
      </c>
    </row>
    <row r="34" spans="1:6" x14ac:dyDescent="0.2">
      <c r="A34" s="21" t="s">
        <v>847</v>
      </c>
      <c r="B34" s="21" t="s">
        <v>846</v>
      </c>
      <c r="C34" s="21" t="s">
        <v>550</v>
      </c>
      <c r="D34" s="24">
        <v>21000</v>
      </c>
      <c r="E34" s="22">
        <v>794.73184130000004</v>
      </c>
      <c r="F34" s="23">
        <v>2.6747616863433499</v>
      </c>
    </row>
    <row r="35" spans="1:6" x14ac:dyDescent="0.2">
      <c r="A35" s="21" t="s">
        <v>849</v>
      </c>
      <c r="B35" s="21" t="s">
        <v>848</v>
      </c>
      <c r="C35" s="21" t="s">
        <v>151</v>
      </c>
      <c r="D35" s="24">
        <v>4114</v>
      </c>
      <c r="E35" s="22">
        <v>742.14083700000003</v>
      </c>
      <c r="F35" s="23">
        <v>2.4977605948583799</v>
      </c>
    </row>
    <row r="36" spans="1:6" x14ac:dyDescent="0.2">
      <c r="A36" s="21" t="s">
        <v>876</v>
      </c>
      <c r="B36" s="21" t="s">
        <v>875</v>
      </c>
      <c r="C36" s="21" t="s">
        <v>160</v>
      </c>
      <c r="D36" s="24">
        <v>14358</v>
      </c>
      <c r="E36" s="22">
        <v>551.39003709999997</v>
      </c>
      <c r="F36" s="23">
        <v>1.8557667741788499</v>
      </c>
    </row>
    <row r="37" spans="1:6" x14ac:dyDescent="0.2">
      <c r="A37" s="21" t="s">
        <v>878</v>
      </c>
      <c r="B37" s="21" t="s">
        <v>877</v>
      </c>
      <c r="C37" s="21" t="s">
        <v>550</v>
      </c>
      <c r="D37" s="24">
        <v>73000</v>
      </c>
      <c r="E37" s="22">
        <v>525.11234750000006</v>
      </c>
      <c r="F37" s="23">
        <v>1.76732617862812</v>
      </c>
    </row>
    <row r="38" spans="1:6" x14ac:dyDescent="0.2">
      <c r="A38" s="21" t="s">
        <v>880</v>
      </c>
      <c r="B38" s="21" t="s">
        <v>879</v>
      </c>
      <c r="C38" s="21" t="s">
        <v>163</v>
      </c>
      <c r="D38" s="24">
        <v>56800</v>
      </c>
      <c r="E38" s="22">
        <v>489.57305200000002</v>
      </c>
      <c r="F38" s="23">
        <v>1.64771458006987</v>
      </c>
    </row>
    <row r="39" spans="1:6" x14ac:dyDescent="0.2">
      <c r="A39" s="21" t="s">
        <v>882</v>
      </c>
      <c r="B39" s="21" t="s">
        <v>881</v>
      </c>
      <c r="C39" s="21" t="s">
        <v>189</v>
      </c>
      <c r="D39" s="24">
        <v>7750</v>
      </c>
      <c r="E39" s="22">
        <v>481.18399729999999</v>
      </c>
      <c r="F39" s="23">
        <v>1.6194802487770701</v>
      </c>
    </row>
    <row r="40" spans="1:6" x14ac:dyDescent="0.2">
      <c r="A40" s="21" t="s">
        <v>884</v>
      </c>
      <c r="B40" s="21" t="s">
        <v>883</v>
      </c>
      <c r="C40" s="21" t="s">
        <v>200</v>
      </c>
      <c r="D40" s="24">
        <v>213000</v>
      </c>
      <c r="E40" s="22">
        <v>390.53913940000001</v>
      </c>
      <c r="F40" s="23">
        <v>1.3144045233872801</v>
      </c>
    </row>
    <row r="41" spans="1:6" x14ac:dyDescent="0.2">
      <c r="A41" s="21" t="s">
        <v>886</v>
      </c>
      <c r="B41" s="21" t="s">
        <v>885</v>
      </c>
      <c r="C41" s="21" t="s">
        <v>113</v>
      </c>
      <c r="D41" s="24">
        <v>10540</v>
      </c>
      <c r="E41" s="22">
        <v>387.97677800000002</v>
      </c>
      <c r="F41" s="23">
        <v>1.3057806005203301</v>
      </c>
    </row>
    <row r="42" spans="1:6" x14ac:dyDescent="0.2">
      <c r="A42" s="21" t="s">
        <v>888</v>
      </c>
      <c r="B42" s="21" t="s">
        <v>887</v>
      </c>
      <c r="C42" s="21" t="s">
        <v>113</v>
      </c>
      <c r="D42" s="24">
        <v>68500</v>
      </c>
      <c r="E42" s="22">
        <v>380.62215379999998</v>
      </c>
      <c r="F42" s="23">
        <v>1.28102776439961</v>
      </c>
    </row>
    <row r="43" spans="1:6" x14ac:dyDescent="0.2">
      <c r="A43" s="21" t="s">
        <v>890</v>
      </c>
      <c r="B43" s="21" t="s">
        <v>889</v>
      </c>
      <c r="C43" s="21" t="s">
        <v>127</v>
      </c>
      <c r="D43" s="24">
        <v>3000</v>
      </c>
      <c r="E43" s="22">
        <v>378.2992898</v>
      </c>
      <c r="F43" s="23">
        <v>1.27320989765902</v>
      </c>
    </row>
    <row r="44" spans="1:6" x14ac:dyDescent="0.2">
      <c r="A44" s="21" t="s">
        <v>892</v>
      </c>
      <c r="B44" s="21" t="s">
        <v>891</v>
      </c>
      <c r="C44" s="21" t="s">
        <v>180</v>
      </c>
      <c r="D44" s="24">
        <v>75000</v>
      </c>
      <c r="E44" s="22">
        <v>370.13055200000002</v>
      </c>
      <c r="F44" s="23">
        <v>1.24571706830732</v>
      </c>
    </row>
    <row r="45" spans="1:6" x14ac:dyDescent="0.2">
      <c r="A45" s="21" t="s">
        <v>894</v>
      </c>
      <c r="B45" s="21" t="s">
        <v>893</v>
      </c>
      <c r="C45" s="21" t="s">
        <v>113</v>
      </c>
      <c r="D45" s="24">
        <v>738600</v>
      </c>
      <c r="E45" s="22">
        <v>336.11654629999998</v>
      </c>
      <c r="F45" s="23">
        <v>1.1312390085172399</v>
      </c>
    </row>
    <row r="46" spans="1:6" x14ac:dyDescent="0.2">
      <c r="A46" s="21" t="s">
        <v>896</v>
      </c>
      <c r="B46" s="21" t="s">
        <v>895</v>
      </c>
      <c r="C46" s="21" t="s">
        <v>148</v>
      </c>
      <c r="D46" s="24">
        <v>38200</v>
      </c>
      <c r="E46" s="22">
        <v>305.83178020000003</v>
      </c>
      <c r="F46" s="23">
        <v>1.02931213477874</v>
      </c>
    </row>
    <row r="47" spans="1:6" x14ac:dyDescent="0.2">
      <c r="A47" s="21" t="s">
        <v>898</v>
      </c>
      <c r="B47" s="21" t="s">
        <v>897</v>
      </c>
      <c r="C47" s="21" t="s">
        <v>160</v>
      </c>
      <c r="D47" s="24">
        <v>315000</v>
      </c>
      <c r="E47" s="22">
        <v>302.6331333</v>
      </c>
      <c r="F47" s="23">
        <v>1.0185467196643001</v>
      </c>
    </row>
    <row r="48" spans="1:6" x14ac:dyDescent="0.2">
      <c r="A48" s="21" t="s">
        <v>545</v>
      </c>
      <c r="B48" s="21" t="s">
        <v>544</v>
      </c>
      <c r="C48" s="21" t="s">
        <v>189</v>
      </c>
      <c r="D48" s="24">
        <v>4242</v>
      </c>
      <c r="E48" s="22">
        <v>301.25835599999999</v>
      </c>
      <c r="F48" s="23">
        <v>1.0139197480769</v>
      </c>
    </row>
    <row r="49" spans="1:9" x14ac:dyDescent="0.2">
      <c r="A49" s="21" t="s">
        <v>900</v>
      </c>
      <c r="B49" s="21" t="s">
        <v>899</v>
      </c>
      <c r="C49" s="21" t="s">
        <v>113</v>
      </c>
      <c r="D49" s="24">
        <v>146533</v>
      </c>
      <c r="E49" s="22">
        <v>295.78216350000002</v>
      </c>
      <c r="F49" s="23">
        <v>0.995488990524665</v>
      </c>
    </row>
    <row r="50" spans="1:9" x14ac:dyDescent="0.2">
      <c r="A50" s="21" t="s">
        <v>902</v>
      </c>
      <c r="B50" s="21" t="s">
        <v>901</v>
      </c>
      <c r="C50" s="21" t="s">
        <v>127</v>
      </c>
      <c r="D50" s="24">
        <v>57000</v>
      </c>
      <c r="E50" s="22">
        <v>295.57611170000001</v>
      </c>
      <c r="F50" s="23">
        <v>0.99479549942313805</v>
      </c>
    </row>
    <row r="51" spans="1:9" x14ac:dyDescent="0.2">
      <c r="A51" s="21" t="s">
        <v>904</v>
      </c>
      <c r="B51" s="21" t="s">
        <v>903</v>
      </c>
      <c r="C51" s="21" t="s">
        <v>132</v>
      </c>
      <c r="D51" s="24">
        <v>27500</v>
      </c>
      <c r="E51" s="22">
        <v>285.25184830000001</v>
      </c>
      <c r="F51" s="23">
        <v>0.96004800001898005</v>
      </c>
    </row>
    <row r="52" spans="1:9" x14ac:dyDescent="0.2">
      <c r="A52" s="21" t="s">
        <v>906</v>
      </c>
      <c r="B52" s="21" t="s">
        <v>905</v>
      </c>
      <c r="C52" s="21" t="s">
        <v>227</v>
      </c>
      <c r="D52" s="24">
        <v>40100</v>
      </c>
      <c r="E52" s="22">
        <v>278.00398740000003</v>
      </c>
      <c r="F52" s="23">
        <v>0.93565448809984697</v>
      </c>
    </row>
    <row r="53" spans="1:9" x14ac:dyDescent="0.2">
      <c r="A53" s="21" t="s">
        <v>908</v>
      </c>
      <c r="B53" s="21" t="s">
        <v>907</v>
      </c>
      <c r="C53" s="21" t="s">
        <v>550</v>
      </c>
      <c r="D53" s="24">
        <v>32000</v>
      </c>
      <c r="E53" s="22">
        <v>277.79503399999999</v>
      </c>
      <c r="F53" s="23">
        <v>0.93495123132881197</v>
      </c>
    </row>
    <row r="54" spans="1:9" x14ac:dyDescent="0.2">
      <c r="A54" s="21" t="s">
        <v>910</v>
      </c>
      <c r="B54" s="21" t="s">
        <v>909</v>
      </c>
      <c r="C54" s="21" t="s">
        <v>189</v>
      </c>
      <c r="D54" s="24">
        <v>357587</v>
      </c>
      <c r="E54" s="22">
        <v>225.79542760000001</v>
      </c>
      <c r="F54" s="23">
        <v>0.75994055769562696</v>
      </c>
    </row>
    <row r="55" spans="1:9" x14ac:dyDescent="0.2">
      <c r="A55" s="21" t="s">
        <v>912</v>
      </c>
      <c r="B55" s="21" t="s">
        <v>911</v>
      </c>
      <c r="C55" s="21" t="s">
        <v>213</v>
      </c>
      <c r="D55" s="24">
        <v>4500</v>
      </c>
      <c r="E55" s="22">
        <v>217.76014140000001</v>
      </c>
      <c r="F55" s="23">
        <v>0.73289687509772505</v>
      </c>
    </row>
    <row r="56" spans="1:9" x14ac:dyDescent="0.2">
      <c r="A56" s="21" t="s">
        <v>914</v>
      </c>
      <c r="B56" s="21" t="s">
        <v>913</v>
      </c>
      <c r="C56" s="21" t="s">
        <v>118</v>
      </c>
      <c r="D56" s="24">
        <v>1498</v>
      </c>
      <c r="E56" s="22">
        <v>210.59317730000001</v>
      </c>
      <c r="F56" s="23">
        <v>0.70877563069065397</v>
      </c>
    </row>
    <row r="57" spans="1:9" x14ac:dyDescent="0.2">
      <c r="A57" s="21" t="s">
        <v>916</v>
      </c>
      <c r="B57" s="21" t="s">
        <v>915</v>
      </c>
      <c r="C57" s="21" t="s">
        <v>132</v>
      </c>
      <c r="D57" s="24">
        <v>1509600</v>
      </c>
      <c r="E57" s="22">
        <v>161.97356679999999</v>
      </c>
      <c r="F57" s="23">
        <v>0.54514072315050699</v>
      </c>
    </row>
    <row r="58" spans="1:9" x14ac:dyDescent="0.2">
      <c r="A58" s="21" t="s">
        <v>918</v>
      </c>
      <c r="B58" s="21" t="s">
        <v>917</v>
      </c>
      <c r="C58" s="21" t="s">
        <v>394</v>
      </c>
      <c r="D58" s="24">
        <v>9900</v>
      </c>
      <c r="E58" s="22">
        <v>148.60741659999999</v>
      </c>
      <c r="F58" s="23">
        <v>0.50015540283115301</v>
      </c>
    </row>
    <row r="59" spans="1:9" x14ac:dyDescent="0.2">
      <c r="A59" s="21" t="s">
        <v>920</v>
      </c>
      <c r="B59" s="21" t="s">
        <v>919</v>
      </c>
      <c r="C59" s="21" t="s">
        <v>550</v>
      </c>
      <c r="D59" s="24">
        <v>13800</v>
      </c>
      <c r="E59" s="22">
        <v>118.551445</v>
      </c>
      <c r="F59" s="23">
        <v>0.39899856337446199</v>
      </c>
    </row>
    <row r="60" spans="1:9" x14ac:dyDescent="0.2">
      <c r="A60" s="21" t="s">
        <v>922</v>
      </c>
      <c r="B60" s="21" t="s">
        <v>921</v>
      </c>
      <c r="C60" s="21" t="s">
        <v>132</v>
      </c>
      <c r="D60" s="24">
        <v>9290</v>
      </c>
      <c r="E60" s="22">
        <v>108.2494779</v>
      </c>
      <c r="F60" s="23">
        <v>0.36432610473989302</v>
      </c>
    </row>
    <row r="61" spans="1:9" x14ac:dyDescent="0.2">
      <c r="A61" s="21" t="s">
        <v>924</v>
      </c>
      <c r="B61" s="21" t="s">
        <v>923</v>
      </c>
      <c r="C61" s="21" t="s">
        <v>550</v>
      </c>
      <c r="D61" s="24">
        <v>82000</v>
      </c>
      <c r="E61" s="22">
        <v>106.4148185</v>
      </c>
      <c r="F61" s="23">
        <v>0.35815134689631301</v>
      </c>
    </row>
    <row r="62" spans="1:9" x14ac:dyDescent="0.2">
      <c r="A62" s="21" t="s">
        <v>926</v>
      </c>
      <c r="B62" s="21" t="s">
        <v>925</v>
      </c>
      <c r="C62" s="21" t="s">
        <v>154</v>
      </c>
      <c r="D62" s="24">
        <v>4378</v>
      </c>
      <c r="E62" s="22">
        <v>63.045021499999997</v>
      </c>
      <c r="F62" s="23">
        <v>0.212185292270475</v>
      </c>
    </row>
    <row r="63" spans="1:9" ht="10.5" x14ac:dyDescent="0.25">
      <c r="A63" s="20" t="s">
        <v>27</v>
      </c>
      <c r="B63" s="20"/>
      <c r="C63" s="20"/>
      <c r="D63" s="20"/>
      <c r="E63" s="25">
        <f>SUM(E27:E62)</f>
        <v>18682.802219599995</v>
      </c>
      <c r="F63" s="26">
        <f>SUM(F27:F62)</f>
        <v>62.879125981379801</v>
      </c>
      <c r="G63" s="14"/>
      <c r="H63" s="14"/>
      <c r="I63" s="14"/>
    </row>
    <row r="64" spans="1:9" x14ac:dyDescent="0.2">
      <c r="A64" s="21"/>
      <c r="B64" s="21"/>
      <c r="C64" s="21"/>
      <c r="D64" s="21"/>
      <c r="E64" s="22"/>
      <c r="F64" s="23"/>
    </row>
    <row r="65" spans="1:9" ht="10.5" x14ac:dyDescent="0.25">
      <c r="A65" s="20" t="s">
        <v>36</v>
      </c>
      <c r="B65" s="20"/>
      <c r="C65" s="20"/>
      <c r="D65" s="20"/>
      <c r="E65" s="25">
        <f>E25+E63</f>
        <v>28935.512807099996</v>
      </c>
      <c r="F65" s="26">
        <f>F25+F63</f>
        <v>97.385806141260105</v>
      </c>
      <c r="G65" s="14"/>
      <c r="H65" s="14"/>
      <c r="I65" s="14"/>
    </row>
    <row r="66" spans="1:9" ht="10.5" x14ac:dyDescent="0.25">
      <c r="A66" s="20"/>
      <c r="B66" s="20"/>
      <c r="C66" s="20"/>
      <c r="D66" s="20"/>
      <c r="E66" s="25"/>
      <c r="F66" s="26"/>
      <c r="G66" s="14"/>
      <c r="H66" s="14"/>
      <c r="I66" s="14"/>
    </row>
    <row r="67" spans="1:9" ht="10.5" x14ac:dyDescent="0.25">
      <c r="A67" s="20" t="s">
        <v>38</v>
      </c>
      <c r="B67" s="20"/>
      <c r="C67" s="20"/>
      <c r="D67" s="20"/>
      <c r="E67" s="25">
        <f>E69-(E25+E63)</f>
        <v>776.73577780000414</v>
      </c>
      <c r="F67" s="26">
        <f>F69-(F25+F63)</f>
        <v>2.6141938587398954</v>
      </c>
      <c r="G67" s="14"/>
      <c r="H67" s="14"/>
      <c r="I67" s="14"/>
    </row>
    <row r="68" spans="1:9" ht="10.5" x14ac:dyDescent="0.25">
      <c r="A68" s="20"/>
      <c r="B68" s="20"/>
      <c r="C68" s="20"/>
      <c r="D68" s="20"/>
      <c r="E68" s="25"/>
      <c r="F68" s="26"/>
      <c r="G68" s="14"/>
      <c r="H68" s="14"/>
      <c r="I68" s="14"/>
    </row>
    <row r="69" spans="1:9" ht="10.5" x14ac:dyDescent="0.25">
      <c r="A69" s="27" t="s">
        <v>37</v>
      </c>
      <c r="B69" s="27"/>
      <c r="C69" s="27"/>
      <c r="D69" s="27"/>
      <c r="E69" s="28">
        <v>29712.2485849</v>
      </c>
      <c r="F69" s="29">
        <v>100</v>
      </c>
      <c r="G69" s="14"/>
      <c r="H69" s="14"/>
      <c r="I69" s="14"/>
    </row>
    <row r="71" spans="1:9" x14ac:dyDescent="0.2">
      <c r="A71" s="7" t="s">
        <v>1495</v>
      </c>
    </row>
    <row r="72" spans="1:9" ht="10.5" x14ac:dyDescent="0.25">
      <c r="A72" s="14" t="s">
        <v>40</v>
      </c>
    </row>
    <row r="73" spans="1:9" ht="10.5" x14ac:dyDescent="0.25">
      <c r="A73" s="14" t="s">
        <v>41</v>
      </c>
    </row>
    <row r="74" spans="1:9" ht="10.5" x14ac:dyDescent="0.25">
      <c r="A74" s="14" t="s">
        <v>42</v>
      </c>
      <c r="B74" s="14"/>
      <c r="C74" s="30" t="s">
        <v>44</v>
      </c>
      <c r="D74" s="14" t="s">
        <v>43</v>
      </c>
    </row>
    <row r="75" spans="1:9" x14ac:dyDescent="0.2">
      <c r="A75" s="7" t="s">
        <v>45</v>
      </c>
      <c r="C75" s="31">
        <v>27.752500000000001</v>
      </c>
      <c r="D75" s="31">
        <v>35.314</v>
      </c>
    </row>
    <row r="76" spans="1:9" x14ac:dyDescent="0.2">
      <c r="A76" s="7" t="s">
        <v>46</v>
      </c>
      <c r="C76" s="31">
        <v>13.0997</v>
      </c>
      <c r="D76" s="31">
        <v>16.668900000000001</v>
      </c>
    </row>
    <row r="77" spans="1:9" x14ac:dyDescent="0.2">
      <c r="A77" s="7" t="s">
        <v>47</v>
      </c>
      <c r="C77" s="31">
        <v>30.293500000000002</v>
      </c>
      <c r="D77" s="31">
        <v>38.705300000000001</v>
      </c>
    </row>
    <row r="78" spans="1:9" x14ac:dyDescent="0.2">
      <c r="A78" s="7" t="s">
        <v>48</v>
      </c>
      <c r="C78" s="31">
        <v>13.8726</v>
      </c>
      <c r="D78" s="31">
        <v>17.723500000000001</v>
      </c>
    </row>
    <row r="80" spans="1:9" x14ac:dyDescent="0.2">
      <c r="A80" s="7" t="s">
        <v>53</v>
      </c>
    </row>
    <row r="82" spans="1:9" ht="10.5" x14ac:dyDescent="0.25">
      <c r="A82" s="14" t="s">
        <v>49</v>
      </c>
      <c r="D82" s="30" t="s">
        <v>55</v>
      </c>
    </row>
    <row r="84" spans="1:9" ht="10.5" x14ac:dyDescent="0.25">
      <c r="A84" s="14" t="s">
        <v>283</v>
      </c>
      <c r="D84" s="36">
        <v>0.27400765446132602</v>
      </c>
    </row>
    <row r="86" spans="1:9" ht="10.5" x14ac:dyDescent="0.25">
      <c r="A86" s="14" t="s">
        <v>993</v>
      </c>
      <c r="D86" s="30" t="s">
        <v>55</v>
      </c>
    </row>
    <row r="88" spans="1:9" ht="10.5" x14ac:dyDescent="0.25">
      <c r="A88" s="64" t="s">
        <v>994</v>
      </c>
      <c r="B88" s="65"/>
      <c r="C88" s="65"/>
      <c r="D88" s="65"/>
      <c r="E88" s="11"/>
      <c r="G88" s="65"/>
      <c r="H88" s="65"/>
      <c r="I88" s="65"/>
    </row>
    <row r="89" spans="1:9" x14ac:dyDescent="0.2">
      <c r="A89" s="66"/>
      <c r="B89" s="65"/>
      <c r="C89" s="65"/>
      <c r="D89" s="65"/>
      <c r="E89" s="11"/>
      <c r="G89" s="65"/>
      <c r="H89" s="65"/>
      <c r="I89" s="65"/>
    </row>
    <row r="90" spans="1:9" ht="10.5" x14ac:dyDescent="0.25">
      <c r="A90" s="64" t="s">
        <v>997</v>
      </c>
      <c r="B90" s="65"/>
      <c r="C90" s="65"/>
      <c r="D90" s="65"/>
      <c r="E90" s="11"/>
      <c r="G90" s="65"/>
      <c r="H90" s="65"/>
      <c r="I90" s="65"/>
    </row>
    <row r="91" spans="1:9" x14ac:dyDescent="0.2">
      <c r="A91" s="66"/>
      <c r="B91" s="65"/>
      <c r="C91" s="65"/>
      <c r="D91" s="65"/>
      <c r="E91" s="11"/>
      <c r="G91" s="65"/>
      <c r="H91" s="65"/>
      <c r="I91" s="65"/>
    </row>
    <row r="92" spans="1:9" x14ac:dyDescent="0.2">
      <c r="A92" s="65"/>
      <c r="B92" s="65"/>
      <c r="C92" s="65"/>
      <c r="D92" s="65"/>
      <c r="E92" s="11"/>
      <c r="G92" s="65"/>
      <c r="H92" s="65"/>
      <c r="I92" s="65"/>
    </row>
    <row r="93" spans="1:9" x14ac:dyDescent="0.2">
      <c r="A93" s="65"/>
      <c r="B93" s="65"/>
      <c r="C93" s="65"/>
      <c r="D93" s="65"/>
      <c r="E93" s="11"/>
      <c r="G93" s="65"/>
      <c r="H93" s="65"/>
      <c r="I93" s="65"/>
    </row>
    <row r="94" spans="1:9" x14ac:dyDescent="0.2">
      <c r="A94" s="65"/>
      <c r="B94" s="65"/>
      <c r="C94" s="65"/>
      <c r="D94" s="65"/>
      <c r="E94" s="11"/>
      <c r="G94" s="65"/>
      <c r="H94" s="65"/>
      <c r="I94" s="65"/>
    </row>
    <row r="95" spans="1:9" x14ac:dyDescent="0.2">
      <c r="A95" s="65"/>
      <c r="B95" s="65"/>
      <c r="C95" s="65"/>
      <c r="D95" s="65"/>
      <c r="E95" s="11"/>
      <c r="G95" s="65"/>
      <c r="H95" s="65"/>
      <c r="I95" s="65"/>
    </row>
    <row r="96" spans="1:9" x14ac:dyDescent="0.2">
      <c r="A96" s="65"/>
      <c r="B96" s="65"/>
      <c r="C96" s="65"/>
      <c r="D96" s="65"/>
      <c r="E96" s="11"/>
      <c r="G96" s="65"/>
      <c r="H96" s="65"/>
      <c r="I96" s="65"/>
    </row>
    <row r="97" spans="1:9" x14ac:dyDescent="0.2">
      <c r="A97" s="65"/>
      <c r="B97" s="65"/>
      <c r="C97" s="65"/>
      <c r="D97" s="65"/>
      <c r="E97" s="11"/>
      <c r="G97" s="65"/>
      <c r="H97" s="65"/>
      <c r="I97" s="65"/>
    </row>
    <row r="98" spans="1:9" x14ac:dyDescent="0.2">
      <c r="A98" s="65"/>
      <c r="B98" s="65"/>
      <c r="C98" s="65"/>
      <c r="D98" s="65"/>
      <c r="E98" s="11"/>
      <c r="G98" s="65"/>
      <c r="H98" s="65"/>
      <c r="I98" s="65"/>
    </row>
    <row r="99" spans="1:9" x14ac:dyDescent="0.2">
      <c r="A99" s="65"/>
      <c r="B99" s="65"/>
      <c r="C99" s="65"/>
      <c r="D99" s="65"/>
      <c r="E99" s="11"/>
      <c r="G99" s="65"/>
      <c r="H99" s="65"/>
      <c r="I99" s="65"/>
    </row>
    <row r="100" spans="1:9" x14ac:dyDescent="0.2">
      <c r="A100" s="65"/>
      <c r="B100" s="65"/>
      <c r="C100" s="65"/>
      <c r="D100" s="65"/>
      <c r="E100" s="11"/>
      <c r="G100" s="65"/>
      <c r="H100" s="65"/>
      <c r="I100" s="65"/>
    </row>
    <row r="101" spans="1:9" x14ac:dyDescent="0.2">
      <c r="A101" s="65"/>
      <c r="B101" s="65"/>
      <c r="C101" s="65"/>
      <c r="D101" s="65"/>
      <c r="E101" s="11"/>
      <c r="G101" s="65"/>
      <c r="H101" s="65"/>
      <c r="I101" s="65"/>
    </row>
    <row r="102" spans="1:9" x14ac:dyDescent="0.2">
      <c r="A102" s="65"/>
      <c r="B102" s="65"/>
      <c r="C102" s="65"/>
      <c r="D102" s="65"/>
      <c r="E102" s="11"/>
      <c r="G102" s="65"/>
      <c r="H102" s="65"/>
      <c r="I102" s="65"/>
    </row>
    <row r="103" spans="1:9" x14ac:dyDescent="0.2">
      <c r="A103" s="65"/>
      <c r="B103" s="65"/>
      <c r="C103" s="65"/>
      <c r="D103" s="65"/>
      <c r="E103" s="11"/>
      <c r="G103" s="65"/>
      <c r="H103" s="65"/>
      <c r="I103" s="65"/>
    </row>
    <row r="104" spans="1:9" x14ac:dyDescent="0.2">
      <c r="A104" s="65"/>
      <c r="B104" s="65"/>
      <c r="C104" s="65"/>
      <c r="D104" s="65"/>
      <c r="E104" s="11"/>
      <c r="G104" s="65"/>
      <c r="H104" s="65"/>
      <c r="I104" s="65"/>
    </row>
    <row r="105" spans="1:9" x14ac:dyDescent="0.2">
      <c r="A105" s="65"/>
      <c r="B105" s="65"/>
      <c r="C105" s="65"/>
      <c r="D105" s="65"/>
      <c r="E105" s="11"/>
      <c r="G105" s="65"/>
      <c r="H105" s="65"/>
      <c r="I105" s="65"/>
    </row>
    <row r="106" spans="1:9" x14ac:dyDescent="0.2">
      <c r="A106" s="65"/>
      <c r="B106" s="65"/>
      <c r="C106" s="65"/>
      <c r="D106" s="65"/>
      <c r="E106" s="11"/>
      <c r="G106" s="65"/>
      <c r="H106" s="65"/>
      <c r="I106" s="65"/>
    </row>
    <row r="107" spans="1:9" x14ac:dyDescent="0.2">
      <c r="A107" s="65"/>
      <c r="B107" s="65"/>
      <c r="C107" s="65"/>
      <c r="D107" s="65"/>
      <c r="E107" s="11"/>
      <c r="G107" s="65"/>
      <c r="H107" s="65"/>
      <c r="I107" s="65"/>
    </row>
    <row r="108" spans="1:9" ht="10.5" x14ac:dyDescent="0.25">
      <c r="A108" s="64" t="s">
        <v>1026</v>
      </c>
      <c r="B108" s="65"/>
      <c r="C108" s="65"/>
      <c r="D108" s="65"/>
      <c r="E108" s="11"/>
      <c r="G108" s="65"/>
      <c r="H108" s="65"/>
      <c r="I108" s="65"/>
    </row>
    <row r="109" spans="1:9" x14ac:dyDescent="0.2">
      <c r="A109" s="65"/>
      <c r="B109" s="65"/>
      <c r="C109" s="65"/>
      <c r="D109" s="65"/>
      <c r="E109" s="11"/>
      <c r="G109" s="65"/>
      <c r="H109" s="65"/>
      <c r="I109" s="65"/>
    </row>
    <row r="110" spans="1:9" ht="10.5" x14ac:dyDescent="0.25">
      <c r="A110" s="64" t="s">
        <v>998</v>
      </c>
      <c r="B110" s="65"/>
      <c r="C110" s="65"/>
      <c r="D110" s="65"/>
      <c r="E110" s="11"/>
      <c r="G110" s="65"/>
      <c r="H110" s="65"/>
      <c r="I110" s="65"/>
    </row>
    <row r="111" spans="1:9" x14ac:dyDescent="0.2">
      <c r="A111" s="65"/>
      <c r="B111" s="65"/>
      <c r="C111" s="65"/>
      <c r="D111" s="65"/>
      <c r="E111" s="11"/>
      <c r="G111" s="65"/>
      <c r="H111" s="65"/>
      <c r="I111" s="65"/>
    </row>
    <row r="112" spans="1:9" x14ac:dyDescent="0.2">
      <c r="A112" s="65"/>
      <c r="B112" s="65"/>
      <c r="C112" s="65"/>
      <c r="D112" s="65"/>
      <c r="E112" s="11"/>
      <c r="G112" s="65"/>
      <c r="H112" s="65"/>
      <c r="I112" s="65"/>
    </row>
    <row r="113" spans="1:9" x14ac:dyDescent="0.2">
      <c r="A113" s="65"/>
      <c r="B113" s="65"/>
      <c r="C113" s="65"/>
      <c r="D113" s="65"/>
      <c r="E113" s="11"/>
      <c r="G113" s="65"/>
      <c r="H113" s="65"/>
      <c r="I113" s="65"/>
    </row>
    <row r="114" spans="1:9" x14ac:dyDescent="0.2">
      <c r="A114" s="65"/>
      <c r="B114" s="65"/>
      <c r="C114" s="65"/>
      <c r="D114" s="65"/>
      <c r="E114" s="11"/>
      <c r="G114" s="65"/>
      <c r="H114" s="65"/>
      <c r="I114" s="65"/>
    </row>
    <row r="115" spans="1:9" x14ac:dyDescent="0.2">
      <c r="A115" s="65"/>
      <c r="B115" s="65"/>
      <c r="C115" s="65"/>
      <c r="D115" s="65"/>
      <c r="E115" s="11"/>
      <c r="G115" s="65"/>
      <c r="H115" s="65"/>
      <c r="I115" s="65"/>
    </row>
    <row r="116" spans="1:9" x14ac:dyDescent="0.2">
      <c r="A116" s="65"/>
      <c r="B116" s="65"/>
      <c r="C116" s="65"/>
      <c r="D116" s="65"/>
      <c r="E116" s="11"/>
      <c r="G116" s="65"/>
      <c r="H116" s="65"/>
      <c r="I116" s="65"/>
    </row>
    <row r="117" spans="1:9" x14ac:dyDescent="0.2">
      <c r="A117" s="65"/>
      <c r="B117" s="65"/>
      <c r="C117" s="65"/>
      <c r="D117" s="65"/>
      <c r="E117" s="11"/>
      <c r="G117" s="65"/>
      <c r="H117" s="65"/>
      <c r="I117" s="65"/>
    </row>
    <row r="118" spans="1:9" x14ac:dyDescent="0.2">
      <c r="A118" s="65"/>
      <c r="B118" s="65"/>
      <c r="C118" s="65"/>
      <c r="D118" s="65"/>
      <c r="E118" s="11"/>
      <c r="G118" s="65"/>
      <c r="H118" s="65"/>
      <c r="I118" s="65"/>
    </row>
    <row r="119" spans="1:9" x14ac:dyDescent="0.2">
      <c r="A119" s="65"/>
      <c r="B119" s="65"/>
      <c r="C119" s="65"/>
      <c r="D119" s="65"/>
      <c r="E119" s="11"/>
      <c r="G119" s="65"/>
      <c r="H119" s="65"/>
      <c r="I119" s="65"/>
    </row>
    <row r="120" spans="1:9" x14ac:dyDescent="0.2">
      <c r="A120" s="65"/>
      <c r="B120" s="65"/>
      <c r="C120" s="65"/>
      <c r="D120" s="65"/>
      <c r="E120" s="11"/>
      <c r="G120" s="65"/>
      <c r="H120" s="65"/>
      <c r="I120" s="65"/>
    </row>
    <row r="121" spans="1:9" x14ac:dyDescent="0.2">
      <c r="A121" s="65"/>
      <c r="B121" s="65"/>
      <c r="C121" s="65"/>
      <c r="D121" s="65"/>
      <c r="E121" s="11"/>
      <c r="G121" s="65"/>
      <c r="H121" s="65"/>
      <c r="I121" s="65"/>
    </row>
    <row r="122" spans="1:9" x14ac:dyDescent="0.2">
      <c r="A122" s="65"/>
      <c r="B122" s="65"/>
      <c r="C122" s="65"/>
      <c r="D122" s="65"/>
      <c r="E122" s="11"/>
      <c r="G122" s="65"/>
      <c r="H122" s="65"/>
      <c r="I122" s="65"/>
    </row>
    <row r="123" spans="1:9" x14ac:dyDescent="0.2">
      <c r="A123" s="65"/>
      <c r="B123" s="65"/>
      <c r="C123" s="65"/>
      <c r="D123" s="65"/>
      <c r="E123" s="11"/>
      <c r="G123" s="65"/>
      <c r="H123" s="65"/>
      <c r="I123" s="65"/>
    </row>
    <row r="124" spans="1:9" x14ac:dyDescent="0.2">
      <c r="A124" s="65"/>
      <c r="B124" s="65"/>
      <c r="C124" s="65"/>
      <c r="D124" s="65"/>
      <c r="E124" s="11"/>
      <c r="G124" s="65"/>
      <c r="H124" s="65"/>
      <c r="I124" s="65"/>
    </row>
    <row r="125" spans="1:9" x14ac:dyDescent="0.2">
      <c r="A125" s="65"/>
      <c r="B125" s="65"/>
      <c r="C125" s="65"/>
      <c r="D125" s="65"/>
      <c r="E125" s="11"/>
      <c r="G125" s="65"/>
      <c r="H125" s="65"/>
      <c r="I125" s="65"/>
    </row>
    <row r="126" spans="1:9" x14ac:dyDescent="0.2">
      <c r="A126" s="65"/>
      <c r="B126" s="65"/>
      <c r="C126" s="65"/>
      <c r="D126" s="65"/>
      <c r="E126" s="11"/>
      <c r="G126" s="65"/>
      <c r="H126" s="65"/>
      <c r="I126" s="65"/>
    </row>
    <row r="127" spans="1:9" x14ac:dyDescent="0.2">
      <c r="A127" s="65" t="s">
        <v>1001</v>
      </c>
      <c r="B127" s="65"/>
      <c r="C127" s="65"/>
      <c r="D127" s="65"/>
      <c r="E127" s="11"/>
      <c r="G127" s="65"/>
      <c r="H127" s="65"/>
      <c r="I127" s="65"/>
    </row>
    <row r="128" spans="1:9" x14ac:dyDescent="0.2">
      <c r="A128" s="65"/>
      <c r="B128" s="65"/>
      <c r="C128" s="65"/>
      <c r="D128" s="65"/>
      <c r="E128" s="11"/>
      <c r="G128" s="65"/>
      <c r="H128" s="65"/>
      <c r="I128" s="65"/>
    </row>
    <row r="129" spans="1:9" x14ac:dyDescent="0.2">
      <c r="A129" s="65"/>
      <c r="B129" s="65"/>
      <c r="C129" s="65"/>
      <c r="D129" s="65"/>
      <c r="E129" s="11"/>
      <c r="G129" s="65"/>
      <c r="H129" s="65"/>
      <c r="I129" s="65"/>
    </row>
    <row r="130" spans="1:9" x14ac:dyDescent="0.2">
      <c r="A130" s="65"/>
      <c r="B130" s="65"/>
      <c r="C130" s="65"/>
      <c r="D130" s="65"/>
      <c r="E130" s="11"/>
      <c r="G130" s="65"/>
      <c r="H130" s="65"/>
      <c r="I130" s="65"/>
    </row>
    <row r="131" spans="1:9" x14ac:dyDescent="0.2">
      <c r="A131" s="65"/>
      <c r="B131" s="65"/>
      <c r="C131" s="65"/>
      <c r="D131" s="65"/>
      <c r="E131" s="11"/>
      <c r="G131" s="65"/>
      <c r="H131" s="65"/>
      <c r="I131" s="65"/>
    </row>
    <row r="132" spans="1:9" x14ac:dyDescent="0.2">
      <c r="A132" s="65"/>
      <c r="B132" s="65"/>
      <c r="C132" s="65"/>
      <c r="D132" s="65"/>
      <c r="E132" s="11"/>
      <c r="G132" s="65"/>
      <c r="H132" s="65"/>
      <c r="I132" s="65"/>
    </row>
    <row r="133" spans="1:9" x14ac:dyDescent="0.2">
      <c r="A133" s="65"/>
      <c r="B133" s="65"/>
      <c r="C133" s="65"/>
      <c r="D133" s="65"/>
      <c r="E133" s="11"/>
      <c r="G133" s="65"/>
      <c r="H133" s="65"/>
      <c r="I133" s="65"/>
    </row>
    <row r="134" spans="1:9" x14ac:dyDescent="0.2">
      <c r="A134" s="65"/>
      <c r="B134" s="65"/>
      <c r="C134" s="65"/>
      <c r="D134" s="65"/>
      <c r="E134" s="11"/>
      <c r="G134" s="65"/>
      <c r="H134" s="65"/>
      <c r="I134" s="65"/>
    </row>
    <row r="135" spans="1:9" x14ac:dyDescent="0.2">
      <c r="A135" s="65"/>
      <c r="B135" s="65"/>
      <c r="C135" s="65"/>
      <c r="D135" s="65"/>
      <c r="E135" s="11"/>
      <c r="G135" s="65"/>
      <c r="H135" s="65"/>
      <c r="I135" s="65"/>
    </row>
    <row r="136" spans="1:9" x14ac:dyDescent="0.2">
      <c r="A136" s="65"/>
      <c r="B136" s="65"/>
      <c r="C136" s="65"/>
      <c r="D136" s="65"/>
      <c r="E136" s="11"/>
      <c r="G136" s="65"/>
      <c r="H136" s="65"/>
      <c r="I136" s="65"/>
    </row>
    <row r="137" spans="1:9" x14ac:dyDescent="0.2">
      <c r="A137" s="65"/>
      <c r="B137" s="65"/>
      <c r="C137" s="65"/>
      <c r="D137" s="65"/>
      <c r="E137" s="11"/>
      <c r="G137" s="65"/>
      <c r="H137" s="65"/>
      <c r="I137" s="65"/>
    </row>
    <row r="138" spans="1:9" x14ac:dyDescent="0.2">
      <c r="A138" s="65"/>
      <c r="B138" s="65"/>
      <c r="C138" s="65"/>
      <c r="D138" s="65"/>
      <c r="E138" s="11"/>
      <c r="G138" s="65"/>
      <c r="H138" s="65"/>
      <c r="I138" s="65"/>
    </row>
    <row r="139" spans="1:9" x14ac:dyDescent="0.2">
      <c r="A139" s="65"/>
      <c r="B139" s="65"/>
      <c r="C139" s="65"/>
      <c r="D139" s="65"/>
      <c r="E139" s="11"/>
      <c r="G139" s="65"/>
      <c r="H139" s="65"/>
      <c r="I139" s="65"/>
    </row>
    <row r="140" spans="1:9" x14ac:dyDescent="0.2">
      <c r="A140" s="65"/>
      <c r="B140" s="65"/>
      <c r="C140" s="65"/>
      <c r="D140" s="65"/>
      <c r="E140" s="11"/>
      <c r="G140" s="65"/>
      <c r="H140" s="65"/>
      <c r="I140" s="65"/>
    </row>
    <row r="141" spans="1:9" x14ac:dyDescent="0.2">
      <c r="A141" s="65"/>
      <c r="B141" s="65"/>
      <c r="C141" s="65"/>
      <c r="D141" s="65"/>
      <c r="E141" s="11"/>
      <c r="G141" s="65"/>
      <c r="H141" s="65"/>
      <c r="I141" s="65"/>
    </row>
    <row r="142" spans="1:9" x14ac:dyDescent="0.2">
      <c r="A142" s="65"/>
      <c r="B142" s="65"/>
      <c r="C142" s="65"/>
      <c r="D142" s="65"/>
      <c r="E142" s="11"/>
      <c r="G142" s="65"/>
      <c r="H142" s="65"/>
      <c r="I142" s="65"/>
    </row>
    <row r="143" spans="1:9" x14ac:dyDescent="0.2">
      <c r="A143" s="65"/>
      <c r="B143" s="65"/>
      <c r="C143" s="65"/>
      <c r="D143" s="65"/>
      <c r="E143" s="11"/>
      <c r="G143" s="65"/>
      <c r="H143" s="65"/>
      <c r="I143" s="65"/>
    </row>
    <row r="144" spans="1:9" x14ac:dyDescent="0.2">
      <c r="A144" s="65"/>
      <c r="B144" s="65"/>
      <c r="C144" s="65"/>
      <c r="D144" s="65"/>
      <c r="E144" s="11"/>
      <c r="G144" s="65"/>
      <c r="H144" s="65"/>
      <c r="I144" s="65"/>
    </row>
    <row r="145" spans="1:9" x14ac:dyDescent="0.2">
      <c r="A145" s="65"/>
      <c r="B145" s="65"/>
      <c r="C145" s="65"/>
      <c r="D145" s="65"/>
      <c r="E145" s="11"/>
      <c r="G145" s="65"/>
      <c r="H145" s="65"/>
      <c r="I145" s="65"/>
    </row>
    <row r="146" spans="1:9" x14ac:dyDescent="0.2">
      <c r="A146" s="65"/>
      <c r="B146" s="65"/>
      <c r="C146" s="65"/>
      <c r="D146" s="65"/>
      <c r="E146" s="11"/>
      <c r="G146" s="65"/>
      <c r="H146" s="65"/>
      <c r="I146" s="65"/>
    </row>
    <row r="147" spans="1:9" x14ac:dyDescent="0.2">
      <c r="A147" s="65"/>
      <c r="B147" s="65"/>
      <c r="C147" s="65"/>
      <c r="D147" s="65"/>
      <c r="E147" s="11"/>
      <c r="G147" s="65"/>
      <c r="H147" s="65"/>
      <c r="I147" s="65"/>
    </row>
    <row r="148" spans="1:9" x14ac:dyDescent="0.2">
      <c r="A148" s="65"/>
      <c r="B148" s="65"/>
      <c r="C148" s="65"/>
      <c r="D148" s="65"/>
      <c r="E148" s="11"/>
      <c r="G148" s="65"/>
      <c r="H148" s="65"/>
      <c r="I148" s="65"/>
    </row>
    <row r="149" spans="1:9" x14ac:dyDescent="0.2">
      <c r="A149" s="65"/>
      <c r="B149" s="65"/>
      <c r="C149" s="65"/>
      <c r="D149" s="65"/>
      <c r="E149" s="11"/>
      <c r="G149" s="65"/>
      <c r="H149" s="65"/>
      <c r="I149" s="65"/>
    </row>
    <row r="150" spans="1:9" x14ac:dyDescent="0.2">
      <c r="A150" s="65"/>
      <c r="B150" s="65"/>
      <c r="C150" s="65"/>
      <c r="D150" s="65"/>
      <c r="E150" s="11"/>
      <c r="G150" s="65"/>
      <c r="H150" s="65"/>
      <c r="I150" s="65"/>
    </row>
    <row r="151" spans="1:9" x14ac:dyDescent="0.2">
      <c r="A151" s="65"/>
      <c r="B151" s="65"/>
      <c r="C151" s="65"/>
      <c r="D151" s="65"/>
      <c r="E151" s="11"/>
      <c r="G151" s="65"/>
      <c r="H151" s="65"/>
      <c r="I151" s="65"/>
    </row>
    <row r="152" spans="1:9" x14ac:dyDescent="0.2">
      <c r="A152" s="65"/>
      <c r="B152" s="65"/>
      <c r="C152" s="65"/>
      <c r="D152" s="65"/>
      <c r="E152" s="11"/>
      <c r="G152" s="65"/>
      <c r="H152" s="65"/>
      <c r="I152" s="65"/>
    </row>
    <row r="153" spans="1:9" x14ac:dyDescent="0.2">
      <c r="A153" s="65"/>
      <c r="B153" s="65"/>
      <c r="C153" s="65"/>
      <c r="D153" s="65"/>
      <c r="E153" s="11"/>
      <c r="G153" s="65"/>
      <c r="H153" s="65"/>
      <c r="I153" s="65"/>
    </row>
    <row r="154" spans="1:9" x14ac:dyDescent="0.2">
      <c r="A154" s="65"/>
      <c r="B154" s="65"/>
      <c r="C154" s="65"/>
      <c r="D154" s="65"/>
      <c r="E154" s="11"/>
      <c r="G154" s="65"/>
      <c r="H154" s="65"/>
      <c r="I154" s="65"/>
    </row>
    <row r="155" spans="1:9" x14ac:dyDescent="0.2">
      <c r="A155" s="65"/>
      <c r="B155" s="65"/>
      <c r="C155" s="65"/>
      <c r="D155" s="65"/>
      <c r="E155" s="11"/>
      <c r="G155" s="65"/>
      <c r="H155" s="65"/>
      <c r="I155" s="65"/>
    </row>
    <row r="156" spans="1:9" x14ac:dyDescent="0.2">
      <c r="A156" s="65"/>
      <c r="B156" s="65"/>
      <c r="C156" s="65"/>
      <c r="D156" s="65"/>
      <c r="E156" s="11"/>
      <c r="G156" s="65"/>
      <c r="H156" s="65"/>
      <c r="I156" s="65"/>
    </row>
    <row r="157" spans="1:9" x14ac:dyDescent="0.2">
      <c r="A157" s="65"/>
      <c r="B157" s="65"/>
      <c r="C157" s="65"/>
      <c r="D157" s="65"/>
      <c r="E157" s="11"/>
      <c r="G157" s="65"/>
      <c r="H157" s="65"/>
      <c r="I157" s="65"/>
    </row>
    <row r="158" spans="1:9" x14ac:dyDescent="0.2">
      <c r="A158" s="65"/>
      <c r="B158" s="65"/>
      <c r="C158" s="65"/>
      <c r="D158" s="65"/>
      <c r="E158" s="11"/>
      <c r="G158" s="65"/>
      <c r="H158" s="65"/>
      <c r="I158" s="65"/>
    </row>
    <row r="159" spans="1:9" x14ac:dyDescent="0.2">
      <c r="A159" s="65"/>
      <c r="B159" s="65"/>
      <c r="C159" s="65"/>
      <c r="D159" s="65"/>
      <c r="E159" s="11"/>
      <c r="G159" s="65"/>
      <c r="H159" s="65"/>
      <c r="I159" s="65"/>
    </row>
    <row r="160" spans="1:9" x14ac:dyDescent="0.2">
      <c r="A160" s="65"/>
      <c r="B160" s="65"/>
      <c r="C160" s="65"/>
      <c r="D160" s="65"/>
      <c r="E160" s="11"/>
      <c r="G160" s="65"/>
      <c r="H160" s="65"/>
      <c r="I160" s="65"/>
    </row>
    <row r="161" spans="1:9" x14ac:dyDescent="0.2">
      <c r="A161" s="65"/>
      <c r="B161" s="65"/>
      <c r="C161" s="65"/>
      <c r="D161" s="65"/>
      <c r="E161" s="11"/>
      <c r="G161" s="65"/>
      <c r="H161" s="65"/>
      <c r="I161" s="65"/>
    </row>
    <row r="162" spans="1:9" x14ac:dyDescent="0.2">
      <c r="A162" s="65"/>
      <c r="B162" s="65"/>
      <c r="C162" s="65"/>
      <c r="D162" s="65"/>
      <c r="E162" s="11"/>
      <c r="G162" s="65"/>
      <c r="H162" s="65"/>
      <c r="I162" s="65"/>
    </row>
    <row r="163" spans="1:9" x14ac:dyDescent="0.2">
      <c r="A163" s="65"/>
      <c r="B163" s="65"/>
      <c r="C163" s="65"/>
      <c r="D163" s="65"/>
      <c r="E163" s="11"/>
      <c r="G163" s="65"/>
      <c r="H163" s="65"/>
      <c r="I163" s="65"/>
    </row>
    <row r="164" spans="1:9" x14ac:dyDescent="0.2">
      <c r="A164" s="65"/>
      <c r="B164" s="65"/>
      <c r="C164" s="65"/>
      <c r="D164" s="65"/>
      <c r="E164" s="11"/>
      <c r="G164" s="65"/>
      <c r="H164" s="65"/>
      <c r="I164" s="65"/>
    </row>
    <row r="165" spans="1:9" x14ac:dyDescent="0.2">
      <c r="A165" s="65"/>
      <c r="B165" s="65"/>
      <c r="C165" s="65"/>
      <c r="D165" s="65"/>
      <c r="E165" s="11"/>
      <c r="G165" s="65"/>
      <c r="H165" s="65"/>
      <c r="I165" s="65"/>
    </row>
    <row r="166" spans="1:9" x14ac:dyDescent="0.2">
      <c r="A166" s="65"/>
      <c r="B166" s="65"/>
      <c r="C166" s="65"/>
      <c r="D166" s="65"/>
      <c r="E166" s="11"/>
      <c r="G166" s="65"/>
      <c r="H166" s="65"/>
      <c r="I166" s="65"/>
    </row>
    <row r="167" spans="1:9" x14ac:dyDescent="0.2">
      <c r="A167" s="65"/>
      <c r="B167" s="65"/>
      <c r="C167" s="65"/>
      <c r="D167" s="65"/>
      <c r="E167" s="11"/>
      <c r="G167" s="65"/>
      <c r="H167" s="65"/>
      <c r="I167" s="65"/>
    </row>
    <row r="168" spans="1:9" x14ac:dyDescent="0.2">
      <c r="A168" s="65"/>
      <c r="B168" s="65"/>
      <c r="C168" s="65"/>
      <c r="D168" s="65"/>
      <c r="E168" s="11"/>
      <c r="G168" s="65"/>
      <c r="H168" s="65"/>
      <c r="I168" s="65"/>
    </row>
    <row r="169" spans="1:9" x14ac:dyDescent="0.2">
      <c r="A169" s="65"/>
      <c r="B169" s="65"/>
      <c r="C169" s="65"/>
      <c r="D169" s="65"/>
      <c r="E169" s="11"/>
      <c r="G169" s="65"/>
      <c r="H169" s="65"/>
      <c r="I169" s="65"/>
    </row>
    <row r="170" spans="1:9" x14ac:dyDescent="0.2">
      <c r="A170" s="65"/>
      <c r="B170" s="65"/>
      <c r="C170" s="65"/>
      <c r="D170" s="65"/>
      <c r="E170" s="11"/>
      <c r="G170" s="65"/>
      <c r="H170" s="65"/>
      <c r="I170" s="65"/>
    </row>
    <row r="171" spans="1:9" x14ac:dyDescent="0.2">
      <c r="A171" s="65"/>
      <c r="B171" s="65"/>
      <c r="C171" s="65"/>
      <c r="D171" s="65"/>
      <c r="E171" s="11"/>
      <c r="G171" s="65"/>
      <c r="H171" s="65"/>
      <c r="I171" s="65"/>
    </row>
    <row r="172" spans="1:9" x14ac:dyDescent="0.2">
      <c r="A172" s="65"/>
      <c r="B172" s="65"/>
      <c r="C172" s="65"/>
      <c r="D172" s="65"/>
      <c r="E172" s="11"/>
      <c r="G172" s="65"/>
      <c r="H172" s="65"/>
      <c r="I172" s="65"/>
    </row>
    <row r="173" spans="1:9" x14ac:dyDescent="0.2">
      <c r="A173" s="65"/>
      <c r="B173" s="65"/>
      <c r="C173" s="65"/>
      <c r="D173" s="65"/>
      <c r="E173" s="11"/>
      <c r="G173" s="65"/>
      <c r="H173" s="65"/>
      <c r="I173" s="65"/>
    </row>
    <row r="174" spans="1:9" x14ac:dyDescent="0.2">
      <c r="A174" s="65"/>
      <c r="B174" s="65"/>
      <c r="C174" s="65"/>
      <c r="D174" s="65"/>
      <c r="E174" s="11"/>
      <c r="G174" s="65"/>
      <c r="H174" s="65"/>
      <c r="I174" s="65"/>
    </row>
    <row r="175" spans="1:9" x14ac:dyDescent="0.2">
      <c r="A175" s="65"/>
      <c r="B175" s="65"/>
      <c r="C175" s="65"/>
      <c r="D175" s="65"/>
      <c r="E175" s="11"/>
      <c r="G175" s="65"/>
      <c r="H175" s="65"/>
      <c r="I175" s="65"/>
    </row>
    <row r="176" spans="1:9" x14ac:dyDescent="0.2">
      <c r="A176" s="65"/>
      <c r="B176" s="65"/>
      <c r="C176" s="65"/>
      <c r="D176" s="65"/>
      <c r="E176" s="11"/>
      <c r="G176" s="65"/>
      <c r="H176" s="65"/>
      <c r="I176" s="65"/>
    </row>
    <row r="177" spans="1:9" x14ac:dyDescent="0.2">
      <c r="A177" s="65"/>
      <c r="B177" s="65"/>
      <c r="C177" s="65"/>
      <c r="D177" s="65"/>
      <c r="E177" s="11"/>
      <c r="G177" s="65"/>
      <c r="H177" s="65"/>
      <c r="I177" s="65"/>
    </row>
    <row r="178" spans="1:9" x14ac:dyDescent="0.2">
      <c r="A178" s="65"/>
      <c r="B178" s="65"/>
      <c r="C178" s="65"/>
      <c r="D178" s="65"/>
      <c r="E178" s="11"/>
      <c r="G178" s="65"/>
      <c r="H178" s="65"/>
      <c r="I178" s="65"/>
    </row>
    <row r="179" spans="1:9" x14ac:dyDescent="0.2">
      <c r="A179" s="65"/>
      <c r="B179" s="65"/>
      <c r="C179" s="65"/>
      <c r="D179" s="65"/>
      <c r="E179" s="11"/>
      <c r="G179" s="65"/>
      <c r="H179" s="65"/>
      <c r="I179" s="65"/>
    </row>
    <row r="180" spans="1:9" x14ac:dyDescent="0.2">
      <c r="A180" s="65"/>
      <c r="B180" s="65"/>
      <c r="C180" s="65"/>
      <c r="D180" s="65"/>
      <c r="E180" s="11"/>
      <c r="G180" s="65"/>
      <c r="H180" s="65"/>
      <c r="I180" s="65"/>
    </row>
    <row r="181" spans="1:9" x14ac:dyDescent="0.2">
      <c r="A181" s="65"/>
      <c r="B181" s="65"/>
      <c r="C181" s="65"/>
      <c r="D181" s="65"/>
      <c r="E181" s="11"/>
      <c r="G181" s="65"/>
      <c r="H181" s="65"/>
      <c r="I181" s="65"/>
    </row>
    <row r="182" spans="1:9" x14ac:dyDescent="0.2">
      <c r="A182" s="65"/>
      <c r="B182" s="65"/>
      <c r="C182" s="65"/>
      <c r="D182" s="65"/>
      <c r="E182" s="11"/>
      <c r="G182" s="65"/>
      <c r="H182" s="65"/>
      <c r="I182" s="65"/>
    </row>
    <row r="183" spans="1:9" x14ac:dyDescent="0.2">
      <c r="A183" s="65"/>
      <c r="B183" s="65"/>
      <c r="C183" s="65"/>
      <c r="D183" s="65"/>
      <c r="E183" s="11"/>
      <c r="G183" s="65"/>
      <c r="H183" s="65"/>
      <c r="I183" s="65"/>
    </row>
    <row r="184" spans="1:9" x14ac:dyDescent="0.2">
      <c r="A184" s="65"/>
      <c r="B184" s="65"/>
      <c r="C184" s="65"/>
      <c r="D184" s="65"/>
      <c r="E184" s="11"/>
      <c r="G184" s="65"/>
      <c r="H184" s="65"/>
      <c r="I184" s="65"/>
    </row>
    <row r="185" spans="1:9" x14ac:dyDescent="0.2">
      <c r="A185" s="65"/>
      <c r="B185" s="65"/>
      <c r="C185" s="65"/>
      <c r="D185" s="65"/>
      <c r="E185" s="11"/>
      <c r="G185" s="65"/>
      <c r="H185" s="65"/>
      <c r="I185" s="65"/>
    </row>
    <row r="186" spans="1:9" x14ac:dyDescent="0.2">
      <c r="A186" s="65"/>
      <c r="B186" s="65"/>
      <c r="C186" s="65"/>
      <c r="D186" s="65"/>
      <c r="E186" s="11"/>
      <c r="G186" s="65"/>
      <c r="H186" s="65"/>
      <c r="I186" s="65"/>
    </row>
    <row r="187" spans="1:9" x14ac:dyDescent="0.2">
      <c r="A187" s="65"/>
      <c r="B187" s="65"/>
      <c r="C187" s="65"/>
      <c r="D187" s="65"/>
      <c r="E187" s="11"/>
      <c r="G187" s="65"/>
      <c r="H187" s="65"/>
      <c r="I187" s="65"/>
    </row>
    <row r="188" spans="1:9" x14ac:dyDescent="0.2">
      <c r="A188" s="65"/>
      <c r="B188" s="65"/>
      <c r="C188" s="65"/>
      <c r="D188" s="65"/>
      <c r="E188" s="11"/>
      <c r="G188" s="65"/>
      <c r="H188" s="65"/>
      <c r="I188" s="65"/>
    </row>
    <row r="189" spans="1:9" x14ac:dyDescent="0.2">
      <c r="A189" s="65"/>
      <c r="B189" s="65"/>
      <c r="C189" s="65"/>
      <c r="D189" s="65"/>
      <c r="E189" s="11"/>
      <c r="G189" s="65"/>
      <c r="H189" s="65"/>
      <c r="I189" s="65"/>
    </row>
    <row r="190" spans="1:9" x14ac:dyDescent="0.2">
      <c r="A190" s="65"/>
      <c r="B190" s="65"/>
      <c r="C190" s="65"/>
      <c r="D190" s="65"/>
      <c r="E190" s="11"/>
      <c r="G190" s="65"/>
      <c r="H190" s="65"/>
      <c r="I190" s="65"/>
    </row>
    <row r="191" spans="1:9" x14ac:dyDescent="0.2">
      <c r="A191" s="65"/>
      <c r="B191" s="65"/>
      <c r="C191" s="65"/>
      <c r="D191" s="65"/>
      <c r="E191" s="11"/>
      <c r="G191" s="65"/>
      <c r="H191" s="65"/>
      <c r="I191" s="65"/>
    </row>
    <row r="192" spans="1:9" x14ac:dyDescent="0.2">
      <c r="A192" s="65"/>
      <c r="B192" s="65"/>
      <c r="C192" s="65"/>
      <c r="D192" s="65"/>
      <c r="E192" s="11"/>
      <c r="G192" s="65"/>
      <c r="H192" s="65"/>
      <c r="I192" s="65"/>
    </row>
    <row r="193" spans="1:9" x14ac:dyDescent="0.2">
      <c r="A193" s="65"/>
      <c r="B193" s="65"/>
      <c r="C193" s="65"/>
      <c r="D193" s="65"/>
      <c r="E193" s="11"/>
      <c r="G193" s="65"/>
      <c r="H193" s="65"/>
      <c r="I193" s="65"/>
    </row>
    <row r="194" spans="1:9" x14ac:dyDescent="0.2">
      <c r="A194" s="65"/>
      <c r="B194" s="65"/>
      <c r="C194" s="65"/>
      <c r="D194" s="65"/>
      <c r="E194" s="11"/>
      <c r="G194" s="65"/>
      <c r="H194" s="65"/>
      <c r="I194" s="65"/>
    </row>
    <row r="195" spans="1:9" x14ac:dyDescent="0.2">
      <c r="A195" s="65"/>
      <c r="B195" s="65"/>
      <c r="C195" s="65"/>
      <c r="D195" s="65"/>
      <c r="E195" s="11"/>
      <c r="G195" s="65"/>
      <c r="H195" s="65"/>
      <c r="I195" s="65"/>
    </row>
    <row r="196" spans="1:9" x14ac:dyDescent="0.2">
      <c r="A196" s="65"/>
      <c r="B196" s="65"/>
      <c r="C196" s="65"/>
      <c r="D196" s="65"/>
      <c r="E196" s="11"/>
      <c r="G196" s="65"/>
      <c r="H196" s="65"/>
      <c r="I196" s="65"/>
    </row>
    <row r="197" spans="1:9" x14ac:dyDescent="0.2">
      <c r="A197" s="65"/>
      <c r="B197" s="65"/>
      <c r="C197" s="65"/>
      <c r="D197" s="65"/>
      <c r="E197" s="11"/>
      <c r="G197" s="65"/>
      <c r="H197" s="65"/>
      <c r="I197" s="65"/>
    </row>
    <row r="198" spans="1:9" x14ac:dyDescent="0.2">
      <c r="A198" s="65"/>
      <c r="B198" s="65"/>
      <c r="C198" s="65"/>
      <c r="D198" s="65"/>
      <c r="E198" s="11"/>
      <c r="G198" s="65"/>
      <c r="H198" s="65"/>
      <c r="I198" s="65"/>
    </row>
    <row r="199" spans="1:9" x14ac:dyDescent="0.2">
      <c r="A199" s="65"/>
      <c r="B199" s="65"/>
      <c r="C199" s="65"/>
      <c r="D199" s="65"/>
      <c r="E199" s="11"/>
      <c r="G199" s="65"/>
      <c r="H199" s="65"/>
      <c r="I199" s="65"/>
    </row>
    <row r="200" spans="1:9" x14ac:dyDescent="0.2">
      <c r="A200" s="65"/>
      <c r="B200" s="65"/>
      <c r="C200" s="65"/>
      <c r="D200" s="65"/>
      <c r="E200" s="11"/>
      <c r="G200" s="65"/>
      <c r="H200" s="65"/>
      <c r="I200" s="65"/>
    </row>
    <row r="201" spans="1:9" x14ac:dyDescent="0.2">
      <c r="A201" s="65"/>
      <c r="B201" s="65"/>
      <c r="C201" s="65"/>
      <c r="D201" s="65"/>
      <c r="E201" s="11"/>
      <c r="G201" s="65"/>
      <c r="H201" s="65"/>
      <c r="I201" s="65"/>
    </row>
    <row r="202" spans="1:9" x14ac:dyDescent="0.2">
      <c r="A202" s="65"/>
      <c r="B202" s="65"/>
      <c r="C202" s="65"/>
      <c r="D202" s="65"/>
      <c r="E202" s="11"/>
      <c r="G202" s="65"/>
      <c r="H202" s="65"/>
      <c r="I202" s="65"/>
    </row>
    <row r="203" spans="1:9" x14ac:dyDescent="0.2">
      <c r="A203" s="65"/>
      <c r="B203" s="65"/>
      <c r="C203" s="65"/>
      <c r="D203" s="65"/>
      <c r="E203" s="11"/>
      <c r="G203" s="65"/>
      <c r="H203" s="65"/>
      <c r="I203" s="65"/>
    </row>
    <row r="204" spans="1:9" x14ac:dyDescent="0.2">
      <c r="A204" s="65"/>
      <c r="B204" s="65"/>
      <c r="C204" s="65"/>
      <c r="D204" s="65"/>
      <c r="E204" s="11"/>
      <c r="G204" s="65"/>
      <c r="H204" s="65"/>
      <c r="I204" s="65"/>
    </row>
    <row r="205" spans="1:9" x14ac:dyDescent="0.2">
      <c r="A205" s="65"/>
      <c r="B205" s="65"/>
      <c r="C205" s="65"/>
      <c r="D205" s="65"/>
      <c r="E205" s="11"/>
      <c r="G205" s="65"/>
      <c r="H205" s="65"/>
      <c r="I205" s="65"/>
    </row>
    <row r="206" spans="1:9" x14ac:dyDescent="0.2">
      <c r="A206" s="65"/>
      <c r="B206" s="65"/>
      <c r="C206" s="65"/>
      <c r="D206" s="65"/>
      <c r="E206" s="11"/>
      <c r="G206" s="65"/>
      <c r="H206" s="65"/>
      <c r="I206" s="65"/>
    </row>
    <row r="207" spans="1:9" x14ac:dyDescent="0.2">
      <c r="A207" s="65"/>
      <c r="B207" s="65"/>
      <c r="C207" s="65"/>
      <c r="D207" s="65"/>
      <c r="E207" s="11"/>
      <c r="G207" s="65"/>
      <c r="H207" s="65"/>
      <c r="I207" s="65"/>
    </row>
    <row r="208" spans="1:9" x14ac:dyDescent="0.2">
      <c r="A208" s="65"/>
      <c r="B208" s="65"/>
      <c r="C208" s="65"/>
      <c r="D208" s="65"/>
      <c r="E208" s="11"/>
      <c r="G208" s="65"/>
      <c r="H208" s="65"/>
      <c r="I208" s="65"/>
    </row>
    <row r="209" spans="1:9" x14ac:dyDescent="0.2">
      <c r="A209" s="65"/>
      <c r="B209" s="65"/>
      <c r="C209" s="65"/>
      <c r="D209" s="65"/>
      <c r="E209" s="11"/>
      <c r="G209" s="65"/>
      <c r="H209" s="65"/>
      <c r="I209" s="65"/>
    </row>
    <row r="210" spans="1:9" x14ac:dyDescent="0.2">
      <c r="A210" s="65"/>
      <c r="B210" s="65"/>
      <c r="C210" s="65"/>
      <c r="D210" s="65"/>
      <c r="E210" s="11"/>
      <c r="G210" s="65"/>
      <c r="H210" s="65"/>
      <c r="I210" s="65"/>
    </row>
    <row r="211" spans="1:9" x14ac:dyDescent="0.2">
      <c r="A211" s="65"/>
      <c r="B211" s="65"/>
      <c r="C211" s="65"/>
      <c r="D211" s="65"/>
      <c r="E211" s="11"/>
      <c r="G211" s="65"/>
      <c r="H211" s="65"/>
      <c r="I211" s="65"/>
    </row>
    <row r="212" spans="1:9" x14ac:dyDescent="0.2">
      <c r="A212" s="65"/>
      <c r="B212" s="65"/>
      <c r="C212" s="65"/>
      <c r="D212" s="65"/>
      <c r="E212" s="11"/>
      <c r="G212" s="65"/>
      <c r="H212" s="65"/>
      <c r="I212" s="65"/>
    </row>
    <row r="213" spans="1:9" x14ac:dyDescent="0.2">
      <c r="A213" s="65"/>
      <c r="B213" s="65"/>
      <c r="C213" s="65"/>
      <c r="D213" s="65"/>
      <c r="E213" s="11"/>
      <c r="G213" s="65"/>
      <c r="H213" s="65"/>
      <c r="I213" s="65"/>
    </row>
    <row r="214" spans="1:9" x14ac:dyDescent="0.2">
      <c r="A214" s="65"/>
      <c r="B214" s="65"/>
      <c r="C214" s="65"/>
      <c r="D214" s="65"/>
      <c r="E214" s="11"/>
      <c r="G214" s="65"/>
      <c r="H214" s="65"/>
      <c r="I214" s="65"/>
    </row>
    <row r="215" spans="1:9" x14ac:dyDescent="0.2">
      <c r="A215" s="65"/>
      <c r="B215" s="65"/>
      <c r="C215" s="65"/>
      <c r="D215" s="65"/>
      <c r="E215" s="11"/>
      <c r="G215" s="65"/>
      <c r="H215" s="65"/>
      <c r="I215" s="65"/>
    </row>
    <row r="216" spans="1:9" x14ac:dyDescent="0.2">
      <c r="A216" s="65"/>
      <c r="B216" s="65"/>
      <c r="C216" s="65"/>
      <c r="D216" s="65"/>
      <c r="E216" s="11"/>
      <c r="G216" s="65"/>
      <c r="H216" s="65"/>
      <c r="I216" s="65"/>
    </row>
    <row r="217" spans="1:9" x14ac:dyDescent="0.2">
      <c r="A217" s="65"/>
      <c r="B217" s="65"/>
      <c r="C217" s="65"/>
      <c r="D217" s="65"/>
      <c r="E217" s="11"/>
      <c r="G217" s="65"/>
      <c r="H217" s="65"/>
      <c r="I217" s="65"/>
    </row>
    <row r="218" spans="1:9" x14ac:dyDescent="0.2">
      <c r="A218" s="65"/>
      <c r="B218" s="65"/>
      <c r="C218" s="65"/>
      <c r="D218" s="65"/>
      <c r="E218" s="11"/>
      <c r="G218" s="65"/>
      <c r="H218" s="65"/>
      <c r="I218" s="65"/>
    </row>
    <row r="219" spans="1:9" x14ac:dyDescent="0.2">
      <c r="A219" s="65"/>
      <c r="B219" s="65"/>
      <c r="C219" s="65"/>
      <c r="D219" s="65"/>
      <c r="E219" s="11"/>
      <c r="G219" s="65"/>
      <c r="H219" s="65"/>
      <c r="I219" s="65"/>
    </row>
    <row r="220" spans="1:9" x14ac:dyDescent="0.2">
      <c r="A220" s="65"/>
      <c r="B220" s="65"/>
      <c r="C220" s="65"/>
      <c r="D220" s="65"/>
      <c r="E220" s="11"/>
      <c r="G220" s="65"/>
      <c r="H220" s="65"/>
      <c r="I220" s="65"/>
    </row>
    <row r="221" spans="1:9" x14ac:dyDescent="0.2">
      <c r="A221" s="65"/>
      <c r="B221" s="65"/>
      <c r="C221" s="65"/>
      <c r="D221" s="65"/>
      <c r="E221" s="11"/>
      <c r="G221" s="65"/>
      <c r="H221" s="65"/>
      <c r="I221" s="65"/>
    </row>
    <row r="222" spans="1:9" x14ac:dyDescent="0.2">
      <c r="A222" s="65"/>
      <c r="B222" s="65"/>
      <c r="C222" s="65"/>
      <c r="D222" s="65"/>
      <c r="E222" s="11"/>
      <c r="G222" s="65"/>
      <c r="H222" s="65"/>
      <c r="I222" s="65"/>
    </row>
    <row r="223" spans="1:9" x14ac:dyDescent="0.2">
      <c r="A223" s="65"/>
      <c r="B223" s="65"/>
      <c r="C223" s="65"/>
      <c r="D223" s="65"/>
      <c r="E223" s="11"/>
      <c r="G223" s="65"/>
      <c r="H223" s="65"/>
      <c r="I223" s="65"/>
    </row>
    <row r="224" spans="1:9" x14ac:dyDescent="0.2">
      <c r="A224" s="65"/>
      <c r="B224" s="65"/>
      <c r="C224" s="65"/>
      <c r="D224" s="65"/>
      <c r="E224" s="11"/>
      <c r="G224" s="65"/>
      <c r="H224" s="65"/>
      <c r="I224" s="65"/>
    </row>
    <row r="225" spans="1:9" x14ac:dyDescent="0.2">
      <c r="A225" s="65"/>
      <c r="B225" s="65"/>
      <c r="C225" s="65"/>
      <c r="D225" s="65"/>
      <c r="E225" s="11"/>
      <c r="G225" s="65"/>
      <c r="H225" s="65"/>
      <c r="I225" s="65"/>
    </row>
    <row r="226" spans="1:9" x14ac:dyDescent="0.2">
      <c r="A226" s="65"/>
      <c r="B226" s="65"/>
      <c r="C226" s="65"/>
      <c r="D226" s="65"/>
      <c r="E226" s="11"/>
      <c r="G226" s="65"/>
      <c r="H226" s="65"/>
      <c r="I226" s="65"/>
    </row>
    <row r="227" spans="1:9" x14ac:dyDescent="0.2">
      <c r="A227" s="65"/>
      <c r="B227" s="65"/>
      <c r="C227" s="65"/>
      <c r="D227" s="65"/>
      <c r="E227" s="11"/>
      <c r="G227" s="65"/>
      <c r="H227" s="65"/>
      <c r="I227" s="65"/>
    </row>
    <row r="228" spans="1:9" x14ac:dyDescent="0.2">
      <c r="A228" s="65"/>
      <c r="B228" s="65"/>
      <c r="C228" s="65"/>
      <c r="D228" s="65"/>
      <c r="E228" s="11"/>
      <c r="G228" s="65"/>
      <c r="H228" s="65"/>
      <c r="I228" s="65"/>
    </row>
    <row r="229" spans="1:9" x14ac:dyDescent="0.2">
      <c r="A229" s="65"/>
      <c r="B229" s="65"/>
      <c r="C229" s="65"/>
      <c r="D229" s="65"/>
      <c r="E229" s="11"/>
      <c r="G229" s="65"/>
      <c r="H229" s="65"/>
      <c r="I229" s="65"/>
    </row>
  </sheetData>
  <mergeCells count="1">
    <mergeCell ref="A1:F1"/>
  </mergeCells>
  <conditionalFormatting sqref="F2:F3">
    <cfRule type="cellIs" dxfId="30" priority="3" stopIfTrue="1" operator="between">
      <formula>0.009</formula>
      <formula>-0.009</formula>
    </cfRule>
  </conditionalFormatting>
  <conditionalFormatting sqref="F5:F124">
    <cfRule type="cellIs" dxfId="29" priority="1" stopIfTrue="1" operator="between">
      <formula>0.009</formula>
      <formula>-0.009</formula>
    </cfRule>
  </conditionalFormatting>
  <conditionalFormatting sqref="F225:F65536">
    <cfRule type="cellIs" dxfId="28" priority="2" stopIfTrue="1" operator="between">
      <formula>0.009</formula>
      <formula>-0.009</formula>
    </cfRule>
  </conditionalFormatting>
  <hyperlinks>
    <hyperlink ref="A91" r:id="rId1" tooltip="https://www.franklintempletonindia.com/downloadsServlet/pdf/product-labels-jg9o5k7l" display="https://www.franklintempletonindia.com/downloadsServlet/pdf/product-labels-jg9o5k7l" xr:uid="{00000000-0004-0000-1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230"/>
  <sheetViews>
    <sheetView workbookViewId="0">
      <selection sqref="A1:F1"/>
    </sheetView>
  </sheetViews>
  <sheetFormatPr defaultColWidth="9.08984375" defaultRowHeight="10" x14ac:dyDescent="0.2"/>
  <cols>
    <col min="1" max="1" width="38.6328125" style="7" bestFit="1" customWidth="1"/>
    <col min="2" max="2" width="31.6328125" style="7" bestFit="1" customWidth="1"/>
    <col min="3" max="3" width="35.453125" style="7" bestFit="1" customWidth="1"/>
    <col min="4" max="4" width="15" style="7" bestFit="1" customWidth="1"/>
    <col min="5" max="5" width="26.54296875" style="10" customWidth="1"/>
    <col min="6" max="6" width="13.54296875" style="11" bestFit="1" customWidth="1"/>
    <col min="7" max="16384" width="9.08984375" style="7"/>
  </cols>
  <sheetData>
    <row r="1" spans="1:6" s="1" customFormat="1" ht="14" x14ac:dyDescent="0.25">
      <c r="A1" s="106" t="s">
        <v>972</v>
      </c>
      <c r="B1" s="107"/>
      <c r="C1" s="107"/>
      <c r="D1" s="107"/>
      <c r="E1" s="107"/>
      <c r="F1" s="107"/>
    </row>
    <row r="2" spans="1:6" s="1" customFormat="1" ht="11.5" x14ac:dyDescent="0.25">
      <c r="E2" s="5"/>
      <c r="F2" s="9"/>
    </row>
    <row r="3" spans="1:6" s="1" customFormat="1" ht="11.5" x14ac:dyDescent="0.25">
      <c r="A3" s="8" t="s">
        <v>7</v>
      </c>
      <c r="B3" s="2"/>
      <c r="C3" s="3"/>
      <c r="D3" s="3"/>
      <c r="E3" s="4"/>
      <c r="F3" s="9"/>
    </row>
    <row r="4" spans="1:6" s="1" customFormat="1" ht="27.75" customHeight="1" x14ac:dyDescent="0.25">
      <c r="A4" s="6" t="s">
        <v>2</v>
      </c>
      <c r="B4" s="6" t="s">
        <v>0</v>
      </c>
      <c r="C4" s="13" t="s">
        <v>522</v>
      </c>
      <c r="D4" s="13" t="s">
        <v>1</v>
      </c>
      <c r="E4" s="53" t="s">
        <v>6</v>
      </c>
      <c r="F4" s="12" t="s">
        <v>3</v>
      </c>
    </row>
    <row r="5" spans="1:6" ht="10.5" x14ac:dyDescent="0.25">
      <c r="A5" s="16" t="s">
        <v>110</v>
      </c>
      <c r="B5" s="17"/>
      <c r="C5" s="17"/>
      <c r="D5" s="17"/>
      <c r="E5" s="18"/>
      <c r="F5" s="19"/>
    </row>
    <row r="6" spans="1:6" ht="10.5" x14ac:dyDescent="0.25">
      <c r="A6" s="20" t="s">
        <v>20</v>
      </c>
      <c r="B6" s="21"/>
      <c r="C6" s="21"/>
      <c r="D6" s="21"/>
      <c r="E6" s="22"/>
      <c r="F6" s="23"/>
    </row>
    <row r="7" spans="1:6" x14ac:dyDescent="0.2">
      <c r="A7" s="21" t="s">
        <v>112</v>
      </c>
      <c r="B7" s="21" t="s">
        <v>111</v>
      </c>
      <c r="C7" s="21" t="s">
        <v>113</v>
      </c>
      <c r="D7" s="24">
        <v>1001551</v>
      </c>
      <c r="E7" s="22">
        <v>9888.3130230000006</v>
      </c>
      <c r="F7" s="23">
        <v>12.7516241100587</v>
      </c>
    </row>
    <row r="8" spans="1:6" x14ac:dyDescent="0.2">
      <c r="A8" s="21" t="s">
        <v>123</v>
      </c>
      <c r="B8" s="21" t="s">
        <v>122</v>
      </c>
      <c r="C8" s="21" t="s">
        <v>124</v>
      </c>
      <c r="D8" s="24">
        <v>443929</v>
      </c>
      <c r="E8" s="22">
        <v>6598.5606559999997</v>
      </c>
      <c r="F8" s="23">
        <v>8.5092740244995593</v>
      </c>
    </row>
    <row r="9" spans="1:6" x14ac:dyDescent="0.2">
      <c r="A9" s="21" t="s">
        <v>115</v>
      </c>
      <c r="B9" s="21" t="s">
        <v>114</v>
      </c>
      <c r="C9" s="21" t="s">
        <v>113</v>
      </c>
      <c r="D9" s="24">
        <v>467952</v>
      </c>
      <c r="E9" s="22">
        <v>6295.3582560000004</v>
      </c>
      <c r="F9" s="23">
        <v>8.1182747686027597</v>
      </c>
    </row>
    <row r="10" spans="1:6" x14ac:dyDescent="0.2">
      <c r="A10" s="21" t="s">
        <v>120</v>
      </c>
      <c r="B10" s="21" t="s">
        <v>119</v>
      </c>
      <c r="C10" s="21" t="s">
        <v>121</v>
      </c>
      <c r="D10" s="24">
        <v>178731</v>
      </c>
      <c r="E10" s="22">
        <v>3672.0283949999998</v>
      </c>
      <c r="F10" s="23">
        <v>4.7353199383545004</v>
      </c>
    </row>
    <row r="11" spans="1:6" x14ac:dyDescent="0.2">
      <c r="A11" s="21" t="s">
        <v>126</v>
      </c>
      <c r="B11" s="21" t="s">
        <v>125</v>
      </c>
      <c r="C11" s="21" t="s">
        <v>127</v>
      </c>
      <c r="D11" s="24">
        <v>236249</v>
      </c>
      <c r="E11" s="22">
        <v>3501.9189270000002</v>
      </c>
      <c r="F11" s="23">
        <v>4.5159526925510303</v>
      </c>
    </row>
    <row r="12" spans="1:6" x14ac:dyDescent="0.2">
      <c r="A12" s="21" t="s">
        <v>117</v>
      </c>
      <c r="B12" s="21" t="s">
        <v>116</v>
      </c>
      <c r="C12" s="21" t="s">
        <v>118</v>
      </c>
      <c r="D12" s="24">
        <v>77011</v>
      </c>
      <c r="E12" s="22">
        <v>3104.2363989999999</v>
      </c>
      <c r="F12" s="23">
        <v>4.00311515389315</v>
      </c>
    </row>
    <row r="13" spans="1:6" x14ac:dyDescent="0.2">
      <c r="A13" s="21" t="s">
        <v>306</v>
      </c>
      <c r="B13" s="21" t="s">
        <v>305</v>
      </c>
      <c r="C13" s="21" t="s">
        <v>172</v>
      </c>
      <c r="D13" s="24">
        <v>631809</v>
      </c>
      <c r="E13" s="22">
        <v>2655.8091319999999</v>
      </c>
      <c r="F13" s="23">
        <v>3.4248389670264401</v>
      </c>
    </row>
    <row r="14" spans="1:6" x14ac:dyDescent="0.2">
      <c r="A14" s="21" t="s">
        <v>136</v>
      </c>
      <c r="B14" s="21" t="s">
        <v>135</v>
      </c>
      <c r="C14" s="21" t="s">
        <v>113</v>
      </c>
      <c r="D14" s="24">
        <v>272079</v>
      </c>
      <c r="E14" s="22">
        <v>2549.3802300000002</v>
      </c>
      <c r="F14" s="23">
        <v>3.2875919614357398</v>
      </c>
    </row>
    <row r="15" spans="1:6" x14ac:dyDescent="0.2">
      <c r="A15" s="21" t="s">
        <v>129</v>
      </c>
      <c r="B15" s="21" t="s">
        <v>128</v>
      </c>
      <c r="C15" s="21" t="s">
        <v>113</v>
      </c>
      <c r="D15" s="24">
        <v>187795</v>
      </c>
      <c r="E15" s="22">
        <v>2315.1367599999999</v>
      </c>
      <c r="F15" s="23">
        <v>2.9855197401449902</v>
      </c>
    </row>
    <row r="16" spans="1:6" x14ac:dyDescent="0.2">
      <c r="A16" s="21" t="s">
        <v>318</v>
      </c>
      <c r="B16" s="21" t="s">
        <v>317</v>
      </c>
      <c r="C16" s="21" t="s">
        <v>127</v>
      </c>
      <c r="D16" s="24">
        <v>66973</v>
      </c>
      <c r="E16" s="22">
        <v>2048.0343400000002</v>
      </c>
      <c r="F16" s="23">
        <v>2.6410737612601398</v>
      </c>
    </row>
    <row r="17" spans="1:6" x14ac:dyDescent="0.2">
      <c r="A17" s="21" t="s">
        <v>290</v>
      </c>
      <c r="B17" s="21" t="s">
        <v>289</v>
      </c>
      <c r="C17" s="21" t="s">
        <v>113</v>
      </c>
      <c r="D17" s="24">
        <v>96438</v>
      </c>
      <c r="E17" s="22">
        <v>2027.3196359999999</v>
      </c>
      <c r="F17" s="23">
        <v>2.61436080037948</v>
      </c>
    </row>
    <row r="18" spans="1:6" x14ac:dyDescent="0.2">
      <c r="A18" s="21" t="s">
        <v>150</v>
      </c>
      <c r="B18" s="21" t="s">
        <v>149</v>
      </c>
      <c r="C18" s="21" t="s">
        <v>151</v>
      </c>
      <c r="D18" s="24">
        <v>58116</v>
      </c>
      <c r="E18" s="22">
        <v>2026.6211519999999</v>
      </c>
      <c r="F18" s="23">
        <v>2.6134600597380602</v>
      </c>
    </row>
    <row r="19" spans="1:6" x14ac:dyDescent="0.2">
      <c r="A19" s="21" t="s">
        <v>928</v>
      </c>
      <c r="B19" s="21" t="s">
        <v>927</v>
      </c>
      <c r="C19" s="21" t="s">
        <v>213</v>
      </c>
      <c r="D19" s="24">
        <v>174474</v>
      </c>
      <c r="E19" s="22">
        <v>1819.4148720000001</v>
      </c>
      <c r="F19" s="23">
        <v>2.3462540570905102</v>
      </c>
    </row>
    <row r="20" spans="1:6" x14ac:dyDescent="0.2">
      <c r="A20" s="21" t="s">
        <v>131</v>
      </c>
      <c r="B20" s="21" t="s">
        <v>130</v>
      </c>
      <c r="C20" s="21" t="s">
        <v>132</v>
      </c>
      <c r="D20" s="24">
        <v>456619</v>
      </c>
      <c r="E20" s="22">
        <v>1450.9068729999999</v>
      </c>
      <c r="F20" s="23">
        <v>1.8710389750165499</v>
      </c>
    </row>
    <row r="21" spans="1:6" x14ac:dyDescent="0.2">
      <c r="A21" s="21" t="s">
        <v>171</v>
      </c>
      <c r="B21" s="21" t="s">
        <v>170</v>
      </c>
      <c r="C21" s="21" t="s">
        <v>172</v>
      </c>
      <c r="D21" s="24">
        <v>58198</v>
      </c>
      <c r="E21" s="22">
        <v>1434.8716899999999</v>
      </c>
      <c r="F21" s="23">
        <v>1.8503605614513301</v>
      </c>
    </row>
    <row r="22" spans="1:6" x14ac:dyDescent="0.2">
      <c r="A22" s="21" t="s">
        <v>191</v>
      </c>
      <c r="B22" s="21" t="s">
        <v>190</v>
      </c>
      <c r="C22" s="21" t="s">
        <v>151</v>
      </c>
      <c r="D22" s="24">
        <v>8605</v>
      </c>
      <c r="E22" s="22">
        <v>1392.8053</v>
      </c>
      <c r="F22" s="23">
        <v>1.79611320988595</v>
      </c>
    </row>
    <row r="23" spans="1:6" x14ac:dyDescent="0.2">
      <c r="A23" s="21" t="s">
        <v>147</v>
      </c>
      <c r="B23" s="21" t="s">
        <v>146</v>
      </c>
      <c r="C23" s="21" t="s">
        <v>148</v>
      </c>
      <c r="D23" s="24">
        <v>69106</v>
      </c>
      <c r="E23" s="22">
        <v>1168.3751420000001</v>
      </c>
      <c r="F23" s="23">
        <v>1.50669589399795</v>
      </c>
    </row>
    <row r="24" spans="1:6" x14ac:dyDescent="0.2">
      <c r="A24" s="21" t="s">
        <v>134</v>
      </c>
      <c r="B24" s="21" t="s">
        <v>133</v>
      </c>
      <c r="C24" s="21" t="s">
        <v>127</v>
      </c>
      <c r="D24" s="24">
        <v>69476</v>
      </c>
      <c r="E24" s="22">
        <v>1070.97254</v>
      </c>
      <c r="F24" s="23">
        <v>1.38108889054279</v>
      </c>
    </row>
    <row r="25" spans="1:6" x14ac:dyDescent="0.2">
      <c r="A25" s="21" t="s">
        <v>144</v>
      </c>
      <c r="B25" s="21" t="s">
        <v>143</v>
      </c>
      <c r="C25" s="21" t="s">
        <v>145</v>
      </c>
      <c r="D25" s="24">
        <v>310907</v>
      </c>
      <c r="E25" s="22">
        <v>1047.6011370000001</v>
      </c>
      <c r="F25" s="23">
        <v>1.35094994315232</v>
      </c>
    </row>
    <row r="26" spans="1:6" x14ac:dyDescent="0.2">
      <c r="A26" s="21" t="s">
        <v>242</v>
      </c>
      <c r="B26" s="21" t="s">
        <v>241</v>
      </c>
      <c r="C26" s="21" t="s">
        <v>180</v>
      </c>
      <c r="D26" s="24">
        <v>27061</v>
      </c>
      <c r="E26" s="22">
        <v>1013.894487</v>
      </c>
      <c r="F26" s="23">
        <v>1.3074830211596999</v>
      </c>
    </row>
    <row r="27" spans="1:6" x14ac:dyDescent="0.2">
      <c r="A27" s="21" t="s">
        <v>168</v>
      </c>
      <c r="B27" s="21" t="s">
        <v>167</v>
      </c>
      <c r="C27" s="21" t="s">
        <v>169</v>
      </c>
      <c r="D27" s="24">
        <v>234876</v>
      </c>
      <c r="E27" s="22">
        <v>1000.806636</v>
      </c>
      <c r="F27" s="23">
        <v>1.2906053842996701</v>
      </c>
    </row>
    <row r="28" spans="1:6" x14ac:dyDescent="0.2">
      <c r="A28" s="21" t="s">
        <v>196</v>
      </c>
      <c r="B28" s="21" t="s">
        <v>195</v>
      </c>
      <c r="C28" s="21" t="s">
        <v>197</v>
      </c>
      <c r="D28" s="24">
        <v>542291</v>
      </c>
      <c r="E28" s="22">
        <v>991.52486439999996</v>
      </c>
      <c r="F28" s="23">
        <v>1.27863593488567</v>
      </c>
    </row>
    <row r="29" spans="1:6" x14ac:dyDescent="0.2">
      <c r="A29" s="21" t="s">
        <v>138</v>
      </c>
      <c r="B29" s="21" t="s">
        <v>137</v>
      </c>
      <c r="C29" s="21" t="s">
        <v>139</v>
      </c>
      <c r="D29" s="24">
        <v>7784</v>
      </c>
      <c r="E29" s="22">
        <v>929.95447999999999</v>
      </c>
      <c r="F29" s="23">
        <v>1.1992369113763599</v>
      </c>
    </row>
    <row r="30" spans="1:6" x14ac:dyDescent="0.2">
      <c r="A30" s="21" t="s">
        <v>312</v>
      </c>
      <c r="B30" s="21" t="s">
        <v>311</v>
      </c>
      <c r="C30" s="21" t="s">
        <v>145</v>
      </c>
      <c r="D30" s="24">
        <v>297036</v>
      </c>
      <c r="E30" s="22">
        <v>855.90923399999997</v>
      </c>
      <c r="F30" s="23">
        <v>1.1037507407896601</v>
      </c>
    </row>
    <row r="31" spans="1:6" x14ac:dyDescent="0.2">
      <c r="A31" s="21" t="s">
        <v>174</v>
      </c>
      <c r="B31" s="21" t="s">
        <v>173</v>
      </c>
      <c r="C31" s="21" t="s">
        <v>175</v>
      </c>
      <c r="D31" s="24">
        <v>14326</v>
      </c>
      <c r="E31" s="22">
        <v>805.83749999999998</v>
      </c>
      <c r="F31" s="23">
        <v>1.03917997639115</v>
      </c>
    </row>
    <row r="32" spans="1:6" x14ac:dyDescent="0.2">
      <c r="A32" s="21" t="s">
        <v>393</v>
      </c>
      <c r="B32" s="21" t="s">
        <v>392</v>
      </c>
      <c r="C32" s="21" t="s">
        <v>394</v>
      </c>
      <c r="D32" s="24">
        <v>94977</v>
      </c>
      <c r="E32" s="22">
        <v>805.2624945</v>
      </c>
      <c r="F32" s="23">
        <v>1.0384384693231501</v>
      </c>
    </row>
    <row r="33" spans="1:6" x14ac:dyDescent="0.2">
      <c r="A33" s="21" t="s">
        <v>322</v>
      </c>
      <c r="B33" s="21" t="s">
        <v>321</v>
      </c>
      <c r="C33" s="21" t="s">
        <v>213</v>
      </c>
      <c r="D33" s="24">
        <v>37431</v>
      </c>
      <c r="E33" s="22">
        <v>781.67157299999997</v>
      </c>
      <c r="F33" s="23">
        <v>1.00801643851989</v>
      </c>
    </row>
    <row r="34" spans="1:6" x14ac:dyDescent="0.2">
      <c r="A34" s="21" t="s">
        <v>443</v>
      </c>
      <c r="B34" s="21" t="s">
        <v>442</v>
      </c>
      <c r="C34" s="21" t="s">
        <v>180</v>
      </c>
      <c r="D34" s="24">
        <v>29655</v>
      </c>
      <c r="E34" s="22">
        <v>744.57773999999995</v>
      </c>
      <c r="F34" s="23">
        <v>0.96018152329046202</v>
      </c>
    </row>
    <row r="35" spans="1:6" x14ac:dyDescent="0.2">
      <c r="A35" s="21" t="s">
        <v>330</v>
      </c>
      <c r="B35" s="21" t="s">
        <v>329</v>
      </c>
      <c r="C35" s="21" t="s">
        <v>197</v>
      </c>
      <c r="D35" s="24">
        <v>61430</v>
      </c>
      <c r="E35" s="22">
        <v>740.84580000000005</v>
      </c>
      <c r="F35" s="23">
        <v>0.95536894343274403</v>
      </c>
    </row>
    <row r="36" spans="1:6" x14ac:dyDescent="0.2">
      <c r="A36" s="21" t="s">
        <v>486</v>
      </c>
      <c r="B36" s="21" t="s">
        <v>485</v>
      </c>
      <c r="C36" s="21" t="s">
        <v>139</v>
      </c>
      <c r="D36" s="24">
        <v>25056</v>
      </c>
      <c r="E36" s="22">
        <v>724.544352</v>
      </c>
      <c r="F36" s="23">
        <v>0.934347163796302</v>
      </c>
    </row>
    <row r="37" spans="1:6" x14ac:dyDescent="0.2">
      <c r="A37" s="21" t="s">
        <v>930</v>
      </c>
      <c r="B37" s="21" t="s">
        <v>929</v>
      </c>
      <c r="C37" s="21" t="s">
        <v>452</v>
      </c>
      <c r="D37" s="24">
        <v>48396</v>
      </c>
      <c r="E37" s="22">
        <v>702.46794</v>
      </c>
      <c r="F37" s="23">
        <v>0.90587819170085904</v>
      </c>
    </row>
    <row r="38" spans="1:6" x14ac:dyDescent="0.2">
      <c r="A38" s="21" t="s">
        <v>932</v>
      </c>
      <c r="B38" s="21" t="s">
        <v>931</v>
      </c>
      <c r="C38" s="21" t="s">
        <v>213</v>
      </c>
      <c r="D38" s="24">
        <v>91818</v>
      </c>
      <c r="E38" s="22">
        <v>687.62500199999999</v>
      </c>
      <c r="F38" s="23">
        <v>0.88673725576723095</v>
      </c>
    </row>
    <row r="39" spans="1:6" x14ac:dyDescent="0.2">
      <c r="A39" s="21" t="s">
        <v>247</v>
      </c>
      <c r="B39" s="21" t="s">
        <v>246</v>
      </c>
      <c r="C39" s="21" t="s">
        <v>132</v>
      </c>
      <c r="D39" s="24">
        <v>14556</v>
      </c>
      <c r="E39" s="22">
        <v>683.30230800000004</v>
      </c>
      <c r="F39" s="23">
        <v>0.88116286012435496</v>
      </c>
    </row>
    <row r="40" spans="1:6" x14ac:dyDescent="0.2">
      <c r="A40" s="21" t="s">
        <v>302</v>
      </c>
      <c r="B40" s="21" t="s">
        <v>301</v>
      </c>
      <c r="C40" s="21" t="s">
        <v>213</v>
      </c>
      <c r="D40" s="24">
        <v>214908</v>
      </c>
      <c r="E40" s="22">
        <v>659.33774400000004</v>
      </c>
      <c r="F40" s="23">
        <v>0.85025899296535001</v>
      </c>
    </row>
    <row r="41" spans="1:6" x14ac:dyDescent="0.2">
      <c r="A41" s="21" t="s">
        <v>249</v>
      </c>
      <c r="B41" s="21" t="s">
        <v>248</v>
      </c>
      <c r="C41" s="21" t="s">
        <v>250</v>
      </c>
      <c r="D41" s="24">
        <v>254729</v>
      </c>
      <c r="E41" s="22">
        <v>650.5014473</v>
      </c>
      <c r="F41" s="23">
        <v>0.83886401246854903</v>
      </c>
    </row>
    <row r="42" spans="1:6" x14ac:dyDescent="0.2">
      <c r="A42" s="21" t="s">
        <v>839</v>
      </c>
      <c r="B42" s="21" t="s">
        <v>838</v>
      </c>
      <c r="C42" s="21" t="s">
        <v>151</v>
      </c>
      <c r="D42" s="24">
        <v>7269</v>
      </c>
      <c r="E42" s="22">
        <v>646.39582499999995</v>
      </c>
      <c r="F42" s="23">
        <v>0.83356954493038504</v>
      </c>
    </row>
    <row r="43" spans="1:6" x14ac:dyDescent="0.2">
      <c r="A43" s="21" t="s">
        <v>934</v>
      </c>
      <c r="B43" s="21" t="s">
        <v>933</v>
      </c>
      <c r="C43" s="21" t="s">
        <v>151</v>
      </c>
      <c r="D43" s="24">
        <v>9023</v>
      </c>
      <c r="E43" s="22">
        <v>632.24161000000004</v>
      </c>
      <c r="F43" s="23">
        <v>0.81531676219250704</v>
      </c>
    </row>
    <row r="44" spans="1:6" x14ac:dyDescent="0.2">
      <c r="A44" s="21" t="s">
        <v>379</v>
      </c>
      <c r="B44" s="21" t="s">
        <v>378</v>
      </c>
      <c r="C44" s="21" t="s">
        <v>160</v>
      </c>
      <c r="D44" s="24">
        <v>47018</v>
      </c>
      <c r="E44" s="22">
        <v>597.88088800000003</v>
      </c>
      <c r="F44" s="23">
        <v>0.77100637172700603</v>
      </c>
    </row>
    <row r="45" spans="1:6" x14ac:dyDescent="0.2">
      <c r="A45" s="21" t="s">
        <v>298</v>
      </c>
      <c r="B45" s="21" t="s">
        <v>297</v>
      </c>
      <c r="C45" s="21" t="s">
        <v>127</v>
      </c>
      <c r="D45" s="24">
        <v>41631</v>
      </c>
      <c r="E45" s="22">
        <v>592.99196400000005</v>
      </c>
      <c r="F45" s="23">
        <v>0.76470178559531299</v>
      </c>
    </row>
    <row r="46" spans="1:6" x14ac:dyDescent="0.2">
      <c r="A46" s="21" t="s">
        <v>828</v>
      </c>
      <c r="B46" s="21" t="s">
        <v>827</v>
      </c>
      <c r="C46" s="21" t="s">
        <v>829</v>
      </c>
      <c r="D46" s="24">
        <v>148921</v>
      </c>
      <c r="E46" s="22">
        <v>578.78146649999996</v>
      </c>
      <c r="F46" s="23">
        <v>0.746376422905494</v>
      </c>
    </row>
    <row r="47" spans="1:6" x14ac:dyDescent="0.2">
      <c r="A47" s="21" t="s">
        <v>936</v>
      </c>
      <c r="B47" s="21" t="s">
        <v>935</v>
      </c>
      <c r="C47" s="21" t="s">
        <v>163</v>
      </c>
      <c r="D47" s="24">
        <v>29420</v>
      </c>
      <c r="E47" s="22">
        <v>575.36694</v>
      </c>
      <c r="F47" s="23">
        <v>0.74197316844332695</v>
      </c>
    </row>
    <row r="48" spans="1:6" x14ac:dyDescent="0.2">
      <c r="A48" s="21" t="s">
        <v>518</v>
      </c>
      <c r="B48" s="21" t="s">
        <v>517</v>
      </c>
      <c r="C48" s="21" t="s">
        <v>151</v>
      </c>
      <c r="D48" s="24">
        <v>136979</v>
      </c>
      <c r="E48" s="22">
        <v>561.61389999999994</v>
      </c>
      <c r="F48" s="23">
        <v>0.72423772701437095</v>
      </c>
    </row>
    <row r="49" spans="1:9" x14ac:dyDescent="0.2">
      <c r="A49" s="21" t="s">
        <v>439</v>
      </c>
      <c r="B49" s="21" t="s">
        <v>438</v>
      </c>
      <c r="C49" s="21" t="s">
        <v>142</v>
      </c>
      <c r="D49" s="24">
        <v>48744</v>
      </c>
      <c r="E49" s="22">
        <v>559.48363199999994</v>
      </c>
      <c r="F49" s="23">
        <v>0.72149060758899397</v>
      </c>
    </row>
    <row r="50" spans="1:9" x14ac:dyDescent="0.2">
      <c r="A50" s="21" t="s">
        <v>252</v>
      </c>
      <c r="B50" s="21" t="s">
        <v>251</v>
      </c>
      <c r="C50" s="21" t="s">
        <v>148</v>
      </c>
      <c r="D50" s="24">
        <v>36884</v>
      </c>
      <c r="E50" s="22">
        <v>553.73949200000004</v>
      </c>
      <c r="F50" s="23">
        <v>0.714083164686936</v>
      </c>
    </row>
    <row r="51" spans="1:9" x14ac:dyDescent="0.2">
      <c r="A51" s="21" t="s">
        <v>162</v>
      </c>
      <c r="B51" s="21" t="s">
        <v>161</v>
      </c>
      <c r="C51" s="21" t="s">
        <v>163</v>
      </c>
      <c r="D51" s="24">
        <v>70367</v>
      </c>
      <c r="E51" s="22">
        <v>514.98088949999999</v>
      </c>
      <c r="F51" s="23">
        <v>0.66410142068655797</v>
      </c>
    </row>
    <row r="52" spans="1:9" x14ac:dyDescent="0.2">
      <c r="A52" s="21" t="s">
        <v>141</v>
      </c>
      <c r="B52" s="21" t="s">
        <v>140</v>
      </c>
      <c r="C52" s="21" t="s">
        <v>142</v>
      </c>
      <c r="D52" s="24">
        <v>6625</v>
      </c>
      <c r="E52" s="22">
        <v>508.86624999999998</v>
      </c>
      <c r="F52" s="23">
        <v>0.65621619453209101</v>
      </c>
    </row>
    <row r="53" spans="1:9" x14ac:dyDescent="0.2">
      <c r="A53" s="21" t="s">
        <v>389</v>
      </c>
      <c r="B53" s="21" t="s">
        <v>388</v>
      </c>
      <c r="C53" s="21" t="s">
        <v>203</v>
      </c>
      <c r="D53" s="24">
        <v>42709</v>
      </c>
      <c r="E53" s="22">
        <v>497.55984999999998</v>
      </c>
      <c r="F53" s="23">
        <v>0.64163585484193197</v>
      </c>
    </row>
    <row r="54" spans="1:9" x14ac:dyDescent="0.2">
      <c r="A54" s="21" t="s">
        <v>488</v>
      </c>
      <c r="B54" s="21" t="s">
        <v>487</v>
      </c>
      <c r="C54" s="21" t="s">
        <v>148</v>
      </c>
      <c r="D54" s="24">
        <v>39951</v>
      </c>
      <c r="E54" s="22">
        <v>478.45317599999998</v>
      </c>
      <c r="F54" s="23">
        <v>0.61699655344899196</v>
      </c>
    </row>
    <row r="55" spans="1:9" x14ac:dyDescent="0.2">
      <c r="A55" s="21" t="s">
        <v>938</v>
      </c>
      <c r="B55" s="21" t="s">
        <v>937</v>
      </c>
      <c r="C55" s="21" t="s">
        <v>127</v>
      </c>
      <c r="D55" s="24">
        <v>187101</v>
      </c>
      <c r="E55" s="22">
        <v>450.29597669999998</v>
      </c>
      <c r="F55" s="23">
        <v>0.58068600981728502</v>
      </c>
    </row>
    <row r="56" spans="1:9" x14ac:dyDescent="0.2">
      <c r="A56" s="21" t="s">
        <v>940</v>
      </c>
      <c r="B56" s="21" t="s">
        <v>939</v>
      </c>
      <c r="C56" s="21" t="s">
        <v>941</v>
      </c>
      <c r="D56" s="24">
        <v>17081</v>
      </c>
      <c r="E56" s="22">
        <v>423.77960999999999</v>
      </c>
      <c r="F56" s="23">
        <v>0.54649142676389695</v>
      </c>
    </row>
    <row r="57" spans="1:9" x14ac:dyDescent="0.2">
      <c r="A57" s="21" t="s">
        <v>519</v>
      </c>
      <c r="B57" s="21" t="s">
        <v>1494</v>
      </c>
      <c r="C57" s="21" t="s">
        <v>245</v>
      </c>
      <c r="D57" s="24">
        <v>137270</v>
      </c>
      <c r="E57" s="22">
        <v>364.17730999999998</v>
      </c>
      <c r="F57" s="23">
        <v>0.46963037635750798</v>
      </c>
    </row>
    <row r="58" spans="1:9" ht="10.5" x14ac:dyDescent="0.25">
      <c r="A58" s="20" t="s">
        <v>27</v>
      </c>
      <c r="B58" s="20"/>
      <c r="C58" s="20"/>
      <c r="D58" s="20"/>
      <c r="E58" s="25">
        <f>SUM(E7:E57)</f>
        <v>77382.336841900018</v>
      </c>
      <c r="F58" s="26">
        <f>SUM(F7:F57)</f>
        <v>99.789566720905654</v>
      </c>
      <c r="G58" s="14"/>
      <c r="H58" s="14"/>
      <c r="I58" s="14"/>
    </row>
    <row r="59" spans="1:9" x14ac:dyDescent="0.2">
      <c r="A59" s="21"/>
      <c r="B59" s="21"/>
      <c r="C59" s="21"/>
      <c r="D59" s="21"/>
      <c r="E59" s="22"/>
      <c r="F59" s="23"/>
    </row>
    <row r="60" spans="1:9" ht="10.5" x14ac:dyDescent="0.25">
      <c r="A60" s="20" t="s">
        <v>36</v>
      </c>
      <c r="B60" s="20"/>
      <c r="C60" s="20"/>
      <c r="D60" s="20"/>
      <c r="E60" s="25">
        <f>E58</f>
        <v>77382.336841900018</v>
      </c>
      <c r="F60" s="26">
        <f>F58</f>
        <v>99.789566720905654</v>
      </c>
      <c r="G60" s="14"/>
      <c r="H60" s="14"/>
      <c r="I60" s="14"/>
    </row>
    <row r="61" spans="1:9" ht="10.5" x14ac:dyDescent="0.25">
      <c r="A61" s="20"/>
      <c r="B61" s="20"/>
      <c r="C61" s="20"/>
      <c r="D61" s="20"/>
      <c r="E61" s="25"/>
      <c r="F61" s="26"/>
      <c r="G61" s="14"/>
      <c r="H61" s="14"/>
      <c r="I61" s="14"/>
    </row>
    <row r="62" spans="1:9" ht="10.5" x14ac:dyDescent="0.25">
      <c r="A62" s="20" t="s">
        <v>38</v>
      </c>
      <c r="B62" s="20"/>
      <c r="C62" s="20"/>
      <c r="D62" s="20"/>
      <c r="E62" s="25">
        <f>E64-(E58)</f>
        <v>163.18157719998271</v>
      </c>
      <c r="F62" s="26">
        <f>F64-(F58)</f>
        <v>0.21043327909434595</v>
      </c>
      <c r="G62" s="14"/>
      <c r="H62" s="14"/>
      <c r="I62" s="14"/>
    </row>
    <row r="63" spans="1:9" ht="10.5" x14ac:dyDescent="0.25">
      <c r="A63" s="20"/>
      <c r="B63" s="20"/>
      <c r="C63" s="20"/>
      <c r="D63" s="20"/>
      <c r="E63" s="25"/>
      <c r="F63" s="26"/>
      <c r="G63" s="14"/>
      <c r="H63" s="14"/>
      <c r="I63" s="14"/>
    </row>
    <row r="64" spans="1:9" ht="10.5" x14ac:dyDescent="0.25">
      <c r="A64" s="27" t="s">
        <v>37</v>
      </c>
      <c r="B64" s="27"/>
      <c r="C64" s="27"/>
      <c r="D64" s="27"/>
      <c r="E64" s="28">
        <v>77545.518419100001</v>
      </c>
      <c r="F64" s="29">
        <v>100</v>
      </c>
      <c r="G64" s="14"/>
      <c r="H64" s="14"/>
      <c r="I64" s="14"/>
    </row>
    <row r="66" spans="1:4" x14ac:dyDescent="0.2">
      <c r="A66" s="7" t="s">
        <v>1495</v>
      </c>
    </row>
    <row r="67" spans="1:4" ht="10.5" x14ac:dyDescent="0.25">
      <c r="A67" s="14" t="s">
        <v>40</v>
      </c>
    </row>
    <row r="68" spans="1:4" ht="10.5" x14ac:dyDescent="0.25">
      <c r="A68" s="14" t="s">
        <v>41</v>
      </c>
    </row>
    <row r="69" spans="1:4" ht="10.5" x14ac:dyDescent="0.25">
      <c r="A69" s="14" t="s">
        <v>42</v>
      </c>
      <c r="B69" s="14"/>
      <c r="C69" s="30" t="s">
        <v>44</v>
      </c>
      <c r="D69" s="14" t="s">
        <v>43</v>
      </c>
    </row>
    <row r="70" spans="1:4" x14ac:dyDescent="0.2">
      <c r="A70" s="7" t="s">
        <v>45</v>
      </c>
      <c r="C70" s="31">
        <v>195.2448</v>
      </c>
      <c r="D70" s="31">
        <v>207.6534</v>
      </c>
    </row>
    <row r="71" spans="1:4" x14ac:dyDescent="0.2">
      <c r="A71" s="7" t="s">
        <v>46</v>
      </c>
      <c r="C71" s="31">
        <v>185.6464</v>
      </c>
      <c r="D71" s="31">
        <v>188.12799999999999</v>
      </c>
    </row>
    <row r="72" spans="1:4" x14ac:dyDescent="0.2">
      <c r="A72" s="7" t="s">
        <v>47</v>
      </c>
      <c r="C72" s="31">
        <v>204.9332</v>
      </c>
      <c r="D72" s="31">
        <v>218.38130000000001</v>
      </c>
    </row>
    <row r="73" spans="1:4" x14ac:dyDescent="0.2">
      <c r="A73" s="7" t="s">
        <v>48</v>
      </c>
      <c r="C73" s="31">
        <v>195.3</v>
      </c>
      <c r="D73" s="31">
        <v>198.7824</v>
      </c>
    </row>
    <row r="75" spans="1:4" ht="10.5" x14ac:dyDescent="0.25">
      <c r="A75" s="14" t="s">
        <v>49</v>
      </c>
    </row>
    <row r="76" spans="1:4" ht="10.5" x14ac:dyDescent="0.25">
      <c r="A76" s="108" t="s">
        <v>50</v>
      </c>
      <c r="B76" s="109"/>
      <c r="C76" s="32" t="s">
        <v>51</v>
      </c>
    </row>
    <row r="77" spans="1:4" x14ac:dyDescent="0.2">
      <c r="A77" s="104" t="s">
        <v>46</v>
      </c>
      <c r="B77" s="105"/>
      <c r="C77" s="33">
        <v>9</v>
      </c>
    </row>
    <row r="78" spans="1:4" x14ac:dyDescent="0.2">
      <c r="A78" s="104" t="s">
        <v>48</v>
      </c>
      <c r="B78" s="105"/>
      <c r="C78" s="33">
        <v>9</v>
      </c>
    </row>
    <row r="79" spans="1:4" x14ac:dyDescent="0.2">
      <c r="A79" s="7" t="s">
        <v>52</v>
      </c>
    </row>
    <row r="80" spans="1:4" x14ac:dyDescent="0.2">
      <c r="A80" s="7" t="s">
        <v>53</v>
      </c>
    </row>
    <row r="82" spans="1:9" ht="10.5" x14ac:dyDescent="0.25">
      <c r="A82" s="14" t="s">
        <v>283</v>
      </c>
      <c r="D82" s="36">
        <v>2.9356516999182299E-2</v>
      </c>
    </row>
    <row r="84" spans="1:9" ht="10.5" x14ac:dyDescent="0.25">
      <c r="A84" s="14" t="s">
        <v>993</v>
      </c>
      <c r="D84" s="30" t="s">
        <v>55</v>
      </c>
    </row>
    <row r="86" spans="1:9" ht="10.5" x14ac:dyDescent="0.25">
      <c r="A86" s="64" t="s">
        <v>994</v>
      </c>
      <c r="B86" s="65"/>
      <c r="C86" s="65"/>
      <c r="D86" s="65"/>
      <c r="E86" s="11"/>
      <c r="G86" s="65"/>
      <c r="H86" s="65"/>
      <c r="I86" s="65"/>
    </row>
    <row r="87" spans="1:9" ht="10.5" x14ac:dyDescent="0.25">
      <c r="A87" s="64"/>
      <c r="B87" s="65"/>
      <c r="C87" s="65"/>
      <c r="D87" s="65"/>
      <c r="E87" s="11"/>
      <c r="G87" s="65"/>
      <c r="H87" s="65"/>
      <c r="I87" s="65"/>
    </row>
    <row r="88" spans="1:9" ht="10.5" x14ac:dyDescent="0.25">
      <c r="A88" s="64" t="s">
        <v>997</v>
      </c>
      <c r="B88" s="65"/>
      <c r="C88" s="65"/>
      <c r="D88" s="65"/>
      <c r="E88" s="11"/>
      <c r="G88" s="65"/>
      <c r="H88" s="65"/>
      <c r="I88" s="65"/>
    </row>
    <row r="89" spans="1:9" x14ac:dyDescent="0.2">
      <c r="A89" s="66"/>
      <c r="B89" s="65"/>
      <c r="C89" s="65"/>
      <c r="D89" s="65"/>
      <c r="E89" s="11"/>
      <c r="G89" s="65"/>
      <c r="H89" s="65"/>
      <c r="I89" s="65"/>
    </row>
    <row r="90" spans="1:9" x14ac:dyDescent="0.2">
      <c r="A90" s="65"/>
      <c r="B90" s="65"/>
      <c r="C90" s="65"/>
      <c r="D90" s="65"/>
      <c r="E90" s="11"/>
      <c r="G90" s="65"/>
      <c r="H90" s="65"/>
      <c r="I90" s="65"/>
    </row>
    <row r="91" spans="1:9" x14ac:dyDescent="0.2">
      <c r="A91" s="65"/>
      <c r="B91" s="65"/>
      <c r="C91" s="65"/>
      <c r="D91" s="65"/>
      <c r="E91" s="11"/>
      <c r="G91" s="65"/>
      <c r="H91" s="65"/>
      <c r="I91" s="65"/>
    </row>
    <row r="92" spans="1:9" x14ac:dyDescent="0.2">
      <c r="A92" s="65"/>
      <c r="B92" s="65"/>
      <c r="C92" s="65"/>
      <c r="D92" s="65"/>
      <c r="E92" s="11"/>
      <c r="G92" s="65"/>
      <c r="H92" s="65"/>
      <c r="I92" s="65"/>
    </row>
    <row r="93" spans="1:9" x14ac:dyDescent="0.2">
      <c r="A93" s="65"/>
      <c r="B93" s="65"/>
      <c r="C93" s="65"/>
      <c r="D93" s="65"/>
      <c r="E93" s="11"/>
      <c r="G93" s="65"/>
      <c r="H93" s="65"/>
      <c r="I93" s="65"/>
    </row>
    <row r="94" spans="1:9" x14ac:dyDescent="0.2">
      <c r="A94" s="65"/>
      <c r="B94" s="65"/>
      <c r="C94" s="65"/>
      <c r="D94" s="65"/>
      <c r="E94" s="11"/>
      <c r="G94" s="65"/>
      <c r="H94" s="65"/>
      <c r="I94" s="65"/>
    </row>
    <row r="95" spans="1:9" x14ac:dyDescent="0.2">
      <c r="A95" s="65"/>
      <c r="B95" s="65"/>
      <c r="C95" s="65"/>
      <c r="D95" s="65"/>
      <c r="E95" s="11"/>
      <c r="G95" s="65"/>
      <c r="H95" s="65"/>
      <c r="I95" s="65"/>
    </row>
    <row r="96" spans="1:9" x14ac:dyDescent="0.2">
      <c r="A96" s="65"/>
      <c r="B96" s="65"/>
      <c r="C96" s="65"/>
      <c r="D96" s="65"/>
      <c r="E96" s="11"/>
      <c r="G96" s="65"/>
      <c r="H96" s="65"/>
      <c r="I96" s="65"/>
    </row>
    <row r="97" spans="1:9" x14ac:dyDescent="0.2">
      <c r="A97" s="65"/>
      <c r="B97" s="65"/>
      <c r="C97" s="65"/>
      <c r="D97" s="65"/>
      <c r="E97" s="11"/>
      <c r="G97" s="65"/>
      <c r="H97" s="65"/>
      <c r="I97" s="65"/>
    </row>
    <row r="98" spans="1:9" x14ac:dyDescent="0.2">
      <c r="A98" s="65"/>
      <c r="B98" s="65"/>
      <c r="C98" s="65"/>
      <c r="D98" s="65"/>
      <c r="E98" s="11"/>
      <c r="G98" s="65"/>
      <c r="H98" s="65"/>
      <c r="I98" s="65"/>
    </row>
    <row r="99" spans="1:9" x14ac:dyDescent="0.2">
      <c r="A99" s="65"/>
      <c r="B99" s="65"/>
      <c r="C99" s="65"/>
      <c r="D99" s="65"/>
      <c r="E99" s="11"/>
      <c r="G99" s="65"/>
      <c r="H99" s="65"/>
      <c r="I99" s="65"/>
    </row>
    <row r="100" spans="1:9" x14ac:dyDescent="0.2">
      <c r="A100" s="65"/>
      <c r="B100" s="65"/>
      <c r="C100" s="65"/>
      <c r="D100" s="65"/>
      <c r="E100" s="11"/>
      <c r="G100" s="65"/>
      <c r="H100" s="65"/>
      <c r="I100" s="65"/>
    </row>
    <row r="101" spans="1:9" x14ac:dyDescent="0.2">
      <c r="A101" s="65"/>
      <c r="B101" s="65"/>
      <c r="C101" s="65"/>
      <c r="D101" s="65"/>
      <c r="E101" s="11"/>
      <c r="G101" s="65"/>
      <c r="H101" s="65"/>
      <c r="I101" s="65"/>
    </row>
    <row r="102" spans="1:9" x14ac:dyDescent="0.2">
      <c r="A102" s="65"/>
      <c r="B102" s="65"/>
      <c r="C102" s="65"/>
      <c r="D102" s="65"/>
      <c r="E102" s="11"/>
      <c r="G102" s="65"/>
      <c r="H102" s="65"/>
      <c r="I102" s="65"/>
    </row>
    <row r="103" spans="1:9" x14ac:dyDescent="0.2">
      <c r="A103" s="65"/>
      <c r="B103" s="65"/>
      <c r="C103" s="65"/>
      <c r="D103" s="65"/>
      <c r="E103" s="11"/>
      <c r="G103" s="65"/>
      <c r="H103" s="65"/>
      <c r="I103" s="65"/>
    </row>
    <row r="104" spans="1:9" x14ac:dyDescent="0.2">
      <c r="A104" s="65"/>
      <c r="B104" s="65"/>
      <c r="C104" s="65"/>
      <c r="D104" s="65"/>
      <c r="E104" s="11"/>
      <c r="G104" s="65"/>
      <c r="H104" s="65"/>
      <c r="I104" s="65"/>
    </row>
    <row r="105" spans="1:9" x14ac:dyDescent="0.2">
      <c r="A105" s="65"/>
      <c r="B105" s="65"/>
      <c r="C105" s="65"/>
      <c r="D105" s="65"/>
      <c r="E105" s="11"/>
      <c r="G105" s="65"/>
      <c r="H105" s="65"/>
      <c r="I105" s="65"/>
    </row>
    <row r="106" spans="1:9" ht="10.5" x14ac:dyDescent="0.25">
      <c r="A106" s="64" t="s">
        <v>1027</v>
      </c>
      <c r="B106" s="65"/>
      <c r="C106" s="65"/>
      <c r="D106" s="65"/>
      <c r="E106" s="11"/>
      <c r="G106" s="65"/>
      <c r="H106" s="65"/>
      <c r="I106" s="65"/>
    </row>
    <row r="107" spans="1:9" x14ac:dyDescent="0.2">
      <c r="A107" s="65"/>
      <c r="B107" s="65"/>
      <c r="C107" s="65"/>
      <c r="D107" s="65"/>
      <c r="E107" s="11"/>
      <c r="G107" s="65"/>
      <c r="H107" s="65"/>
      <c r="I107" s="65"/>
    </row>
    <row r="108" spans="1:9" ht="10.5" x14ac:dyDescent="0.25">
      <c r="A108" s="64" t="s">
        <v>998</v>
      </c>
      <c r="B108" s="65"/>
      <c r="C108" s="65"/>
      <c r="D108" s="65"/>
      <c r="E108" s="11"/>
      <c r="G108" s="65"/>
      <c r="H108" s="65"/>
      <c r="I108" s="65"/>
    </row>
    <row r="109" spans="1:9" x14ac:dyDescent="0.2">
      <c r="A109" s="65"/>
      <c r="B109" s="65"/>
      <c r="C109" s="65"/>
      <c r="D109" s="65"/>
      <c r="E109" s="11"/>
      <c r="G109" s="65"/>
      <c r="H109" s="65"/>
      <c r="I109" s="65"/>
    </row>
    <row r="110" spans="1:9" x14ac:dyDescent="0.2">
      <c r="A110" s="65"/>
      <c r="B110" s="65"/>
      <c r="C110" s="65"/>
      <c r="D110" s="65"/>
      <c r="E110" s="11"/>
      <c r="G110" s="65"/>
      <c r="H110" s="65"/>
      <c r="I110" s="65"/>
    </row>
    <row r="111" spans="1:9" x14ac:dyDescent="0.2">
      <c r="A111" s="65"/>
      <c r="B111" s="65"/>
      <c r="C111" s="65"/>
      <c r="D111" s="65"/>
      <c r="E111" s="11"/>
      <c r="G111" s="65"/>
      <c r="H111" s="65"/>
      <c r="I111" s="65"/>
    </row>
    <row r="112" spans="1:9" x14ac:dyDescent="0.2">
      <c r="A112" s="65"/>
      <c r="B112" s="65"/>
      <c r="C112" s="65"/>
      <c r="D112" s="65"/>
      <c r="E112" s="11"/>
      <c r="G112" s="65"/>
      <c r="H112" s="65"/>
      <c r="I112" s="65"/>
    </row>
    <row r="113" spans="1:9" x14ac:dyDescent="0.2">
      <c r="A113" s="65"/>
      <c r="B113" s="65"/>
      <c r="C113" s="65"/>
      <c r="D113" s="65"/>
      <c r="E113" s="11"/>
      <c r="G113" s="65"/>
      <c r="H113" s="65"/>
      <c r="I113" s="65"/>
    </row>
    <row r="114" spans="1:9" x14ac:dyDescent="0.2">
      <c r="A114" s="65"/>
      <c r="B114" s="65"/>
      <c r="C114" s="65"/>
      <c r="D114" s="65"/>
      <c r="E114" s="11"/>
      <c r="G114" s="65"/>
      <c r="H114" s="65"/>
      <c r="I114" s="65"/>
    </row>
    <row r="115" spans="1:9" x14ac:dyDescent="0.2">
      <c r="A115" s="65"/>
      <c r="B115" s="65"/>
      <c r="C115" s="65"/>
      <c r="D115" s="65"/>
      <c r="E115" s="11"/>
      <c r="G115" s="65"/>
      <c r="H115" s="65"/>
      <c r="I115" s="65"/>
    </row>
    <row r="116" spans="1:9" x14ac:dyDescent="0.2">
      <c r="A116" s="65"/>
      <c r="B116" s="65"/>
      <c r="C116" s="65"/>
      <c r="D116" s="65"/>
      <c r="E116" s="11"/>
      <c r="G116" s="65"/>
      <c r="H116" s="65"/>
      <c r="I116" s="65"/>
    </row>
    <row r="117" spans="1:9" x14ac:dyDescent="0.2">
      <c r="A117" s="65"/>
      <c r="B117" s="65"/>
      <c r="C117" s="65"/>
      <c r="D117" s="65"/>
      <c r="E117" s="11"/>
      <c r="G117" s="65"/>
      <c r="H117" s="65"/>
      <c r="I117" s="65"/>
    </row>
    <row r="118" spans="1:9" x14ac:dyDescent="0.2">
      <c r="A118" s="65"/>
      <c r="B118" s="65"/>
      <c r="C118" s="65"/>
      <c r="D118" s="65"/>
      <c r="E118" s="11"/>
      <c r="G118" s="65"/>
      <c r="H118" s="65"/>
      <c r="I118" s="65"/>
    </row>
    <row r="119" spans="1:9" x14ac:dyDescent="0.2">
      <c r="A119" s="65"/>
      <c r="B119" s="65"/>
      <c r="C119" s="65"/>
      <c r="D119" s="65"/>
      <c r="E119" s="11"/>
      <c r="G119" s="65"/>
      <c r="H119" s="65"/>
      <c r="I119" s="65"/>
    </row>
    <row r="120" spans="1:9" x14ac:dyDescent="0.2">
      <c r="A120" s="65"/>
      <c r="B120" s="65"/>
      <c r="C120" s="65"/>
      <c r="D120" s="65"/>
      <c r="E120" s="11"/>
      <c r="G120" s="65"/>
      <c r="H120" s="65"/>
      <c r="I120" s="65"/>
    </row>
    <row r="121" spans="1:9" x14ac:dyDescent="0.2">
      <c r="A121" s="65"/>
      <c r="B121" s="65"/>
      <c r="C121" s="65"/>
      <c r="D121" s="65"/>
      <c r="E121" s="11"/>
      <c r="G121" s="65"/>
      <c r="H121" s="65"/>
      <c r="I121" s="65"/>
    </row>
    <row r="122" spans="1:9" x14ac:dyDescent="0.2">
      <c r="A122" s="65"/>
      <c r="B122" s="65"/>
      <c r="C122" s="65"/>
      <c r="D122" s="65"/>
      <c r="E122" s="11"/>
      <c r="G122" s="65"/>
      <c r="H122" s="65"/>
      <c r="I122" s="65"/>
    </row>
    <row r="123" spans="1:9" x14ac:dyDescent="0.2">
      <c r="A123" s="65"/>
      <c r="B123" s="65"/>
      <c r="C123" s="65"/>
      <c r="D123" s="65"/>
      <c r="E123" s="11"/>
      <c r="G123" s="65"/>
      <c r="H123" s="65"/>
      <c r="I123" s="65"/>
    </row>
    <row r="124" spans="1:9" x14ac:dyDescent="0.2">
      <c r="A124" s="65"/>
      <c r="B124" s="65"/>
      <c r="C124" s="65"/>
      <c r="D124" s="65"/>
      <c r="E124" s="11"/>
      <c r="G124" s="65"/>
      <c r="H124" s="65"/>
      <c r="I124" s="65"/>
    </row>
    <row r="125" spans="1:9" x14ac:dyDescent="0.2">
      <c r="A125" s="65"/>
      <c r="B125" s="65"/>
      <c r="C125" s="65"/>
      <c r="D125" s="65"/>
      <c r="E125" s="11"/>
      <c r="G125" s="65"/>
      <c r="H125" s="65"/>
      <c r="I125" s="65"/>
    </row>
    <row r="126" spans="1:9" ht="10.5" x14ac:dyDescent="0.25">
      <c r="A126" s="64" t="s">
        <v>1028</v>
      </c>
      <c r="B126" s="65"/>
      <c r="C126" s="65"/>
      <c r="D126" s="65"/>
      <c r="E126" s="11"/>
      <c r="G126" s="65"/>
      <c r="H126" s="65"/>
      <c r="I126" s="65"/>
    </row>
    <row r="127" spans="1:9" x14ac:dyDescent="0.2">
      <c r="A127" s="65"/>
      <c r="B127" s="65"/>
      <c r="C127" s="65"/>
      <c r="D127" s="65"/>
      <c r="E127" s="11"/>
      <c r="G127" s="65"/>
      <c r="H127" s="65"/>
      <c r="I127" s="65"/>
    </row>
    <row r="128" spans="1:9" x14ac:dyDescent="0.2">
      <c r="A128" s="65" t="s">
        <v>1001</v>
      </c>
      <c r="B128" s="65"/>
      <c r="C128" s="65"/>
      <c r="D128" s="65"/>
      <c r="E128" s="11"/>
      <c r="G128" s="65"/>
      <c r="H128" s="65"/>
      <c r="I128" s="65"/>
    </row>
    <row r="129" spans="1:9" x14ac:dyDescent="0.2">
      <c r="A129" s="65"/>
      <c r="B129" s="65"/>
      <c r="C129" s="65"/>
      <c r="D129" s="65"/>
      <c r="E129" s="11"/>
      <c r="G129" s="65"/>
      <c r="H129" s="65"/>
      <c r="I129" s="65"/>
    </row>
    <row r="130" spans="1:9" x14ac:dyDescent="0.2">
      <c r="A130" s="65"/>
      <c r="B130" s="65"/>
      <c r="C130" s="65"/>
      <c r="D130" s="65"/>
      <c r="E130" s="11"/>
      <c r="G130" s="65"/>
      <c r="H130" s="65"/>
      <c r="I130" s="65"/>
    </row>
    <row r="131" spans="1:9" x14ac:dyDescent="0.2">
      <c r="A131" s="65"/>
      <c r="B131" s="65"/>
      <c r="C131" s="65"/>
      <c r="D131" s="65"/>
      <c r="E131" s="11"/>
      <c r="G131" s="65"/>
      <c r="H131" s="65"/>
      <c r="I131" s="65"/>
    </row>
    <row r="132" spans="1:9" x14ac:dyDescent="0.2">
      <c r="A132" s="65"/>
      <c r="B132" s="65"/>
      <c r="C132" s="65"/>
      <c r="D132" s="65"/>
      <c r="E132" s="11"/>
      <c r="G132" s="65"/>
      <c r="H132" s="65"/>
      <c r="I132" s="65"/>
    </row>
    <row r="133" spans="1:9" x14ac:dyDescent="0.2">
      <c r="A133" s="65"/>
      <c r="B133" s="65"/>
      <c r="C133" s="65"/>
      <c r="D133" s="65"/>
      <c r="E133" s="11"/>
      <c r="G133" s="65"/>
      <c r="H133" s="65"/>
      <c r="I133" s="65"/>
    </row>
    <row r="134" spans="1:9" x14ac:dyDescent="0.2">
      <c r="A134" s="65"/>
      <c r="B134" s="65"/>
      <c r="C134" s="65"/>
      <c r="D134" s="65"/>
      <c r="E134" s="11"/>
      <c r="G134" s="65"/>
      <c r="H134" s="65"/>
      <c r="I134" s="65"/>
    </row>
    <row r="135" spans="1:9" x14ac:dyDescent="0.2">
      <c r="A135" s="65"/>
      <c r="B135" s="65"/>
      <c r="C135" s="65"/>
      <c r="D135" s="65"/>
      <c r="E135" s="11"/>
      <c r="G135" s="65"/>
      <c r="H135" s="65"/>
      <c r="I135" s="65"/>
    </row>
    <row r="136" spans="1:9" x14ac:dyDescent="0.2">
      <c r="A136" s="65"/>
      <c r="B136" s="65"/>
      <c r="C136" s="65"/>
      <c r="D136" s="65"/>
      <c r="E136" s="11"/>
      <c r="G136" s="65"/>
      <c r="H136" s="65"/>
      <c r="I136" s="65"/>
    </row>
    <row r="137" spans="1:9" x14ac:dyDescent="0.2">
      <c r="A137" s="65"/>
      <c r="B137" s="65"/>
      <c r="C137" s="65"/>
      <c r="D137" s="65"/>
      <c r="E137" s="11"/>
      <c r="G137" s="65"/>
      <c r="H137" s="65"/>
      <c r="I137" s="65"/>
    </row>
    <row r="138" spans="1:9" x14ac:dyDescent="0.2">
      <c r="A138" s="65"/>
      <c r="B138" s="65"/>
      <c r="C138" s="65"/>
      <c r="D138" s="65"/>
      <c r="E138" s="11"/>
      <c r="G138" s="65"/>
      <c r="H138" s="65"/>
      <c r="I138" s="65"/>
    </row>
    <row r="139" spans="1:9" x14ac:dyDescent="0.2">
      <c r="A139" s="65"/>
      <c r="B139" s="65"/>
      <c r="C139" s="65"/>
      <c r="D139" s="65"/>
      <c r="E139" s="11"/>
      <c r="G139" s="65"/>
      <c r="H139" s="65"/>
      <c r="I139" s="65"/>
    </row>
    <row r="140" spans="1:9" x14ac:dyDescent="0.2">
      <c r="A140" s="65"/>
      <c r="B140" s="65"/>
      <c r="C140" s="65"/>
      <c r="D140" s="65"/>
      <c r="E140" s="11"/>
      <c r="G140" s="65"/>
      <c r="H140" s="65"/>
      <c r="I140" s="65"/>
    </row>
    <row r="141" spans="1:9" x14ac:dyDescent="0.2">
      <c r="A141" s="65"/>
      <c r="B141" s="65"/>
      <c r="C141" s="65"/>
      <c r="D141" s="65"/>
      <c r="E141" s="11"/>
      <c r="G141" s="65"/>
      <c r="H141" s="65"/>
      <c r="I141" s="65"/>
    </row>
    <row r="142" spans="1:9" x14ac:dyDescent="0.2">
      <c r="A142" s="65"/>
      <c r="B142" s="65"/>
      <c r="C142" s="65"/>
      <c r="D142" s="65"/>
      <c r="E142" s="11"/>
      <c r="G142" s="65"/>
      <c r="H142" s="65"/>
      <c r="I142" s="65"/>
    </row>
    <row r="143" spans="1:9" x14ac:dyDescent="0.2">
      <c r="A143" s="65"/>
      <c r="B143" s="65"/>
      <c r="C143" s="65"/>
      <c r="D143" s="65"/>
      <c r="E143" s="11"/>
      <c r="G143" s="65"/>
      <c r="H143" s="65"/>
      <c r="I143" s="65"/>
    </row>
    <row r="144" spans="1:9" x14ac:dyDescent="0.2">
      <c r="A144" s="65"/>
      <c r="B144" s="65"/>
      <c r="C144" s="65"/>
      <c r="D144" s="65"/>
      <c r="E144" s="11"/>
      <c r="G144" s="65"/>
      <c r="H144" s="65"/>
      <c r="I144" s="65"/>
    </row>
    <row r="145" spans="1:9" x14ac:dyDescent="0.2">
      <c r="A145" s="65"/>
      <c r="B145" s="65"/>
      <c r="C145" s="65"/>
      <c r="D145" s="65"/>
      <c r="E145" s="11"/>
      <c r="G145" s="65"/>
      <c r="H145" s="65"/>
      <c r="I145" s="65"/>
    </row>
    <row r="146" spans="1:9" x14ac:dyDescent="0.2">
      <c r="A146" s="65"/>
      <c r="B146" s="65"/>
      <c r="C146" s="65"/>
      <c r="D146" s="65"/>
      <c r="E146" s="11"/>
      <c r="G146" s="65"/>
      <c r="H146" s="65"/>
      <c r="I146" s="65"/>
    </row>
    <row r="147" spans="1:9" x14ac:dyDescent="0.2">
      <c r="A147" s="65"/>
      <c r="B147" s="65"/>
      <c r="C147" s="65"/>
      <c r="D147" s="65"/>
      <c r="E147" s="11"/>
      <c r="G147" s="65"/>
      <c r="H147" s="65"/>
      <c r="I147" s="65"/>
    </row>
    <row r="148" spans="1:9" x14ac:dyDescent="0.2">
      <c r="A148" s="65"/>
      <c r="B148" s="65"/>
      <c r="C148" s="65"/>
      <c r="D148" s="65"/>
      <c r="E148" s="11"/>
      <c r="G148" s="65"/>
      <c r="H148" s="65"/>
      <c r="I148" s="65"/>
    </row>
    <row r="149" spans="1:9" x14ac:dyDescent="0.2">
      <c r="A149" s="65"/>
      <c r="B149" s="65"/>
      <c r="C149" s="65"/>
      <c r="D149" s="65"/>
      <c r="E149" s="11"/>
      <c r="G149" s="65"/>
      <c r="H149" s="65"/>
      <c r="I149" s="65"/>
    </row>
    <row r="150" spans="1:9" x14ac:dyDescent="0.2">
      <c r="A150" s="65"/>
      <c r="B150" s="65"/>
      <c r="C150" s="65"/>
      <c r="D150" s="65"/>
      <c r="E150" s="11"/>
      <c r="G150" s="65"/>
      <c r="H150" s="65"/>
      <c r="I150" s="65"/>
    </row>
    <row r="151" spans="1:9" x14ac:dyDescent="0.2">
      <c r="A151" s="65"/>
      <c r="B151" s="65"/>
      <c r="C151" s="65"/>
      <c r="D151" s="65"/>
      <c r="E151" s="11"/>
      <c r="G151" s="65"/>
      <c r="H151" s="65"/>
      <c r="I151" s="65"/>
    </row>
    <row r="152" spans="1:9" x14ac:dyDescent="0.2">
      <c r="A152" s="65"/>
      <c r="B152" s="65"/>
      <c r="C152" s="65"/>
      <c r="D152" s="65"/>
      <c r="E152" s="11"/>
      <c r="G152" s="65"/>
      <c r="H152" s="65"/>
      <c r="I152" s="65"/>
    </row>
    <row r="153" spans="1:9" x14ac:dyDescent="0.2">
      <c r="A153" s="65"/>
      <c r="B153" s="65"/>
      <c r="C153" s="65"/>
      <c r="D153" s="65"/>
      <c r="E153" s="11"/>
      <c r="G153" s="65"/>
      <c r="H153" s="65"/>
      <c r="I153" s="65"/>
    </row>
    <row r="154" spans="1:9" x14ac:dyDescent="0.2">
      <c r="A154" s="65"/>
      <c r="B154" s="65"/>
      <c r="C154" s="65"/>
      <c r="D154" s="65"/>
      <c r="E154" s="11"/>
      <c r="G154" s="65"/>
      <c r="H154" s="65"/>
      <c r="I154" s="65"/>
    </row>
    <row r="155" spans="1:9" x14ac:dyDescent="0.2">
      <c r="A155" s="65"/>
      <c r="B155" s="65"/>
      <c r="C155" s="65"/>
      <c r="D155" s="65"/>
      <c r="E155" s="11"/>
      <c r="G155" s="65"/>
      <c r="H155" s="65"/>
      <c r="I155" s="65"/>
    </row>
    <row r="156" spans="1:9" x14ac:dyDescent="0.2">
      <c r="A156" s="65"/>
      <c r="B156" s="65"/>
      <c r="C156" s="65"/>
      <c r="D156" s="65"/>
      <c r="E156" s="11"/>
      <c r="G156" s="65"/>
      <c r="H156" s="65"/>
      <c r="I156" s="65"/>
    </row>
    <row r="157" spans="1:9" x14ac:dyDescent="0.2">
      <c r="A157" s="65"/>
      <c r="B157" s="65"/>
      <c r="C157" s="65"/>
      <c r="D157" s="65"/>
      <c r="E157" s="11"/>
      <c r="G157" s="65"/>
      <c r="H157" s="65"/>
      <c r="I157" s="65"/>
    </row>
    <row r="158" spans="1:9" x14ac:dyDescent="0.2">
      <c r="A158" s="65"/>
      <c r="B158" s="65"/>
      <c r="C158" s="65"/>
      <c r="D158" s="65"/>
      <c r="E158" s="11"/>
      <c r="G158" s="65"/>
      <c r="H158" s="65"/>
      <c r="I158" s="65"/>
    </row>
    <row r="159" spans="1:9" x14ac:dyDescent="0.2">
      <c r="A159" s="65"/>
      <c r="B159" s="65"/>
      <c r="C159" s="65"/>
      <c r="D159" s="65"/>
      <c r="E159" s="11"/>
      <c r="G159" s="65"/>
      <c r="H159" s="65"/>
      <c r="I159" s="65"/>
    </row>
    <row r="160" spans="1:9" x14ac:dyDescent="0.2">
      <c r="A160" s="65"/>
      <c r="B160" s="65"/>
      <c r="C160" s="65"/>
      <c r="D160" s="65"/>
      <c r="E160" s="11"/>
      <c r="G160" s="65"/>
      <c r="H160" s="65"/>
      <c r="I160" s="65"/>
    </row>
    <row r="161" spans="1:9" x14ac:dyDescent="0.2">
      <c r="A161" s="65"/>
      <c r="B161" s="65"/>
      <c r="C161" s="65"/>
      <c r="D161" s="65"/>
      <c r="E161" s="11"/>
      <c r="G161" s="65"/>
      <c r="H161" s="65"/>
      <c r="I161" s="65"/>
    </row>
    <row r="162" spans="1:9" x14ac:dyDescent="0.2">
      <c r="A162" s="65"/>
      <c r="B162" s="65"/>
      <c r="C162" s="65"/>
      <c r="D162" s="65"/>
      <c r="E162" s="11"/>
      <c r="G162" s="65"/>
      <c r="H162" s="65"/>
      <c r="I162" s="65"/>
    </row>
    <row r="163" spans="1:9" x14ac:dyDescent="0.2">
      <c r="A163" s="65"/>
      <c r="B163" s="65"/>
      <c r="C163" s="65"/>
      <c r="D163" s="65"/>
      <c r="E163" s="11"/>
      <c r="G163" s="65"/>
      <c r="H163" s="65"/>
      <c r="I163" s="65"/>
    </row>
    <row r="164" spans="1:9" x14ac:dyDescent="0.2">
      <c r="A164" s="65"/>
      <c r="B164" s="65"/>
      <c r="C164" s="65"/>
      <c r="D164" s="65"/>
      <c r="E164" s="11"/>
      <c r="G164" s="65"/>
      <c r="H164" s="65"/>
      <c r="I164" s="65"/>
    </row>
    <row r="165" spans="1:9" x14ac:dyDescent="0.2">
      <c r="A165" s="65"/>
      <c r="B165" s="65"/>
      <c r="C165" s="65"/>
      <c r="D165" s="65"/>
      <c r="E165" s="11"/>
      <c r="G165" s="65"/>
      <c r="H165" s="65"/>
      <c r="I165" s="65"/>
    </row>
    <row r="166" spans="1:9" x14ac:dyDescent="0.2">
      <c r="A166" s="65"/>
      <c r="B166" s="65"/>
      <c r="C166" s="65"/>
      <c r="D166" s="65"/>
      <c r="E166" s="11"/>
      <c r="G166" s="65"/>
      <c r="H166" s="65"/>
      <c r="I166" s="65"/>
    </row>
    <row r="167" spans="1:9" x14ac:dyDescent="0.2">
      <c r="A167" s="65"/>
      <c r="B167" s="65"/>
      <c r="C167" s="65"/>
      <c r="D167" s="65"/>
      <c r="E167" s="11"/>
      <c r="G167" s="65"/>
      <c r="H167" s="65"/>
      <c r="I167" s="65"/>
    </row>
    <row r="168" spans="1:9" x14ac:dyDescent="0.2">
      <c r="A168" s="65"/>
      <c r="B168" s="65"/>
      <c r="C168" s="65"/>
      <c r="D168" s="65"/>
      <c r="E168" s="11"/>
      <c r="G168" s="65"/>
      <c r="H168" s="65"/>
      <c r="I168" s="65"/>
    </row>
    <row r="169" spans="1:9" x14ac:dyDescent="0.2">
      <c r="A169" s="65"/>
      <c r="B169" s="65"/>
      <c r="C169" s="65"/>
      <c r="D169" s="65"/>
      <c r="E169" s="11"/>
      <c r="G169" s="65"/>
      <c r="H169" s="65"/>
      <c r="I169" s="65"/>
    </row>
    <row r="170" spans="1:9" x14ac:dyDescent="0.2">
      <c r="A170" s="65"/>
      <c r="B170" s="65"/>
      <c r="C170" s="65"/>
      <c r="D170" s="65"/>
      <c r="E170" s="11"/>
      <c r="G170" s="65"/>
      <c r="H170" s="65"/>
      <c r="I170" s="65"/>
    </row>
    <row r="171" spans="1:9" x14ac:dyDescent="0.2">
      <c r="A171" s="65"/>
      <c r="B171" s="65"/>
      <c r="C171" s="65"/>
      <c r="D171" s="65"/>
      <c r="E171" s="11"/>
      <c r="G171" s="65"/>
      <c r="H171" s="65"/>
      <c r="I171" s="65"/>
    </row>
    <row r="172" spans="1:9" x14ac:dyDescent="0.2">
      <c r="A172" s="65"/>
      <c r="B172" s="65"/>
      <c r="C172" s="65"/>
      <c r="D172" s="65"/>
      <c r="E172" s="11"/>
      <c r="G172" s="65"/>
      <c r="H172" s="65"/>
      <c r="I172" s="65"/>
    </row>
    <row r="173" spans="1:9" x14ac:dyDescent="0.2">
      <c r="A173" s="65"/>
      <c r="B173" s="65"/>
      <c r="C173" s="65"/>
      <c r="D173" s="65"/>
      <c r="E173" s="11"/>
      <c r="G173" s="65"/>
      <c r="H173" s="65"/>
      <c r="I173" s="65"/>
    </row>
    <row r="174" spans="1:9" x14ac:dyDescent="0.2">
      <c r="A174" s="65"/>
      <c r="B174" s="65"/>
      <c r="C174" s="65"/>
      <c r="D174" s="65"/>
      <c r="E174" s="11"/>
      <c r="G174" s="65"/>
      <c r="H174" s="65"/>
      <c r="I174" s="65"/>
    </row>
    <row r="175" spans="1:9" x14ac:dyDescent="0.2">
      <c r="A175" s="65"/>
      <c r="B175" s="65"/>
      <c r="C175" s="65"/>
      <c r="D175" s="65"/>
      <c r="E175" s="11"/>
      <c r="G175" s="65"/>
      <c r="H175" s="65"/>
      <c r="I175" s="65"/>
    </row>
    <row r="176" spans="1:9" x14ac:dyDescent="0.2">
      <c r="A176" s="65"/>
      <c r="B176" s="65"/>
      <c r="C176" s="65"/>
      <c r="D176" s="65"/>
      <c r="E176" s="11"/>
      <c r="G176" s="65"/>
      <c r="H176" s="65"/>
      <c r="I176" s="65"/>
    </row>
    <row r="177" spans="1:9" x14ac:dyDescent="0.2">
      <c r="A177" s="65"/>
      <c r="B177" s="65"/>
      <c r="C177" s="65"/>
      <c r="D177" s="65"/>
      <c r="E177" s="11"/>
      <c r="G177" s="65"/>
      <c r="H177" s="65"/>
      <c r="I177" s="65"/>
    </row>
    <row r="178" spans="1:9" x14ac:dyDescent="0.2">
      <c r="A178" s="65"/>
      <c r="B178" s="65"/>
      <c r="C178" s="65"/>
      <c r="D178" s="65"/>
      <c r="E178" s="11"/>
      <c r="G178" s="65"/>
      <c r="H178" s="65"/>
      <c r="I178" s="65"/>
    </row>
    <row r="179" spans="1:9" x14ac:dyDescent="0.2">
      <c r="A179" s="65"/>
      <c r="B179" s="65"/>
      <c r="C179" s="65"/>
      <c r="D179" s="65"/>
      <c r="E179" s="11"/>
      <c r="G179" s="65"/>
      <c r="H179" s="65"/>
      <c r="I179" s="65"/>
    </row>
    <row r="180" spans="1:9" x14ac:dyDescent="0.2">
      <c r="A180" s="65"/>
      <c r="B180" s="65"/>
      <c r="C180" s="65"/>
      <c r="D180" s="65"/>
      <c r="E180" s="11"/>
      <c r="G180" s="65"/>
      <c r="H180" s="65"/>
      <c r="I180" s="65"/>
    </row>
    <row r="181" spans="1:9" x14ac:dyDescent="0.2">
      <c r="A181" s="65"/>
      <c r="B181" s="65"/>
      <c r="C181" s="65"/>
      <c r="D181" s="65"/>
      <c r="E181" s="11"/>
      <c r="G181" s="65"/>
      <c r="H181" s="65"/>
      <c r="I181" s="65"/>
    </row>
    <row r="182" spans="1:9" x14ac:dyDescent="0.2">
      <c r="A182" s="65"/>
      <c r="B182" s="65"/>
      <c r="C182" s="65"/>
      <c r="D182" s="65"/>
      <c r="E182" s="11"/>
      <c r="G182" s="65"/>
      <c r="H182" s="65"/>
      <c r="I182" s="65"/>
    </row>
    <row r="183" spans="1:9" x14ac:dyDescent="0.2">
      <c r="A183" s="65"/>
      <c r="B183" s="65"/>
      <c r="C183" s="65"/>
      <c r="D183" s="65"/>
      <c r="E183" s="11"/>
      <c r="G183" s="65"/>
      <c r="H183" s="65"/>
      <c r="I183" s="65"/>
    </row>
    <row r="184" spans="1:9" x14ac:dyDescent="0.2">
      <c r="A184" s="65"/>
      <c r="B184" s="65"/>
      <c r="C184" s="65"/>
      <c r="D184" s="65"/>
      <c r="E184" s="11"/>
      <c r="G184" s="65"/>
      <c r="H184" s="65"/>
      <c r="I184" s="65"/>
    </row>
    <row r="185" spans="1:9" x14ac:dyDescent="0.2">
      <c r="A185" s="65"/>
      <c r="B185" s="65"/>
      <c r="C185" s="65"/>
      <c r="D185" s="65"/>
      <c r="E185" s="11"/>
      <c r="G185" s="65"/>
      <c r="H185" s="65"/>
      <c r="I185" s="65"/>
    </row>
    <row r="186" spans="1:9" x14ac:dyDescent="0.2">
      <c r="A186" s="65"/>
      <c r="B186" s="65"/>
      <c r="C186" s="65"/>
      <c r="D186" s="65"/>
      <c r="E186" s="11"/>
      <c r="G186" s="65"/>
      <c r="H186" s="65"/>
      <c r="I186" s="65"/>
    </row>
    <row r="187" spans="1:9" x14ac:dyDescent="0.2">
      <c r="A187" s="65"/>
      <c r="B187" s="65"/>
      <c r="C187" s="65"/>
      <c r="D187" s="65"/>
      <c r="E187" s="11"/>
      <c r="G187" s="65"/>
      <c r="H187" s="65"/>
      <c r="I187" s="65"/>
    </row>
    <row r="188" spans="1:9" x14ac:dyDescent="0.2">
      <c r="A188" s="65"/>
      <c r="B188" s="65"/>
      <c r="C188" s="65"/>
      <c r="D188" s="65"/>
      <c r="E188" s="11"/>
      <c r="G188" s="65"/>
      <c r="H188" s="65"/>
      <c r="I188" s="65"/>
    </row>
    <row r="189" spans="1:9" x14ac:dyDescent="0.2">
      <c r="A189" s="65"/>
      <c r="B189" s="65"/>
      <c r="C189" s="65"/>
      <c r="D189" s="65"/>
      <c r="E189" s="11"/>
      <c r="G189" s="65"/>
      <c r="H189" s="65"/>
      <c r="I189" s="65"/>
    </row>
    <row r="190" spans="1:9" x14ac:dyDescent="0.2">
      <c r="A190" s="65"/>
      <c r="B190" s="65"/>
      <c r="C190" s="65"/>
      <c r="D190" s="65"/>
      <c r="E190" s="11"/>
      <c r="G190" s="65"/>
      <c r="H190" s="65"/>
      <c r="I190" s="65"/>
    </row>
    <row r="191" spans="1:9" x14ac:dyDescent="0.2">
      <c r="A191" s="65"/>
      <c r="B191" s="65"/>
      <c r="C191" s="65"/>
      <c r="D191" s="65"/>
      <c r="E191" s="11"/>
      <c r="G191" s="65"/>
      <c r="H191" s="65"/>
      <c r="I191" s="65"/>
    </row>
    <row r="192" spans="1:9" x14ac:dyDescent="0.2">
      <c r="A192" s="65"/>
      <c r="B192" s="65"/>
      <c r="C192" s="65"/>
      <c r="D192" s="65"/>
      <c r="E192" s="11"/>
      <c r="G192" s="65"/>
      <c r="H192" s="65"/>
      <c r="I192" s="65"/>
    </row>
    <row r="193" spans="1:9" x14ac:dyDescent="0.2">
      <c r="A193" s="65"/>
      <c r="B193" s="65"/>
      <c r="C193" s="65"/>
      <c r="D193" s="65"/>
      <c r="E193" s="11"/>
      <c r="G193" s="65"/>
      <c r="H193" s="65"/>
      <c r="I193" s="65"/>
    </row>
    <row r="194" spans="1:9" x14ac:dyDescent="0.2">
      <c r="A194" s="65"/>
      <c r="B194" s="65"/>
      <c r="C194" s="65"/>
      <c r="D194" s="65"/>
      <c r="E194" s="11"/>
      <c r="G194" s="65"/>
      <c r="H194" s="65"/>
      <c r="I194" s="65"/>
    </row>
    <row r="195" spans="1:9" x14ac:dyDescent="0.2">
      <c r="A195" s="65"/>
      <c r="B195" s="65"/>
      <c r="C195" s="65"/>
      <c r="D195" s="65"/>
      <c r="E195" s="11"/>
      <c r="G195" s="65"/>
      <c r="H195" s="65"/>
      <c r="I195" s="65"/>
    </row>
    <row r="196" spans="1:9" x14ac:dyDescent="0.2">
      <c r="A196" s="65"/>
      <c r="B196" s="65"/>
      <c r="C196" s="65"/>
      <c r="D196" s="65"/>
      <c r="E196" s="11"/>
      <c r="G196" s="65"/>
      <c r="H196" s="65"/>
      <c r="I196" s="65"/>
    </row>
    <row r="197" spans="1:9" x14ac:dyDescent="0.2">
      <c r="A197" s="65"/>
      <c r="B197" s="65"/>
      <c r="C197" s="65"/>
      <c r="D197" s="65"/>
      <c r="E197" s="11"/>
      <c r="G197" s="65"/>
      <c r="H197" s="65"/>
      <c r="I197" s="65"/>
    </row>
    <row r="198" spans="1:9" x14ac:dyDescent="0.2">
      <c r="A198" s="65"/>
      <c r="B198" s="65"/>
      <c r="C198" s="65"/>
      <c r="D198" s="65"/>
      <c r="E198" s="11"/>
      <c r="G198" s="65"/>
      <c r="H198" s="65"/>
      <c r="I198" s="65"/>
    </row>
    <row r="199" spans="1:9" x14ac:dyDescent="0.2">
      <c r="A199" s="65"/>
      <c r="B199" s="65"/>
      <c r="C199" s="65"/>
      <c r="D199" s="65"/>
      <c r="E199" s="11"/>
      <c r="G199" s="65"/>
      <c r="H199" s="65"/>
      <c r="I199" s="65"/>
    </row>
    <row r="200" spans="1:9" x14ac:dyDescent="0.2">
      <c r="A200" s="65"/>
      <c r="B200" s="65"/>
      <c r="C200" s="65"/>
      <c r="D200" s="65"/>
      <c r="E200" s="11"/>
      <c r="G200" s="65"/>
      <c r="H200" s="65"/>
      <c r="I200" s="65"/>
    </row>
    <row r="201" spans="1:9" x14ac:dyDescent="0.2">
      <c r="A201" s="65"/>
      <c r="B201" s="65"/>
      <c r="C201" s="65"/>
      <c r="D201" s="65"/>
      <c r="E201" s="11"/>
      <c r="G201" s="65"/>
      <c r="H201" s="65"/>
      <c r="I201" s="65"/>
    </row>
    <row r="202" spans="1:9" x14ac:dyDescent="0.2">
      <c r="A202" s="65"/>
      <c r="B202" s="65"/>
      <c r="C202" s="65"/>
      <c r="D202" s="65"/>
      <c r="E202" s="11"/>
      <c r="G202" s="65"/>
      <c r="H202" s="65"/>
      <c r="I202" s="65"/>
    </row>
    <row r="203" spans="1:9" x14ac:dyDescent="0.2">
      <c r="A203" s="65"/>
      <c r="B203" s="65"/>
      <c r="C203" s="65"/>
      <c r="D203" s="65"/>
      <c r="E203" s="11"/>
      <c r="G203" s="65"/>
      <c r="H203" s="65"/>
      <c r="I203" s="65"/>
    </row>
    <row r="204" spans="1:9" x14ac:dyDescent="0.2">
      <c r="A204" s="65"/>
      <c r="B204" s="65"/>
      <c r="C204" s="65"/>
      <c r="D204" s="65"/>
      <c r="E204" s="11"/>
      <c r="G204" s="65"/>
      <c r="H204" s="65"/>
      <c r="I204" s="65"/>
    </row>
    <row r="205" spans="1:9" x14ac:dyDescent="0.2">
      <c r="A205" s="65"/>
      <c r="B205" s="65"/>
      <c r="C205" s="65"/>
      <c r="D205" s="65"/>
      <c r="E205" s="11"/>
      <c r="G205" s="65"/>
      <c r="H205" s="65"/>
      <c r="I205" s="65"/>
    </row>
    <row r="206" spans="1:9" x14ac:dyDescent="0.2">
      <c r="A206" s="65"/>
      <c r="B206" s="65"/>
      <c r="C206" s="65"/>
      <c r="D206" s="65"/>
      <c r="E206" s="11"/>
      <c r="G206" s="65"/>
      <c r="H206" s="65"/>
      <c r="I206" s="65"/>
    </row>
    <row r="207" spans="1:9" x14ac:dyDescent="0.2">
      <c r="A207" s="65"/>
      <c r="B207" s="65"/>
      <c r="C207" s="65"/>
      <c r="D207" s="65"/>
      <c r="E207" s="11"/>
      <c r="G207" s="65"/>
      <c r="H207" s="65"/>
      <c r="I207" s="65"/>
    </row>
    <row r="208" spans="1:9" x14ac:dyDescent="0.2">
      <c r="A208" s="65"/>
      <c r="B208" s="65"/>
      <c r="C208" s="65"/>
      <c r="D208" s="65"/>
      <c r="E208" s="11"/>
      <c r="G208" s="65"/>
      <c r="H208" s="65"/>
      <c r="I208" s="65"/>
    </row>
    <row r="209" spans="1:9" x14ac:dyDescent="0.2">
      <c r="A209" s="65"/>
      <c r="B209" s="65"/>
      <c r="C209" s="65"/>
      <c r="D209" s="65"/>
      <c r="E209" s="11"/>
      <c r="G209" s="65"/>
      <c r="H209" s="65"/>
      <c r="I209" s="65"/>
    </row>
    <row r="210" spans="1:9" x14ac:dyDescent="0.2">
      <c r="A210" s="65"/>
      <c r="B210" s="65"/>
      <c r="C210" s="65"/>
      <c r="D210" s="65"/>
      <c r="E210" s="11"/>
      <c r="G210" s="65"/>
      <c r="H210" s="65"/>
      <c r="I210" s="65"/>
    </row>
    <row r="211" spans="1:9" x14ac:dyDescent="0.2">
      <c r="A211" s="65"/>
      <c r="B211" s="65"/>
      <c r="C211" s="65"/>
      <c r="D211" s="65"/>
      <c r="E211" s="11"/>
      <c r="G211" s="65"/>
      <c r="H211" s="65"/>
      <c r="I211" s="65"/>
    </row>
    <row r="212" spans="1:9" x14ac:dyDescent="0.2">
      <c r="A212" s="65"/>
      <c r="B212" s="65"/>
      <c r="C212" s="65"/>
      <c r="D212" s="65"/>
      <c r="E212" s="11"/>
      <c r="G212" s="65"/>
      <c r="H212" s="65"/>
      <c r="I212" s="65"/>
    </row>
    <row r="213" spans="1:9" x14ac:dyDescent="0.2">
      <c r="A213" s="65"/>
      <c r="B213" s="65"/>
      <c r="C213" s="65"/>
      <c r="D213" s="65"/>
      <c r="E213" s="11"/>
      <c r="G213" s="65"/>
      <c r="H213" s="65"/>
      <c r="I213" s="65"/>
    </row>
    <row r="214" spans="1:9" x14ac:dyDescent="0.2">
      <c r="A214" s="65"/>
      <c r="B214" s="65"/>
      <c r="C214" s="65"/>
      <c r="D214" s="65"/>
      <c r="E214" s="11"/>
      <c r="G214" s="65"/>
      <c r="H214" s="65"/>
      <c r="I214" s="65"/>
    </row>
    <row r="215" spans="1:9" x14ac:dyDescent="0.2">
      <c r="A215" s="65"/>
      <c r="B215" s="65"/>
      <c r="C215" s="65"/>
      <c r="D215" s="65"/>
      <c r="E215" s="11"/>
      <c r="G215" s="65"/>
      <c r="H215" s="65"/>
      <c r="I215" s="65"/>
    </row>
    <row r="216" spans="1:9" x14ac:dyDescent="0.2">
      <c r="A216" s="65"/>
      <c r="B216" s="65"/>
      <c r="C216" s="65"/>
      <c r="D216" s="65"/>
      <c r="E216" s="11"/>
      <c r="G216" s="65"/>
      <c r="H216" s="65"/>
      <c r="I216" s="65"/>
    </row>
    <row r="217" spans="1:9" x14ac:dyDescent="0.2">
      <c r="A217" s="65"/>
      <c r="B217" s="65"/>
      <c r="C217" s="65"/>
      <c r="D217" s="65"/>
      <c r="E217" s="11"/>
      <c r="G217" s="65"/>
      <c r="H217" s="65"/>
      <c r="I217" s="65"/>
    </row>
    <row r="218" spans="1:9" x14ac:dyDescent="0.2">
      <c r="A218" s="65"/>
      <c r="B218" s="65"/>
      <c r="C218" s="65"/>
      <c r="D218" s="65"/>
      <c r="E218" s="11"/>
      <c r="G218" s="65"/>
      <c r="H218" s="65"/>
      <c r="I218" s="65"/>
    </row>
    <row r="219" spans="1:9" x14ac:dyDescent="0.2">
      <c r="A219" s="65"/>
      <c r="B219" s="65"/>
      <c r="C219" s="65"/>
      <c r="D219" s="65"/>
      <c r="E219" s="11"/>
      <c r="G219" s="65"/>
      <c r="H219" s="65"/>
      <c r="I219" s="65"/>
    </row>
    <row r="220" spans="1:9" x14ac:dyDescent="0.2">
      <c r="A220" s="65"/>
      <c r="B220" s="65"/>
      <c r="C220" s="65"/>
      <c r="D220" s="65"/>
      <c r="E220" s="11"/>
      <c r="G220" s="65"/>
      <c r="H220" s="65"/>
      <c r="I220" s="65"/>
    </row>
    <row r="221" spans="1:9" x14ac:dyDescent="0.2">
      <c r="A221" s="65"/>
      <c r="B221" s="65"/>
      <c r="C221" s="65"/>
      <c r="D221" s="65"/>
      <c r="E221" s="11"/>
      <c r="G221" s="65"/>
      <c r="H221" s="65"/>
      <c r="I221" s="65"/>
    </row>
    <row r="222" spans="1:9" x14ac:dyDescent="0.2">
      <c r="A222" s="65"/>
      <c r="B222" s="65"/>
      <c r="C222" s="65"/>
      <c r="D222" s="65"/>
      <c r="E222" s="11"/>
      <c r="G222" s="65"/>
      <c r="H222" s="65"/>
      <c r="I222" s="65"/>
    </row>
    <row r="223" spans="1:9" x14ac:dyDescent="0.2">
      <c r="A223" s="65"/>
      <c r="B223" s="65"/>
      <c r="C223" s="65"/>
      <c r="D223" s="65"/>
      <c r="E223" s="11"/>
      <c r="G223" s="65"/>
      <c r="H223" s="65"/>
      <c r="I223" s="65"/>
    </row>
    <row r="224" spans="1:9" x14ac:dyDescent="0.2">
      <c r="A224" s="65"/>
      <c r="B224" s="65"/>
      <c r="C224" s="65"/>
      <c r="D224" s="65"/>
      <c r="E224" s="11"/>
      <c r="G224" s="65"/>
      <c r="H224" s="65"/>
      <c r="I224" s="65"/>
    </row>
    <row r="225" spans="1:9" x14ac:dyDescent="0.2">
      <c r="A225" s="65"/>
      <c r="B225" s="65"/>
      <c r="C225" s="65"/>
      <c r="D225" s="65"/>
      <c r="E225" s="11"/>
      <c r="G225" s="65"/>
      <c r="H225" s="65"/>
      <c r="I225" s="65"/>
    </row>
    <row r="226" spans="1:9" x14ac:dyDescent="0.2">
      <c r="A226" s="65"/>
      <c r="B226" s="65"/>
      <c r="C226" s="65"/>
      <c r="D226" s="65"/>
      <c r="E226" s="11"/>
      <c r="G226" s="65"/>
      <c r="H226" s="65"/>
      <c r="I226" s="65"/>
    </row>
    <row r="227" spans="1:9" x14ac:dyDescent="0.2">
      <c r="A227" s="65"/>
      <c r="B227" s="65"/>
      <c r="C227" s="65"/>
      <c r="D227" s="65"/>
      <c r="E227" s="11"/>
      <c r="G227" s="65"/>
      <c r="H227" s="65"/>
      <c r="I227" s="65"/>
    </row>
    <row r="228" spans="1:9" x14ac:dyDescent="0.2">
      <c r="A228" s="65"/>
      <c r="B228" s="65"/>
      <c r="C228" s="65"/>
      <c r="D228" s="65"/>
      <c r="E228" s="11"/>
      <c r="G228" s="65"/>
      <c r="H228" s="65"/>
      <c r="I228" s="65"/>
    </row>
    <row r="229" spans="1:9" x14ac:dyDescent="0.2">
      <c r="A229" s="65"/>
      <c r="B229" s="65"/>
      <c r="C229" s="65"/>
      <c r="D229" s="65"/>
      <c r="E229" s="11"/>
      <c r="G229" s="65"/>
      <c r="H229" s="65"/>
      <c r="I229" s="65"/>
    </row>
    <row r="230" spans="1:9" x14ac:dyDescent="0.2">
      <c r="A230" s="65"/>
      <c r="B230" s="65"/>
      <c r="C230" s="65"/>
      <c r="D230" s="65"/>
      <c r="E230" s="11"/>
      <c r="G230" s="65"/>
      <c r="H230" s="65"/>
      <c r="I230" s="65"/>
    </row>
  </sheetData>
  <mergeCells count="4">
    <mergeCell ref="A1:F1"/>
    <mergeCell ref="A76:B76"/>
    <mergeCell ref="A77:B77"/>
    <mergeCell ref="A78:B78"/>
  </mergeCells>
  <conditionalFormatting sqref="F2:F3">
    <cfRule type="cellIs" dxfId="27" priority="3" stopIfTrue="1" operator="between">
      <formula>0.009</formula>
      <formula>-0.009</formula>
    </cfRule>
  </conditionalFormatting>
  <conditionalFormatting sqref="F5:F125">
    <cfRule type="cellIs" dxfId="26" priority="1" stopIfTrue="1" operator="between">
      <formula>0.009</formula>
      <formula>-0.009</formula>
    </cfRule>
  </conditionalFormatting>
  <conditionalFormatting sqref="F226:F65536">
    <cfRule type="cellIs" dxfId="25" priority="2" stopIfTrue="1" operator="between">
      <formula>0.009</formula>
      <formula>-0.009</formula>
    </cfRule>
  </conditionalFormatting>
  <hyperlinks>
    <hyperlink ref="A89" r:id="rId1" tooltip="https://www.franklintempletonindia.com/downloadsServlet/pdf/product-labels-jg9o5k7l" display="https://www.franklintempletonindia.com/downloadsServlet/pdf/product-labels-jg9o5k7l" xr:uid="{00000000-0004-0000-1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236"/>
  <sheetViews>
    <sheetView workbookViewId="0">
      <selection sqref="A1:F1"/>
    </sheetView>
  </sheetViews>
  <sheetFormatPr defaultColWidth="9.08984375" defaultRowHeight="10" x14ac:dyDescent="0.2"/>
  <cols>
    <col min="1" max="1" width="38.6328125" style="7" bestFit="1" customWidth="1"/>
    <col min="2" max="2" width="34.08984375" style="7" bestFit="1" customWidth="1"/>
    <col min="3" max="3" width="25.54296875" style="7" bestFit="1" customWidth="1"/>
    <col min="4" max="4" width="15" style="7" bestFit="1" customWidth="1"/>
    <col min="5" max="5" width="26.54296875" style="10" customWidth="1"/>
    <col min="6" max="6" width="14.6328125" style="11" bestFit="1" customWidth="1"/>
    <col min="7" max="16384" width="9.08984375" style="7"/>
  </cols>
  <sheetData>
    <row r="1" spans="1:6" s="1" customFormat="1" ht="14" x14ac:dyDescent="0.25">
      <c r="A1" s="106" t="s">
        <v>973</v>
      </c>
      <c r="B1" s="107"/>
      <c r="C1" s="107"/>
      <c r="D1" s="107"/>
      <c r="E1" s="107"/>
      <c r="F1" s="107"/>
    </row>
    <row r="2" spans="1:6" s="1" customFormat="1" ht="11.5" x14ac:dyDescent="0.25">
      <c r="E2" s="5"/>
      <c r="F2" s="9"/>
    </row>
    <row r="3" spans="1:6" s="1" customFormat="1" ht="11.5" x14ac:dyDescent="0.25">
      <c r="A3" s="8" t="s">
        <v>7</v>
      </c>
      <c r="B3" s="2"/>
      <c r="C3" s="3"/>
      <c r="D3" s="3"/>
      <c r="E3" s="4"/>
      <c r="F3" s="9"/>
    </row>
    <row r="4" spans="1:6" s="1" customFormat="1" ht="27.75" customHeight="1" x14ac:dyDescent="0.25">
      <c r="A4" s="6" t="s">
        <v>2</v>
      </c>
      <c r="B4" s="6" t="s">
        <v>0</v>
      </c>
      <c r="C4" s="13" t="s">
        <v>522</v>
      </c>
      <c r="D4" s="13" t="s">
        <v>1</v>
      </c>
      <c r="E4" s="53" t="s">
        <v>6</v>
      </c>
      <c r="F4" s="12" t="s">
        <v>3</v>
      </c>
    </row>
    <row r="5" spans="1:6" ht="10.5" x14ac:dyDescent="0.25">
      <c r="A5" s="16" t="s">
        <v>110</v>
      </c>
      <c r="B5" s="17"/>
      <c r="C5" s="17"/>
      <c r="D5" s="17"/>
      <c r="E5" s="18"/>
      <c r="F5" s="19"/>
    </row>
    <row r="6" spans="1:6" ht="10.5" x14ac:dyDescent="0.25">
      <c r="A6" s="20" t="s">
        <v>20</v>
      </c>
      <c r="B6" s="21"/>
      <c r="C6" s="21"/>
      <c r="D6" s="21"/>
      <c r="E6" s="22"/>
      <c r="F6" s="23"/>
    </row>
    <row r="7" spans="1:6" x14ac:dyDescent="0.2">
      <c r="A7" s="21" t="s">
        <v>112</v>
      </c>
      <c r="B7" s="21" t="s">
        <v>111</v>
      </c>
      <c r="C7" s="21" t="s">
        <v>113</v>
      </c>
      <c r="D7" s="24">
        <v>6520834</v>
      </c>
      <c r="E7" s="22">
        <v>64380.194080000001</v>
      </c>
      <c r="F7" s="23">
        <v>9.48494744518303</v>
      </c>
    </row>
    <row r="8" spans="1:6" x14ac:dyDescent="0.2">
      <c r="A8" s="21" t="s">
        <v>115</v>
      </c>
      <c r="B8" s="21" t="s">
        <v>114</v>
      </c>
      <c r="C8" s="21" t="s">
        <v>113</v>
      </c>
      <c r="D8" s="24">
        <v>4546914</v>
      </c>
      <c r="E8" s="22">
        <v>61169.634039999997</v>
      </c>
      <c r="F8" s="23">
        <v>9.0119449374371694</v>
      </c>
    </row>
    <row r="9" spans="1:6" x14ac:dyDescent="0.2">
      <c r="A9" s="21" t="s">
        <v>117</v>
      </c>
      <c r="B9" s="21" t="s">
        <v>116</v>
      </c>
      <c r="C9" s="21" t="s">
        <v>118</v>
      </c>
      <c r="D9" s="24">
        <v>883853</v>
      </c>
      <c r="E9" s="22">
        <v>35627.230580000003</v>
      </c>
      <c r="F9" s="23">
        <v>5.2488566475709799</v>
      </c>
    </row>
    <row r="10" spans="1:6" x14ac:dyDescent="0.2">
      <c r="A10" s="21" t="s">
        <v>120</v>
      </c>
      <c r="B10" s="21" t="s">
        <v>119</v>
      </c>
      <c r="C10" s="21" t="s">
        <v>121</v>
      </c>
      <c r="D10" s="24">
        <v>1517753</v>
      </c>
      <c r="E10" s="22">
        <v>31182.235390000002</v>
      </c>
      <c r="F10" s="23">
        <v>4.5939883860858997</v>
      </c>
    </row>
    <row r="11" spans="1:6" x14ac:dyDescent="0.2">
      <c r="A11" s="21" t="s">
        <v>126</v>
      </c>
      <c r="B11" s="21" t="s">
        <v>125</v>
      </c>
      <c r="C11" s="21" t="s">
        <v>127</v>
      </c>
      <c r="D11" s="24">
        <v>1922741</v>
      </c>
      <c r="E11" s="22">
        <v>28500.789840000001</v>
      </c>
      <c r="F11" s="23">
        <v>4.1989387829848903</v>
      </c>
    </row>
    <row r="12" spans="1:6" x14ac:dyDescent="0.2">
      <c r="A12" s="21" t="s">
        <v>129</v>
      </c>
      <c r="B12" s="21" t="s">
        <v>128</v>
      </c>
      <c r="C12" s="21" t="s">
        <v>113</v>
      </c>
      <c r="D12" s="24">
        <v>2252948</v>
      </c>
      <c r="E12" s="22">
        <v>27774.342939999999</v>
      </c>
      <c r="F12" s="23">
        <v>4.0919134661668997</v>
      </c>
    </row>
    <row r="13" spans="1:6" x14ac:dyDescent="0.2">
      <c r="A13" s="21" t="s">
        <v>131</v>
      </c>
      <c r="B13" s="21" t="s">
        <v>130</v>
      </c>
      <c r="C13" s="21" t="s">
        <v>132</v>
      </c>
      <c r="D13" s="24">
        <v>7500000</v>
      </c>
      <c r="E13" s="22">
        <v>23831.25</v>
      </c>
      <c r="F13" s="23">
        <v>3.5109890088578899</v>
      </c>
    </row>
    <row r="14" spans="1:6" x14ac:dyDescent="0.2">
      <c r="A14" s="21" t="s">
        <v>134</v>
      </c>
      <c r="B14" s="21" t="s">
        <v>133</v>
      </c>
      <c r="C14" s="21" t="s">
        <v>127</v>
      </c>
      <c r="D14" s="24">
        <v>1462587</v>
      </c>
      <c r="E14" s="22">
        <v>22545.778610000001</v>
      </c>
      <c r="F14" s="23">
        <v>3.32160423376253</v>
      </c>
    </row>
    <row r="15" spans="1:6" x14ac:dyDescent="0.2">
      <c r="A15" s="21" t="s">
        <v>123</v>
      </c>
      <c r="B15" s="21" t="s">
        <v>122</v>
      </c>
      <c r="C15" s="21" t="s">
        <v>124</v>
      </c>
      <c r="D15" s="24">
        <v>1472922</v>
      </c>
      <c r="E15" s="22">
        <v>21893.512610000002</v>
      </c>
      <c r="F15" s="23">
        <v>3.2255077739943001</v>
      </c>
    </row>
    <row r="16" spans="1:6" x14ac:dyDescent="0.2">
      <c r="A16" s="21" t="s">
        <v>290</v>
      </c>
      <c r="B16" s="21" t="s">
        <v>289</v>
      </c>
      <c r="C16" s="21" t="s">
        <v>113</v>
      </c>
      <c r="D16" s="24">
        <v>996211</v>
      </c>
      <c r="E16" s="22">
        <v>20942.34764</v>
      </c>
      <c r="F16" s="23">
        <v>3.0853753950682798</v>
      </c>
    </row>
    <row r="17" spans="1:6" x14ac:dyDescent="0.2">
      <c r="A17" s="21" t="s">
        <v>486</v>
      </c>
      <c r="B17" s="21" t="s">
        <v>485</v>
      </c>
      <c r="C17" s="21" t="s">
        <v>139</v>
      </c>
      <c r="D17" s="24">
        <v>685013</v>
      </c>
      <c r="E17" s="22">
        <v>19808.520919999999</v>
      </c>
      <c r="F17" s="23">
        <v>2.9183319897970801</v>
      </c>
    </row>
    <row r="18" spans="1:6" x14ac:dyDescent="0.2">
      <c r="A18" s="21" t="s">
        <v>150</v>
      </c>
      <c r="B18" s="21" t="s">
        <v>149</v>
      </c>
      <c r="C18" s="21" t="s">
        <v>151</v>
      </c>
      <c r="D18" s="24">
        <v>517937</v>
      </c>
      <c r="E18" s="22">
        <v>18061.499059999998</v>
      </c>
      <c r="F18" s="23">
        <v>2.6609483213493701</v>
      </c>
    </row>
    <row r="19" spans="1:6" x14ac:dyDescent="0.2">
      <c r="A19" s="21" t="s">
        <v>168</v>
      </c>
      <c r="B19" s="21" t="s">
        <v>167</v>
      </c>
      <c r="C19" s="21" t="s">
        <v>169</v>
      </c>
      <c r="D19" s="24">
        <v>4232579</v>
      </c>
      <c r="E19" s="22">
        <v>18035.019120000001</v>
      </c>
      <c r="F19" s="23">
        <v>2.6570471085176801</v>
      </c>
    </row>
    <row r="20" spans="1:6" x14ac:dyDescent="0.2">
      <c r="A20" s="21" t="s">
        <v>141</v>
      </c>
      <c r="B20" s="21" t="s">
        <v>140</v>
      </c>
      <c r="C20" s="21" t="s">
        <v>142</v>
      </c>
      <c r="D20" s="24">
        <v>194847</v>
      </c>
      <c r="E20" s="22">
        <v>14966.19807</v>
      </c>
      <c r="F20" s="23">
        <v>2.2049265954643702</v>
      </c>
    </row>
    <row r="21" spans="1:6" x14ac:dyDescent="0.2">
      <c r="A21" s="21" t="s">
        <v>207</v>
      </c>
      <c r="B21" s="21" t="s">
        <v>206</v>
      </c>
      <c r="C21" s="21" t="s">
        <v>208</v>
      </c>
      <c r="D21" s="24">
        <v>911101</v>
      </c>
      <c r="E21" s="22">
        <v>13041.49971</v>
      </c>
      <c r="F21" s="23">
        <v>1.9213663631086699</v>
      </c>
    </row>
    <row r="22" spans="1:6" x14ac:dyDescent="0.2">
      <c r="A22" s="21" t="s">
        <v>202</v>
      </c>
      <c r="B22" s="21" t="s">
        <v>201</v>
      </c>
      <c r="C22" s="21" t="s">
        <v>203</v>
      </c>
      <c r="D22" s="24">
        <v>1733734</v>
      </c>
      <c r="E22" s="22">
        <v>12482.01793</v>
      </c>
      <c r="F22" s="23">
        <v>1.83893953362065</v>
      </c>
    </row>
    <row r="23" spans="1:6" x14ac:dyDescent="0.2">
      <c r="A23" s="21" t="s">
        <v>136</v>
      </c>
      <c r="B23" s="21" t="s">
        <v>135</v>
      </c>
      <c r="C23" s="21" t="s">
        <v>113</v>
      </c>
      <c r="D23" s="24">
        <v>1310706</v>
      </c>
      <c r="E23" s="22">
        <v>12281.31522</v>
      </c>
      <c r="F23" s="23">
        <v>1.80937058491431</v>
      </c>
    </row>
    <row r="24" spans="1:6" x14ac:dyDescent="0.2">
      <c r="A24" s="21" t="s">
        <v>144</v>
      </c>
      <c r="B24" s="21" t="s">
        <v>143</v>
      </c>
      <c r="C24" s="21" t="s">
        <v>145</v>
      </c>
      <c r="D24" s="24">
        <v>3581067</v>
      </c>
      <c r="E24" s="22">
        <v>12066.40526</v>
      </c>
      <c r="F24" s="23">
        <v>1.77770852323252</v>
      </c>
    </row>
    <row r="25" spans="1:6" x14ac:dyDescent="0.2">
      <c r="A25" s="21" t="s">
        <v>240</v>
      </c>
      <c r="B25" s="21" t="s">
        <v>239</v>
      </c>
      <c r="C25" s="21" t="s">
        <v>145</v>
      </c>
      <c r="D25" s="24">
        <v>2901618</v>
      </c>
      <c r="E25" s="22">
        <v>11748.65128</v>
      </c>
      <c r="F25" s="23">
        <v>1.73089475008588</v>
      </c>
    </row>
    <row r="26" spans="1:6" x14ac:dyDescent="0.2">
      <c r="A26" s="21" t="s">
        <v>199</v>
      </c>
      <c r="B26" s="21" t="s">
        <v>198</v>
      </c>
      <c r="C26" s="21" t="s">
        <v>200</v>
      </c>
      <c r="D26" s="24">
        <v>1012130</v>
      </c>
      <c r="E26" s="22">
        <v>10120.28787</v>
      </c>
      <c r="F26" s="23">
        <v>1.4909926872508901</v>
      </c>
    </row>
    <row r="27" spans="1:6" x14ac:dyDescent="0.2">
      <c r="A27" s="21" t="s">
        <v>153</v>
      </c>
      <c r="B27" s="21" t="s">
        <v>152</v>
      </c>
      <c r="C27" s="21" t="s">
        <v>154</v>
      </c>
      <c r="D27" s="24">
        <v>563385</v>
      </c>
      <c r="E27" s="22">
        <v>10058.675789999999</v>
      </c>
      <c r="F27" s="23">
        <v>1.4819155580322101</v>
      </c>
    </row>
    <row r="28" spans="1:6" x14ac:dyDescent="0.2">
      <c r="A28" s="21" t="s">
        <v>156</v>
      </c>
      <c r="B28" s="21" t="s">
        <v>155</v>
      </c>
      <c r="C28" s="21" t="s">
        <v>157</v>
      </c>
      <c r="D28" s="24">
        <v>5478497</v>
      </c>
      <c r="E28" s="22">
        <v>10012.501120000001</v>
      </c>
      <c r="F28" s="23">
        <v>1.4751127776972399</v>
      </c>
    </row>
    <row r="29" spans="1:6" x14ac:dyDescent="0.2">
      <c r="A29" s="21" t="s">
        <v>212</v>
      </c>
      <c r="B29" s="21" t="s">
        <v>211</v>
      </c>
      <c r="C29" s="21" t="s">
        <v>213</v>
      </c>
      <c r="D29" s="24">
        <v>534037</v>
      </c>
      <c r="E29" s="22">
        <v>9061.5398160000004</v>
      </c>
      <c r="F29" s="23">
        <v>1.3350104042928601</v>
      </c>
    </row>
    <row r="30" spans="1:6" x14ac:dyDescent="0.2">
      <c r="A30" s="21" t="s">
        <v>159</v>
      </c>
      <c r="B30" s="21" t="s">
        <v>158</v>
      </c>
      <c r="C30" s="21" t="s">
        <v>160</v>
      </c>
      <c r="D30" s="24">
        <v>137038</v>
      </c>
      <c r="E30" s="22">
        <v>7998.2228699999996</v>
      </c>
      <c r="F30" s="23">
        <v>1.17835499971532</v>
      </c>
    </row>
    <row r="31" spans="1:6" x14ac:dyDescent="0.2">
      <c r="A31" s="21" t="s">
        <v>196</v>
      </c>
      <c r="B31" s="21" t="s">
        <v>195</v>
      </c>
      <c r="C31" s="21" t="s">
        <v>197</v>
      </c>
      <c r="D31" s="24">
        <v>4228993</v>
      </c>
      <c r="E31" s="22">
        <v>7732.2908010000001</v>
      </c>
      <c r="F31" s="23">
        <v>1.1391759985566801</v>
      </c>
    </row>
    <row r="32" spans="1:6" x14ac:dyDescent="0.2">
      <c r="A32" s="21" t="s">
        <v>147</v>
      </c>
      <c r="B32" s="21" t="s">
        <v>146</v>
      </c>
      <c r="C32" s="21" t="s">
        <v>148</v>
      </c>
      <c r="D32" s="24">
        <v>447035</v>
      </c>
      <c r="E32" s="22">
        <v>7558.0207449999998</v>
      </c>
      <c r="F32" s="23">
        <v>1.11350129617267</v>
      </c>
    </row>
    <row r="33" spans="1:6" x14ac:dyDescent="0.2">
      <c r="A33" s="21" t="s">
        <v>447</v>
      </c>
      <c r="B33" s="21" t="s">
        <v>446</v>
      </c>
      <c r="C33" s="21" t="s">
        <v>180</v>
      </c>
      <c r="D33" s="24">
        <v>1436020</v>
      </c>
      <c r="E33" s="22">
        <v>7319.3939399999999</v>
      </c>
      <c r="F33" s="23">
        <v>1.07834510043917</v>
      </c>
    </row>
    <row r="34" spans="1:6" x14ac:dyDescent="0.2">
      <c r="A34" s="21" t="s">
        <v>193</v>
      </c>
      <c r="B34" s="21" t="s">
        <v>192</v>
      </c>
      <c r="C34" s="21" t="s">
        <v>194</v>
      </c>
      <c r="D34" s="24">
        <v>241214</v>
      </c>
      <c r="E34" s="22">
        <v>7291.8992200000002</v>
      </c>
      <c r="F34" s="23">
        <v>1.07429438301052</v>
      </c>
    </row>
    <row r="35" spans="1:6" x14ac:dyDescent="0.2">
      <c r="A35" s="21" t="s">
        <v>177</v>
      </c>
      <c r="B35" s="21" t="s">
        <v>176</v>
      </c>
      <c r="C35" s="21" t="s">
        <v>148</v>
      </c>
      <c r="D35" s="24">
        <v>443906</v>
      </c>
      <c r="E35" s="22">
        <v>7065.6518020000003</v>
      </c>
      <c r="F35" s="23">
        <v>1.04096200649311</v>
      </c>
    </row>
    <row r="36" spans="1:6" x14ac:dyDescent="0.2">
      <c r="A36" s="21" t="s">
        <v>229</v>
      </c>
      <c r="B36" s="21" t="s">
        <v>228</v>
      </c>
      <c r="C36" s="21" t="s">
        <v>230</v>
      </c>
      <c r="D36" s="24">
        <v>391138</v>
      </c>
      <c r="E36" s="22">
        <v>6824.1846859999996</v>
      </c>
      <c r="F36" s="23">
        <v>1.0053873559701001</v>
      </c>
    </row>
    <row r="37" spans="1:6" x14ac:dyDescent="0.2">
      <c r="A37" s="21" t="s">
        <v>174</v>
      </c>
      <c r="B37" s="21" t="s">
        <v>173</v>
      </c>
      <c r="C37" s="21" t="s">
        <v>175</v>
      </c>
      <c r="D37" s="24">
        <v>119073</v>
      </c>
      <c r="E37" s="22">
        <v>6697.8562499999998</v>
      </c>
      <c r="F37" s="23">
        <v>0.986775753544617</v>
      </c>
    </row>
    <row r="38" spans="1:6" x14ac:dyDescent="0.2">
      <c r="A38" s="21" t="s">
        <v>526</v>
      </c>
      <c r="B38" s="21" t="s">
        <v>525</v>
      </c>
      <c r="C38" s="21" t="s">
        <v>127</v>
      </c>
      <c r="D38" s="24">
        <v>563201</v>
      </c>
      <c r="E38" s="22">
        <v>6383.8833350000004</v>
      </c>
      <c r="F38" s="23">
        <v>0.94051903374837997</v>
      </c>
    </row>
    <row r="39" spans="1:6" x14ac:dyDescent="0.2">
      <c r="A39" s="21" t="s">
        <v>252</v>
      </c>
      <c r="B39" s="21" t="s">
        <v>251</v>
      </c>
      <c r="C39" s="21" t="s">
        <v>148</v>
      </c>
      <c r="D39" s="24">
        <v>425000</v>
      </c>
      <c r="E39" s="22">
        <v>6380.5249999999996</v>
      </c>
      <c r="F39" s="23">
        <v>0.94002425998397099</v>
      </c>
    </row>
    <row r="40" spans="1:6" x14ac:dyDescent="0.2">
      <c r="A40" s="21" t="s">
        <v>220</v>
      </c>
      <c r="B40" s="21" t="s">
        <v>219</v>
      </c>
      <c r="C40" s="21" t="s">
        <v>189</v>
      </c>
      <c r="D40" s="24">
        <v>3645399</v>
      </c>
      <c r="E40" s="22">
        <v>6024.750927</v>
      </c>
      <c r="F40" s="23">
        <v>0.88760909670300203</v>
      </c>
    </row>
    <row r="41" spans="1:6" x14ac:dyDescent="0.2">
      <c r="A41" s="21" t="s">
        <v>310</v>
      </c>
      <c r="B41" s="21" t="s">
        <v>309</v>
      </c>
      <c r="C41" s="21" t="s">
        <v>230</v>
      </c>
      <c r="D41" s="24">
        <v>262365</v>
      </c>
      <c r="E41" s="22">
        <v>6002.9111999999996</v>
      </c>
      <c r="F41" s="23">
        <v>0.88439151300707897</v>
      </c>
    </row>
    <row r="42" spans="1:6" x14ac:dyDescent="0.2">
      <c r="A42" s="21" t="s">
        <v>235</v>
      </c>
      <c r="B42" s="21" t="s">
        <v>234</v>
      </c>
      <c r="C42" s="21" t="s">
        <v>121</v>
      </c>
      <c r="D42" s="24">
        <v>1608586</v>
      </c>
      <c r="E42" s="22">
        <v>5848.8186960000003</v>
      </c>
      <c r="F42" s="23">
        <v>0.86168951089256995</v>
      </c>
    </row>
    <row r="43" spans="1:6" x14ac:dyDescent="0.2">
      <c r="A43" s="21" t="s">
        <v>636</v>
      </c>
      <c r="B43" s="21" t="s">
        <v>635</v>
      </c>
      <c r="C43" s="21" t="s">
        <v>637</v>
      </c>
      <c r="D43" s="24">
        <v>1723096</v>
      </c>
      <c r="E43" s="22">
        <v>5419.1369199999999</v>
      </c>
      <c r="F43" s="23">
        <v>0.79838573988422801</v>
      </c>
    </row>
    <row r="44" spans="1:6" x14ac:dyDescent="0.2">
      <c r="A44" s="21" t="s">
        <v>165</v>
      </c>
      <c r="B44" s="21" t="s">
        <v>164</v>
      </c>
      <c r="C44" s="21" t="s">
        <v>166</v>
      </c>
      <c r="D44" s="24">
        <v>150449</v>
      </c>
      <c r="E44" s="22">
        <v>5382.1625260000001</v>
      </c>
      <c r="F44" s="23">
        <v>0.792938409553542</v>
      </c>
    </row>
    <row r="45" spans="1:6" x14ac:dyDescent="0.2">
      <c r="A45" s="21" t="s">
        <v>188</v>
      </c>
      <c r="B45" s="21" t="s">
        <v>187</v>
      </c>
      <c r="C45" s="21" t="s">
        <v>189</v>
      </c>
      <c r="D45" s="24">
        <v>877175</v>
      </c>
      <c r="E45" s="22">
        <v>5244.1907380000002</v>
      </c>
      <c r="F45" s="23">
        <v>0.77261142581578202</v>
      </c>
    </row>
    <row r="46" spans="1:6" x14ac:dyDescent="0.2">
      <c r="A46" s="21" t="s">
        <v>343</v>
      </c>
      <c r="B46" s="21" t="s">
        <v>342</v>
      </c>
      <c r="C46" s="21" t="s">
        <v>180</v>
      </c>
      <c r="D46" s="24">
        <v>372409</v>
      </c>
      <c r="E46" s="22">
        <v>5210.3743189999996</v>
      </c>
      <c r="F46" s="23">
        <v>0.76762935079126904</v>
      </c>
    </row>
    <row r="47" spans="1:6" x14ac:dyDescent="0.2">
      <c r="A47" s="21" t="s">
        <v>813</v>
      </c>
      <c r="B47" s="21" t="s">
        <v>812</v>
      </c>
      <c r="C47" s="21" t="s">
        <v>151</v>
      </c>
      <c r="D47" s="24">
        <v>164905</v>
      </c>
      <c r="E47" s="22">
        <v>4021.538235</v>
      </c>
      <c r="F47" s="23">
        <v>0.59248157531756696</v>
      </c>
    </row>
    <row r="48" spans="1:6" x14ac:dyDescent="0.2">
      <c r="A48" s="21" t="s">
        <v>674</v>
      </c>
      <c r="B48" s="21" t="s">
        <v>673</v>
      </c>
      <c r="C48" s="21" t="s">
        <v>189</v>
      </c>
      <c r="D48" s="24">
        <v>2483030</v>
      </c>
      <c r="E48" s="22">
        <v>4017.5425399999999</v>
      </c>
      <c r="F48" s="23">
        <v>0.59189290115117899</v>
      </c>
    </row>
    <row r="49" spans="1:9" x14ac:dyDescent="0.2">
      <c r="A49" s="21" t="s">
        <v>210</v>
      </c>
      <c r="B49" s="21" t="s">
        <v>209</v>
      </c>
      <c r="C49" s="21" t="s">
        <v>194</v>
      </c>
      <c r="D49" s="24">
        <v>374730</v>
      </c>
      <c r="E49" s="22">
        <v>3765.0996749999999</v>
      </c>
      <c r="F49" s="23">
        <v>0.55470122533142097</v>
      </c>
    </row>
    <row r="50" spans="1:9" x14ac:dyDescent="0.2">
      <c r="A50" s="21" t="s">
        <v>593</v>
      </c>
      <c r="B50" s="21" t="s">
        <v>592</v>
      </c>
      <c r="C50" s="21" t="s">
        <v>139</v>
      </c>
      <c r="D50" s="24">
        <v>357700</v>
      </c>
      <c r="E50" s="22">
        <v>3735.9976499999998</v>
      </c>
      <c r="F50" s="23">
        <v>0.55041370831445802</v>
      </c>
    </row>
    <row r="51" spans="1:9" x14ac:dyDescent="0.2">
      <c r="A51" s="21" t="s">
        <v>506</v>
      </c>
      <c r="B51" s="21" t="s">
        <v>505</v>
      </c>
      <c r="C51" s="21" t="s">
        <v>139</v>
      </c>
      <c r="D51" s="24">
        <v>385188</v>
      </c>
      <c r="E51" s="22">
        <v>3350.7504119999999</v>
      </c>
      <c r="F51" s="23">
        <v>0.49365634903574301</v>
      </c>
    </row>
    <row r="52" spans="1:9" x14ac:dyDescent="0.2">
      <c r="A52" s="21" t="s">
        <v>482</v>
      </c>
      <c r="B52" s="21" t="s">
        <v>481</v>
      </c>
      <c r="C52" s="21" t="s">
        <v>213</v>
      </c>
      <c r="D52" s="24">
        <v>281374</v>
      </c>
      <c r="E52" s="22">
        <v>2057.6880620000002</v>
      </c>
      <c r="F52" s="23">
        <v>0.303153219799217</v>
      </c>
    </row>
    <row r="53" spans="1:9" x14ac:dyDescent="0.2">
      <c r="A53" s="21" t="s">
        <v>816</v>
      </c>
      <c r="B53" s="21" t="s">
        <v>992</v>
      </c>
      <c r="C53" s="21" t="s">
        <v>200</v>
      </c>
      <c r="D53" s="24">
        <v>73724</v>
      </c>
      <c r="E53" s="22">
        <v>2021.733252</v>
      </c>
      <c r="F53" s="23">
        <v>0.29785610182489503</v>
      </c>
    </row>
    <row r="54" spans="1:9" x14ac:dyDescent="0.2">
      <c r="A54" s="21" t="s">
        <v>776</v>
      </c>
      <c r="B54" s="21" t="s">
        <v>775</v>
      </c>
      <c r="C54" s="21" t="s">
        <v>180</v>
      </c>
      <c r="D54" s="24">
        <v>117526</v>
      </c>
      <c r="E54" s="22">
        <v>1955.162536</v>
      </c>
      <c r="F54" s="23">
        <v>0.28804843113251399</v>
      </c>
    </row>
    <row r="55" spans="1:9" x14ac:dyDescent="0.2">
      <c r="A55" s="21" t="s">
        <v>215</v>
      </c>
      <c r="B55" s="21" t="s">
        <v>214</v>
      </c>
      <c r="C55" s="21" t="s">
        <v>216</v>
      </c>
      <c r="D55" s="24">
        <v>110000</v>
      </c>
      <c r="E55" s="22">
        <v>1847.12</v>
      </c>
      <c r="F55" s="23">
        <v>0.27213083736864802</v>
      </c>
    </row>
    <row r="56" spans="1:9" x14ac:dyDescent="0.2">
      <c r="A56" s="21" t="s">
        <v>818</v>
      </c>
      <c r="B56" s="21" t="s">
        <v>817</v>
      </c>
      <c r="C56" s="21" t="s">
        <v>194</v>
      </c>
      <c r="D56" s="24">
        <v>73724</v>
      </c>
      <c r="E56" s="22">
        <v>1578.283392</v>
      </c>
      <c r="F56" s="23">
        <v>0.23252391889535601</v>
      </c>
    </row>
    <row r="57" spans="1:9" x14ac:dyDescent="0.2">
      <c r="A57" s="21" t="s">
        <v>581</v>
      </c>
      <c r="B57" s="21" t="s">
        <v>580</v>
      </c>
      <c r="C57" s="21" t="s">
        <v>132</v>
      </c>
      <c r="D57" s="24">
        <v>122459</v>
      </c>
      <c r="E57" s="22">
        <v>934.17848149999998</v>
      </c>
      <c r="F57" s="23">
        <v>0.13762980879551201</v>
      </c>
    </row>
    <row r="58" spans="1:9" ht="10.5" x14ac:dyDescent="0.25">
      <c r="A58" s="20" t="s">
        <v>27</v>
      </c>
      <c r="B58" s="20"/>
      <c r="C58" s="20"/>
      <c r="D58" s="20"/>
      <c r="E58" s="25">
        <f>SUM(E7:E57)</f>
        <v>649260.81510649971</v>
      </c>
      <c r="F58" s="26">
        <f>SUM(F7:F57)</f>
        <v>95.653714585724117</v>
      </c>
      <c r="G58" s="14"/>
      <c r="H58" s="14"/>
      <c r="I58" s="14"/>
    </row>
    <row r="59" spans="1:9" x14ac:dyDescent="0.2">
      <c r="A59" s="21"/>
      <c r="B59" s="21"/>
      <c r="C59" s="21"/>
      <c r="D59" s="21"/>
      <c r="E59" s="22"/>
      <c r="F59" s="23"/>
    </row>
    <row r="60" spans="1:9" ht="10.5" x14ac:dyDescent="0.25">
      <c r="A60" s="20" t="s">
        <v>365</v>
      </c>
      <c r="B60" s="21"/>
      <c r="C60" s="21"/>
      <c r="D60" s="21"/>
      <c r="E60" s="22"/>
      <c r="F60" s="23"/>
    </row>
    <row r="61" spans="1:9" x14ac:dyDescent="0.2">
      <c r="A61" s="21" t="s">
        <v>368</v>
      </c>
      <c r="B61" s="21" t="s">
        <v>367</v>
      </c>
      <c r="C61" s="21" t="s">
        <v>369</v>
      </c>
      <c r="D61" s="24">
        <v>3000</v>
      </c>
      <c r="E61" s="22">
        <v>2.9999999999999997E-4</v>
      </c>
      <c r="F61" s="23">
        <v>4.41981307173299E-8</v>
      </c>
    </row>
    <row r="62" spans="1:9" x14ac:dyDescent="0.2">
      <c r="A62" s="21"/>
      <c r="B62" s="21" t="s">
        <v>366</v>
      </c>
      <c r="C62" s="21" t="s">
        <v>213</v>
      </c>
      <c r="D62" s="24">
        <v>2900</v>
      </c>
      <c r="E62" s="22">
        <v>2.9E-4</v>
      </c>
      <c r="F62" s="23">
        <v>4.2724859693418902E-8</v>
      </c>
    </row>
    <row r="63" spans="1:9" ht="10.5" x14ac:dyDescent="0.25">
      <c r="A63" s="20" t="s">
        <v>27</v>
      </c>
      <c r="B63" s="20"/>
      <c r="C63" s="20"/>
      <c r="D63" s="20"/>
      <c r="E63" s="25">
        <f>SUM(E60:E62)</f>
        <v>5.9000000000000003E-4</v>
      </c>
      <c r="F63" s="26">
        <f>SUM(F60:F62)</f>
        <v>8.6922990410748809E-8</v>
      </c>
      <c r="G63" s="14"/>
      <c r="H63" s="14"/>
      <c r="I63" s="14"/>
    </row>
    <row r="64" spans="1:9" x14ac:dyDescent="0.2">
      <c r="A64" s="21"/>
      <c r="B64" s="21"/>
      <c r="C64" s="21"/>
      <c r="D64" s="21"/>
      <c r="E64" s="22"/>
      <c r="F64" s="23"/>
    </row>
    <row r="65" spans="1:9" ht="10.5" x14ac:dyDescent="0.25">
      <c r="A65" s="20" t="s">
        <v>36</v>
      </c>
      <c r="B65" s="20"/>
      <c r="C65" s="20"/>
      <c r="D65" s="20"/>
      <c r="E65" s="25">
        <f>E58+E63</f>
        <v>649260.81569649966</v>
      </c>
      <c r="F65" s="26">
        <f>F58+F63</f>
        <v>95.653714672647112</v>
      </c>
      <c r="G65" s="14"/>
      <c r="H65" s="14"/>
      <c r="I65" s="14"/>
    </row>
    <row r="66" spans="1:9" ht="10.5" x14ac:dyDescent="0.25">
      <c r="A66" s="20"/>
      <c r="B66" s="20"/>
      <c r="C66" s="20"/>
      <c r="D66" s="20"/>
      <c r="E66" s="25"/>
      <c r="F66" s="26"/>
      <c r="G66" s="14"/>
      <c r="H66" s="14"/>
      <c r="I66" s="14"/>
    </row>
    <row r="67" spans="1:9" ht="10.5" x14ac:dyDescent="0.25">
      <c r="A67" s="20" t="s">
        <v>38</v>
      </c>
      <c r="B67" s="20"/>
      <c r="C67" s="20"/>
      <c r="D67" s="20"/>
      <c r="E67" s="25">
        <f>E69-(E58+E63)</f>
        <v>29500.921804700396</v>
      </c>
      <c r="F67" s="26">
        <f>F69-(F58+F63)</f>
        <v>4.3462853273528879</v>
      </c>
      <c r="G67" s="14"/>
      <c r="H67" s="14"/>
      <c r="I67" s="14"/>
    </row>
    <row r="68" spans="1:9" ht="10.5" x14ac:dyDescent="0.25">
      <c r="A68" s="20"/>
      <c r="B68" s="20"/>
      <c r="C68" s="20"/>
      <c r="D68" s="20"/>
      <c r="E68" s="25"/>
      <c r="F68" s="26"/>
      <c r="G68" s="14"/>
      <c r="H68" s="14"/>
      <c r="I68" s="14"/>
    </row>
    <row r="69" spans="1:9" ht="10.5" x14ac:dyDescent="0.25">
      <c r="A69" s="27" t="s">
        <v>37</v>
      </c>
      <c r="B69" s="27"/>
      <c r="C69" s="27"/>
      <c r="D69" s="27"/>
      <c r="E69" s="28">
        <v>678761.73750120006</v>
      </c>
      <c r="F69" s="29">
        <v>100</v>
      </c>
      <c r="G69" s="14"/>
      <c r="H69" s="14"/>
      <c r="I69" s="14"/>
    </row>
    <row r="70" spans="1:9" ht="10.5" x14ac:dyDescent="0.25">
      <c r="F70" s="15" t="s">
        <v>942</v>
      </c>
    </row>
    <row r="71" spans="1:9" ht="10.5" x14ac:dyDescent="0.25">
      <c r="A71" s="14" t="s">
        <v>39</v>
      </c>
    </row>
    <row r="72" spans="1:9" ht="10.5" x14ac:dyDescent="0.25">
      <c r="A72" s="14" t="s">
        <v>373</v>
      </c>
    </row>
    <row r="73" spans="1:9" x14ac:dyDescent="0.2">
      <c r="A73" s="7" t="s">
        <v>1495</v>
      </c>
    </row>
    <row r="75" spans="1:9" ht="10.5" x14ac:dyDescent="0.25">
      <c r="A75" s="14" t="s">
        <v>40</v>
      </c>
    </row>
    <row r="76" spans="1:9" ht="10.5" x14ac:dyDescent="0.25">
      <c r="A76" s="14" t="s">
        <v>41</v>
      </c>
    </row>
    <row r="77" spans="1:9" ht="10.5" x14ac:dyDescent="0.25">
      <c r="A77" s="14" t="s">
        <v>42</v>
      </c>
      <c r="B77" s="14"/>
      <c r="C77" s="30" t="s">
        <v>44</v>
      </c>
      <c r="D77" s="14" t="s">
        <v>43</v>
      </c>
    </row>
    <row r="78" spans="1:9" x14ac:dyDescent="0.2">
      <c r="A78" s="7" t="s">
        <v>45</v>
      </c>
      <c r="C78" s="31">
        <v>1430.7822000000001</v>
      </c>
      <c r="D78" s="31">
        <v>1505.5500999999999</v>
      </c>
    </row>
    <row r="79" spans="1:9" x14ac:dyDescent="0.2">
      <c r="A79" s="7" t="s">
        <v>46</v>
      </c>
      <c r="C79" s="31">
        <v>64.851900000000001</v>
      </c>
      <c r="D79" s="31">
        <v>68.240799999999993</v>
      </c>
    </row>
    <row r="80" spans="1:9" x14ac:dyDescent="0.2">
      <c r="A80" s="7" t="s">
        <v>47</v>
      </c>
      <c r="C80" s="31">
        <v>1592.4665</v>
      </c>
      <c r="D80" s="31">
        <v>1682.4152999999999</v>
      </c>
    </row>
    <row r="81" spans="1:9" x14ac:dyDescent="0.2">
      <c r="A81" s="7" t="s">
        <v>48</v>
      </c>
      <c r="C81" s="31">
        <v>75.052400000000006</v>
      </c>
      <c r="D81" s="31">
        <v>79.286199999999994</v>
      </c>
    </row>
    <row r="83" spans="1:9" x14ac:dyDescent="0.2">
      <c r="A83" s="7" t="s">
        <v>53</v>
      </c>
    </row>
    <row r="85" spans="1:9" ht="10.5" x14ac:dyDescent="0.25">
      <c r="A85" s="14" t="s">
        <v>49</v>
      </c>
      <c r="D85" s="30" t="s">
        <v>55</v>
      </c>
    </row>
    <row r="87" spans="1:9" ht="10.5" x14ac:dyDescent="0.25">
      <c r="A87" s="14" t="s">
        <v>283</v>
      </c>
      <c r="D87" s="36">
        <v>6.0044954244897801E-2</v>
      </c>
    </row>
    <row r="89" spans="1:9" ht="10.5" x14ac:dyDescent="0.25">
      <c r="A89" s="14" t="s">
        <v>993</v>
      </c>
      <c r="D89" s="30" t="s">
        <v>55</v>
      </c>
    </row>
    <row r="91" spans="1:9" ht="10.5" x14ac:dyDescent="0.25">
      <c r="A91" s="64" t="s">
        <v>1012</v>
      </c>
      <c r="B91" s="65"/>
      <c r="C91" s="65"/>
      <c r="D91" s="65"/>
      <c r="E91" s="11"/>
      <c r="G91" s="65"/>
      <c r="H91" s="65"/>
      <c r="I91" s="65"/>
    </row>
    <row r="92" spans="1:9" x14ac:dyDescent="0.2">
      <c r="A92" s="66"/>
      <c r="B92" s="65"/>
      <c r="C92" s="65"/>
      <c r="D92" s="65"/>
      <c r="E92" s="11"/>
      <c r="G92" s="65"/>
      <c r="H92" s="65"/>
      <c r="I92" s="65"/>
    </row>
    <row r="93" spans="1:9" ht="10.5" x14ac:dyDescent="0.25">
      <c r="A93" s="64" t="s">
        <v>997</v>
      </c>
      <c r="B93" s="65"/>
      <c r="C93" s="65"/>
      <c r="D93" s="65"/>
      <c r="E93" s="11"/>
      <c r="G93" s="65"/>
      <c r="H93" s="65"/>
      <c r="I93" s="65"/>
    </row>
    <row r="94" spans="1:9" x14ac:dyDescent="0.2">
      <c r="A94" s="66"/>
      <c r="B94" s="65"/>
      <c r="C94" s="65"/>
      <c r="D94" s="65"/>
      <c r="E94" s="11"/>
      <c r="G94" s="65"/>
      <c r="H94" s="65"/>
      <c r="I94" s="65"/>
    </row>
    <row r="95" spans="1:9" x14ac:dyDescent="0.2">
      <c r="A95" s="65"/>
      <c r="B95" s="65"/>
      <c r="C95" s="65"/>
      <c r="D95" s="65"/>
      <c r="E95" s="11"/>
      <c r="G95" s="65"/>
      <c r="H95" s="65"/>
      <c r="I95" s="65"/>
    </row>
    <row r="96" spans="1:9" x14ac:dyDescent="0.2">
      <c r="A96" s="65"/>
      <c r="B96" s="65"/>
      <c r="C96" s="65"/>
      <c r="D96" s="65"/>
      <c r="E96" s="11"/>
      <c r="G96" s="65"/>
      <c r="H96" s="65"/>
      <c r="I96" s="65"/>
    </row>
    <row r="97" spans="1:9" x14ac:dyDescent="0.2">
      <c r="A97" s="65"/>
      <c r="B97" s="65"/>
      <c r="C97" s="65"/>
      <c r="D97" s="65"/>
      <c r="E97" s="11"/>
      <c r="G97" s="65"/>
      <c r="H97" s="65"/>
      <c r="I97" s="65"/>
    </row>
    <row r="98" spans="1:9" x14ac:dyDescent="0.2">
      <c r="A98" s="65"/>
      <c r="B98" s="65"/>
      <c r="C98" s="65"/>
      <c r="D98" s="65"/>
      <c r="E98" s="11"/>
      <c r="G98" s="65"/>
      <c r="H98" s="65"/>
      <c r="I98" s="65"/>
    </row>
    <row r="99" spans="1:9" x14ac:dyDescent="0.2">
      <c r="A99" s="65"/>
      <c r="B99" s="65"/>
      <c r="C99" s="65"/>
      <c r="D99" s="65"/>
      <c r="E99" s="11"/>
      <c r="G99" s="65"/>
      <c r="H99" s="65"/>
      <c r="I99" s="65"/>
    </row>
    <row r="100" spans="1:9" x14ac:dyDescent="0.2">
      <c r="A100" s="65"/>
      <c r="B100" s="65"/>
      <c r="C100" s="65"/>
      <c r="D100" s="65"/>
      <c r="E100" s="11"/>
      <c r="G100" s="65"/>
      <c r="H100" s="65"/>
      <c r="I100" s="65"/>
    </row>
    <row r="101" spans="1:9" x14ac:dyDescent="0.2">
      <c r="A101" s="65"/>
      <c r="B101" s="65"/>
      <c r="C101" s="65"/>
      <c r="D101" s="65"/>
      <c r="E101" s="11"/>
      <c r="G101" s="65"/>
      <c r="H101" s="65"/>
      <c r="I101" s="65"/>
    </row>
    <row r="102" spans="1:9" x14ac:dyDescent="0.2">
      <c r="A102" s="65"/>
      <c r="B102" s="65"/>
      <c r="C102" s="65"/>
      <c r="D102" s="65"/>
      <c r="E102" s="11"/>
      <c r="G102" s="65"/>
      <c r="H102" s="65"/>
      <c r="I102" s="65"/>
    </row>
    <row r="103" spans="1:9" x14ac:dyDescent="0.2">
      <c r="A103" s="65"/>
      <c r="B103" s="65"/>
      <c r="C103" s="65"/>
      <c r="D103" s="65"/>
      <c r="E103" s="11"/>
      <c r="G103" s="65"/>
      <c r="H103" s="65"/>
      <c r="I103" s="65"/>
    </row>
    <row r="104" spans="1:9" x14ac:dyDescent="0.2">
      <c r="A104" s="65"/>
      <c r="B104" s="65"/>
      <c r="C104" s="65"/>
      <c r="D104" s="65"/>
      <c r="E104" s="11"/>
      <c r="G104" s="65"/>
      <c r="H104" s="65"/>
      <c r="I104" s="65"/>
    </row>
    <row r="105" spans="1:9" x14ac:dyDescent="0.2">
      <c r="A105" s="65"/>
      <c r="B105" s="65"/>
      <c r="C105" s="65"/>
      <c r="D105" s="65"/>
      <c r="E105" s="11"/>
      <c r="G105" s="65"/>
      <c r="H105" s="65"/>
      <c r="I105" s="65"/>
    </row>
    <row r="106" spans="1:9" x14ac:dyDescent="0.2">
      <c r="A106" s="65"/>
      <c r="B106" s="65"/>
      <c r="C106" s="65"/>
      <c r="D106" s="65"/>
      <c r="E106" s="11"/>
      <c r="G106" s="65"/>
      <c r="H106" s="65"/>
      <c r="I106" s="65"/>
    </row>
    <row r="107" spans="1:9" x14ac:dyDescent="0.2">
      <c r="A107" s="65"/>
      <c r="B107" s="65"/>
      <c r="C107" s="65"/>
      <c r="D107" s="65"/>
      <c r="E107" s="11"/>
      <c r="G107" s="65"/>
      <c r="H107" s="65"/>
      <c r="I107" s="65"/>
    </row>
    <row r="108" spans="1:9" x14ac:dyDescent="0.2">
      <c r="A108" s="65"/>
      <c r="B108" s="65"/>
      <c r="C108" s="65"/>
      <c r="D108" s="65"/>
      <c r="E108" s="11"/>
      <c r="G108" s="65"/>
      <c r="H108" s="65"/>
      <c r="I108" s="65"/>
    </row>
    <row r="109" spans="1:9" x14ac:dyDescent="0.2">
      <c r="A109" s="65"/>
      <c r="B109" s="65"/>
      <c r="C109" s="65"/>
      <c r="D109" s="65"/>
      <c r="E109" s="11"/>
      <c r="G109" s="65"/>
      <c r="H109" s="65"/>
      <c r="I109" s="65"/>
    </row>
    <row r="110" spans="1:9" x14ac:dyDescent="0.2">
      <c r="A110" s="65"/>
      <c r="B110" s="65"/>
      <c r="C110" s="65"/>
      <c r="D110" s="65"/>
      <c r="E110" s="11"/>
      <c r="G110" s="65"/>
      <c r="H110" s="65"/>
      <c r="I110" s="65"/>
    </row>
    <row r="111" spans="1:9" x14ac:dyDescent="0.2">
      <c r="A111" s="65"/>
      <c r="B111" s="65"/>
      <c r="C111" s="65"/>
      <c r="D111" s="65"/>
      <c r="E111" s="11"/>
      <c r="G111" s="65"/>
      <c r="H111" s="65"/>
      <c r="I111" s="65"/>
    </row>
    <row r="112" spans="1:9" ht="10.5" x14ac:dyDescent="0.25">
      <c r="A112" s="64" t="s">
        <v>1013</v>
      </c>
      <c r="B112" s="65"/>
      <c r="C112" s="65"/>
      <c r="D112" s="65"/>
      <c r="E112" s="11"/>
      <c r="G112" s="65"/>
      <c r="H112" s="65"/>
      <c r="I112" s="65"/>
    </row>
    <row r="113" spans="1:9" x14ac:dyDescent="0.2">
      <c r="A113" s="65"/>
      <c r="B113" s="65"/>
      <c r="C113" s="65"/>
      <c r="D113" s="65"/>
      <c r="E113" s="11"/>
      <c r="G113" s="65"/>
      <c r="H113" s="65"/>
      <c r="I113" s="65"/>
    </row>
    <row r="114" spans="1:9" ht="10.5" x14ac:dyDescent="0.25">
      <c r="A114" s="64" t="s">
        <v>998</v>
      </c>
      <c r="B114" s="65"/>
      <c r="C114" s="65"/>
      <c r="D114" s="65"/>
      <c r="E114" s="11"/>
      <c r="G114" s="65"/>
      <c r="H114" s="65"/>
      <c r="I114" s="65"/>
    </row>
    <row r="115" spans="1:9" x14ac:dyDescent="0.2">
      <c r="A115" s="65"/>
      <c r="B115" s="65"/>
      <c r="C115" s="65"/>
      <c r="D115" s="65"/>
      <c r="E115" s="11"/>
      <c r="G115" s="65"/>
      <c r="H115" s="65"/>
      <c r="I115" s="65"/>
    </row>
    <row r="116" spans="1:9" x14ac:dyDescent="0.2">
      <c r="A116" s="65"/>
      <c r="B116" s="65"/>
      <c r="C116" s="65"/>
      <c r="D116" s="65"/>
      <c r="E116" s="11"/>
      <c r="G116" s="65"/>
      <c r="H116" s="65"/>
      <c r="I116" s="65"/>
    </row>
    <row r="117" spans="1:9" x14ac:dyDescent="0.2">
      <c r="A117" s="65"/>
      <c r="B117" s="65"/>
      <c r="C117" s="65"/>
      <c r="D117" s="65"/>
      <c r="E117" s="11"/>
      <c r="G117" s="65"/>
      <c r="H117" s="65"/>
      <c r="I117" s="65"/>
    </row>
    <row r="118" spans="1:9" x14ac:dyDescent="0.2">
      <c r="A118" s="65"/>
      <c r="B118" s="65"/>
      <c r="C118" s="65"/>
      <c r="D118" s="65"/>
      <c r="E118" s="11"/>
      <c r="G118" s="65"/>
      <c r="H118" s="65"/>
      <c r="I118" s="65"/>
    </row>
    <row r="119" spans="1:9" x14ac:dyDescent="0.2">
      <c r="A119" s="65"/>
      <c r="B119" s="65"/>
      <c r="C119" s="65"/>
      <c r="D119" s="65"/>
      <c r="E119" s="11"/>
      <c r="G119" s="65"/>
      <c r="H119" s="65"/>
      <c r="I119" s="65"/>
    </row>
    <row r="120" spans="1:9" x14ac:dyDescent="0.2">
      <c r="A120" s="65"/>
      <c r="B120" s="65"/>
      <c r="C120" s="65"/>
      <c r="D120" s="65"/>
      <c r="E120" s="11"/>
      <c r="G120" s="65"/>
      <c r="H120" s="65"/>
      <c r="I120" s="65"/>
    </row>
    <row r="121" spans="1:9" x14ac:dyDescent="0.2">
      <c r="A121" s="65"/>
      <c r="B121" s="65"/>
      <c r="C121" s="65"/>
      <c r="D121" s="65"/>
      <c r="E121" s="11"/>
      <c r="G121" s="65"/>
      <c r="H121" s="65"/>
      <c r="I121" s="65"/>
    </row>
    <row r="122" spans="1:9" x14ac:dyDescent="0.2">
      <c r="A122" s="65"/>
      <c r="B122" s="65"/>
      <c r="C122" s="65"/>
      <c r="D122" s="65"/>
      <c r="E122" s="11"/>
      <c r="G122" s="65"/>
      <c r="H122" s="65"/>
      <c r="I122" s="65"/>
    </row>
    <row r="123" spans="1:9" x14ac:dyDescent="0.2">
      <c r="A123" s="65"/>
      <c r="B123" s="65"/>
      <c r="C123" s="65"/>
      <c r="D123" s="65"/>
      <c r="E123" s="11"/>
      <c r="G123" s="65"/>
      <c r="H123" s="65"/>
      <c r="I123" s="65"/>
    </row>
    <row r="124" spans="1:9" x14ac:dyDescent="0.2">
      <c r="A124" s="65"/>
      <c r="B124" s="65"/>
      <c r="C124" s="65"/>
      <c r="D124" s="65"/>
      <c r="E124" s="11"/>
      <c r="G124" s="65"/>
      <c r="H124" s="65"/>
      <c r="I124" s="65"/>
    </row>
    <row r="125" spans="1:9" x14ac:dyDescent="0.2">
      <c r="A125" s="65"/>
      <c r="B125" s="65"/>
      <c r="C125" s="65"/>
      <c r="D125" s="65"/>
      <c r="E125" s="11"/>
      <c r="G125" s="65"/>
      <c r="H125" s="65"/>
      <c r="I125" s="65"/>
    </row>
    <row r="126" spans="1:9" x14ac:dyDescent="0.2">
      <c r="A126" s="65"/>
      <c r="B126" s="65"/>
      <c r="C126" s="65"/>
      <c r="D126" s="65"/>
      <c r="E126" s="11"/>
      <c r="G126" s="65"/>
      <c r="H126" s="65"/>
      <c r="I126" s="65"/>
    </row>
    <row r="127" spans="1:9" x14ac:dyDescent="0.2">
      <c r="A127" s="65"/>
      <c r="B127" s="65"/>
      <c r="C127" s="65"/>
      <c r="D127" s="65"/>
      <c r="E127" s="11"/>
      <c r="G127" s="65"/>
      <c r="H127" s="65"/>
      <c r="I127" s="65"/>
    </row>
    <row r="128" spans="1:9" x14ac:dyDescent="0.2">
      <c r="A128" s="65"/>
      <c r="B128" s="65"/>
      <c r="C128" s="65"/>
      <c r="D128" s="65"/>
      <c r="E128" s="11"/>
      <c r="G128" s="65"/>
      <c r="H128" s="65"/>
      <c r="I128" s="65"/>
    </row>
    <row r="129" spans="1:9" x14ac:dyDescent="0.2">
      <c r="A129" s="65"/>
      <c r="B129" s="65"/>
      <c r="C129" s="65"/>
      <c r="D129" s="65"/>
      <c r="E129" s="11"/>
      <c r="G129" s="65"/>
      <c r="H129" s="65"/>
      <c r="I129" s="65"/>
    </row>
    <row r="130" spans="1:9" x14ac:dyDescent="0.2">
      <c r="A130" s="65"/>
      <c r="B130" s="65"/>
      <c r="C130" s="65"/>
      <c r="D130" s="65"/>
      <c r="E130" s="11"/>
      <c r="G130" s="65"/>
      <c r="H130" s="65"/>
      <c r="I130" s="65"/>
    </row>
    <row r="131" spans="1:9" x14ac:dyDescent="0.2">
      <c r="A131" s="65"/>
      <c r="B131" s="65"/>
      <c r="C131" s="65"/>
      <c r="D131" s="65"/>
      <c r="E131" s="11"/>
      <c r="G131" s="65"/>
      <c r="H131" s="65"/>
      <c r="I131" s="65"/>
    </row>
    <row r="132" spans="1:9" ht="10.5" x14ac:dyDescent="0.25">
      <c r="A132" s="64" t="s">
        <v>1029</v>
      </c>
      <c r="B132" s="65"/>
      <c r="C132" s="65"/>
      <c r="D132" s="65"/>
      <c r="E132" s="11"/>
      <c r="G132" s="65"/>
      <c r="H132" s="65"/>
      <c r="I132" s="65"/>
    </row>
    <row r="133" spans="1:9" x14ac:dyDescent="0.2">
      <c r="A133" s="65"/>
      <c r="B133" s="65"/>
      <c r="C133" s="65"/>
      <c r="D133" s="65"/>
      <c r="E133" s="11"/>
      <c r="G133" s="65"/>
      <c r="H133" s="65"/>
      <c r="I133" s="65"/>
    </row>
    <row r="134" spans="1:9" x14ac:dyDescent="0.2">
      <c r="A134" s="65" t="s">
        <v>1001</v>
      </c>
      <c r="B134" s="65"/>
      <c r="C134" s="65"/>
      <c r="D134" s="65"/>
      <c r="E134" s="11"/>
      <c r="G134" s="65"/>
      <c r="H134" s="65"/>
      <c r="I134" s="65"/>
    </row>
    <row r="135" spans="1:9" x14ac:dyDescent="0.2">
      <c r="A135" s="65"/>
      <c r="B135" s="65"/>
      <c r="C135" s="65"/>
      <c r="D135" s="65"/>
      <c r="E135" s="11"/>
      <c r="G135" s="65"/>
      <c r="H135" s="65"/>
      <c r="I135" s="65"/>
    </row>
    <row r="136" spans="1:9" x14ac:dyDescent="0.2">
      <c r="A136" s="65"/>
      <c r="B136" s="65"/>
      <c r="C136" s="65"/>
      <c r="D136" s="65"/>
      <c r="E136" s="11"/>
      <c r="G136" s="65"/>
      <c r="H136" s="65"/>
      <c r="I136" s="65"/>
    </row>
    <row r="137" spans="1:9" x14ac:dyDescent="0.2">
      <c r="A137" s="65"/>
      <c r="B137" s="65"/>
      <c r="C137" s="65"/>
      <c r="D137" s="65"/>
      <c r="E137" s="11"/>
      <c r="G137" s="65"/>
      <c r="H137" s="65"/>
      <c r="I137" s="65"/>
    </row>
    <row r="138" spans="1:9" x14ac:dyDescent="0.2">
      <c r="A138" s="65"/>
      <c r="B138" s="65"/>
      <c r="C138" s="65"/>
      <c r="D138" s="65"/>
      <c r="E138" s="11"/>
      <c r="G138" s="65"/>
      <c r="H138" s="65"/>
      <c r="I138" s="65"/>
    </row>
    <row r="139" spans="1:9" x14ac:dyDescent="0.2">
      <c r="A139" s="65"/>
      <c r="B139" s="65"/>
      <c r="C139" s="65"/>
      <c r="D139" s="65"/>
      <c r="E139" s="11"/>
      <c r="G139" s="65"/>
      <c r="H139" s="65"/>
      <c r="I139" s="65"/>
    </row>
    <row r="140" spans="1:9" x14ac:dyDescent="0.2">
      <c r="A140" s="65"/>
      <c r="B140" s="65"/>
      <c r="C140" s="65"/>
      <c r="D140" s="65"/>
      <c r="E140" s="11"/>
      <c r="G140" s="65"/>
      <c r="H140" s="65"/>
      <c r="I140" s="65"/>
    </row>
    <row r="141" spans="1:9" x14ac:dyDescent="0.2">
      <c r="A141" s="65"/>
      <c r="B141" s="65"/>
      <c r="C141" s="65"/>
      <c r="D141" s="65"/>
      <c r="E141" s="11"/>
      <c r="G141" s="65"/>
      <c r="H141" s="65"/>
      <c r="I141" s="65"/>
    </row>
    <row r="142" spans="1:9" x14ac:dyDescent="0.2">
      <c r="A142" s="65"/>
      <c r="B142" s="65"/>
      <c r="C142" s="65"/>
      <c r="D142" s="65"/>
      <c r="E142" s="11"/>
      <c r="G142" s="65"/>
      <c r="H142" s="65"/>
      <c r="I142" s="65"/>
    </row>
    <row r="143" spans="1:9" x14ac:dyDescent="0.2">
      <c r="A143" s="65"/>
      <c r="B143" s="65"/>
      <c r="C143" s="65"/>
      <c r="D143" s="65"/>
      <c r="E143" s="11"/>
      <c r="G143" s="65"/>
      <c r="H143" s="65"/>
      <c r="I143" s="65"/>
    </row>
    <row r="144" spans="1:9" x14ac:dyDescent="0.2">
      <c r="A144" s="65"/>
      <c r="B144" s="65"/>
      <c r="C144" s="65"/>
      <c r="D144" s="65"/>
      <c r="E144" s="11"/>
      <c r="G144" s="65"/>
      <c r="H144" s="65"/>
      <c r="I144" s="65"/>
    </row>
    <row r="145" spans="1:9" x14ac:dyDescent="0.2">
      <c r="A145" s="65"/>
      <c r="B145" s="65"/>
      <c r="C145" s="65"/>
      <c r="D145" s="65"/>
      <c r="E145" s="11"/>
      <c r="G145" s="65"/>
      <c r="H145" s="65"/>
      <c r="I145" s="65"/>
    </row>
    <row r="146" spans="1:9" x14ac:dyDescent="0.2">
      <c r="A146" s="65"/>
      <c r="B146" s="65"/>
      <c r="C146" s="65"/>
      <c r="D146" s="65"/>
      <c r="E146" s="11"/>
      <c r="G146" s="65"/>
      <c r="H146" s="65"/>
      <c r="I146" s="65"/>
    </row>
    <row r="147" spans="1:9" x14ac:dyDescent="0.2">
      <c r="A147" s="65"/>
      <c r="B147" s="65"/>
      <c r="C147" s="65"/>
      <c r="D147" s="65"/>
      <c r="E147" s="11"/>
      <c r="G147" s="65"/>
      <c r="H147" s="65"/>
      <c r="I147" s="65"/>
    </row>
    <row r="148" spans="1:9" x14ac:dyDescent="0.2">
      <c r="A148" s="65"/>
      <c r="B148" s="65"/>
      <c r="C148" s="65"/>
      <c r="D148" s="65"/>
      <c r="E148" s="11"/>
      <c r="G148" s="65"/>
      <c r="H148" s="65"/>
      <c r="I148" s="65"/>
    </row>
    <row r="149" spans="1:9" x14ac:dyDescent="0.2">
      <c r="A149" s="65"/>
      <c r="B149" s="65"/>
      <c r="C149" s="65"/>
      <c r="D149" s="65"/>
      <c r="E149" s="11"/>
      <c r="G149" s="65"/>
      <c r="H149" s="65"/>
      <c r="I149" s="65"/>
    </row>
    <row r="150" spans="1:9" x14ac:dyDescent="0.2">
      <c r="A150" s="65"/>
      <c r="B150" s="65"/>
      <c r="C150" s="65"/>
      <c r="D150" s="65"/>
      <c r="E150" s="11"/>
      <c r="G150" s="65"/>
      <c r="H150" s="65"/>
      <c r="I150" s="65"/>
    </row>
    <row r="151" spans="1:9" x14ac:dyDescent="0.2">
      <c r="A151" s="65"/>
      <c r="B151" s="65"/>
      <c r="C151" s="65"/>
      <c r="D151" s="65"/>
      <c r="E151" s="11"/>
      <c r="G151" s="65"/>
      <c r="H151" s="65"/>
      <c r="I151" s="65"/>
    </row>
    <row r="152" spans="1:9" x14ac:dyDescent="0.2">
      <c r="A152" s="65"/>
      <c r="B152" s="65"/>
      <c r="C152" s="65"/>
      <c r="D152" s="65"/>
      <c r="E152" s="11"/>
      <c r="G152" s="65"/>
      <c r="H152" s="65"/>
      <c r="I152" s="65"/>
    </row>
    <row r="153" spans="1:9" x14ac:dyDescent="0.2">
      <c r="A153" s="65"/>
      <c r="B153" s="65"/>
      <c r="C153" s="65"/>
      <c r="D153" s="65"/>
      <c r="E153" s="11"/>
      <c r="G153" s="65"/>
      <c r="H153" s="65"/>
      <c r="I153" s="65"/>
    </row>
    <row r="154" spans="1:9" x14ac:dyDescent="0.2">
      <c r="A154" s="65"/>
      <c r="B154" s="65"/>
      <c r="C154" s="65"/>
      <c r="D154" s="65"/>
      <c r="E154" s="11"/>
      <c r="G154" s="65"/>
      <c r="H154" s="65"/>
      <c r="I154" s="65"/>
    </row>
    <row r="155" spans="1:9" x14ac:dyDescent="0.2">
      <c r="A155" s="65"/>
      <c r="B155" s="65"/>
      <c r="C155" s="65"/>
      <c r="D155" s="65"/>
      <c r="E155" s="11"/>
      <c r="G155" s="65"/>
      <c r="H155" s="65"/>
      <c r="I155" s="65"/>
    </row>
    <row r="156" spans="1:9" x14ac:dyDescent="0.2">
      <c r="A156" s="65"/>
      <c r="B156" s="65"/>
      <c r="C156" s="65"/>
      <c r="D156" s="65"/>
      <c r="E156" s="11"/>
      <c r="G156" s="65"/>
      <c r="H156" s="65"/>
      <c r="I156" s="65"/>
    </row>
    <row r="157" spans="1:9" x14ac:dyDescent="0.2">
      <c r="A157" s="65"/>
      <c r="B157" s="65"/>
      <c r="C157" s="65"/>
      <c r="D157" s="65"/>
      <c r="E157" s="11"/>
      <c r="G157" s="65"/>
      <c r="H157" s="65"/>
      <c r="I157" s="65"/>
    </row>
    <row r="158" spans="1:9" x14ac:dyDescent="0.2">
      <c r="A158" s="65"/>
      <c r="B158" s="65"/>
      <c r="C158" s="65"/>
      <c r="D158" s="65"/>
      <c r="E158" s="11"/>
      <c r="G158" s="65"/>
      <c r="H158" s="65"/>
      <c r="I158" s="65"/>
    </row>
    <row r="159" spans="1:9" x14ac:dyDescent="0.2">
      <c r="A159" s="65"/>
      <c r="B159" s="65"/>
      <c r="C159" s="65"/>
      <c r="D159" s="65"/>
      <c r="E159" s="11"/>
      <c r="G159" s="65"/>
      <c r="H159" s="65"/>
      <c r="I159" s="65"/>
    </row>
    <row r="160" spans="1:9" x14ac:dyDescent="0.2">
      <c r="A160" s="65"/>
      <c r="B160" s="65"/>
      <c r="C160" s="65"/>
      <c r="D160" s="65"/>
      <c r="E160" s="11"/>
      <c r="G160" s="65"/>
      <c r="H160" s="65"/>
      <c r="I160" s="65"/>
    </row>
    <row r="161" spans="1:9" x14ac:dyDescent="0.2">
      <c r="A161" s="65"/>
      <c r="B161" s="65"/>
      <c r="C161" s="65"/>
      <c r="D161" s="65"/>
      <c r="E161" s="11"/>
      <c r="G161" s="65"/>
      <c r="H161" s="65"/>
      <c r="I161" s="65"/>
    </row>
    <row r="162" spans="1:9" x14ac:dyDescent="0.2">
      <c r="A162" s="65"/>
      <c r="B162" s="65"/>
      <c r="C162" s="65"/>
      <c r="D162" s="65"/>
      <c r="E162" s="11"/>
      <c r="G162" s="65"/>
      <c r="H162" s="65"/>
      <c r="I162" s="65"/>
    </row>
    <row r="163" spans="1:9" x14ac:dyDescent="0.2">
      <c r="A163" s="65"/>
      <c r="B163" s="65"/>
      <c r="C163" s="65"/>
      <c r="D163" s="65"/>
      <c r="E163" s="11"/>
      <c r="G163" s="65"/>
      <c r="H163" s="65"/>
      <c r="I163" s="65"/>
    </row>
    <row r="164" spans="1:9" x14ac:dyDescent="0.2">
      <c r="A164" s="65"/>
      <c r="B164" s="65"/>
      <c r="C164" s="65"/>
      <c r="D164" s="65"/>
      <c r="E164" s="11"/>
      <c r="G164" s="65"/>
      <c r="H164" s="65"/>
      <c r="I164" s="65"/>
    </row>
    <row r="165" spans="1:9" x14ac:dyDescent="0.2">
      <c r="A165" s="65"/>
      <c r="B165" s="65"/>
      <c r="C165" s="65"/>
      <c r="D165" s="65"/>
      <c r="E165" s="11"/>
      <c r="G165" s="65"/>
      <c r="H165" s="65"/>
      <c r="I165" s="65"/>
    </row>
    <row r="166" spans="1:9" x14ac:dyDescent="0.2">
      <c r="A166" s="65"/>
      <c r="B166" s="65"/>
      <c r="C166" s="65"/>
      <c r="D166" s="65"/>
      <c r="E166" s="11"/>
      <c r="G166" s="65"/>
      <c r="H166" s="65"/>
      <c r="I166" s="65"/>
    </row>
    <row r="167" spans="1:9" x14ac:dyDescent="0.2">
      <c r="A167" s="65"/>
      <c r="B167" s="65"/>
      <c r="C167" s="65"/>
      <c r="D167" s="65"/>
      <c r="E167" s="11"/>
      <c r="G167" s="65"/>
      <c r="H167" s="65"/>
      <c r="I167" s="65"/>
    </row>
    <row r="168" spans="1:9" x14ac:dyDescent="0.2">
      <c r="A168" s="65"/>
      <c r="B168" s="65"/>
      <c r="C168" s="65"/>
      <c r="D168" s="65"/>
      <c r="E168" s="11"/>
      <c r="G168" s="65"/>
      <c r="H168" s="65"/>
      <c r="I168" s="65"/>
    </row>
    <row r="169" spans="1:9" x14ac:dyDescent="0.2">
      <c r="A169" s="65"/>
      <c r="B169" s="65"/>
      <c r="C169" s="65"/>
      <c r="D169" s="65"/>
      <c r="E169" s="11"/>
      <c r="G169" s="65"/>
      <c r="H169" s="65"/>
      <c r="I169" s="65"/>
    </row>
    <row r="170" spans="1:9" x14ac:dyDescent="0.2">
      <c r="A170" s="65"/>
      <c r="B170" s="65"/>
      <c r="C170" s="65"/>
      <c r="D170" s="65"/>
      <c r="E170" s="11"/>
      <c r="G170" s="65"/>
      <c r="H170" s="65"/>
      <c r="I170" s="65"/>
    </row>
    <row r="171" spans="1:9" x14ac:dyDescent="0.2">
      <c r="A171" s="65"/>
      <c r="B171" s="65"/>
      <c r="C171" s="65"/>
      <c r="D171" s="65"/>
      <c r="E171" s="11"/>
      <c r="G171" s="65"/>
      <c r="H171" s="65"/>
      <c r="I171" s="65"/>
    </row>
    <row r="172" spans="1:9" x14ac:dyDescent="0.2">
      <c r="A172" s="65"/>
      <c r="B172" s="65"/>
      <c r="C172" s="65"/>
      <c r="D172" s="65"/>
      <c r="E172" s="11"/>
      <c r="G172" s="65"/>
      <c r="H172" s="65"/>
      <c r="I172" s="65"/>
    </row>
    <row r="173" spans="1:9" x14ac:dyDescent="0.2">
      <c r="A173" s="65"/>
      <c r="B173" s="65"/>
      <c r="C173" s="65"/>
      <c r="D173" s="65"/>
      <c r="E173" s="11"/>
      <c r="G173" s="65"/>
      <c r="H173" s="65"/>
      <c r="I173" s="65"/>
    </row>
    <row r="174" spans="1:9" x14ac:dyDescent="0.2">
      <c r="A174" s="65"/>
      <c r="B174" s="65"/>
      <c r="C174" s="65"/>
      <c r="D174" s="65"/>
      <c r="E174" s="11"/>
      <c r="G174" s="65"/>
      <c r="H174" s="65"/>
      <c r="I174" s="65"/>
    </row>
    <row r="175" spans="1:9" x14ac:dyDescent="0.2">
      <c r="A175" s="65"/>
      <c r="B175" s="65"/>
      <c r="C175" s="65"/>
      <c r="D175" s="65"/>
      <c r="E175" s="11"/>
      <c r="G175" s="65"/>
      <c r="H175" s="65"/>
      <c r="I175" s="65"/>
    </row>
    <row r="176" spans="1:9" x14ac:dyDescent="0.2">
      <c r="A176" s="65"/>
      <c r="B176" s="65"/>
      <c r="C176" s="65"/>
      <c r="D176" s="65"/>
      <c r="E176" s="11"/>
      <c r="G176" s="65"/>
      <c r="H176" s="65"/>
      <c r="I176" s="65"/>
    </row>
    <row r="177" spans="1:9" x14ac:dyDescent="0.2">
      <c r="A177" s="65"/>
      <c r="B177" s="65"/>
      <c r="C177" s="65"/>
      <c r="D177" s="65"/>
      <c r="E177" s="11"/>
      <c r="G177" s="65"/>
      <c r="H177" s="65"/>
      <c r="I177" s="65"/>
    </row>
    <row r="178" spans="1:9" x14ac:dyDescent="0.2">
      <c r="A178" s="65"/>
      <c r="B178" s="65"/>
      <c r="C178" s="65"/>
      <c r="D178" s="65"/>
      <c r="E178" s="11"/>
      <c r="G178" s="65"/>
      <c r="H178" s="65"/>
      <c r="I178" s="65"/>
    </row>
    <row r="179" spans="1:9" x14ac:dyDescent="0.2">
      <c r="A179" s="65"/>
      <c r="B179" s="65"/>
      <c r="C179" s="65"/>
      <c r="D179" s="65"/>
      <c r="E179" s="11"/>
      <c r="G179" s="65"/>
      <c r="H179" s="65"/>
      <c r="I179" s="65"/>
    </row>
    <row r="180" spans="1:9" x14ac:dyDescent="0.2">
      <c r="A180" s="65"/>
      <c r="B180" s="65"/>
      <c r="C180" s="65"/>
      <c r="D180" s="65"/>
      <c r="E180" s="11"/>
      <c r="G180" s="65"/>
      <c r="H180" s="65"/>
      <c r="I180" s="65"/>
    </row>
    <row r="181" spans="1:9" x14ac:dyDescent="0.2">
      <c r="A181" s="65"/>
      <c r="B181" s="65"/>
      <c r="C181" s="65"/>
      <c r="D181" s="65"/>
      <c r="E181" s="11"/>
      <c r="G181" s="65"/>
      <c r="H181" s="65"/>
      <c r="I181" s="65"/>
    </row>
    <row r="182" spans="1:9" x14ac:dyDescent="0.2">
      <c r="A182" s="65"/>
      <c r="B182" s="65"/>
      <c r="C182" s="65"/>
      <c r="D182" s="65"/>
      <c r="E182" s="11"/>
      <c r="G182" s="65"/>
      <c r="H182" s="65"/>
      <c r="I182" s="65"/>
    </row>
    <row r="183" spans="1:9" x14ac:dyDescent="0.2">
      <c r="A183" s="65"/>
      <c r="B183" s="65"/>
      <c r="C183" s="65"/>
      <c r="D183" s="65"/>
      <c r="E183" s="11"/>
      <c r="G183" s="65"/>
      <c r="H183" s="65"/>
      <c r="I183" s="65"/>
    </row>
    <row r="184" spans="1:9" x14ac:dyDescent="0.2">
      <c r="A184" s="65"/>
      <c r="B184" s="65"/>
      <c r="C184" s="65"/>
      <c r="D184" s="65"/>
      <c r="E184" s="11"/>
      <c r="G184" s="65"/>
      <c r="H184" s="65"/>
      <c r="I184" s="65"/>
    </row>
    <row r="185" spans="1:9" x14ac:dyDescent="0.2">
      <c r="A185" s="65"/>
      <c r="B185" s="65"/>
      <c r="C185" s="65"/>
      <c r="D185" s="65"/>
      <c r="E185" s="11"/>
      <c r="G185" s="65"/>
      <c r="H185" s="65"/>
      <c r="I185" s="65"/>
    </row>
    <row r="186" spans="1:9" x14ac:dyDescent="0.2">
      <c r="A186" s="65"/>
      <c r="B186" s="65"/>
      <c r="C186" s="65"/>
      <c r="D186" s="65"/>
      <c r="E186" s="11"/>
      <c r="G186" s="65"/>
      <c r="H186" s="65"/>
      <c r="I186" s="65"/>
    </row>
    <row r="187" spans="1:9" x14ac:dyDescent="0.2">
      <c r="A187" s="65"/>
      <c r="B187" s="65"/>
      <c r="C187" s="65"/>
      <c r="D187" s="65"/>
      <c r="E187" s="11"/>
      <c r="G187" s="65"/>
      <c r="H187" s="65"/>
      <c r="I187" s="65"/>
    </row>
    <row r="188" spans="1:9" x14ac:dyDescent="0.2">
      <c r="A188" s="65"/>
      <c r="B188" s="65"/>
      <c r="C188" s="65"/>
      <c r="D188" s="65"/>
      <c r="E188" s="11"/>
      <c r="G188" s="65"/>
      <c r="H188" s="65"/>
      <c r="I188" s="65"/>
    </row>
    <row r="189" spans="1:9" x14ac:dyDescent="0.2">
      <c r="A189" s="65"/>
      <c r="B189" s="65"/>
      <c r="C189" s="65"/>
      <c r="D189" s="65"/>
      <c r="E189" s="11"/>
      <c r="G189" s="65"/>
      <c r="H189" s="65"/>
      <c r="I189" s="65"/>
    </row>
    <row r="190" spans="1:9" x14ac:dyDescent="0.2">
      <c r="A190" s="65"/>
      <c r="B190" s="65"/>
      <c r="C190" s="65"/>
      <c r="D190" s="65"/>
      <c r="E190" s="11"/>
      <c r="G190" s="65"/>
      <c r="H190" s="65"/>
      <c r="I190" s="65"/>
    </row>
    <row r="191" spans="1:9" x14ac:dyDescent="0.2">
      <c r="A191" s="65"/>
      <c r="B191" s="65"/>
      <c r="C191" s="65"/>
      <c r="D191" s="65"/>
      <c r="E191" s="11"/>
      <c r="G191" s="65"/>
      <c r="H191" s="65"/>
      <c r="I191" s="65"/>
    </row>
    <row r="192" spans="1:9" x14ac:dyDescent="0.2">
      <c r="A192" s="65"/>
      <c r="B192" s="65"/>
      <c r="C192" s="65"/>
      <c r="D192" s="65"/>
      <c r="E192" s="11"/>
      <c r="G192" s="65"/>
      <c r="H192" s="65"/>
      <c r="I192" s="65"/>
    </row>
    <row r="193" spans="1:9" x14ac:dyDescent="0.2">
      <c r="A193" s="65"/>
      <c r="B193" s="65"/>
      <c r="C193" s="65"/>
      <c r="D193" s="65"/>
      <c r="E193" s="11"/>
      <c r="G193" s="65"/>
      <c r="H193" s="65"/>
      <c r="I193" s="65"/>
    </row>
    <row r="194" spans="1:9" x14ac:dyDescent="0.2">
      <c r="A194" s="65"/>
      <c r="B194" s="65"/>
      <c r="C194" s="65"/>
      <c r="D194" s="65"/>
      <c r="E194" s="11"/>
      <c r="G194" s="65"/>
      <c r="H194" s="65"/>
      <c r="I194" s="65"/>
    </row>
    <row r="195" spans="1:9" x14ac:dyDescent="0.2">
      <c r="A195" s="65"/>
      <c r="B195" s="65"/>
      <c r="C195" s="65"/>
      <c r="D195" s="65"/>
      <c r="E195" s="11"/>
      <c r="G195" s="65"/>
      <c r="H195" s="65"/>
      <c r="I195" s="65"/>
    </row>
    <row r="196" spans="1:9" x14ac:dyDescent="0.2">
      <c r="A196" s="65"/>
      <c r="B196" s="65"/>
      <c r="C196" s="65"/>
      <c r="D196" s="65"/>
      <c r="E196" s="11"/>
      <c r="G196" s="65"/>
      <c r="H196" s="65"/>
      <c r="I196" s="65"/>
    </row>
    <row r="197" spans="1:9" x14ac:dyDescent="0.2">
      <c r="A197" s="65"/>
      <c r="B197" s="65"/>
      <c r="C197" s="65"/>
      <c r="D197" s="65"/>
      <c r="E197" s="11"/>
      <c r="G197" s="65"/>
      <c r="H197" s="65"/>
      <c r="I197" s="65"/>
    </row>
    <row r="198" spans="1:9" x14ac:dyDescent="0.2">
      <c r="A198" s="65"/>
      <c r="B198" s="65"/>
      <c r="C198" s="65"/>
      <c r="D198" s="65"/>
      <c r="E198" s="11"/>
      <c r="G198" s="65"/>
      <c r="H198" s="65"/>
      <c r="I198" s="65"/>
    </row>
    <row r="199" spans="1:9" x14ac:dyDescent="0.2">
      <c r="A199" s="65"/>
      <c r="B199" s="65"/>
      <c r="C199" s="65"/>
      <c r="D199" s="65"/>
      <c r="E199" s="11"/>
      <c r="G199" s="65"/>
      <c r="H199" s="65"/>
      <c r="I199" s="65"/>
    </row>
    <row r="200" spans="1:9" x14ac:dyDescent="0.2">
      <c r="A200" s="65"/>
      <c r="B200" s="65"/>
      <c r="C200" s="65"/>
      <c r="D200" s="65"/>
      <c r="E200" s="11"/>
      <c r="G200" s="65"/>
      <c r="H200" s="65"/>
      <c r="I200" s="65"/>
    </row>
    <row r="201" spans="1:9" x14ac:dyDescent="0.2">
      <c r="A201" s="65"/>
      <c r="B201" s="65"/>
      <c r="C201" s="65"/>
      <c r="D201" s="65"/>
      <c r="E201" s="11"/>
      <c r="G201" s="65"/>
      <c r="H201" s="65"/>
      <c r="I201" s="65"/>
    </row>
    <row r="202" spans="1:9" x14ac:dyDescent="0.2">
      <c r="A202" s="65"/>
      <c r="B202" s="65"/>
      <c r="C202" s="65"/>
      <c r="D202" s="65"/>
      <c r="E202" s="11"/>
      <c r="G202" s="65"/>
      <c r="H202" s="65"/>
      <c r="I202" s="65"/>
    </row>
    <row r="203" spans="1:9" x14ac:dyDescent="0.2">
      <c r="A203" s="65"/>
      <c r="B203" s="65"/>
      <c r="C203" s="65"/>
      <c r="D203" s="65"/>
      <c r="E203" s="11"/>
      <c r="G203" s="65"/>
      <c r="H203" s="65"/>
      <c r="I203" s="65"/>
    </row>
    <row r="204" spans="1:9" x14ac:dyDescent="0.2">
      <c r="A204" s="65"/>
      <c r="B204" s="65"/>
      <c r="C204" s="65"/>
      <c r="D204" s="65"/>
      <c r="E204" s="11"/>
      <c r="G204" s="65"/>
      <c r="H204" s="65"/>
      <c r="I204" s="65"/>
    </row>
    <row r="205" spans="1:9" x14ac:dyDescent="0.2">
      <c r="A205" s="65"/>
      <c r="B205" s="65"/>
      <c r="C205" s="65"/>
      <c r="D205" s="65"/>
      <c r="E205" s="11"/>
      <c r="G205" s="65"/>
      <c r="H205" s="65"/>
      <c r="I205" s="65"/>
    </row>
    <row r="206" spans="1:9" x14ac:dyDescent="0.2">
      <c r="A206" s="65"/>
      <c r="B206" s="65"/>
      <c r="C206" s="65"/>
      <c r="D206" s="65"/>
      <c r="E206" s="11"/>
      <c r="G206" s="65"/>
      <c r="H206" s="65"/>
      <c r="I206" s="65"/>
    </row>
    <row r="207" spans="1:9" x14ac:dyDescent="0.2">
      <c r="A207" s="65"/>
      <c r="B207" s="65"/>
      <c r="C207" s="65"/>
      <c r="D207" s="65"/>
      <c r="E207" s="11"/>
      <c r="G207" s="65"/>
      <c r="H207" s="65"/>
      <c r="I207" s="65"/>
    </row>
    <row r="208" spans="1:9" x14ac:dyDescent="0.2">
      <c r="A208" s="65"/>
      <c r="B208" s="65"/>
      <c r="C208" s="65"/>
      <c r="D208" s="65"/>
      <c r="E208" s="11"/>
      <c r="G208" s="65"/>
      <c r="H208" s="65"/>
      <c r="I208" s="65"/>
    </row>
    <row r="209" spans="1:9" x14ac:dyDescent="0.2">
      <c r="A209" s="65"/>
      <c r="B209" s="65"/>
      <c r="C209" s="65"/>
      <c r="D209" s="65"/>
      <c r="E209" s="11"/>
      <c r="G209" s="65"/>
      <c r="H209" s="65"/>
      <c r="I209" s="65"/>
    </row>
    <row r="210" spans="1:9" x14ac:dyDescent="0.2">
      <c r="A210" s="65"/>
      <c r="B210" s="65"/>
      <c r="C210" s="65"/>
      <c r="D210" s="65"/>
      <c r="E210" s="11"/>
      <c r="G210" s="65"/>
      <c r="H210" s="65"/>
      <c r="I210" s="65"/>
    </row>
    <row r="211" spans="1:9" x14ac:dyDescent="0.2">
      <c r="A211" s="65"/>
      <c r="B211" s="65"/>
      <c r="C211" s="65"/>
      <c r="D211" s="65"/>
      <c r="E211" s="11"/>
      <c r="G211" s="65"/>
      <c r="H211" s="65"/>
      <c r="I211" s="65"/>
    </row>
    <row r="212" spans="1:9" x14ac:dyDescent="0.2">
      <c r="A212" s="65"/>
      <c r="B212" s="65"/>
      <c r="C212" s="65"/>
      <c r="D212" s="65"/>
      <c r="E212" s="11"/>
      <c r="G212" s="65"/>
      <c r="H212" s="65"/>
      <c r="I212" s="65"/>
    </row>
    <row r="213" spans="1:9" x14ac:dyDescent="0.2">
      <c r="A213" s="65"/>
      <c r="B213" s="65"/>
      <c r="C213" s="65"/>
      <c r="D213" s="65"/>
      <c r="E213" s="11"/>
      <c r="G213" s="65"/>
      <c r="H213" s="65"/>
      <c r="I213" s="65"/>
    </row>
    <row r="214" spans="1:9" x14ac:dyDescent="0.2">
      <c r="A214" s="65"/>
      <c r="B214" s="65"/>
      <c r="C214" s="65"/>
      <c r="D214" s="65"/>
      <c r="E214" s="11"/>
      <c r="G214" s="65"/>
      <c r="H214" s="65"/>
      <c r="I214" s="65"/>
    </row>
    <row r="215" spans="1:9" x14ac:dyDescent="0.2">
      <c r="A215" s="65"/>
      <c r="B215" s="65"/>
      <c r="C215" s="65"/>
      <c r="D215" s="65"/>
      <c r="E215" s="11"/>
      <c r="G215" s="65"/>
      <c r="H215" s="65"/>
      <c r="I215" s="65"/>
    </row>
    <row r="216" spans="1:9" x14ac:dyDescent="0.2">
      <c r="A216" s="65"/>
      <c r="B216" s="65"/>
      <c r="C216" s="65"/>
      <c r="D216" s="65"/>
      <c r="E216" s="11"/>
      <c r="G216" s="65"/>
      <c r="H216" s="65"/>
      <c r="I216" s="65"/>
    </row>
    <row r="217" spans="1:9" x14ac:dyDescent="0.2">
      <c r="A217" s="65"/>
      <c r="B217" s="65"/>
      <c r="C217" s="65"/>
      <c r="D217" s="65"/>
      <c r="E217" s="11"/>
      <c r="G217" s="65"/>
      <c r="H217" s="65"/>
      <c r="I217" s="65"/>
    </row>
    <row r="218" spans="1:9" x14ac:dyDescent="0.2">
      <c r="A218" s="65"/>
      <c r="B218" s="65"/>
      <c r="C218" s="65"/>
      <c r="D218" s="65"/>
      <c r="E218" s="11"/>
      <c r="G218" s="65"/>
      <c r="H218" s="65"/>
      <c r="I218" s="65"/>
    </row>
    <row r="219" spans="1:9" x14ac:dyDescent="0.2">
      <c r="A219" s="65"/>
      <c r="B219" s="65"/>
      <c r="C219" s="65"/>
      <c r="D219" s="65"/>
      <c r="E219" s="11"/>
      <c r="G219" s="65"/>
      <c r="H219" s="65"/>
      <c r="I219" s="65"/>
    </row>
    <row r="220" spans="1:9" x14ac:dyDescent="0.2">
      <c r="A220" s="65"/>
      <c r="B220" s="65"/>
      <c r="C220" s="65"/>
      <c r="D220" s="65"/>
      <c r="E220" s="11"/>
      <c r="G220" s="65"/>
      <c r="H220" s="65"/>
      <c r="I220" s="65"/>
    </row>
    <row r="221" spans="1:9" x14ac:dyDescent="0.2">
      <c r="A221" s="65"/>
      <c r="B221" s="65"/>
      <c r="C221" s="65"/>
      <c r="D221" s="65"/>
      <c r="E221" s="11"/>
      <c r="G221" s="65"/>
      <c r="H221" s="65"/>
      <c r="I221" s="65"/>
    </row>
    <row r="222" spans="1:9" x14ac:dyDescent="0.2">
      <c r="A222" s="65"/>
      <c r="B222" s="65"/>
      <c r="C222" s="65"/>
      <c r="D222" s="65"/>
      <c r="E222" s="11"/>
      <c r="G222" s="65"/>
      <c r="H222" s="65"/>
      <c r="I222" s="65"/>
    </row>
    <row r="223" spans="1:9" x14ac:dyDescent="0.2">
      <c r="A223" s="65"/>
      <c r="B223" s="65"/>
      <c r="C223" s="65"/>
      <c r="D223" s="65"/>
      <c r="E223" s="11"/>
      <c r="G223" s="65"/>
      <c r="H223" s="65"/>
      <c r="I223" s="65"/>
    </row>
    <row r="224" spans="1:9" x14ac:dyDescent="0.2">
      <c r="A224" s="65"/>
      <c r="B224" s="65"/>
      <c r="C224" s="65"/>
      <c r="D224" s="65"/>
      <c r="E224" s="11"/>
      <c r="G224" s="65"/>
      <c r="H224" s="65"/>
      <c r="I224" s="65"/>
    </row>
    <row r="225" spans="1:9" x14ac:dyDescent="0.2">
      <c r="A225" s="65"/>
      <c r="B225" s="65"/>
      <c r="C225" s="65"/>
      <c r="D225" s="65"/>
      <c r="E225" s="11"/>
      <c r="G225" s="65"/>
      <c r="H225" s="65"/>
      <c r="I225" s="65"/>
    </row>
    <row r="226" spans="1:9" x14ac:dyDescent="0.2">
      <c r="A226" s="65"/>
      <c r="B226" s="65"/>
      <c r="C226" s="65"/>
      <c r="D226" s="65"/>
      <c r="E226" s="11"/>
      <c r="G226" s="65"/>
      <c r="H226" s="65"/>
      <c r="I226" s="65"/>
    </row>
    <row r="227" spans="1:9" x14ac:dyDescent="0.2">
      <c r="A227" s="65"/>
      <c r="B227" s="65"/>
      <c r="C227" s="65"/>
      <c r="D227" s="65"/>
      <c r="E227" s="11"/>
      <c r="G227" s="65"/>
      <c r="H227" s="65"/>
      <c r="I227" s="65"/>
    </row>
    <row r="228" spans="1:9" x14ac:dyDescent="0.2">
      <c r="A228" s="65"/>
      <c r="B228" s="65"/>
      <c r="C228" s="65"/>
      <c r="D228" s="65"/>
      <c r="E228" s="11"/>
      <c r="G228" s="65"/>
      <c r="H228" s="65"/>
      <c r="I228" s="65"/>
    </row>
    <row r="229" spans="1:9" x14ac:dyDescent="0.2">
      <c r="A229" s="65"/>
      <c r="B229" s="65"/>
      <c r="C229" s="65"/>
      <c r="D229" s="65"/>
      <c r="E229" s="11"/>
      <c r="G229" s="65"/>
      <c r="H229" s="65"/>
      <c r="I229" s="65"/>
    </row>
    <row r="230" spans="1:9" x14ac:dyDescent="0.2">
      <c r="A230" s="65"/>
      <c r="B230" s="65"/>
      <c r="C230" s="65"/>
      <c r="D230" s="65"/>
      <c r="E230" s="11"/>
      <c r="G230" s="65"/>
      <c r="H230" s="65"/>
      <c r="I230" s="65"/>
    </row>
    <row r="231" spans="1:9" x14ac:dyDescent="0.2">
      <c r="A231" s="65"/>
      <c r="B231" s="65"/>
      <c r="C231" s="65"/>
      <c r="D231" s="65"/>
      <c r="E231" s="11"/>
      <c r="G231" s="65"/>
      <c r="H231" s="65"/>
      <c r="I231" s="65"/>
    </row>
    <row r="232" spans="1:9" x14ac:dyDescent="0.2">
      <c r="A232" s="65"/>
      <c r="B232" s="65"/>
      <c r="C232" s="65"/>
      <c r="D232" s="65"/>
      <c r="E232" s="11"/>
      <c r="G232" s="65"/>
      <c r="H232" s="65"/>
      <c r="I232" s="65"/>
    </row>
    <row r="233" spans="1:9" x14ac:dyDescent="0.2">
      <c r="A233" s="65"/>
      <c r="B233" s="65"/>
      <c r="C233" s="65"/>
      <c r="D233" s="65"/>
      <c r="E233" s="11"/>
      <c r="G233" s="65"/>
      <c r="H233" s="65"/>
      <c r="I233" s="65"/>
    </row>
    <row r="234" spans="1:9" x14ac:dyDescent="0.2">
      <c r="A234" s="65"/>
      <c r="B234" s="65"/>
      <c r="C234" s="65"/>
      <c r="D234" s="65"/>
      <c r="E234" s="11"/>
      <c r="G234" s="65"/>
      <c r="H234" s="65"/>
      <c r="I234" s="65"/>
    </row>
    <row r="235" spans="1:9" x14ac:dyDescent="0.2">
      <c r="A235" s="65"/>
      <c r="B235" s="65"/>
      <c r="C235" s="65"/>
      <c r="D235" s="65"/>
      <c r="E235" s="11"/>
      <c r="G235" s="65"/>
      <c r="H235" s="65"/>
      <c r="I235" s="65"/>
    </row>
    <row r="236" spans="1:9" x14ac:dyDescent="0.2">
      <c r="A236" s="65"/>
      <c r="B236" s="65"/>
      <c r="C236" s="65"/>
      <c r="D236" s="65"/>
      <c r="E236" s="11"/>
      <c r="G236" s="65"/>
      <c r="H236" s="65"/>
      <c r="I236" s="65"/>
    </row>
  </sheetData>
  <mergeCells count="1">
    <mergeCell ref="A1:F1"/>
  </mergeCells>
  <conditionalFormatting sqref="F2:F3">
    <cfRule type="cellIs" dxfId="24" priority="3" stopIfTrue="1" operator="between">
      <formula>0.009</formula>
      <formula>-0.009</formula>
    </cfRule>
  </conditionalFormatting>
  <conditionalFormatting sqref="F5:F128">
    <cfRule type="cellIs" dxfId="23" priority="1" stopIfTrue="1" operator="between">
      <formula>0.009</formula>
      <formula>-0.009</formula>
    </cfRule>
  </conditionalFormatting>
  <conditionalFormatting sqref="F228:F65536">
    <cfRule type="cellIs" dxfId="22" priority="2"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270"/>
  <sheetViews>
    <sheetView workbookViewId="0">
      <selection sqref="A1:F1"/>
    </sheetView>
  </sheetViews>
  <sheetFormatPr defaultColWidth="9.08984375" defaultRowHeight="10" x14ac:dyDescent="0.2"/>
  <cols>
    <col min="1" max="1" width="35" style="7" bestFit="1" customWidth="1"/>
    <col min="2" max="2" width="33.54296875" style="7" bestFit="1" customWidth="1"/>
    <col min="3" max="3" width="18.90625" style="7" bestFit="1" customWidth="1"/>
    <col min="4" max="4" width="26.90625" style="7" customWidth="1"/>
    <col min="5" max="5" width="26.54296875" style="10" customWidth="1"/>
    <col min="6" max="6" width="13.54296875" style="11" bestFit="1" customWidth="1"/>
    <col min="7" max="16384" width="9.08984375" style="7"/>
  </cols>
  <sheetData>
    <row r="1" spans="1:8" s="1" customFormat="1" ht="14" x14ac:dyDescent="0.25">
      <c r="A1" s="106" t="s">
        <v>974</v>
      </c>
      <c r="B1" s="107"/>
      <c r="C1" s="107"/>
      <c r="D1" s="107"/>
      <c r="E1" s="107"/>
      <c r="F1" s="107"/>
    </row>
    <row r="2" spans="1:8" s="1" customFormat="1" ht="11.5" x14ac:dyDescent="0.25">
      <c r="E2" s="5"/>
      <c r="F2" s="9"/>
    </row>
    <row r="3" spans="1:8" s="1" customFormat="1" ht="11.5" x14ac:dyDescent="0.25">
      <c r="A3" s="8" t="s">
        <v>7</v>
      </c>
      <c r="B3" s="2"/>
      <c r="C3" s="3"/>
      <c r="D3" s="3"/>
      <c r="E3" s="4"/>
      <c r="F3" s="9"/>
    </row>
    <row r="4" spans="1:8" s="1" customFormat="1" ht="27.75" customHeight="1" x14ac:dyDescent="0.25">
      <c r="A4" s="6" t="s">
        <v>2</v>
      </c>
      <c r="B4" s="6" t="s">
        <v>0</v>
      </c>
      <c r="C4" s="13" t="s">
        <v>1</v>
      </c>
      <c r="D4" s="53" t="s">
        <v>6</v>
      </c>
      <c r="E4" s="12" t="s">
        <v>3</v>
      </c>
    </row>
    <row r="5" spans="1:8" ht="10.5" x14ac:dyDescent="0.25">
      <c r="A5" s="16" t="s">
        <v>557</v>
      </c>
      <c r="B5" s="17"/>
      <c r="C5" s="17"/>
      <c r="D5" s="18"/>
      <c r="E5" s="19"/>
      <c r="F5" s="7"/>
    </row>
    <row r="6" spans="1:8" x14ac:dyDescent="0.2">
      <c r="A6" s="21" t="s">
        <v>944</v>
      </c>
      <c r="B6" s="21" t="s">
        <v>943</v>
      </c>
      <c r="C6" s="24">
        <v>4721960.2819999997</v>
      </c>
      <c r="D6" s="22">
        <v>447055.70370999997</v>
      </c>
      <c r="E6" s="23">
        <v>98.901103401324804</v>
      </c>
      <c r="F6" s="7"/>
    </row>
    <row r="7" spans="1:8" ht="10.5" x14ac:dyDescent="0.25">
      <c r="A7" s="20" t="s">
        <v>27</v>
      </c>
      <c r="B7" s="20"/>
      <c r="C7" s="20"/>
      <c r="D7" s="25">
        <f>SUM(D6:D6)</f>
        <v>447055.70370999997</v>
      </c>
      <c r="E7" s="26">
        <f>SUM(E6:E6)</f>
        <v>98.901103401324804</v>
      </c>
      <c r="F7" s="14"/>
      <c r="G7" s="14"/>
      <c r="H7" s="14"/>
    </row>
    <row r="8" spans="1:8" x14ac:dyDescent="0.2">
      <c r="A8" s="21"/>
      <c r="B8" s="21"/>
      <c r="C8" s="21"/>
      <c r="D8" s="22"/>
      <c r="E8" s="23"/>
      <c r="F8" s="7"/>
    </row>
    <row r="9" spans="1:8" ht="10.5" x14ac:dyDescent="0.25">
      <c r="A9" s="20" t="s">
        <v>36</v>
      </c>
      <c r="B9" s="20"/>
      <c r="C9" s="20"/>
      <c r="D9" s="25">
        <f>D7</f>
        <v>447055.70370999997</v>
      </c>
      <c r="E9" s="26">
        <f>E7</f>
        <v>98.901103401324804</v>
      </c>
      <c r="F9" s="14"/>
      <c r="G9" s="14"/>
      <c r="H9" s="14"/>
    </row>
    <row r="10" spans="1:8" ht="10.5" x14ac:dyDescent="0.25">
      <c r="A10" s="20"/>
      <c r="B10" s="20"/>
      <c r="C10" s="20"/>
      <c r="D10" s="25"/>
      <c r="E10" s="26"/>
      <c r="F10" s="14"/>
      <c r="G10" s="14"/>
      <c r="H10" s="14"/>
    </row>
    <row r="11" spans="1:8" ht="10.5" x14ac:dyDescent="0.25">
      <c r="A11" s="20" t="s">
        <v>38</v>
      </c>
      <c r="B11" s="20"/>
      <c r="C11" s="20"/>
      <c r="D11" s="25">
        <f>D13-(D7)</f>
        <v>4967.2650286999997</v>
      </c>
      <c r="E11" s="26">
        <f>E13-(E7)</f>
        <v>1.0988965986751964</v>
      </c>
      <c r="F11" s="14"/>
      <c r="G11" s="14"/>
      <c r="H11" s="14"/>
    </row>
    <row r="12" spans="1:8" ht="10.5" x14ac:dyDescent="0.25">
      <c r="A12" s="20"/>
      <c r="B12" s="20"/>
      <c r="C12" s="20"/>
      <c r="D12" s="25"/>
      <c r="E12" s="26"/>
      <c r="F12" s="14"/>
      <c r="G12" s="14"/>
      <c r="H12" s="14"/>
    </row>
    <row r="13" spans="1:8" ht="10.5" x14ac:dyDescent="0.25">
      <c r="A13" s="27" t="s">
        <v>37</v>
      </c>
      <c r="B13" s="27"/>
      <c r="C13" s="27"/>
      <c r="D13" s="28">
        <v>452022.96873869997</v>
      </c>
      <c r="E13" s="29">
        <v>100</v>
      </c>
      <c r="F13" s="14"/>
      <c r="G13" s="14"/>
      <c r="H13" s="14"/>
    </row>
    <row r="15" spans="1:8" ht="10.5" x14ac:dyDescent="0.25">
      <c r="A15" s="14" t="s">
        <v>40</v>
      </c>
    </row>
    <row r="16" spans="1:8" ht="10.5" x14ac:dyDescent="0.25">
      <c r="A16" s="14" t="s">
        <v>41</v>
      </c>
    </row>
    <row r="17" spans="1:9" ht="10.5" x14ac:dyDescent="0.25">
      <c r="A17" s="14" t="s">
        <v>42</v>
      </c>
      <c r="B17" s="14"/>
      <c r="C17" s="30" t="s">
        <v>44</v>
      </c>
      <c r="D17" s="30" t="s">
        <v>43</v>
      </c>
    </row>
    <row r="18" spans="1:9" x14ac:dyDescent="0.2">
      <c r="A18" s="7" t="s">
        <v>45</v>
      </c>
      <c r="C18" s="31">
        <v>65.742099999999994</v>
      </c>
      <c r="D18" s="31">
        <v>82.218699999999998</v>
      </c>
    </row>
    <row r="19" spans="1:9" x14ac:dyDescent="0.2">
      <c r="A19" s="7" t="s">
        <v>46</v>
      </c>
      <c r="C19" s="31">
        <v>65.742099999999994</v>
      </c>
      <c r="D19" s="31">
        <v>82.218699999999998</v>
      </c>
    </row>
    <row r="20" spans="1:9" x14ac:dyDescent="0.2">
      <c r="A20" s="7" t="s">
        <v>47</v>
      </c>
      <c r="C20" s="31">
        <v>74.134600000000006</v>
      </c>
      <c r="D20" s="31">
        <v>93.160600000000002</v>
      </c>
    </row>
    <row r="21" spans="1:9" x14ac:dyDescent="0.2">
      <c r="A21" s="7" t="s">
        <v>48</v>
      </c>
      <c r="C21" s="31">
        <v>74.134600000000006</v>
      </c>
      <c r="D21" s="31">
        <v>93.160600000000002</v>
      </c>
    </row>
    <row r="23" spans="1:9" x14ac:dyDescent="0.2">
      <c r="A23" s="7" t="s">
        <v>53</v>
      </c>
    </row>
    <row r="25" spans="1:9" ht="10.5" x14ac:dyDescent="0.25">
      <c r="A25" s="14" t="s">
        <v>49</v>
      </c>
      <c r="D25" s="30" t="s">
        <v>55</v>
      </c>
    </row>
    <row r="27" spans="1:9" ht="10.5" x14ac:dyDescent="0.25">
      <c r="A27" s="14" t="s">
        <v>283</v>
      </c>
      <c r="D27" s="36">
        <v>6.9439660744051298E-3</v>
      </c>
    </row>
    <row r="29" spans="1:9" ht="10.5" x14ac:dyDescent="0.25">
      <c r="A29" s="14" t="s">
        <v>993</v>
      </c>
      <c r="D29" s="30" t="s">
        <v>55</v>
      </c>
    </row>
    <row r="31" spans="1:9" ht="10.5" x14ac:dyDescent="0.25">
      <c r="A31" s="64" t="s">
        <v>994</v>
      </c>
      <c r="B31" s="65"/>
      <c r="C31" s="65"/>
      <c r="D31" s="65"/>
      <c r="E31" s="11"/>
      <c r="F31" s="65"/>
      <c r="G31" s="65"/>
      <c r="H31" s="65"/>
      <c r="I31" s="65"/>
    </row>
    <row r="32" spans="1:9" x14ac:dyDescent="0.2">
      <c r="A32" s="66"/>
      <c r="B32" s="65"/>
      <c r="C32" s="65"/>
      <c r="D32" s="65"/>
      <c r="E32" s="11"/>
      <c r="F32" s="65"/>
      <c r="G32" s="65"/>
      <c r="H32" s="65"/>
      <c r="I32" s="65"/>
    </row>
    <row r="33" spans="1:9" ht="10.5" x14ac:dyDescent="0.25">
      <c r="A33" s="64" t="s">
        <v>997</v>
      </c>
      <c r="B33" s="65"/>
      <c r="C33" s="65"/>
      <c r="D33" s="65"/>
      <c r="E33" s="11"/>
      <c r="F33" s="65"/>
      <c r="G33" s="65"/>
      <c r="H33" s="65"/>
      <c r="I33" s="65"/>
    </row>
    <row r="34" spans="1:9" x14ac:dyDescent="0.2">
      <c r="A34" s="66"/>
      <c r="B34" s="65"/>
      <c r="C34" s="65"/>
      <c r="D34" s="65"/>
      <c r="E34" s="11"/>
      <c r="F34" s="65"/>
      <c r="G34" s="65"/>
      <c r="H34" s="65"/>
      <c r="I34" s="65"/>
    </row>
    <row r="35" spans="1:9" x14ac:dyDescent="0.2">
      <c r="A35" s="65"/>
      <c r="B35" s="65"/>
      <c r="C35" s="65"/>
      <c r="D35" s="65"/>
      <c r="E35" s="11"/>
      <c r="F35" s="65"/>
      <c r="G35" s="65"/>
      <c r="H35" s="65"/>
      <c r="I35" s="65"/>
    </row>
    <row r="36" spans="1:9" x14ac:dyDescent="0.2">
      <c r="A36" s="65"/>
      <c r="B36" s="65"/>
      <c r="C36" s="65"/>
      <c r="D36" s="65"/>
      <c r="E36" s="11"/>
      <c r="F36" s="65"/>
      <c r="G36" s="65"/>
      <c r="H36" s="65"/>
      <c r="I36" s="65"/>
    </row>
    <row r="37" spans="1:9" x14ac:dyDescent="0.2">
      <c r="A37" s="65"/>
      <c r="B37" s="65"/>
      <c r="C37" s="65"/>
      <c r="D37" s="65"/>
      <c r="E37" s="11"/>
      <c r="F37" s="65"/>
      <c r="G37" s="65"/>
      <c r="H37" s="65"/>
      <c r="I37" s="65"/>
    </row>
    <row r="38" spans="1:9" x14ac:dyDescent="0.2">
      <c r="A38" s="65"/>
      <c r="B38" s="65"/>
      <c r="C38" s="65"/>
      <c r="D38" s="65"/>
      <c r="E38" s="11"/>
      <c r="F38" s="65"/>
      <c r="G38" s="65"/>
      <c r="H38" s="65"/>
      <c r="I38" s="65"/>
    </row>
    <row r="39" spans="1:9" x14ac:dyDescent="0.2">
      <c r="A39" s="65"/>
      <c r="B39" s="65"/>
      <c r="C39" s="65"/>
      <c r="D39" s="65"/>
      <c r="E39" s="11"/>
      <c r="F39" s="65"/>
      <c r="G39" s="65"/>
      <c r="H39" s="65"/>
      <c r="I39" s="65"/>
    </row>
    <row r="40" spans="1:9" x14ac:dyDescent="0.2">
      <c r="A40" s="65"/>
      <c r="B40" s="65"/>
      <c r="C40" s="65"/>
      <c r="D40" s="65"/>
      <c r="E40" s="11"/>
      <c r="F40" s="65"/>
      <c r="G40" s="65"/>
      <c r="H40" s="65"/>
      <c r="I40" s="65"/>
    </row>
    <row r="41" spans="1:9" x14ac:dyDescent="0.2">
      <c r="A41" s="65"/>
      <c r="B41" s="65"/>
      <c r="C41" s="65"/>
      <c r="D41" s="65"/>
      <c r="E41" s="11"/>
      <c r="F41" s="65"/>
      <c r="G41" s="65"/>
      <c r="H41" s="65"/>
      <c r="I41" s="65"/>
    </row>
    <row r="42" spans="1:9" x14ac:dyDescent="0.2">
      <c r="A42" s="65"/>
      <c r="B42" s="65"/>
      <c r="C42" s="65"/>
      <c r="D42" s="65"/>
      <c r="E42" s="11"/>
      <c r="F42" s="65"/>
      <c r="G42" s="65"/>
      <c r="H42" s="65"/>
      <c r="I42" s="65"/>
    </row>
    <row r="43" spans="1:9" x14ac:dyDescent="0.2">
      <c r="A43" s="65"/>
      <c r="B43" s="65"/>
      <c r="C43" s="65"/>
      <c r="D43" s="65"/>
      <c r="E43" s="11"/>
      <c r="F43" s="65"/>
      <c r="G43" s="65"/>
      <c r="H43" s="65"/>
      <c r="I43" s="65"/>
    </row>
    <row r="44" spans="1:9" x14ac:dyDescent="0.2">
      <c r="A44" s="65"/>
      <c r="B44" s="65"/>
      <c r="C44" s="65"/>
      <c r="D44" s="65"/>
      <c r="E44" s="11"/>
      <c r="F44" s="65"/>
      <c r="G44" s="65"/>
      <c r="H44" s="65"/>
      <c r="I44" s="65"/>
    </row>
    <row r="45" spans="1:9" x14ac:dyDescent="0.2">
      <c r="A45" s="65"/>
      <c r="B45" s="65"/>
      <c r="C45" s="65"/>
      <c r="D45" s="65"/>
      <c r="E45" s="11"/>
      <c r="F45" s="65"/>
      <c r="G45" s="65"/>
      <c r="H45" s="65"/>
      <c r="I45" s="65"/>
    </row>
    <row r="46" spans="1:9" x14ac:dyDescent="0.2">
      <c r="A46" s="65"/>
      <c r="B46" s="65"/>
      <c r="C46" s="65"/>
      <c r="D46" s="65"/>
      <c r="E46" s="11"/>
      <c r="F46" s="65"/>
      <c r="G46" s="65"/>
      <c r="H46" s="65"/>
      <c r="I46" s="65"/>
    </row>
    <row r="47" spans="1:9" x14ac:dyDescent="0.2">
      <c r="A47" s="65"/>
      <c r="B47" s="65"/>
      <c r="C47" s="65"/>
      <c r="D47" s="65"/>
      <c r="E47" s="11"/>
      <c r="F47" s="65"/>
      <c r="G47" s="65"/>
      <c r="H47" s="65"/>
      <c r="I47" s="65"/>
    </row>
    <row r="48" spans="1:9" x14ac:dyDescent="0.2">
      <c r="A48" s="65"/>
      <c r="B48" s="65"/>
      <c r="C48" s="65"/>
      <c r="D48" s="65"/>
      <c r="E48" s="11"/>
      <c r="F48" s="65"/>
      <c r="G48" s="65"/>
      <c r="H48" s="65"/>
      <c r="I48" s="65"/>
    </row>
    <row r="49" spans="1:9" x14ac:dyDescent="0.2">
      <c r="A49" s="65"/>
      <c r="B49" s="65"/>
      <c r="C49" s="65"/>
      <c r="D49" s="65"/>
      <c r="E49" s="11"/>
      <c r="F49" s="65"/>
      <c r="G49" s="65"/>
      <c r="H49" s="65"/>
      <c r="I49" s="65"/>
    </row>
    <row r="50" spans="1:9" x14ac:dyDescent="0.2">
      <c r="A50" s="65"/>
      <c r="B50" s="65"/>
      <c r="C50" s="65"/>
      <c r="D50" s="65"/>
      <c r="E50" s="11"/>
      <c r="F50" s="65"/>
      <c r="G50" s="65"/>
      <c r="H50" s="65"/>
      <c r="I50" s="65"/>
    </row>
    <row r="51" spans="1:9" ht="10.5" x14ac:dyDescent="0.25">
      <c r="A51" s="64" t="s">
        <v>1030</v>
      </c>
      <c r="B51" s="65"/>
      <c r="C51" s="65"/>
      <c r="D51" s="65"/>
      <c r="E51" s="11"/>
      <c r="F51" s="65"/>
      <c r="G51" s="65"/>
      <c r="H51" s="65"/>
      <c r="I51" s="65"/>
    </row>
    <row r="52" spans="1:9" x14ac:dyDescent="0.2">
      <c r="A52" s="65"/>
      <c r="B52" s="65"/>
      <c r="C52" s="65"/>
      <c r="D52" s="65"/>
      <c r="E52" s="11"/>
      <c r="F52" s="65"/>
      <c r="G52" s="65"/>
      <c r="H52" s="65"/>
      <c r="I52" s="65"/>
    </row>
    <row r="53" spans="1:9" ht="10.5" x14ac:dyDescent="0.25">
      <c r="A53" s="64" t="s">
        <v>998</v>
      </c>
      <c r="B53" s="65"/>
      <c r="C53" s="65"/>
      <c r="D53" s="65"/>
      <c r="E53" s="11"/>
      <c r="F53" s="65"/>
      <c r="G53" s="65"/>
      <c r="H53" s="65"/>
      <c r="I53" s="65"/>
    </row>
    <row r="54" spans="1:9" x14ac:dyDescent="0.2">
      <c r="A54" s="65"/>
      <c r="B54" s="65"/>
      <c r="C54" s="65"/>
      <c r="D54" s="65"/>
      <c r="E54" s="11"/>
      <c r="F54" s="65"/>
      <c r="G54" s="65"/>
      <c r="H54" s="65"/>
      <c r="I54" s="65"/>
    </row>
    <row r="55" spans="1:9" x14ac:dyDescent="0.2">
      <c r="A55" s="65"/>
      <c r="B55" s="65"/>
      <c r="C55" s="65"/>
      <c r="D55" s="65"/>
      <c r="E55" s="11"/>
      <c r="F55" s="65"/>
      <c r="G55" s="65"/>
      <c r="H55" s="65"/>
      <c r="I55" s="65"/>
    </row>
    <row r="56" spans="1:9" x14ac:dyDescent="0.2">
      <c r="A56" s="65"/>
      <c r="B56" s="65"/>
      <c r="C56" s="65"/>
      <c r="D56" s="65"/>
      <c r="E56" s="11"/>
      <c r="F56" s="65"/>
      <c r="G56" s="65"/>
      <c r="H56" s="65"/>
      <c r="I56" s="65"/>
    </row>
    <row r="57" spans="1:9" x14ac:dyDescent="0.2">
      <c r="A57" s="65"/>
      <c r="B57" s="65"/>
      <c r="C57" s="65"/>
      <c r="D57" s="65"/>
      <c r="E57" s="11"/>
      <c r="F57" s="65"/>
      <c r="G57" s="65"/>
      <c r="H57" s="65"/>
      <c r="I57" s="65"/>
    </row>
    <row r="58" spans="1:9" x14ac:dyDescent="0.2">
      <c r="A58" s="65"/>
      <c r="B58" s="65"/>
      <c r="C58" s="65"/>
      <c r="D58" s="65"/>
      <c r="E58" s="11"/>
      <c r="F58" s="65"/>
      <c r="G58" s="65"/>
      <c r="H58" s="65"/>
      <c r="I58" s="65"/>
    </row>
    <row r="59" spans="1:9" x14ac:dyDescent="0.2">
      <c r="A59" s="65"/>
      <c r="B59" s="65"/>
      <c r="C59" s="65"/>
      <c r="D59" s="65"/>
      <c r="E59" s="11"/>
      <c r="F59" s="65"/>
      <c r="G59" s="65"/>
      <c r="H59" s="65"/>
      <c r="I59" s="65"/>
    </row>
    <row r="60" spans="1:9" x14ac:dyDescent="0.2">
      <c r="A60" s="65"/>
      <c r="B60" s="65"/>
      <c r="C60" s="65"/>
      <c r="D60" s="65"/>
      <c r="E60" s="11"/>
      <c r="F60" s="65"/>
      <c r="G60" s="65"/>
      <c r="H60" s="65"/>
      <c r="I60" s="65"/>
    </row>
    <row r="61" spans="1:9" x14ac:dyDescent="0.2">
      <c r="A61" s="65"/>
      <c r="B61" s="65"/>
      <c r="C61" s="65"/>
      <c r="D61" s="65"/>
      <c r="E61" s="11"/>
      <c r="F61" s="65"/>
      <c r="G61" s="65"/>
      <c r="H61" s="65"/>
      <c r="I61" s="65"/>
    </row>
    <row r="62" spans="1:9" x14ac:dyDescent="0.2">
      <c r="A62" s="65"/>
      <c r="B62" s="65"/>
      <c r="C62" s="65"/>
      <c r="D62" s="65"/>
      <c r="E62" s="11"/>
      <c r="F62" s="65"/>
      <c r="G62" s="65"/>
      <c r="H62" s="65"/>
      <c r="I62" s="65"/>
    </row>
    <row r="63" spans="1:9" x14ac:dyDescent="0.2">
      <c r="A63" s="65"/>
      <c r="B63" s="65"/>
      <c r="C63" s="65"/>
      <c r="D63" s="65"/>
      <c r="E63" s="11"/>
      <c r="F63" s="65"/>
      <c r="G63" s="65"/>
      <c r="H63" s="65"/>
      <c r="I63" s="65"/>
    </row>
    <row r="64" spans="1:9" x14ac:dyDescent="0.2">
      <c r="A64" s="65"/>
      <c r="B64" s="65"/>
      <c r="C64" s="65"/>
      <c r="D64" s="65"/>
      <c r="E64" s="11"/>
      <c r="F64" s="65"/>
      <c r="G64" s="65"/>
      <c r="H64" s="65"/>
      <c r="I64" s="65"/>
    </row>
    <row r="65" spans="1:9" x14ac:dyDescent="0.2">
      <c r="A65" s="65"/>
      <c r="B65" s="65"/>
      <c r="C65" s="65"/>
      <c r="D65" s="65"/>
      <c r="E65" s="11"/>
      <c r="F65" s="65"/>
      <c r="G65" s="65"/>
      <c r="H65" s="65"/>
      <c r="I65" s="65"/>
    </row>
    <row r="66" spans="1:9" x14ac:dyDescent="0.2">
      <c r="A66" s="65"/>
      <c r="B66" s="65"/>
      <c r="C66" s="65"/>
      <c r="D66" s="65"/>
      <c r="E66" s="11"/>
      <c r="F66" s="65"/>
      <c r="G66" s="65"/>
      <c r="H66" s="65"/>
      <c r="I66" s="65"/>
    </row>
    <row r="67" spans="1:9" x14ac:dyDescent="0.2">
      <c r="A67" s="65"/>
      <c r="B67" s="65"/>
      <c r="C67" s="65"/>
      <c r="D67" s="65"/>
      <c r="E67" s="11"/>
      <c r="F67" s="65"/>
      <c r="G67" s="65"/>
      <c r="H67" s="65"/>
      <c r="I67" s="65"/>
    </row>
    <row r="68" spans="1:9" x14ac:dyDescent="0.2">
      <c r="A68" s="65"/>
      <c r="B68" s="65"/>
      <c r="C68" s="65"/>
      <c r="D68" s="65"/>
      <c r="E68" s="11"/>
      <c r="F68" s="65"/>
      <c r="G68" s="65"/>
      <c r="H68" s="65"/>
      <c r="I68" s="65"/>
    </row>
    <row r="69" spans="1:9" x14ac:dyDescent="0.2">
      <c r="A69" s="65"/>
      <c r="B69" s="65"/>
      <c r="C69" s="65"/>
      <c r="D69" s="65"/>
      <c r="E69" s="11"/>
      <c r="F69" s="65"/>
      <c r="G69" s="65"/>
      <c r="H69" s="65"/>
      <c r="I69" s="65"/>
    </row>
    <row r="70" spans="1:9" x14ac:dyDescent="0.2">
      <c r="A70" s="65"/>
      <c r="B70" s="65"/>
      <c r="C70" s="65"/>
      <c r="D70" s="65"/>
      <c r="E70" s="11"/>
      <c r="F70" s="65"/>
      <c r="G70" s="65"/>
      <c r="H70" s="65"/>
      <c r="I70" s="65"/>
    </row>
    <row r="71" spans="1:9" ht="10.5" x14ac:dyDescent="0.25">
      <c r="A71" s="64" t="s">
        <v>1031</v>
      </c>
      <c r="B71" s="65"/>
      <c r="C71" s="65"/>
      <c r="D71" s="65"/>
      <c r="E71" s="11"/>
      <c r="F71" s="65"/>
      <c r="G71" s="65"/>
      <c r="H71" s="65"/>
      <c r="I71" s="65"/>
    </row>
    <row r="72" spans="1:9" ht="10.5" x14ac:dyDescent="0.25">
      <c r="A72" s="64" t="s">
        <v>1032</v>
      </c>
      <c r="B72" s="65"/>
      <c r="C72" s="65"/>
      <c r="D72" s="65"/>
      <c r="E72" s="11"/>
      <c r="F72" s="65"/>
      <c r="G72" s="65"/>
      <c r="H72" s="65"/>
      <c r="I72" s="65"/>
    </row>
    <row r="73" spans="1:9" x14ac:dyDescent="0.2">
      <c r="A73" s="65" t="s">
        <v>1001</v>
      </c>
      <c r="B73" s="65"/>
      <c r="C73" s="65"/>
      <c r="D73" s="65"/>
      <c r="E73" s="11"/>
      <c r="F73" s="65"/>
      <c r="G73" s="65"/>
      <c r="H73" s="65"/>
      <c r="I73" s="65"/>
    </row>
    <row r="74" spans="1:9" x14ac:dyDescent="0.2">
      <c r="A74" s="65"/>
      <c r="B74" s="65"/>
      <c r="C74" s="65"/>
      <c r="D74" s="65"/>
      <c r="E74" s="11"/>
      <c r="F74" s="65"/>
      <c r="G74" s="65"/>
      <c r="H74" s="65"/>
      <c r="I74" s="65"/>
    </row>
    <row r="75" spans="1:9" x14ac:dyDescent="0.2">
      <c r="A75" s="65"/>
      <c r="B75" s="65"/>
      <c r="C75" s="65"/>
      <c r="D75" s="65"/>
      <c r="E75" s="11"/>
      <c r="F75" s="65"/>
      <c r="G75" s="65"/>
      <c r="H75" s="65"/>
      <c r="I75" s="65"/>
    </row>
    <row r="76" spans="1:9" x14ac:dyDescent="0.2">
      <c r="A76" s="65"/>
      <c r="B76" s="65"/>
      <c r="C76" s="65"/>
      <c r="D76" s="65"/>
      <c r="E76" s="11"/>
      <c r="F76" s="65"/>
      <c r="G76" s="65"/>
      <c r="H76" s="65"/>
      <c r="I76" s="65"/>
    </row>
    <row r="77" spans="1:9" x14ac:dyDescent="0.2">
      <c r="A77" s="65"/>
      <c r="B77" s="65"/>
      <c r="C77" s="65"/>
      <c r="D77" s="65"/>
      <c r="E77" s="11"/>
      <c r="F77" s="65"/>
      <c r="G77" s="65"/>
      <c r="H77" s="65"/>
      <c r="I77" s="65"/>
    </row>
    <row r="78" spans="1:9" x14ac:dyDescent="0.2">
      <c r="A78" s="65"/>
      <c r="B78" s="65"/>
      <c r="C78" s="65"/>
      <c r="D78" s="65"/>
      <c r="E78" s="11"/>
      <c r="F78" s="65"/>
      <c r="G78" s="65"/>
      <c r="H78" s="65"/>
      <c r="I78" s="65"/>
    </row>
    <row r="79" spans="1:9" x14ac:dyDescent="0.2">
      <c r="A79" s="65"/>
      <c r="B79" s="65"/>
      <c r="C79" s="65"/>
      <c r="D79" s="65"/>
      <c r="E79" s="11"/>
      <c r="F79" s="65"/>
      <c r="G79" s="65"/>
      <c r="H79" s="65"/>
      <c r="I79" s="65"/>
    </row>
    <row r="80" spans="1:9" x14ac:dyDescent="0.2">
      <c r="A80" s="65"/>
      <c r="B80" s="65"/>
      <c r="C80" s="65"/>
      <c r="D80" s="65"/>
      <c r="E80" s="11"/>
      <c r="F80" s="65"/>
      <c r="G80" s="65"/>
      <c r="H80" s="65"/>
      <c r="I80" s="65"/>
    </row>
    <row r="81" spans="1:9" x14ac:dyDescent="0.2">
      <c r="A81" s="65"/>
      <c r="B81" s="65"/>
      <c r="C81" s="65"/>
      <c r="D81" s="65"/>
      <c r="E81" s="11"/>
      <c r="F81" s="65"/>
      <c r="G81" s="65"/>
      <c r="H81" s="65"/>
      <c r="I81" s="65"/>
    </row>
    <row r="82" spans="1:9" x14ac:dyDescent="0.2">
      <c r="A82" s="65"/>
      <c r="B82" s="65"/>
      <c r="C82" s="65"/>
      <c r="D82" s="65"/>
      <c r="E82" s="11"/>
      <c r="F82" s="65"/>
      <c r="G82" s="65"/>
      <c r="H82" s="65"/>
      <c r="I82" s="65"/>
    </row>
    <row r="83" spans="1:9" x14ac:dyDescent="0.2">
      <c r="A83" s="65"/>
      <c r="B83" s="65"/>
      <c r="C83" s="65"/>
      <c r="D83" s="65"/>
      <c r="E83" s="11"/>
      <c r="F83" s="65"/>
      <c r="G83" s="65"/>
      <c r="H83" s="65"/>
      <c r="I83" s="65"/>
    </row>
    <row r="84" spans="1:9" x14ac:dyDescent="0.2">
      <c r="A84" s="65"/>
      <c r="B84" s="65"/>
      <c r="C84" s="65"/>
      <c r="D84" s="65"/>
      <c r="E84" s="11"/>
      <c r="F84" s="65"/>
      <c r="G84" s="65"/>
      <c r="H84" s="65"/>
      <c r="I84" s="65"/>
    </row>
    <row r="85" spans="1:9" x14ac:dyDescent="0.2">
      <c r="A85" s="65"/>
      <c r="B85" s="65"/>
      <c r="C85" s="65"/>
      <c r="D85" s="65"/>
      <c r="E85" s="11"/>
      <c r="F85" s="65"/>
      <c r="G85" s="65"/>
      <c r="H85" s="65"/>
      <c r="I85" s="65"/>
    </row>
    <row r="86" spans="1:9" x14ac:dyDescent="0.2">
      <c r="A86" s="65"/>
      <c r="B86" s="65"/>
      <c r="C86" s="65"/>
      <c r="D86" s="65"/>
      <c r="E86" s="11"/>
      <c r="F86" s="65"/>
      <c r="G86" s="65"/>
      <c r="H86" s="65"/>
      <c r="I86" s="65"/>
    </row>
    <row r="87" spans="1:9" x14ac:dyDescent="0.2">
      <c r="A87" s="65"/>
      <c r="B87" s="65"/>
      <c r="C87" s="65"/>
      <c r="D87" s="65"/>
      <c r="E87" s="11"/>
      <c r="F87" s="65"/>
      <c r="G87" s="65"/>
      <c r="H87" s="65"/>
      <c r="I87" s="65"/>
    </row>
    <row r="88" spans="1:9" x14ac:dyDescent="0.2">
      <c r="A88" s="65"/>
      <c r="B88" s="65"/>
      <c r="C88" s="65"/>
      <c r="D88" s="65"/>
      <c r="E88" s="11"/>
      <c r="F88" s="65"/>
      <c r="G88" s="65"/>
      <c r="H88" s="65"/>
      <c r="I88" s="65"/>
    </row>
    <row r="89" spans="1:9" x14ac:dyDescent="0.2">
      <c r="A89" s="65"/>
      <c r="B89" s="65"/>
      <c r="C89" s="65"/>
      <c r="D89" s="65"/>
      <c r="E89" s="11"/>
      <c r="F89" s="65"/>
      <c r="G89" s="65"/>
      <c r="H89" s="65"/>
      <c r="I89" s="65"/>
    </row>
    <row r="90" spans="1:9" x14ac:dyDescent="0.2">
      <c r="A90" s="65"/>
      <c r="B90" s="65"/>
      <c r="C90" s="65"/>
      <c r="D90" s="65"/>
      <c r="E90" s="11"/>
      <c r="F90" s="65"/>
      <c r="G90" s="65"/>
      <c r="H90" s="65"/>
      <c r="I90" s="65"/>
    </row>
    <row r="91" spans="1:9" x14ac:dyDescent="0.2">
      <c r="A91" s="65"/>
      <c r="B91" s="65"/>
      <c r="C91" s="65"/>
      <c r="D91" s="65"/>
      <c r="E91" s="11"/>
      <c r="F91" s="65"/>
      <c r="G91" s="65"/>
      <c r="H91" s="65"/>
      <c r="I91" s="65"/>
    </row>
    <row r="92" spans="1:9" x14ac:dyDescent="0.2">
      <c r="A92" s="65"/>
      <c r="B92" s="65"/>
      <c r="C92" s="65"/>
      <c r="D92" s="65"/>
      <c r="E92" s="11"/>
      <c r="F92" s="65"/>
      <c r="G92" s="65"/>
      <c r="H92" s="65"/>
      <c r="I92" s="65"/>
    </row>
    <row r="93" spans="1:9" x14ac:dyDescent="0.2">
      <c r="A93" s="65"/>
      <c r="B93" s="65"/>
      <c r="C93" s="65"/>
      <c r="D93" s="65"/>
      <c r="E93" s="11"/>
      <c r="F93" s="65"/>
      <c r="G93" s="65"/>
      <c r="H93" s="65"/>
      <c r="I93" s="65"/>
    </row>
    <row r="94" spans="1:9" x14ac:dyDescent="0.2">
      <c r="A94" s="65"/>
      <c r="B94" s="65"/>
      <c r="C94" s="65"/>
      <c r="D94" s="65"/>
      <c r="E94" s="11"/>
      <c r="F94" s="65"/>
      <c r="G94" s="65"/>
      <c r="H94" s="65"/>
      <c r="I94" s="65"/>
    </row>
    <row r="95" spans="1:9" x14ac:dyDescent="0.2">
      <c r="A95" s="65"/>
      <c r="B95" s="65"/>
      <c r="C95" s="65"/>
      <c r="D95" s="65"/>
      <c r="E95" s="11"/>
      <c r="F95" s="65"/>
      <c r="G95" s="65"/>
      <c r="H95" s="65"/>
      <c r="I95" s="65"/>
    </row>
    <row r="96" spans="1:9" x14ac:dyDescent="0.2">
      <c r="A96" s="65"/>
      <c r="B96" s="65"/>
      <c r="C96" s="65"/>
      <c r="D96" s="65"/>
      <c r="E96" s="11"/>
      <c r="F96" s="65"/>
      <c r="G96" s="65"/>
      <c r="H96" s="65"/>
      <c r="I96" s="65"/>
    </row>
    <row r="97" spans="1:9" x14ac:dyDescent="0.2">
      <c r="A97" s="65"/>
      <c r="B97" s="65"/>
      <c r="C97" s="65"/>
      <c r="D97" s="65"/>
      <c r="E97" s="11"/>
      <c r="F97" s="65"/>
      <c r="G97" s="65"/>
      <c r="H97" s="65"/>
      <c r="I97" s="65"/>
    </row>
    <row r="98" spans="1:9" x14ac:dyDescent="0.2">
      <c r="A98" s="65"/>
      <c r="B98" s="65"/>
      <c r="C98" s="65"/>
      <c r="D98" s="65"/>
      <c r="E98" s="11"/>
      <c r="F98" s="65"/>
      <c r="G98" s="65"/>
      <c r="H98" s="65"/>
      <c r="I98" s="65"/>
    </row>
    <row r="99" spans="1:9" x14ac:dyDescent="0.2">
      <c r="A99" s="65"/>
      <c r="B99" s="65"/>
      <c r="C99" s="65"/>
      <c r="D99" s="65"/>
      <c r="E99" s="11"/>
      <c r="F99" s="65"/>
      <c r="G99" s="65"/>
      <c r="H99" s="65"/>
      <c r="I99" s="65"/>
    </row>
    <row r="100" spans="1:9" x14ac:dyDescent="0.2">
      <c r="A100" s="65"/>
      <c r="B100" s="65"/>
      <c r="C100" s="65"/>
      <c r="D100" s="65"/>
      <c r="E100" s="11"/>
      <c r="F100" s="65"/>
      <c r="G100" s="65"/>
      <c r="H100" s="65"/>
      <c r="I100" s="65"/>
    </row>
    <row r="101" spans="1:9" x14ac:dyDescent="0.2">
      <c r="A101" s="65"/>
      <c r="B101" s="65"/>
      <c r="C101" s="65"/>
      <c r="D101" s="65"/>
      <c r="E101" s="11"/>
      <c r="F101" s="65"/>
      <c r="G101" s="65"/>
      <c r="H101" s="65"/>
      <c r="I101" s="65"/>
    </row>
    <row r="102" spans="1:9" x14ac:dyDescent="0.2">
      <c r="A102" s="65"/>
      <c r="B102" s="65"/>
      <c r="C102" s="65"/>
      <c r="D102" s="65"/>
      <c r="E102" s="11"/>
      <c r="F102" s="65"/>
      <c r="G102" s="65"/>
      <c r="H102" s="65"/>
      <c r="I102" s="65"/>
    </row>
    <row r="103" spans="1:9" x14ac:dyDescent="0.2">
      <c r="A103" s="65"/>
      <c r="B103" s="65"/>
      <c r="C103" s="65"/>
      <c r="D103" s="65"/>
      <c r="E103" s="11"/>
      <c r="F103" s="65"/>
      <c r="G103" s="65"/>
      <c r="H103" s="65"/>
      <c r="I103" s="65"/>
    </row>
    <row r="104" spans="1:9" x14ac:dyDescent="0.2">
      <c r="A104" s="65"/>
      <c r="B104" s="65"/>
      <c r="C104" s="65"/>
      <c r="D104" s="65"/>
      <c r="E104" s="11"/>
      <c r="F104" s="65"/>
      <c r="G104" s="65"/>
      <c r="H104" s="65"/>
      <c r="I104" s="65"/>
    </row>
    <row r="105" spans="1:9" x14ac:dyDescent="0.2">
      <c r="A105" s="65"/>
      <c r="B105" s="65"/>
      <c r="C105" s="65"/>
      <c r="D105" s="65"/>
      <c r="E105" s="11"/>
      <c r="F105" s="65"/>
      <c r="G105" s="65"/>
      <c r="H105" s="65"/>
      <c r="I105" s="65"/>
    </row>
    <row r="106" spans="1:9" x14ac:dyDescent="0.2">
      <c r="A106" s="65"/>
      <c r="B106" s="65"/>
      <c r="C106" s="65"/>
      <c r="D106" s="65"/>
      <c r="E106" s="11"/>
      <c r="F106" s="65"/>
      <c r="G106" s="65"/>
      <c r="H106" s="65"/>
      <c r="I106" s="65"/>
    </row>
    <row r="107" spans="1:9" x14ac:dyDescent="0.2">
      <c r="A107" s="65"/>
      <c r="B107" s="65"/>
      <c r="C107" s="65"/>
      <c r="D107" s="65"/>
      <c r="E107" s="11"/>
      <c r="F107" s="65"/>
      <c r="G107" s="65"/>
      <c r="H107" s="65"/>
      <c r="I107" s="65"/>
    </row>
    <row r="108" spans="1:9" x14ac:dyDescent="0.2">
      <c r="A108" s="65"/>
      <c r="B108" s="65"/>
      <c r="C108" s="65"/>
      <c r="D108" s="65"/>
      <c r="E108" s="11"/>
      <c r="F108" s="65"/>
      <c r="G108" s="65"/>
      <c r="H108" s="65"/>
      <c r="I108" s="65"/>
    </row>
    <row r="109" spans="1:9" x14ac:dyDescent="0.2">
      <c r="A109" s="65"/>
      <c r="B109" s="65"/>
      <c r="C109" s="65"/>
      <c r="D109" s="65"/>
      <c r="E109" s="11"/>
      <c r="F109" s="65"/>
      <c r="G109" s="65"/>
      <c r="H109" s="65"/>
      <c r="I109" s="65"/>
    </row>
    <row r="110" spans="1:9" x14ac:dyDescent="0.2">
      <c r="A110" s="65"/>
      <c r="B110" s="65"/>
      <c r="C110" s="65"/>
      <c r="D110" s="65"/>
      <c r="E110" s="11"/>
      <c r="F110" s="65"/>
      <c r="G110" s="65"/>
      <c r="H110" s="65"/>
      <c r="I110" s="65"/>
    </row>
    <row r="111" spans="1:9" x14ac:dyDescent="0.2">
      <c r="A111" s="65"/>
      <c r="B111" s="65"/>
      <c r="C111" s="65"/>
      <c r="D111" s="65"/>
      <c r="E111" s="11"/>
      <c r="F111" s="65"/>
      <c r="G111" s="65"/>
      <c r="H111" s="65"/>
      <c r="I111" s="65"/>
    </row>
    <row r="112" spans="1:9" x14ac:dyDescent="0.2">
      <c r="A112" s="65"/>
      <c r="B112" s="65"/>
      <c r="C112" s="65"/>
      <c r="D112" s="65"/>
      <c r="E112" s="11"/>
      <c r="F112" s="65"/>
      <c r="G112" s="65"/>
      <c r="H112" s="65"/>
      <c r="I112" s="65"/>
    </row>
    <row r="113" spans="1:9" x14ac:dyDescent="0.2">
      <c r="A113" s="65"/>
      <c r="B113" s="65"/>
      <c r="C113" s="65"/>
      <c r="D113" s="65"/>
      <c r="E113" s="11"/>
      <c r="F113" s="65"/>
      <c r="G113" s="65"/>
      <c r="H113" s="65"/>
      <c r="I113" s="65"/>
    </row>
    <row r="114" spans="1:9" x14ac:dyDescent="0.2">
      <c r="A114" s="65"/>
      <c r="B114" s="65"/>
      <c r="C114" s="65"/>
      <c r="D114" s="65"/>
      <c r="E114" s="11"/>
      <c r="F114" s="65"/>
      <c r="G114" s="65"/>
      <c r="H114" s="65"/>
      <c r="I114" s="65"/>
    </row>
    <row r="115" spans="1:9" x14ac:dyDescent="0.2">
      <c r="A115" s="65"/>
      <c r="B115" s="65"/>
      <c r="C115" s="65"/>
      <c r="D115" s="65"/>
      <c r="E115" s="11"/>
      <c r="F115" s="65"/>
      <c r="G115" s="65"/>
      <c r="H115" s="65"/>
      <c r="I115" s="65"/>
    </row>
    <row r="116" spans="1:9" x14ac:dyDescent="0.2">
      <c r="A116" s="65"/>
      <c r="B116" s="65"/>
      <c r="C116" s="65"/>
      <c r="D116" s="65"/>
      <c r="E116" s="11"/>
      <c r="F116" s="65"/>
      <c r="G116" s="65"/>
      <c r="H116" s="65"/>
      <c r="I116" s="65"/>
    </row>
    <row r="117" spans="1:9" x14ac:dyDescent="0.2">
      <c r="A117" s="65"/>
      <c r="B117" s="65"/>
      <c r="C117" s="65"/>
      <c r="D117" s="65"/>
      <c r="E117" s="11"/>
      <c r="F117" s="65"/>
      <c r="G117" s="65"/>
      <c r="H117" s="65"/>
      <c r="I117" s="65"/>
    </row>
    <row r="118" spans="1:9" x14ac:dyDescent="0.2">
      <c r="A118" s="65"/>
      <c r="B118" s="65"/>
      <c r="C118" s="65"/>
      <c r="D118" s="65"/>
      <c r="E118" s="11"/>
      <c r="F118" s="65"/>
      <c r="G118" s="65"/>
      <c r="H118" s="65"/>
      <c r="I118" s="65"/>
    </row>
    <row r="119" spans="1:9" x14ac:dyDescent="0.2">
      <c r="A119" s="65"/>
      <c r="B119" s="65"/>
      <c r="C119" s="65"/>
      <c r="D119" s="65"/>
      <c r="E119" s="11"/>
      <c r="F119" s="65"/>
      <c r="G119" s="65"/>
      <c r="H119" s="65"/>
      <c r="I119" s="65"/>
    </row>
    <row r="120" spans="1:9" x14ac:dyDescent="0.2">
      <c r="A120" s="65"/>
      <c r="B120" s="65"/>
      <c r="C120" s="65"/>
      <c r="D120" s="65"/>
      <c r="E120" s="11"/>
      <c r="F120" s="65"/>
      <c r="G120" s="65"/>
      <c r="H120" s="65"/>
      <c r="I120" s="65"/>
    </row>
    <row r="121" spans="1:9" x14ac:dyDescent="0.2">
      <c r="A121" s="65"/>
      <c r="B121" s="65"/>
      <c r="C121" s="65"/>
      <c r="D121" s="65"/>
      <c r="E121" s="11"/>
      <c r="F121" s="65"/>
      <c r="G121" s="65"/>
      <c r="H121" s="65"/>
      <c r="I121" s="65"/>
    </row>
    <row r="122" spans="1:9" x14ac:dyDescent="0.2">
      <c r="A122" s="65"/>
      <c r="B122" s="65"/>
      <c r="C122" s="65"/>
      <c r="D122" s="65"/>
      <c r="E122" s="11"/>
      <c r="F122" s="65"/>
      <c r="G122" s="65"/>
      <c r="H122" s="65"/>
      <c r="I122" s="65"/>
    </row>
    <row r="123" spans="1:9" x14ac:dyDescent="0.2">
      <c r="A123" s="65"/>
      <c r="B123" s="65"/>
      <c r="C123" s="65"/>
      <c r="D123" s="65"/>
      <c r="E123" s="11"/>
      <c r="F123" s="65"/>
      <c r="G123" s="65"/>
      <c r="H123" s="65"/>
      <c r="I123" s="65"/>
    </row>
    <row r="124" spans="1:9" x14ac:dyDescent="0.2">
      <c r="A124" s="65"/>
      <c r="B124" s="65"/>
      <c r="C124" s="65"/>
      <c r="D124" s="65"/>
      <c r="E124" s="11"/>
      <c r="F124" s="65"/>
      <c r="G124" s="65"/>
      <c r="H124" s="65"/>
      <c r="I124" s="65"/>
    </row>
    <row r="125" spans="1:9" x14ac:dyDescent="0.2">
      <c r="A125" s="65"/>
      <c r="B125" s="65"/>
      <c r="C125" s="65"/>
      <c r="D125" s="65"/>
      <c r="E125" s="11"/>
      <c r="F125" s="65"/>
      <c r="G125" s="65"/>
      <c r="H125" s="65"/>
      <c r="I125" s="65"/>
    </row>
    <row r="126" spans="1:9" x14ac:dyDescent="0.2">
      <c r="A126" s="65"/>
      <c r="B126" s="65"/>
      <c r="C126" s="65"/>
      <c r="D126" s="65"/>
      <c r="E126" s="11"/>
      <c r="F126" s="65"/>
      <c r="G126" s="65"/>
      <c r="H126" s="65"/>
      <c r="I126" s="65"/>
    </row>
    <row r="127" spans="1:9" x14ac:dyDescent="0.2">
      <c r="A127" s="65"/>
      <c r="B127" s="65"/>
      <c r="C127" s="65"/>
      <c r="D127" s="65"/>
      <c r="E127" s="11"/>
      <c r="F127" s="65"/>
      <c r="G127" s="65"/>
      <c r="H127" s="65"/>
      <c r="I127" s="65"/>
    </row>
    <row r="128" spans="1:9" x14ac:dyDescent="0.2">
      <c r="A128" s="65"/>
      <c r="B128" s="65"/>
      <c r="C128" s="65"/>
      <c r="D128" s="65"/>
      <c r="E128" s="11"/>
      <c r="F128" s="65"/>
      <c r="G128" s="65"/>
      <c r="H128" s="65"/>
      <c r="I128" s="65"/>
    </row>
    <row r="129" spans="1:9" x14ac:dyDescent="0.2">
      <c r="A129" s="65"/>
      <c r="B129" s="65"/>
      <c r="C129" s="65"/>
      <c r="D129" s="65"/>
      <c r="E129" s="11"/>
      <c r="F129" s="65"/>
      <c r="G129" s="65"/>
      <c r="H129" s="65"/>
      <c r="I129" s="65"/>
    </row>
    <row r="130" spans="1:9" x14ac:dyDescent="0.2">
      <c r="A130" s="65"/>
      <c r="B130" s="65"/>
      <c r="C130" s="65"/>
      <c r="D130" s="65"/>
      <c r="E130" s="11"/>
      <c r="F130" s="65"/>
      <c r="G130" s="65"/>
      <c r="H130" s="65"/>
      <c r="I130" s="65"/>
    </row>
    <row r="131" spans="1:9" x14ac:dyDescent="0.2">
      <c r="A131" s="65"/>
      <c r="B131" s="65"/>
      <c r="C131" s="65"/>
      <c r="D131" s="65"/>
      <c r="E131" s="11"/>
      <c r="F131" s="65"/>
      <c r="G131" s="65"/>
      <c r="H131" s="65"/>
      <c r="I131" s="65"/>
    </row>
    <row r="132" spans="1:9" x14ac:dyDescent="0.2">
      <c r="A132" s="65"/>
      <c r="B132" s="65"/>
      <c r="C132" s="65"/>
      <c r="D132" s="65"/>
      <c r="E132" s="11"/>
      <c r="F132" s="65"/>
      <c r="G132" s="65"/>
      <c r="H132" s="65"/>
      <c r="I132" s="65"/>
    </row>
    <row r="133" spans="1:9" x14ac:dyDescent="0.2">
      <c r="A133" s="65"/>
      <c r="B133" s="65"/>
      <c r="C133" s="65"/>
      <c r="D133" s="65"/>
      <c r="E133" s="11"/>
      <c r="F133" s="65"/>
      <c r="G133" s="65"/>
      <c r="H133" s="65"/>
      <c r="I133" s="65"/>
    </row>
    <row r="134" spans="1:9" x14ac:dyDescent="0.2">
      <c r="A134" s="65"/>
      <c r="B134" s="65"/>
      <c r="C134" s="65"/>
      <c r="D134" s="65"/>
      <c r="E134" s="11"/>
      <c r="F134" s="65"/>
      <c r="G134" s="65"/>
      <c r="H134" s="65"/>
      <c r="I134" s="65"/>
    </row>
    <row r="135" spans="1:9" x14ac:dyDescent="0.2">
      <c r="A135" s="65"/>
      <c r="B135" s="65"/>
      <c r="C135" s="65"/>
      <c r="D135" s="65"/>
      <c r="E135" s="11"/>
      <c r="F135" s="65"/>
      <c r="G135" s="65"/>
      <c r="H135" s="65"/>
      <c r="I135" s="65"/>
    </row>
    <row r="136" spans="1:9" x14ac:dyDescent="0.2">
      <c r="A136" s="65"/>
      <c r="B136" s="65"/>
      <c r="C136" s="65"/>
      <c r="D136" s="65"/>
      <c r="E136" s="11"/>
      <c r="F136" s="65"/>
      <c r="G136" s="65"/>
      <c r="H136" s="65"/>
      <c r="I136" s="65"/>
    </row>
    <row r="137" spans="1:9" x14ac:dyDescent="0.2">
      <c r="A137" s="65"/>
      <c r="B137" s="65"/>
      <c r="C137" s="65"/>
      <c r="D137" s="65"/>
      <c r="E137" s="11"/>
      <c r="F137" s="65"/>
      <c r="G137" s="65"/>
      <c r="H137" s="65"/>
      <c r="I137" s="65"/>
    </row>
    <row r="138" spans="1:9" x14ac:dyDescent="0.2">
      <c r="A138" s="65"/>
      <c r="B138" s="65"/>
      <c r="C138" s="65"/>
      <c r="D138" s="65"/>
      <c r="E138" s="11"/>
      <c r="F138" s="65"/>
      <c r="G138" s="65"/>
      <c r="H138" s="65"/>
      <c r="I138" s="65"/>
    </row>
    <row r="139" spans="1:9" x14ac:dyDescent="0.2">
      <c r="A139" s="65"/>
      <c r="B139" s="65"/>
      <c r="C139" s="65"/>
      <c r="D139" s="65"/>
      <c r="E139" s="11"/>
      <c r="F139" s="65"/>
      <c r="G139" s="65"/>
      <c r="H139" s="65"/>
      <c r="I139" s="65"/>
    </row>
    <row r="140" spans="1:9" x14ac:dyDescent="0.2">
      <c r="A140" s="65"/>
      <c r="B140" s="65"/>
      <c r="C140" s="65"/>
      <c r="D140" s="65"/>
      <c r="E140" s="11"/>
      <c r="F140" s="65"/>
      <c r="G140" s="65"/>
      <c r="H140" s="65"/>
      <c r="I140" s="65"/>
    </row>
    <row r="141" spans="1:9" x14ac:dyDescent="0.2">
      <c r="A141" s="65"/>
      <c r="B141" s="65"/>
      <c r="C141" s="65"/>
      <c r="D141" s="65"/>
      <c r="E141" s="11"/>
      <c r="F141" s="65"/>
      <c r="G141" s="65"/>
      <c r="H141" s="65"/>
      <c r="I141" s="65"/>
    </row>
    <row r="142" spans="1:9" x14ac:dyDescent="0.2">
      <c r="A142" s="65"/>
      <c r="B142" s="65"/>
      <c r="C142" s="65"/>
      <c r="D142" s="65"/>
      <c r="E142" s="11"/>
      <c r="F142" s="65"/>
      <c r="G142" s="65"/>
      <c r="H142" s="65"/>
      <c r="I142" s="65"/>
    </row>
    <row r="143" spans="1:9" x14ac:dyDescent="0.2">
      <c r="A143" s="65"/>
      <c r="B143" s="65"/>
      <c r="C143" s="65"/>
      <c r="D143" s="65"/>
      <c r="E143" s="11"/>
      <c r="F143" s="65"/>
      <c r="G143" s="65"/>
      <c r="H143" s="65"/>
      <c r="I143" s="65"/>
    </row>
    <row r="144" spans="1:9" x14ac:dyDescent="0.2">
      <c r="A144" s="65"/>
      <c r="B144" s="65"/>
      <c r="C144" s="65"/>
      <c r="D144" s="65"/>
      <c r="E144" s="11"/>
      <c r="F144" s="65"/>
      <c r="G144" s="65"/>
      <c r="H144" s="65"/>
      <c r="I144" s="65"/>
    </row>
    <row r="145" spans="1:9" x14ac:dyDescent="0.2">
      <c r="A145" s="65"/>
      <c r="B145" s="65"/>
      <c r="C145" s="65"/>
      <c r="D145" s="65"/>
      <c r="E145" s="11"/>
      <c r="F145" s="65"/>
      <c r="G145" s="65"/>
      <c r="H145" s="65"/>
      <c r="I145" s="65"/>
    </row>
    <row r="146" spans="1:9" x14ac:dyDescent="0.2">
      <c r="A146" s="65"/>
      <c r="B146" s="65"/>
      <c r="C146" s="65"/>
      <c r="D146" s="65"/>
      <c r="E146" s="11"/>
      <c r="F146" s="65"/>
      <c r="G146" s="65"/>
      <c r="H146" s="65"/>
      <c r="I146" s="65"/>
    </row>
    <row r="147" spans="1:9" x14ac:dyDescent="0.2">
      <c r="A147" s="65"/>
      <c r="B147" s="65"/>
      <c r="C147" s="65"/>
      <c r="D147" s="65"/>
      <c r="E147" s="11"/>
      <c r="F147" s="65"/>
      <c r="G147" s="65"/>
      <c r="H147" s="65"/>
      <c r="I147" s="65"/>
    </row>
    <row r="148" spans="1:9" x14ac:dyDescent="0.2">
      <c r="A148" s="65"/>
      <c r="B148" s="65"/>
      <c r="C148" s="65"/>
      <c r="D148" s="65"/>
      <c r="E148" s="11"/>
      <c r="F148" s="65"/>
      <c r="G148" s="65"/>
      <c r="H148" s="65"/>
      <c r="I148" s="65"/>
    </row>
    <row r="149" spans="1:9" x14ac:dyDescent="0.2">
      <c r="A149" s="65"/>
      <c r="B149" s="65"/>
      <c r="C149" s="65"/>
      <c r="D149" s="65"/>
      <c r="E149" s="11"/>
      <c r="F149" s="65"/>
      <c r="G149" s="65"/>
      <c r="H149" s="65"/>
      <c r="I149" s="65"/>
    </row>
    <row r="150" spans="1:9" x14ac:dyDescent="0.2">
      <c r="A150" s="65"/>
      <c r="B150" s="65"/>
      <c r="C150" s="65"/>
      <c r="D150" s="65"/>
      <c r="E150" s="11"/>
      <c r="F150" s="65"/>
      <c r="G150" s="65"/>
      <c r="H150" s="65"/>
      <c r="I150" s="65"/>
    </row>
    <row r="151" spans="1:9" x14ac:dyDescent="0.2">
      <c r="A151" s="65"/>
      <c r="B151" s="65"/>
      <c r="C151" s="65"/>
      <c r="D151" s="65"/>
      <c r="E151" s="11"/>
      <c r="F151" s="65"/>
      <c r="G151" s="65"/>
      <c r="H151" s="65"/>
      <c r="I151" s="65"/>
    </row>
    <row r="152" spans="1:9" x14ac:dyDescent="0.2">
      <c r="A152" s="65"/>
      <c r="B152" s="65"/>
      <c r="C152" s="65"/>
      <c r="D152" s="65"/>
      <c r="E152" s="11"/>
      <c r="F152" s="65"/>
      <c r="G152" s="65"/>
      <c r="H152" s="65"/>
      <c r="I152" s="65"/>
    </row>
    <row r="153" spans="1:9" x14ac:dyDescent="0.2">
      <c r="A153" s="65"/>
      <c r="B153" s="65"/>
      <c r="C153" s="65"/>
      <c r="D153" s="65"/>
      <c r="E153" s="11"/>
      <c r="F153" s="65"/>
      <c r="G153" s="65"/>
      <c r="H153" s="65"/>
      <c r="I153" s="65"/>
    </row>
    <row r="154" spans="1:9" x14ac:dyDescent="0.2">
      <c r="A154" s="65"/>
      <c r="B154" s="65"/>
      <c r="C154" s="65"/>
      <c r="D154" s="65"/>
      <c r="E154" s="11"/>
      <c r="F154" s="65"/>
      <c r="G154" s="65"/>
      <c r="H154" s="65"/>
      <c r="I154" s="65"/>
    </row>
    <row r="155" spans="1:9" x14ac:dyDescent="0.2">
      <c r="A155" s="65"/>
      <c r="B155" s="65"/>
      <c r="C155" s="65"/>
      <c r="D155" s="65"/>
      <c r="E155" s="11"/>
      <c r="F155" s="65"/>
      <c r="G155" s="65"/>
      <c r="H155" s="65"/>
      <c r="I155" s="65"/>
    </row>
    <row r="156" spans="1:9" x14ac:dyDescent="0.2">
      <c r="A156" s="65"/>
      <c r="B156" s="65"/>
      <c r="C156" s="65"/>
      <c r="D156" s="65"/>
      <c r="E156" s="11"/>
      <c r="F156" s="65"/>
      <c r="G156" s="65"/>
      <c r="H156" s="65"/>
      <c r="I156" s="65"/>
    </row>
    <row r="157" spans="1:9" x14ac:dyDescent="0.2">
      <c r="A157" s="65"/>
      <c r="B157" s="65"/>
      <c r="C157" s="65"/>
      <c r="D157" s="65"/>
      <c r="E157" s="11"/>
      <c r="F157" s="65"/>
      <c r="G157" s="65"/>
      <c r="H157" s="65"/>
      <c r="I157" s="65"/>
    </row>
    <row r="158" spans="1:9" x14ac:dyDescent="0.2">
      <c r="A158" s="65"/>
      <c r="B158" s="65"/>
      <c r="C158" s="65"/>
      <c r="D158" s="65"/>
      <c r="E158" s="11"/>
      <c r="F158" s="65"/>
      <c r="G158" s="65"/>
      <c r="H158" s="65"/>
      <c r="I158" s="65"/>
    </row>
    <row r="159" spans="1:9" x14ac:dyDescent="0.2">
      <c r="A159" s="65"/>
      <c r="B159" s="65"/>
      <c r="C159" s="65"/>
      <c r="D159" s="65"/>
      <c r="E159" s="11"/>
      <c r="F159" s="65"/>
      <c r="G159" s="65"/>
      <c r="H159" s="65"/>
      <c r="I159" s="65"/>
    </row>
    <row r="160" spans="1:9" x14ac:dyDescent="0.2">
      <c r="A160" s="65"/>
      <c r="B160" s="65"/>
      <c r="C160" s="65"/>
      <c r="D160" s="65"/>
      <c r="E160" s="11"/>
      <c r="F160" s="65"/>
      <c r="G160" s="65"/>
      <c r="H160" s="65"/>
      <c r="I160" s="65"/>
    </row>
    <row r="161" spans="1:9" x14ac:dyDescent="0.2">
      <c r="A161" s="65"/>
      <c r="B161" s="65"/>
      <c r="C161" s="65"/>
      <c r="D161" s="65"/>
      <c r="E161" s="11"/>
      <c r="F161" s="65"/>
      <c r="G161" s="65"/>
      <c r="H161" s="65"/>
      <c r="I161" s="65"/>
    </row>
    <row r="162" spans="1:9" x14ac:dyDescent="0.2">
      <c r="A162" s="65"/>
      <c r="B162" s="65"/>
      <c r="C162" s="65"/>
      <c r="D162" s="65"/>
      <c r="E162" s="11"/>
      <c r="F162" s="65"/>
      <c r="G162" s="65"/>
      <c r="H162" s="65"/>
      <c r="I162" s="65"/>
    </row>
    <row r="163" spans="1:9" x14ac:dyDescent="0.2">
      <c r="A163" s="65"/>
      <c r="B163" s="65"/>
      <c r="C163" s="65"/>
      <c r="D163" s="65"/>
      <c r="E163" s="11"/>
      <c r="F163" s="65"/>
      <c r="G163" s="65"/>
      <c r="H163" s="65"/>
      <c r="I163" s="65"/>
    </row>
    <row r="164" spans="1:9" x14ac:dyDescent="0.2">
      <c r="A164" s="65"/>
      <c r="B164" s="65"/>
      <c r="C164" s="65"/>
      <c r="D164" s="65"/>
      <c r="E164" s="11"/>
      <c r="F164" s="65"/>
      <c r="G164" s="65"/>
      <c r="H164" s="65"/>
      <c r="I164" s="65"/>
    </row>
    <row r="165" spans="1:9" x14ac:dyDescent="0.2">
      <c r="A165" s="65"/>
      <c r="B165" s="65"/>
      <c r="C165" s="65"/>
      <c r="D165" s="65"/>
      <c r="E165" s="11"/>
      <c r="F165" s="65"/>
      <c r="G165" s="65"/>
      <c r="H165" s="65"/>
      <c r="I165" s="65"/>
    </row>
    <row r="166" spans="1:9" x14ac:dyDescent="0.2">
      <c r="A166" s="65"/>
      <c r="B166" s="65"/>
      <c r="C166" s="65"/>
      <c r="D166" s="65"/>
      <c r="E166" s="11"/>
      <c r="F166" s="65"/>
      <c r="G166" s="65"/>
      <c r="H166" s="65"/>
      <c r="I166" s="65"/>
    </row>
    <row r="167" spans="1:9" x14ac:dyDescent="0.2">
      <c r="A167" s="65"/>
      <c r="B167" s="65"/>
      <c r="C167" s="65"/>
      <c r="D167" s="65"/>
      <c r="E167" s="11"/>
      <c r="F167" s="65"/>
      <c r="G167" s="65"/>
      <c r="H167" s="65"/>
      <c r="I167" s="65"/>
    </row>
    <row r="168" spans="1:9" x14ac:dyDescent="0.2">
      <c r="A168" s="65"/>
      <c r="B168" s="65"/>
      <c r="C168" s="65"/>
      <c r="D168" s="65"/>
      <c r="E168" s="11"/>
      <c r="F168" s="65"/>
      <c r="G168" s="65"/>
      <c r="H168" s="65"/>
      <c r="I168" s="65"/>
    </row>
    <row r="169" spans="1:9" x14ac:dyDescent="0.2">
      <c r="A169" s="65"/>
      <c r="B169" s="65"/>
      <c r="C169" s="65"/>
      <c r="D169" s="65"/>
      <c r="E169" s="11"/>
      <c r="G169" s="65"/>
      <c r="H169" s="65"/>
      <c r="I169" s="65"/>
    </row>
    <row r="170" spans="1:9" x14ac:dyDescent="0.2">
      <c r="A170" s="65"/>
      <c r="B170" s="65"/>
      <c r="C170" s="65"/>
      <c r="D170" s="65"/>
      <c r="E170" s="11"/>
      <c r="G170" s="65"/>
      <c r="H170" s="65"/>
      <c r="I170" s="65"/>
    </row>
    <row r="171" spans="1:9" x14ac:dyDescent="0.2">
      <c r="A171" s="65"/>
      <c r="B171" s="65"/>
      <c r="C171" s="65"/>
      <c r="D171" s="65"/>
      <c r="E171" s="11"/>
      <c r="G171" s="65"/>
      <c r="H171" s="65"/>
      <c r="I171" s="65"/>
    </row>
    <row r="172" spans="1:9" x14ac:dyDescent="0.2">
      <c r="A172" s="65"/>
      <c r="B172" s="65"/>
      <c r="C172" s="65"/>
      <c r="D172" s="65"/>
      <c r="E172" s="11"/>
      <c r="G172" s="65"/>
      <c r="H172" s="65"/>
      <c r="I172" s="65"/>
    </row>
    <row r="173" spans="1:9" x14ac:dyDescent="0.2">
      <c r="A173" s="65"/>
      <c r="B173" s="65"/>
      <c r="C173" s="65"/>
      <c r="D173" s="65"/>
      <c r="E173" s="11"/>
      <c r="G173" s="65"/>
      <c r="H173" s="65"/>
      <c r="I173" s="65"/>
    </row>
    <row r="174" spans="1:9" x14ac:dyDescent="0.2">
      <c r="A174" s="65"/>
      <c r="B174" s="65"/>
      <c r="C174" s="65"/>
      <c r="D174" s="65"/>
      <c r="E174" s="11"/>
      <c r="G174" s="65"/>
      <c r="H174" s="65"/>
      <c r="I174" s="65"/>
    </row>
    <row r="175" spans="1:9" x14ac:dyDescent="0.2">
      <c r="A175" s="65"/>
      <c r="B175" s="65"/>
      <c r="C175" s="65"/>
      <c r="D175" s="65"/>
      <c r="E175" s="11"/>
      <c r="G175" s="65"/>
      <c r="H175" s="65"/>
      <c r="I175" s="65"/>
    </row>
    <row r="176" spans="1:9" x14ac:dyDescent="0.2">
      <c r="A176" s="65"/>
      <c r="B176" s="65"/>
      <c r="C176" s="65"/>
      <c r="D176" s="65"/>
      <c r="E176" s="11"/>
      <c r="G176" s="65"/>
      <c r="H176" s="65"/>
      <c r="I176" s="65"/>
    </row>
    <row r="177" spans="1:9" x14ac:dyDescent="0.2">
      <c r="A177" s="65"/>
      <c r="B177" s="65"/>
      <c r="C177" s="65"/>
      <c r="D177" s="65"/>
      <c r="E177" s="11"/>
      <c r="G177" s="65"/>
      <c r="H177" s="65"/>
      <c r="I177" s="65"/>
    </row>
    <row r="178" spans="1:9" x14ac:dyDescent="0.2">
      <c r="A178" s="65"/>
      <c r="B178" s="65"/>
      <c r="C178" s="65"/>
      <c r="D178" s="65"/>
      <c r="E178" s="11"/>
      <c r="G178" s="65"/>
      <c r="H178" s="65"/>
      <c r="I178" s="65"/>
    </row>
    <row r="179" spans="1:9" x14ac:dyDescent="0.2">
      <c r="A179" s="65"/>
      <c r="B179" s="65"/>
      <c r="C179" s="65"/>
      <c r="D179" s="65"/>
      <c r="E179" s="11"/>
      <c r="G179" s="65"/>
      <c r="H179" s="65"/>
      <c r="I179" s="65"/>
    </row>
    <row r="180" spans="1:9" x14ac:dyDescent="0.2">
      <c r="A180" s="65"/>
      <c r="B180" s="65"/>
      <c r="C180" s="65"/>
      <c r="D180" s="65"/>
      <c r="E180" s="11"/>
      <c r="G180" s="65"/>
      <c r="H180" s="65"/>
      <c r="I180" s="65"/>
    </row>
    <row r="181" spans="1:9" x14ac:dyDescent="0.2">
      <c r="A181" s="65"/>
      <c r="B181" s="65"/>
      <c r="C181" s="65"/>
      <c r="D181" s="65"/>
      <c r="E181" s="11"/>
      <c r="G181" s="65"/>
      <c r="H181" s="65"/>
      <c r="I181" s="65"/>
    </row>
    <row r="182" spans="1:9" x14ac:dyDescent="0.2">
      <c r="A182" s="65"/>
      <c r="B182" s="65"/>
      <c r="C182" s="65"/>
      <c r="D182" s="65"/>
      <c r="E182" s="11"/>
      <c r="G182" s="65"/>
      <c r="H182" s="65"/>
      <c r="I182" s="65"/>
    </row>
    <row r="183" spans="1:9" x14ac:dyDescent="0.2">
      <c r="A183" s="65"/>
      <c r="B183" s="65"/>
      <c r="C183" s="65"/>
      <c r="D183" s="65"/>
      <c r="E183" s="11"/>
      <c r="G183" s="65"/>
      <c r="H183" s="65"/>
      <c r="I183" s="65"/>
    </row>
    <row r="184" spans="1:9" x14ac:dyDescent="0.2">
      <c r="A184" s="65"/>
      <c r="B184" s="65"/>
      <c r="C184" s="65"/>
      <c r="D184" s="65"/>
      <c r="E184" s="11"/>
      <c r="G184" s="65"/>
      <c r="H184" s="65"/>
      <c r="I184" s="65"/>
    </row>
    <row r="185" spans="1:9" x14ac:dyDescent="0.2">
      <c r="A185" s="65"/>
      <c r="B185" s="65"/>
      <c r="C185" s="65"/>
      <c r="D185" s="65"/>
      <c r="E185" s="11"/>
      <c r="G185" s="65"/>
      <c r="H185" s="65"/>
      <c r="I185" s="65"/>
    </row>
    <row r="186" spans="1:9" x14ac:dyDescent="0.2">
      <c r="A186" s="65"/>
      <c r="B186" s="65"/>
      <c r="C186" s="65"/>
      <c r="D186" s="65"/>
      <c r="E186" s="11"/>
      <c r="G186" s="65"/>
      <c r="H186" s="65"/>
      <c r="I186" s="65"/>
    </row>
    <row r="187" spans="1:9" x14ac:dyDescent="0.2">
      <c r="A187" s="65"/>
      <c r="B187" s="65"/>
      <c r="C187" s="65"/>
      <c r="D187" s="65"/>
      <c r="E187" s="11"/>
      <c r="G187" s="65"/>
      <c r="H187" s="65"/>
      <c r="I187" s="65"/>
    </row>
    <row r="188" spans="1:9" x14ac:dyDescent="0.2">
      <c r="A188" s="65"/>
      <c r="B188" s="65"/>
      <c r="C188" s="65"/>
      <c r="D188" s="65"/>
      <c r="E188" s="11"/>
      <c r="G188" s="65"/>
      <c r="H188" s="65"/>
      <c r="I188" s="65"/>
    </row>
    <row r="189" spans="1:9" x14ac:dyDescent="0.2">
      <c r="A189" s="65"/>
      <c r="B189" s="65"/>
      <c r="C189" s="65"/>
      <c r="D189" s="65"/>
      <c r="E189" s="11"/>
      <c r="G189" s="65"/>
      <c r="H189" s="65"/>
      <c r="I189" s="65"/>
    </row>
    <row r="190" spans="1:9" x14ac:dyDescent="0.2">
      <c r="A190" s="65"/>
      <c r="B190" s="65"/>
      <c r="C190" s="65"/>
      <c r="D190" s="65"/>
      <c r="E190" s="11"/>
      <c r="G190" s="65"/>
      <c r="H190" s="65"/>
      <c r="I190" s="65"/>
    </row>
    <row r="191" spans="1:9" x14ac:dyDescent="0.2">
      <c r="A191" s="65"/>
      <c r="B191" s="65"/>
      <c r="C191" s="65"/>
      <c r="D191" s="65"/>
      <c r="E191" s="11"/>
      <c r="G191" s="65"/>
      <c r="H191" s="65"/>
      <c r="I191" s="65"/>
    </row>
    <row r="192" spans="1:9" x14ac:dyDescent="0.2">
      <c r="A192" s="65"/>
      <c r="B192" s="65"/>
      <c r="C192" s="65"/>
      <c r="D192" s="65"/>
      <c r="E192" s="11"/>
      <c r="G192" s="65"/>
      <c r="H192" s="65"/>
      <c r="I192" s="65"/>
    </row>
    <row r="193" spans="1:9" x14ac:dyDescent="0.2">
      <c r="A193" s="65"/>
      <c r="B193" s="65"/>
      <c r="C193" s="65"/>
      <c r="D193" s="65"/>
      <c r="E193" s="11"/>
      <c r="G193" s="65"/>
      <c r="H193" s="65"/>
      <c r="I193" s="65"/>
    </row>
    <row r="194" spans="1:9" x14ac:dyDescent="0.2">
      <c r="A194" s="65"/>
      <c r="B194" s="65"/>
      <c r="C194" s="65"/>
      <c r="D194" s="65"/>
      <c r="E194" s="11"/>
      <c r="G194" s="65"/>
      <c r="H194" s="65"/>
      <c r="I194" s="65"/>
    </row>
    <row r="195" spans="1:9" x14ac:dyDescent="0.2">
      <c r="A195" s="65"/>
      <c r="B195" s="65"/>
      <c r="C195" s="65"/>
      <c r="D195" s="65"/>
      <c r="E195" s="11"/>
      <c r="G195" s="65"/>
      <c r="H195" s="65"/>
      <c r="I195" s="65"/>
    </row>
    <row r="196" spans="1:9" x14ac:dyDescent="0.2">
      <c r="A196" s="65"/>
      <c r="B196" s="65"/>
      <c r="C196" s="65"/>
      <c r="D196" s="65"/>
      <c r="E196" s="11"/>
      <c r="G196" s="65"/>
      <c r="H196" s="65"/>
      <c r="I196" s="65"/>
    </row>
    <row r="197" spans="1:9" x14ac:dyDescent="0.2">
      <c r="A197" s="65"/>
      <c r="B197" s="65"/>
      <c r="C197" s="65"/>
      <c r="D197" s="65"/>
      <c r="E197" s="11"/>
      <c r="G197" s="65"/>
      <c r="H197" s="65"/>
      <c r="I197" s="65"/>
    </row>
    <row r="198" spans="1:9" x14ac:dyDescent="0.2">
      <c r="A198" s="65"/>
      <c r="B198" s="65"/>
      <c r="C198" s="65"/>
      <c r="D198" s="65"/>
      <c r="E198" s="11"/>
      <c r="G198" s="65"/>
      <c r="H198" s="65"/>
      <c r="I198" s="65"/>
    </row>
    <row r="199" spans="1:9" x14ac:dyDescent="0.2">
      <c r="A199" s="65"/>
      <c r="B199" s="65"/>
      <c r="C199" s="65"/>
      <c r="D199" s="65"/>
      <c r="E199" s="11"/>
      <c r="G199" s="65"/>
      <c r="H199" s="65"/>
      <c r="I199" s="65"/>
    </row>
    <row r="200" spans="1:9" x14ac:dyDescent="0.2">
      <c r="A200" s="65"/>
      <c r="B200" s="65"/>
      <c r="C200" s="65"/>
      <c r="D200" s="65"/>
      <c r="E200" s="11"/>
      <c r="G200" s="65"/>
      <c r="H200" s="65"/>
      <c r="I200" s="65"/>
    </row>
    <row r="201" spans="1:9" x14ac:dyDescent="0.2">
      <c r="A201" s="65"/>
      <c r="B201" s="65"/>
      <c r="C201" s="65"/>
      <c r="D201" s="65"/>
      <c r="E201" s="11"/>
      <c r="G201" s="65"/>
      <c r="H201" s="65"/>
      <c r="I201" s="65"/>
    </row>
    <row r="202" spans="1:9" x14ac:dyDescent="0.2">
      <c r="A202" s="65"/>
      <c r="B202" s="65"/>
      <c r="C202" s="65"/>
      <c r="D202" s="65"/>
      <c r="E202" s="11"/>
      <c r="G202" s="65"/>
      <c r="H202" s="65"/>
      <c r="I202" s="65"/>
    </row>
    <row r="203" spans="1:9" x14ac:dyDescent="0.2">
      <c r="A203" s="65"/>
      <c r="B203" s="65"/>
      <c r="C203" s="65"/>
      <c r="D203" s="65"/>
      <c r="E203" s="11"/>
      <c r="G203" s="65"/>
      <c r="H203" s="65"/>
      <c r="I203" s="65"/>
    </row>
    <row r="204" spans="1:9" x14ac:dyDescent="0.2">
      <c r="A204" s="65"/>
      <c r="B204" s="65"/>
      <c r="C204" s="65"/>
      <c r="D204" s="65"/>
      <c r="E204" s="11"/>
      <c r="G204" s="65"/>
      <c r="H204" s="65"/>
      <c r="I204" s="65"/>
    </row>
    <row r="205" spans="1:9" x14ac:dyDescent="0.2">
      <c r="A205" s="65"/>
      <c r="B205" s="65"/>
      <c r="C205" s="65"/>
      <c r="D205" s="65"/>
      <c r="E205" s="11"/>
      <c r="G205" s="65"/>
      <c r="H205" s="65"/>
      <c r="I205" s="65"/>
    </row>
    <row r="206" spans="1:9" x14ac:dyDescent="0.2">
      <c r="A206" s="65"/>
      <c r="B206" s="65"/>
      <c r="C206" s="65"/>
      <c r="D206" s="65"/>
      <c r="E206" s="11"/>
      <c r="G206" s="65"/>
      <c r="H206" s="65"/>
      <c r="I206" s="65"/>
    </row>
    <row r="207" spans="1:9" x14ac:dyDescent="0.2">
      <c r="A207" s="65"/>
      <c r="B207" s="65"/>
      <c r="C207" s="65"/>
      <c r="D207" s="65"/>
      <c r="E207" s="11"/>
      <c r="G207" s="65"/>
      <c r="H207" s="65"/>
      <c r="I207" s="65"/>
    </row>
    <row r="208" spans="1:9" x14ac:dyDescent="0.2">
      <c r="A208" s="65"/>
      <c r="B208" s="65"/>
      <c r="C208" s="65"/>
      <c r="D208" s="65"/>
      <c r="E208" s="11"/>
      <c r="G208" s="65"/>
      <c r="H208" s="65"/>
      <c r="I208" s="65"/>
    </row>
    <row r="209" spans="1:9" x14ac:dyDescent="0.2">
      <c r="A209" s="65"/>
      <c r="B209" s="65"/>
      <c r="C209" s="65"/>
      <c r="D209" s="65"/>
      <c r="E209" s="11"/>
      <c r="G209" s="65"/>
      <c r="H209" s="65"/>
      <c r="I209" s="65"/>
    </row>
    <row r="210" spans="1:9" x14ac:dyDescent="0.2">
      <c r="A210" s="65"/>
      <c r="B210" s="65"/>
      <c r="C210" s="65"/>
      <c r="D210" s="65"/>
      <c r="E210" s="11"/>
      <c r="G210" s="65"/>
      <c r="H210" s="65"/>
      <c r="I210" s="65"/>
    </row>
    <row r="211" spans="1:9" x14ac:dyDescent="0.2">
      <c r="A211" s="65"/>
      <c r="B211" s="65"/>
      <c r="C211" s="65"/>
      <c r="D211" s="65"/>
      <c r="E211" s="11"/>
      <c r="G211" s="65"/>
      <c r="H211" s="65"/>
      <c r="I211" s="65"/>
    </row>
    <row r="212" spans="1:9" x14ac:dyDescent="0.2">
      <c r="A212" s="65"/>
      <c r="B212" s="65"/>
      <c r="C212" s="65"/>
      <c r="D212" s="65"/>
      <c r="E212" s="11"/>
      <c r="G212" s="65"/>
      <c r="H212" s="65"/>
      <c r="I212" s="65"/>
    </row>
    <row r="213" spans="1:9" x14ac:dyDescent="0.2">
      <c r="A213" s="65"/>
      <c r="B213" s="65"/>
      <c r="C213" s="65"/>
      <c r="D213" s="65"/>
      <c r="E213" s="11"/>
      <c r="G213" s="65"/>
      <c r="H213" s="65"/>
      <c r="I213" s="65"/>
    </row>
    <row r="214" spans="1:9" x14ac:dyDescent="0.2">
      <c r="A214" s="65"/>
      <c r="B214" s="65"/>
      <c r="C214" s="65"/>
      <c r="D214" s="65"/>
      <c r="E214" s="11"/>
      <c r="G214" s="65"/>
      <c r="H214" s="65"/>
      <c r="I214" s="65"/>
    </row>
    <row r="215" spans="1:9" x14ac:dyDescent="0.2">
      <c r="A215" s="65"/>
      <c r="B215" s="65"/>
      <c r="C215" s="65"/>
      <c r="D215" s="65"/>
      <c r="E215" s="11"/>
      <c r="G215" s="65"/>
      <c r="H215" s="65"/>
      <c r="I215" s="65"/>
    </row>
    <row r="216" spans="1:9" x14ac:dyDescent="0.2">
      <c r="A216" s="65"/>
      <c r="B216" s="65"/>
      <c r="C216" s="65"/>
      <c r="D216" s="65"/>
      <c r="E216" s="11"/>
      <c r="G216" s="65"/>
      <c r="H216" s="65"/>
      <c r="I216" s="65"/>
    </row>
    <row r="217" spans="1:9" x14ac:dyDescent="0.2">
      <c r="A217" s="65"/>
      <c r="B217" s="65"/>
      <c r="C217" s="65"/>
      <c r="D217" s="65"/>
      <c r="E217" s="11"/>
      <c r="G217" s="65"/>
      <c r="H217" s="65"/>
      <c r="I217" s="65"/>
    </row>
    <row r="218" spans="1:9" x14ac:dyDescent="0.2">
      <c r="A218" s="65"/>
      <c r="B218" s="65"/>
      <c r="C218" s="65"/>
      <c r="D218" s="65"/>
      <c r="E218" s="11"/>
      <c r="G218" s="65"/>
      <c r="H218" s="65"/>
      <c r="I218" s="65"/>
    </row>
    <row r="219" spans="1:9" x14ac:dyDescent="0.2">
      <c r="A219" s="65"/>
      <c r="B219" s="65"/>
      <c r="C219" s="65"/>
      <c r="D219" s="65"/>
      <c r="E219" s="11"/>
      <c r="G219" s="65"/>
      <c r="H219" s="65"/>
      <c r="I219" s="65"/>
    </row>
    <row r="220" spans="1:9" x14ac:dyDescent="0.2">
      <c r="A220" s="65"/>
      <c r="B220" s="65"/>
      <c r="C220" s="65"/>
      <c r="D220" s="65"/>
      <c r="E220" s="11"/>
      <c r="G220" s="65"/>
      <c r="H220" s="65"/>
      <c r="I220" s="65"/>
    </row>
    <row r="221" spans="1:9" x14ac:dyDescent="0.2">
      <c r="A221" s="65"/>
      <c r="B221" s="65"/>
      <c r="C221" s="65"/>
      <c r="D221" s="65"/>
      <c r="E221" s="11"/>
      <c r="G221" s="65"/>
      <c r="H221" s="65"/>
      <c r="I221" s="65"/>
    </row>
    <row r="222" spans="1:9" x14ac:dyDescent="0.2">
      <c r="A222" s="65"/>
      <c r="B222" s="65"/>
      <c r="C222" s="65"/>
      <c r="D222" s="65"/>
      <c r="E222" s="11"/>
      <c r="G222" s="65"/>
      <c r="H222" s="65"/>
      <c r="I222" s="65"/>
    </row>
    <row r="223" spans="1:9" x14ac:dyDescent="0.2">
      <c r="A223" s="65"/>
      <c r="B223" s="65"/>
      <c r="C223" s="65"/>
      <c r="D223" s="65"/>
      <c r="E223" s="11"/>
      <c r="G223" s="65"/>
      <c r="H223" s="65"/>
      <c r="I223" s="65"/>
    </row>
    <row r="224" spans="1:9" x14ac:dyDescent="0.2">
      <c r="A224" s="65"/>
      <c r="B224" s="65"/>
      <c r="C224" s="65"/>
      <c r="D224" s="65"/>
      <c r="E224" s="11"/>
      <c r="G224" s="65"/>
      <c r="H224" s="65"/>
      <c r="I224" s="65"/>
    </row>
    <row r="225" spans="1:9" x14ac:dyDescent="0.2">
      <c r="A225" s="65"/>
      <c r="B225" s="65"/>
      <c r="C225" s="65"/>
      <c r="D225" s="65"/>
      <c r="E225" s="11"/>
      <c r="G225" s="65"/>
      <c r="H225" s="65"/>
      <c r="I225" s="65"/>
    </row>
    <row r="226" spans="1:9" x14ac:dyDescent="0.2">
      <c r="A226" s="65"/>
      <c r="B226" s="65"/>
      <c r="C226" s="65"/>
      <c r="D226" s="65"/>
      <c r="E226" s="11"/>
      <c r="G226" s="65"/>
      <c r="H226" s="65"/>
      <c r="I226" s="65"/>
    </row>
    <row r="227" spans="1:9" x14ac:dyDescent="0.2">
      <c r="A227" s="65"/>
      <c r="B227" s="65"/>
      <c r="C227" s="65"/>
      <c r="D227" s="65"/>
      <c r="E227" s="11"/>
      <c r="G227" s="65"/>
      <c r="H227" s="65"/>
      <c r="I227" s="65"/>
    </row>
    <row r="228" spans="1:9" x14ac:dyDescent="0.2">
      <c r="A228" s="65"/>
      <c r="B228" s="65"/>
      <c r="C228" s="65"/>
      <c r="D228" s="65"/>
      <c r="E228" s="11"/>
      <c r="G228" s="65"/>
      <c r="H228" s="65"/>
      <c r="I228" s="65"/>
    </row>
    <row r="229" spans="1:9" x14ac:dyDescent="0.2">
      <c r="A229" s="65"/>
      <c r="B229" s="65"/>
      <c r="C229" s="65"/>
      <c r="D229" s="65"/>
      <c r="E229" s="11"/>
      <c r="G229" s="65"/>
      <c r="H229" s="65"/>
      <c r="I229" s="65"/>
    </row>
    <row r="230" spans="1:9" x14ac:dyDescent="0.2">
      <c r="A230" s="65"/>
      <c r="B230" s="65"/>
      <c r="C230" s="65"/>
      <c r="D230" s="65"/>
      <c r="E230" s="11"/>
      <c r="G230" s="65"/>
      <c r="H230" s="65"/>
      <c r="I230" s="65"/>
    </row>
    <row r="231" spans="1:9" x14ac:dyDescent="0.2">
      <c r="A231" s="65"/>
      <c r="B231" s="65"/>
      <c r="C231" s="65"/>
      <c r="D231" s="65"/>
      <c r="E231" s="11"/>
      <c r="G231" s="65"/>
      <c r="H231" s="65"/>
      <c r="I231" s="65"/>
    </row>
    <row r="232" spans="1:9" x14ac:dyDescent="0.2">
      <c r="A232" s="65"/>
      <c r="B232" s="65"/>
      <c r="C232" s="65"/>
      <c r="D232" s="65"/>
      <c r="E232" s="11"/>
      <c r="G232" s="65"/>
      <c r="H232" s="65"/>
      <c r="I232" s="65"/>
    </row>
    <row r="233" spans="1:9" x14ac:dyDescent="0.2">
      <c r="A233" s="65"/>
      <c r="B233" s="65"/>
      <c r="C233" s="65"/>
      <c r="D233" s="65"/>
      <c r="E233" s="11"/>
      <c r="G233" s="65"/>
      <c r="H233" s="65"/>
      <c r="I233" s="65"/>
    </row>
    <row r="234" spans="1:9" x14ac:dyDescent="0.2">
      <c r="A234" s="65"/>
      <c r="B234" s="65"/>
      <c r="C234" s="65"/>
      <c r="D234" s="65"/>
      <c r="E234" s="11"/>
      <c r="G234" s="65"/>
      <c r="H234" s="65"/>
      <c r="I234" s="65"/>
    </row>
    <row r="235" spans="1:9" x14ac:dyDescent="0.2">
      <c r="A235" s="65"/>
      <c r="B235" s="65"/>
      <c r="C235" s="65"/>
      <c r="D235" s="65"/>
      <c r="E235" s="11"/>
      <c r="G235" s="65"/>
      <c r="H235" s="65"/>
      <c r="I235" s="65"/>
    </row>
    <row r="236" spans="1:9" x14ac:dyDescent="0.2">
      <c r="A236" s="65"/>
      <c r="B236" s="65"/>
      <c r="C236" s="65"/>
      <c r="D236" s="65"/>
      <c r="E236" s="11"/>
      <c r="G236" s="65"/>
      <c r="H236" s="65"/>
      <c r="I236" s="65"/>
    </row>
    <row r="237" spans="1:9" x14ac:dyDescent="0.2">
      <c r="A237" s="65"/>
      <c r="B237" s="65"/>
      <c r="C237" s="65"/>
      <c r="D237" s="65"/>
      <c r="E237" s="11"/>
      <c r="G237" s="65"/>
      <c r="H237" s="65"/>
      <c r="I237" s="65"/>
    </row>
    <row r="238" spans="1:9" x14ac:dyDescent="0.2">
      <c r="A238" s="65"/>
      <c r="B238" s="65"/>
      <c r="C238" s="65"/>
      <c r="D238" s="65"/>
      <c r="E238" s="11"/>
      <c r="G238" s="65"/>
      <c r="H238" s="65"/>
      <c r="I238" s="65"/>
    </row>
    <row r="239" spans="1:9" x14ac:dyDescent="0.2">
      <c r="A239" s="65"/>
      <c r="B239" s="65"/>
      <c r="C239" s="65"/>
      <c r="D239" s="65"/>
      <c r="E239" s="11"/>
      <c r="G239" s="65"/>
      <c r="H239" s="65"/>
      <c r="I239" s="65"/>
    </row>
    <row r="240" spans="1:9" x14ac:dyDescent="0.2">
      <c r="A240" s="65"/>
      <c r="B240" s="65"/>
      <c r="C240" s="65"/>
      <c r="D240" s="65"/>
      <c r="E240" s="11"/>
      <c r="G240" s="65"/>
      <c r="H240" s="65"/>
      <c r="I240" s="65"/>
    </row>
    <row r="241" spans="1:9" x14ac:dyDescent="0.2">
      <c r="A241" s="65"/>
      <c r="B241" s="65"/>
      <c r="C241" s="65"/>
      <c r="D241" s="65"/>
      <c r="E241" s="11"/>
      <c r="G241" s="65"/>
      <c r="H241" s="65"/>
      <c r="I241" s="65"/>
    </row>
    <row r="242" spans="1:9" x14ac:dyDescent="0.2">
      <c r="A242" s="65"/>
      <c r="B242" s="65"/>
      <c r="C242" s="65"/>
      <c r="D242" s="65"/>
      <c r="E242" s="11"/>
      <c r="G242" s="65"/>
      <c r="H242" s="65"/>
      <c r="I242" s="65"/>
    </row>
    <row r="243" spans="1:9" x14ac:dyDescent="0.2">
      <c r="A243" s="65"/>
      <c r="B243" s="65"/>
      <c r="C243" s="65"/>
      <c r="D243" s="65"/>
      <c r="E243" s="11"/>
      <c r="G243" s="65"/>
      <c r="H243" s="65"/>
      <c r="I243" s="65"/>
    </row>
    <row r="244" spans="1:9" x14ac:dyDescent="0.2">
      <c r="A244" s="65"/>
      <c r="B244" s="65"/>
      <c r="C244" s="65"/>
      <c r="D244" s="65"/>
      <c r="E244" s="11"/>
      <c r="G244" s="65"/>
      <c r="H244" s="65"/>
      <c r="I244" s="65"/>
    </row>
    <row r="245" spans="1:9" x14ac:dyDescent="0.2">
      <c r="A245" s="65"/>
      <c r="B245" s="65"/>
      <c r="C245" s="65"/>
      <c r="D245" s="65"/>
      <c r="E245" s="11"/>
      <c r="G245" s="65"/>
      <c r="H245" s="65"/>
      <c r="I245" s="65"/>
    </row>
    <row r="246" spans="1:9" x14ac:dyDescent="0.2">
      <c r="A246" s="65"/>
      <c r="B246" s="65"/>
      <c r="C246" s="65"/>
      <c r="D246" s="65"/>
      <c r="E246" s="11"/>
      <c r="G246" s="65"/>
      <c r="H246" s="65"/>
      <c r="I246" s="65"/>
    </row>
    <row r="247" spans="1:9" x14ac:dyDescent="0.2">
      <c r="A247" s="65"/>
      <c r="B247" s="65"/>
      <c r="C247" s="65"/>
      <c r="D247" s="65"/>
      <c r="E247" s="11"/>
      <c r="G247" s="65"/>
      <c r="H247" s="65"/>
      <c r="I247" s="65"/>
    </row>
    <row r="248" spans="1:9" x14ac:dyDescent="0.2">
      <c r="A248" s="65"/>
      <c r="B248" s="65"/>
      <c r="C248" s="65"/>
      <c r="D248" s="65"/>
      <c r="E248" s="11"/>
      <c r="G248" s="65"/>
      <c r="H248" s="65"/>
      <c r="I248" s="65"/>
    </row>
    <row r="249" spans="1:9" x14ac:dyDescent="0.2">
      <c r="A249" s="65"/>
      <c r="B249" s="65"/>
      <c r="C249" s="65"/>
      <c r="D249" s="65"/>
      <c r="E249" s="11"/>
      <c r="G249" s="65"/>
      <c r="H249" s="65"/>
      <c r="I249" s="65"/>
    </row>
    <row r="250" spans="1:9" x14ac:dyDescent="0.2">
      <c r="A250" s="65"/>
      <c r="B250" s="65"/>
      <c r="C250" s="65"/>
      <c r="D250" s="65"/>
      <c r="E250" s="11"/>
      <c r="G250" s="65"/>
      <c r="H250" s="65"/>
      <c r="I250" s="65"/>
    </row>
    <row r="251" spans="1:9" x14ac:dyDescent="0.2">
      <c r="A251" s="65"/>
      <c r="B251" s="65"/>
      <c r="C251" s="65"/>
      <c r="D251" s="65"/>
      <c r="E251" s="11"/>
      <c r="G251" s="65"/>
      <c r="H251" s="65"/>
      <c r="I251" s="65"/>
    </row>
    <row r="252" spans="1:9" x14ac:dyDescent="0.2">
      <c r="A252" s="65"/>
      <c r="B252" s="65"/>
      <c r="C252" s="65"/>
      <c r="D252" s="65"/>
      <c r="E252" s="11"/>
      <c r="G252" s="65"/>
      <c r="H252" s="65"/>
      <c r="I252" s="65"/>
    </row>
    <row r="253" spans="1:9" x14ac:dyDescent="0.2">
      <c r="A253" s="65"/>
      <c r="B253" s="65"/>
      <c r="C253" s="65"/>
      <c r="D253" s="65"/>
      <c r="E253" s="11"/>
      <c r="G253" s="65"/>
      <c r="H253" s="65"/>
      <c r="I253" s="65"/>
    </row>
    <row r="254" spans="1:9" x14ac:dyDescent="0.2">
      <c r="A254" s="65"/>
      <c r="B254" s="65"/>
      <c r="C254" s="65"/>
      <c r="D254" s="65"/>
      <c r="E254" s="11"/>
      <c r="G254" s="65"/>
      <c r="H254" s="65"/>
      <c r="I254" s="65"/>
    </row>
    <row r="255" spans="1:9" x14ac:dyDescent="0.2">
      <c r="A255" s="65"/>
      <c r="B255" s="65"/>
      <c r="C255" s="65"/>
      <c r="D255" s="65"/>
      <c r="E255" s="11"/>
      <c r="G255" s="65"/>
      <c r="H255" s="65"/>
      <c r="I255" s="65"/>
    </row>
    <row r="256" spans="1:9" x14ac:dyDescent="0.2">
      <c r="A256" s="65"/>
      <c r="B256" s="65"/>
      <c r="C256" s="65"/>
      <c r="D256" s="65"/>
      <c r="E256" s="11"/>
      <c r="G256" s="65"/>
      <c r="H256" s="65"/>
      <c r="I256" s="65"/>
    </row>
    <row r="257" spans="1:9" x14ac:dyDescent="0.2">
      <c r="A257" s="65"/>
      <c r="B257" s="65"/>
      <c r="C257" s="65"/>
      <c r="D257" s="65"/>
      <c r="E257" s="11"/>
      <c r="G257" s="65"/>
      <c r="H257" s="65"/>
      <c r="I257" s="65"/>
    </row>
    <row r="258" spans="1:9" x14ac:dyDescent="0.2">
      <c r="A258" s="65"/>
      <c r="B258" s="65"/>
      <c r="C258" s="65"/>
      <c r="D258" s="65"/>
      <c r="E258" s="11"/>
      <c r="G258" s="65"/>
      <c r="H258" s="65"/>
      <c r="I258" s="65"/>
    </row>
    <row r="259" spans="1:9" x14ac:dyDescent="0.2">
      <c r="A259" s="65"/>
      <c r="B259" s="65"/>
      <c r="C259" s="65"/>
      <c r="D259" s="65"/>
      <c r="E259" s="11"/>
      <c r="G259" s="65"/>
      <c r="H259" s="65"/>
      <c r="I259" s="65"/>
    </row>
    <row r="260" spans="1:9" x14ac:dyDescent="0.2">
      <c r="A260" s="65"/>
      <c r="B260" s="65"/>
      <c r="C260" s="65"/>
      <c r="D260" s="65"/>
      <c r="E260" s="11"/>
      <c r="G260" s="65"/>
      <c r="H260" s="65"/>
      <c r="I260" s="65"/>
    </row>
    <row r="261" spans="1:9" x14ac:dyDescent="0.2">
      <c r="A261" s="65"/>
      <c r="B261" s="65"/>
      <c r="C261" s="65"/>
      <c r="D261" s="65"/>
      <c r="E261" s="11"/>
      <c r="G261" s="65"/>
      <c r="H261" s="65"/>
      <c r="I261" s="65"/>
    </row>
    <row r="262" spans="1:9" x14ac:dyDescent="0.2">
      <c r="A262" s="65"/>
      <c r="B262" s="65"/>
      <c r="C262" s="65"/>
      <c r="D262" s="65"/>
      <c r="E262" s="11"/>
      <c r="G262" s="65"/>
      <c r="H262" s="65"/>
      <c r="I262" s="65"/>
    </row>
    <row r="263" spans="1:9" x14ac:dyDescent="0.2">
      <c r="A263" s="65"/>
      <c r="B263" s="65"/>
      <c r="C263" s="65"/>
      <c r="D263" s="65"/>
      <c r="E263" s="11"/>
      <c r="G263" s="65"/>
      <c r="H263" s="65"/>
      <c r="I263" s="65"/>
    </row>
    <row r="264" spans="1:9" x14ac:dyDescent="0.2">
      <c r="A264" s="65"/>
      <c r="B264" s="65"/>
      <c r="C264" s="65"/>
      <c r="D264" s="65"/>
      <c r="E264" s="11"/>
      <c r="G264" s="65"/>
      <c r="H264" s="65"/>
      <c r="I264" s="65"/>
    </row>
    <row r="265" spans="1:9" x14ac:dyDescent="0.2">
      <c r="A265" s="65"/>
      <c r="B265" s="65"/>
      <c r="C265" s="65"/>
      <c r="D265" s="65"/>
      <c r="E265" s="11"/>
      <c r="G265" s="65"/>
      <c r="H265" s="65"/>
      <c r="I265" s="65"/>
    </row>
    <row r="266" spans="1:9" x14ac:dyDescent="0.2">
      <c r="A266" s="65"/>
      <c r="B266" s="65"/>
      <c r="C266" s="65"/>
      <c r="D266" s="65"/>
      <c r="E266" s="11"/>
      <c r="G266" s="65"/>
      <c r="H266" s="65"/>
      <c r="I266" s="65"/>
    </row>
    <row r="267" spans="1:9" x14ac:dyDescent="0.2">
      <c r="A267" s="65"/>
      <c r="B267" s="65"/>
      <c r="C267" s="65"/>
      <c r="D267" s="65"/>
      <c r="E267" s="11"/>
      <c r="G267" s="65"/>
      <c r="H267" s="65"/>
      <c r="I267" s="65"/>
    </row>
    <row r="268" spans="1:9" x14ac:dyDescent="0.2">
      <c r="A268" s="65"/>
      <c r="B268" s="65"/>
      <c r="C268" s="65"/>
      <c r="D268" s="65"/>
      <c r="E268" s="11"/>
      <c r="G268" s="65"/>
      <c r="H268" s="65"/>
      <c r="I268" s="65"/>
    </row>
    <row r="269" spans="1:9" x14ac:dyDescent="0.2">
      <c r="A269" s="65"/>
      <c r="B269" s="65"/>
      <c r="C269" s="65"/>
      <c r="D269" s="65"/>
      <c r="E269" s="11"/>
      <c r="G269" s="65"/>
      <c r="H269" s="65"/>
      <c r="I269" s="65"/>
    </row>
    <row r="270" spans="1:9" x14ac:dyDescent="0.2">
      <c r="A270" s="65"/>
      <c r="B270" s="65"/>
      <c r="C270" s="65"/>
      <c r="D270" s="65"/>
      <c r="E270" s="11"/>
      <c r="G270" s="65"/>
      <c r="H270" s="65"/>
      <c r="I270" s="65"/>
    </row>
  </sheetData>
  <mergeCells count="1">
    <mergeCell ref="A1:F1"/>
  </mergeCells>
  <conditionalFormatting sqref="F2:F3 E5:E13 F14:F30">
    <cfRule type="cellIs" dxfId="21" priority="2" stopIfTrue="1" operator="between">
      <formula>0.009</formula>
      <formula>-0.009</formula>
    </cfRule>
  </conditionalFormatting>
  <conditionalFormatting sqref="F169:F65536">
    <cfRule type="cellIs" dxfId="20" priority="1" stopIfTrue="1" operator="between">
      <formula>0.009</formula>
      <formula>-0.009</formula>
    </cfRule>
  </conditionalFormatting>
  <hyperlinks>
    <hyperlink ref="A34" r:id="rId1" tooltip="https://www.franklintempletonindia.com/downloadsServlet/pdf/product-labels-jg9o5k7l" display="https://www.franklintempletonindia.com/downloadsServlet/pdf/product-labels-jg9o5k7l" xr:uid="{00000000-0004-0000-2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1"/>
  <sheetViews>
    <sheetView workbookViewId="0">
      <selection sqref="A1:F1"/>
    </sheetView>
  </sheetViews>
  <sheetFormatPr defaultColWidth="9.08984375" defaultRowHeight="10" x14ac:dyDescent="0.2"/>
  <cols>
    <col min="1" max="1" width="35" style="7" bestFit="1" customWidth="1"/>
    <col min="2" max="2" width="85.453125" style="7" bestFit="1" customWidth="1"/>
    <col min="3" max="3" width="15.36328125" style="7" bestFit="1" customWidth="1"/>
    <col min="4" max="4" width="26.90625" style="7" customWidth="1"/>
    <col min="5" max="5" width="26.54296875" style="10" customWidth="1"/>
    <col min="6" max="6" width="14.6328125" style="11" bestFit="1" customWidth="1"/>
    <col min="7" max="16384" width="9.08984375" style="7"/>
  </cols>
  <sheetData>
    <row r="1" spans="1:6" s="1" customFormat="1" ht="14" x14ac:dyDescent="0.25">
      <c r="A1" s="106" t="s">
        <v>975</v>
      </c>
      <c r="B1" s="107"/>
      <c r="C1" s="107"/>
      <c r="D1" s="107"/>
      <c r="E1" s="107"/>
      <c r="F1" s="107"/>
    </row>
    <row r="2" spans="1:6" s="1" customFormat="1" ht="11.5" x14ac:dyDescent="0.25">
      <c r="E2" s="5"/>
      <c r="F2" s="9"/>
    </row>
    <row r="3" spans="1:6" s="1" customFormat="1" ht="11.5" x14ac:dyDescent="0.25">
      <c r="A3" s="8" t="s">
        <v>7</v>
      </c>
      <c r="B3" s="2"/>
      <c r="C3" s="3"/>
      <c r="D3" s="3"/>
      <c r="E3" s="4"/>
      <c r="F3" s="9"/>
    </row>
    <row r="4" spans="1:6" s="1" customFormat="1" ht="27.75" customHeight="1" x14ac:dyDescent="0.25">
      <c r="A4" s="6" t="s">
        <v>2</v>
      </c>
      <c r="B4" s="6" t="s">
        <v>0</v>
      </c>
      <c r="C4" s="13" t="s">
        <v>1</v>
      </c>
      <c r="D4" s="53" t="s">
        <v>6</v>
      </c>
      <c r="E4" s="12" t="s">
        <v>3</v>
      </c>
    </row>
    <row r="5" spans="1:6" ht="10.5" x14ac:dyDescent="0.25">
      <c r="A5" s="16" t="s">
        <v>35</v>
      </c>
      <c r="B5" s="17"/>
      <c r="C5" s="17"/>
      <c r="D5" s="18"/>
      <c r="E5" s="19"/>
      <c r="F5" s="7"/>
    </row>
    <row r="6" spans="1:6" x14ac:dyDescent="0.2">
      <c r="A6" s="21" t="s">
        <v>945</v>
      </c>
      <c r="B6" s="21" t="s">
        <v>979</v>
      </c>
      <c r="C6" s="24">
        <v>14068989.362</v>
      </c>
      <c r="D6" s="22">
        <v>1499.5572999999999</v>
      </c>
      <c r="E6" s="23">
        <v>17.214300328379601</v>
      </c>
      <c r="F6" s="7"/>
    </row>
    <row r="7" spans="1:6" x14ac:dyDescent="0.2">
      <c r="A7" s="21" t="s">
        <v>946</v>
      </c>
      <c r="B7" s="21" t="s">
        <v>980</v>
      </c>
      <c r="C7" s="24">
        <v>1220797.723</v>
      </c>
      <c r="D7" s="22">
        <v>1349.507648</v>
      </c>
      <c r="E7" s="23">
        <v>15.4917921096561</v>
      </c>
      <c r="F7" s="7"/>
    </row>
    <row r="8" spans="1:6" x14ac:dyDescent="0.2">
      <c r="A8" s="21" t="s">
        <v>947</v>
      </c>
      <c r="B8" s="21" t="s">
        <v>981</v>
      </c>
      <c r="C8" s="24">
        <v>1479927.476</v>
      </c>
      <c r="D8" s="22">
        <v>958.55494590000001</v>
      </c>
      <c r="E8" s="23">
        <v>11.0038160729012</v>
      </c>
      <c r="F8" s="7"/>
    </row>
    <row r="9" spans="1:6" x14ac:dyDescent="0.2">
      <c r="A9" s="21" t="s">
        <v>472</v>
      </c>
      <c r="B9" s="21" t="s">
        <v>962</v>
      </c>
      <c r="C9" s="24">
        <v>1611805.02</v>
      </c>
      <c r="D9" s="22">
        <v>854.77888540000004</v>
      </c>
      <c r="E9" s="23">
        <v>9.81250963043105</v>
      </c>
      <c r="F9" s="7"/>
    </row>
    <row r="10" spans="1:6" x14ac:dyDescent="0.2">
      <c r="A10" s="21" t="s">
        <v>948</v>
      </c>
      <c r="B10" s="21" t="s">
        <v>982</v>
      </c>
      <c r="C10" s="24">
        <v>1604752.4790000001</v>
      </c>
      <c r="D10" s="22">
        <v>655.17550410000001</v>
      </c>
      <c r="E10" s="23">
        <v>7.5211450041788401</v>
      </c>
      <c r="F10" s="7"/>
    </row>
    <row r="11" spans="1:6" x14ac:dyDescent="0.2">
      <c r="A11" s="21" t="s">
        <v>949</v>
      </c>
      <c r="B11" s="21" t="s">
        <v>983</v>
      </c>
      <c r="C11" s="24">
        <v>4113457.3319999999</v>
      </c>
      <c r="D11" s="22">
        <v>634.0853343</v>
      </c>
      <c r="E11" s="23">
        <v>7.2790385392149997</v>
      </c>
      <c r="F11" s="7"/>
    </row>
    <row r="12" spans="1:6" x14ac:dyDescent="0.2">
      <c r="A12" s="21" t="s">
        <v>950</v>
      </c>
      <c r="B12" s="21" t="s">
        <v>984</v>
      </c>
      <c r="C12" s="24">
        <v>2000149.65</v>
      </c>
      <c r="D12" s="22">
        <v>584.11570319999998</v>
      </c>
      <c r="E12" s="23">
        <v>6.7054077502789999</v>
      </c>
      <c r="F12" s="7"/>
    </row>
    <row r="13" spans="1:6" x14ac:dyDescent="0.2">
      <c r="A13" s="21" t="s">
        <v>951</v>
      </c>
      <c r="B13" s="21" t="s">
        <v>985</v>
      </c>
      <c r="C13" s="24">
        <v>2994043.2119999998</v>
      </c>
      <c r="D13" s="22">
        <v>555.11656979999998</v>
      </c>
      <c r="E13" s="23">
        <v>6.3725096398764496</v>
      </c>
      <c r="F13" s="7"/>
    </row>
    <row r="14" spans="1:6" x14ac:dyDescent="0.2">
      <c r="A14" s="21" t="s">
        <v>952</v>
      </c>
      <c r="B14" s="21" t="s">
        <v>986</v>
      </c>
      <c r="C14" s="24">
        <v>13740.731</v>
      </c>
      <c r="D14" s="22">
        <v>554.68015409999998</v>
      </c>
      <c r="E14" s="23">
        <v>6.3674997673441904</v>
      </c>
      <c r="F14" s="7"/>
    </row>
    <row r="15" spans="1:6" x14ac:dyDescent="0.2">
      <c r="A15" s="21" t="s">
        <v>953</v>
      </c>
      <c r="B15" s="21" t="s">
        <v>987</v>
      </c>
      <c r="C15" s="24">
        <v>2734146.1830000002</v>
      </c>
      <c r="D15" s="22">
        <v>552.94825579999997</v>
      </c>
      <c r="E15" s="23">
        <v>6.3476182880073102</v>
      </c>
      <c r="F15" s="7"/>
    </row>
    <row r="16" spans="1:6" x14ac:dyDescent="0.2">
      <c r="A16" s="21" t="s">
        <v>955</v>
      </c>
      <c r="B16" s="21" t="s">
        <v>954</v>
      </c>
      <c r="C16" s="24">
        <v>23973.544999999998</v>
      </c>
      <c r="D16" s="22">
        <v>2.3973545E-5</v>
      </c>
      <c r="E16" s="23">
        <v>2.7520642496683701E-7</v>
      </c>
      <c r="F16" s="7"/>
    </row>
    <row r="17" spans="1:8" ht="10.5" x14ac:dyDescent="0.25">
      <c r="A17" s="20" t="s">
        <v>27</v>
      </c>
      <c r="B17" s="20"/>
      <c r="C17" s="20"/>
      <c r="D17" s="25">
        <f>SUM(D6:D16)</f>
        <v>8198.5203245735447</v>
      </c>
      <c r="E17" s="26">
        <f>SUM(E6:E16)</f>
        <v>94.115637405475169</v>
      </c>
      <c r="F17" s="14"/>
      <c r="G17" s="14"/>
      <c r="H17" s="14"/>
    </row>
    <row r="18" spans="1:8" x14ac:dyDescent="0.2">
      <c r="A18" s="21"/>
      <c r="B18" s="21"/>
      <c r="C18" s="21"/>
      <c r="D18" s="22"/>
      <c r="E18" s="23"/>
      <c r="F18" s="7"/>
    </row>
    <row r="19" spans="1:8" ht="10.5" x14ac:dyDescent="0.25">
      <c r="A19" s="20" t="s">
        <v>36</v>
      </c>
      <c r="B19" s="20"/>
      <c r="C19" s="20"/>
      <c r="D19" s="25">
        <f>D17</f>
        <v>8198.5203245735447</v>
      </c>
      <c r="E19" s="26">
        <f>E17</f>
        <v>94.115637405475169</v>
      </c>
      <c r="F19" s="14"/>
      <c r="G19" s="14"/>
      <c r="H19" s="14"/>
    </row>
    <row r="20" spans="1:8" ht="10.5" x14ac:dyDescent="0.25">
      <c r="A20" s="20"/>
      <c r="B20" s="20"/>
      <c r="C20" s="20"/>
      <c r="D20" s="25"/>
      <c r="E20" s="26"/>
      <c r="F20" s="14"/>
      <c r="G20" s="14"/>
      <c r="H20" s="14"/>
    </row>
    <row r="21" spans="1:8" ht="10.5" x14ac:dyDescent="0.25">
      <c r="A21" s="20" t="s">
        <v>38</v>
      </c>
      <c r="B21" s="20"/>
      <c r="C21" s="20"/>
      <c r="D21" s="25">
        <f>D23-(D17)</f>
        <v>512.59352492645485</v>
      </c>
      <c r="E21" s="26">
        <f>E23-(E17)</f>
        <v>5.8843625945248306</v>
      </c>
      <c r="F21" s="14"/>
      <c r="G21" s="14"/>
      <c r="H21" s="14"/>
    </row>
    <row r="22" spans="1:8" ht="10.5" x14ac:dyDescent="0.25">
      <c r="A22" s="20"/>
      <c r="B22" s="20"/>
      <c r="C22" s="20"/>
      <c r="D22" s="25"/>
      <c r="E22" s="26"/>
      <c r="F22" s="14"/>
      <c r="G22" s="14"/>
      <c r="H22" s="14"/>
    </row>
    <row r="23" spans="1:8" ht="10.5" x14ac:dyDescent="0.25">
      <c r="A23" s="27" t="s">
        <v>37</v>
      </c>
      <c r="B23" s="27"/>
      <c r="C23" s="27"/>
      <c r="D23" s="28">
        <v>8711.1138494999996</v>
      </c>
      <c r="E23" s="29">
        <v>100</v>
      </c>
      <c r="F23" s="14"/>
      <c r="G23" s="14"/>
      <c r="H23" s="14"/>
    </row>
    <row r="24" spans="1:8" ht="10.5" x14ac:dyDescent="0.25">
      <c r="E24" s="58" t="s">
        <v>942</v>
      </c>
      <c r="F24" s="15"/>
    </row>
    <row r="25" spans="1:8" ht="10.5" x14ac:dyDescent="0.25">
      <c r="A25" s="14" t="s">
        <v>40</v>
      </c>
    </row>
    <row r="26" spans="1:8" ht="10.5" x14ac:dyDescent="0.25">
      <c r="A26" s="14" t="s">
        <v>41</v>
      </c>
    </row>
    <row r="27" spans="1:8" ht="10.5" x14ac:dyDescent="0.25">
      <c r="A27" s="14" t="s">
        <v>42</v>
      </c>
      <c r="B27" s="14"/>
      <c r="C27" s="30" t="s">
        <v>44</v>
      </c>
      <c r="D27" s="30" t="s">
        <v>43</v>
      </c>
    </row>
    <row r="28" spans="1:8" x14ac:dyDescent="0.2">
      <c r="A28" s="7" t="s">
        <v>45</v>
      </c>
      <c r="C28" s="31">
        <v>20.526700000000002</v>
      </c>
      <c r="D28" s="31">
        <v>21.366599999999998</v>
      </c>
    </row>
    <row r="29" spans="1:8" x14ac:dyDescent="0.2">
      <c r="A29" s="7" t="s">
        <v>46</v>
      </c>
      <c r="C29" s="31">
        <v>20.526700000000002</v>
      </c>
      <c r="D29" s="31">
        <v>21.366599999999998</v>
      </c>
    </row>
    <row r="30" spans="1:8" x14ac:dyDescent="0.2">
      <c r="A30" s="7" t="s">
        <v>47</v>
      </c>
      <c r="C30" s="31">
        <v>23.1081</v>
      </c>
      <c r="D30" s="31">
        <v>24.122299999999999</v>
      </c>
    </row>
    <row r="31" spans="1:8" x14ac:dyDescent="0.2">
      <c r="A31" s="7" t="s">
        <v>48</v>
      </c>
      <c r="C31" s="31">
        <v>23.1081</v>
      </c>
      <c r="D31" s="31">
        <v>24.122299999999999</v>
      </c>
    </row>
    <row r="33" spans="1:9" x14ac:dyDescent="0.2">
      <c r="A33" s="7" t="s">
        <v>53</v>
      </c>
    </row>
    <row r="35" spans="1:9" ht="10.5" x14ac:dyDescent="0.25">
      <c r="A35" s="14" t="s">
        <v>49</v>
      </c>
      <c r="D35" s="30" t="s">
        <v>55</v>
      </c>
    </row>
    <row r="37" spans="1:9" ht="10.5" x14ac:dyDescent="0.25">
      <c r="A37" s="14" t="s">
        <v>283</v>
      </c>
      <c r="D37" s="36">
        <v>1.11824038640739</v>
      </c>
    </row>
    <row r="39" spans="1:9" ht="10.5" x14ac:dyDescent="0.25">
      <c r="A39" s="14" t="s">
        <v>993</v>
      </c>
      <c r="D39" s="30" t="s">
        <v>55</v>
      </c>
    </row>
    <row r="41" spans="1:9" ht="10.5" x14ac:dyDescent="0.25">
      <c r="A41" s="64" t="s">
        <v>994</v>
      </c>
      <c r="B41" s="65"/>
      <c r="C41" s="65"/>
      <c r="D41" s="65"/>
      <c r="E41" s="11"/>
      <c r="F41" s="65"/>
      <c r="G41" s="65"/>
      <c r="H41" s="65"/>
      <c r="I41" s="65"/>
    </row>
    <row r="42" spans="1:9" ht="10.5" x14ac:dyDescent="0.25">
      <c r="A42" s="64"/>
      <c r="B42" s="65"/>
      <c r="C42" s="65"/>
      <c r="D42" s="65"/>
      <c r="E42" s="11"/>
      <c r="F42" s="65"/>
      <c r="G42" s="65"/>
      <c r="H42" s="65"/>
      <c r="I42" s="65"/>
    </row>
    <row r="43" spans="1:9" ht="10.5" x14ac:dyDescent="0.25">
      <c r="A43" s="64" t="s">
        <v>997</v>
      </c>
      <c r="B43" s="65"/>
      <c r="C43" s="65"/>
      <c r="D43" s="65"/>
      <c r="E43" s="11"/>
      <c r="F43" s="65"/>
      <c r="G43" s="65"/>
      <c r="H43" s="65"/>
      <c r="I43" s="65"/>
    </row>
    <row r="44" spans="1:9" x14ac:dyDescent="0.2">
      <c r="A44" s="66"/>
      <c r="B44" s="65"/>
      <c r="C44" s="65"/>
      <c r="D44" s="65"/>
      <c r="E44" s="11"/>
      <c r="F44" s="65"/>
      <c r="G44" s="65"/>
      <c r="H44" s="65"/>
      <c r="I44" s="65"/>
    </row>
    <row r="45" spans="1:9" x14ac:dyDescent="0.2">
      <c r="A45" s="65"/>
      <c r="B45" s="65"/>
      <c r="C45" s="65"/>
      <c r="D45" s="65"/>
      <c r="E45" s="11"/>
      <c r="F45" s="65"/>
      <c r="G45" s="65"/>
      <c r="H45" s="65"/>
      <c r="I45" s="65"/>
    </row>
    <row r="46" spans="1:9" x14ac:dyDescent="0.2">
      <c r="A46" s="65"/>
      <c r="B46" s="65"/>
      <c r="C46" s="65"/>
      <c r="D46" s="65"/>
      <c r="E46" s="11"/>
      <c r="F46" s="65"/>
      <c r="G46" s="65"/>
      <c r="H46" s="65"/>
      <c r="I46" s="65"/>
    </row>
    <row r="47" spans="1:9" x14ac:dyDescent="0.2">
      <c r="A47" s="65"/>
      <c r="B47" s="65"/>
      <c r="C47" s="65"/>
      <c r="D47" s="65"/>
      <c r="E47" s="11"/>
      <c r="F47" s="65"/>
      <c r="G47" s="65"/>
      <c r="H47" s="65"/>
      <c r="I47" s="65"/>
    </row>
    <row r="48" spans="1:9" x14ac:dyDescent="0.2">
      <c r="A48" s="65"/>
      <c r="B48" s="65"/>
      <c r="C48" s="65"/>
      <c r="D48" s="65"/>
      <c r="E48" s="11"/>
      <c r="F48" s="65"/>
      <c r="G48" s="65"/>
      <c r="H48" s="65"/>
      <c r="I48" s="65"/>
    </row>
    <row r="49" spans="1:9" x14ac:dyDescent="0.2">
      <c r="A49" s="65"/>
      <c r="B49" s="65"/>
      <c r="C49" s="65"/>
      <c r="D49" s="65"/>
      <c r="E49" s="11"/>
      <c r="F49" s="65"/>
      <c r="G49" s="65"/>
      <c r="H49" s="65"/>
      <c r="I49" s="65"/>
    </row>
    <row r="50" spans="1:9" x14ac:dyDescent="0.2">
      <c r="A50" s="65"/>
      <c r="B50" s="65"/>
      <c r="C50" s="65"/>
      <c r="D50" s="65"/>
      <c r="E50" s="11"/>
      <c r="F50" s="65"/>
      <c r="G50" s="65"/>
      <c r="H50" s="65"/>
      <c r="I50" s="65"/>
    </row>
    <row r="51" spans="1:9" x14ac:dyDescent="0.2">
      <c r="A51" s="65"/>
      <c r="B51" s="65"/>
      <c r="C51" s="65"/>
      <c r="D51" s="65"/>
      <c r="E51" s="11"/>
      <c r="F51" s="65"/>
      <c r="G51" s="65"/>
      <c r="H51" s="65"/>
      <c r="I51" s="65"/>
    </row>
    <row r="52" spans="1:9" x14ac:dyDescent="0.2">
      <c r="A52" s="65"/>
      <c r="B52" s="65"/>
      <c r="C52" s="65"/>
      <c r="D52" s="65"/>
      <c r="E52" s="11"/>
      <c r="F52" s="65"/>
      <c r="G52" s="65"/>
      <c r="H52" s="65"/>
      <c r="I52" s="65"/>
    </row>
    <row r="53" spans="1:9" x14ac:dyDescent="0.2">
      <c r="A53" s="65"/>
      <c r="B53" s="65"/>
      <c r="C53" s="65"/>
      <c r="D53" s="65"/>
      <c r="E53" s="11"/>
      <c r="F53" s="65"/>
      <c r="G53" s="65"/>
      <c r="H53" s="65"/>
      <c r="I53" s="65"/>
    </row>
    <row r="54" spans="1:9" x14ac:dyDescent="0.2">
      <c r="A54" s="65"/>
      <c r="B54" s="65"/>
      <c r="C54" s="65"/>
      <c r="D54" s="65"/>
      <c r="E54" s="11"/>
      <c r="F54" s="65"/>
      <c r="G54" s="65"/>
      <c r="H54" s="65"/>
      <c r="I54" s="65"/>
    </row>
    <row r="55" spans="1:9" ht="10.5" x14ac:dyDescent="0.25">
      <c r="A55" s="65"/>
      <c r="B55" s="67"/>
      <c r="C55" s="67"/>
      <c r="D55" s="67"/>
      <c r="E55" s="67"/>
      <c r="F55" s="65"/>
      <c r="G55" s="65"/>
      <c r="H55" s="65"/>
      <c r="I55" s="65"/>
    </row>
    <row r="56" spans="1:9" x14ac:dyDescent="0.2">
      <c r="A56" s="65"/>
      <c r="B56" s="65"/>
      <c r="C56" s="65"/>
      <c r="D56" s="65"/>
      <c r="E56" s="11"/>
      <c r="F56" s="65"/>
      <c r="G56" s="65"/>
      <c r="H56" s="65"/>
      <c r="I56" s="65"/>
    </row>
    <row r="57" spans="1:9" x14ac:dyDescent="0.2">
      <c r="A57" s="65"/>
      <c r="B57" s="65"/>
      <c r="C57" s="65"/>
      <c r="D57" s="65"/>
      <c r="E57" s="11"/>
      <c r="F57" s="65"/>
      <c r="G57" s="65"/>
      <c r="H57" s="65"/>
      <c r="I57" s="65"/>
    </row>
    <row r="58" spans="1:9" x14ac:dyDescent="0.2">
      <c r="A58" s="65"/>
      <c r="B58" s="65"/>
      <c r="C58" s="65"/>
      <c r="D58" s="65"/>
      <c r="E58" s="11"/>
      <c r="F58" s="65"/>
      <c r="G58" s="65"/>
      <c r="H58" s="65"/>
      <c r="I58" s="65"/>
    </row>
    <row r="59" spans="1:9" x14ac:dyDescent="0.2">
      <c r="A59" s="65"/>
      <c r="B59" s="65"/>
      <c r="C59" s="65"/>
      <c r="D59" s="65"/>
      <c r="E59" s="11"/>
      <c r="F59" s="65"/>
      <c r="G59" s="65"/>
      <c r="H59" s="65"/>
      <c r="I59" s="65"/>
    </row>
    <row r="60" spans="1:9" ht="10.5" x14ac:dyDescent="0.25">
      <c r="A60" s="68" t="s">
        <v>1033</v>
      </c>
      <c r="B60" s="65"/>
      <c r="C60" s="65"/>
      <c r="D60" s="65"/>
      <c r="E60" s="11"/>
      <c r="F60" s="65"/>
      <c r="G60" s="65"/>
      <c r="H60" s="65"/>
      <c r="I60" s="65"/>
    </row>
    <row r="61" spans="1:9" x14ac:dyDescent="0.2">
      <c r="A61" s="65"/>
      <c r="B61" s="65"/>
      <c r="C61" s="65"/>
      <c r="D61" s="65"/>
      <c r="E61" s="11"/>
      <c r="F61" s="65"/>
      <c r="G61" s="65"/>
      <c r="H61" s="65"/>
      <c r="I61" s="65"/>
    </row>
    <row r="62" spans="1:9" ht="10.5" x14ac:dyDescent="0.25">
      <c r="A62" s="64" t="s">
        <v>998</v>
      </c>
      <c r="B62" s="65"/>
      <c r="C62" s="65"/>
      <c r="D62" s="65"/>
      <c r="E62" s="11"/>
      <c r="F62" s="65"/>
      <c r="G62" s="65"/>
      <c r="H62" s="65"/>
      <c r="I62" s="65"/>
    </row>
    <row r="63" spans="1:9" x14ac:dyDescent="0.2">
      <c r="A63" s="65"/>
      <c r="B63" s="65"/>
      <c r="C63" s="65"/>
      <c r="D63" s="65"/>
      <c r="E63" s="11"/>
      <c r="F63" s="65"/>
      <c r="G63" s="65"/>
      <c r="H63" s="65"/>
      <c r="I63" s="65"/>
    </row>
    <row r="64" spans="1:9" x14ac:dyDescent="0.2">
      <c r="A64" s="65"/>
      <c r="B64" s="65"/>
      <c r="C64" s="65"/>
      <c r="D64" s="65"/>
      <c r="E64" s="11"/>
      <c r="F64" s="65"/>
      <c r="G64" s="65"/>
      <c r="H64" s="65"/>
      <c r="I64" s="65"/>
    </row>
    <row r="65" spans="1:9" x14ac:dyDescent="0.2">
      <c r="A65" s="65"/>
      <c r="B65" s="65"/>
      <c r="C65" s="65"/>
      <c r="D65" s="65"/>
      <c r="E65" s="11"/>
      <c r="F65" s="65"/>
      <c r="G65" s="65"/>
      <c r="H65" s="65"/>
      <c r="I65" s="65"/>
    </row>
    <row r="66" spans="1:9" x14ac:dyDescent="0.2">
      <c r="A66" s="65"/>
      <c r="B66" s="65"/>
      <c r="C66" s="65"/>
      <c r="D66" s="65"/>
      <c r="E66" s="11"/>
      <c r="F66" s="65"/>
      <c r="G66" s="65"/>
      <c r="H66" s="65"/>
      <c r="I66" s="65"/>
    </row>
    <row r="67" spans="1:9" x14ac:dyDescent="0.2">
      <c r="A67" s="65"/>
      <c r="B67" s="65"/>
      <c r="C67" s="65"/>
      <c r="D67" s="65"/>
      <c r="E67" s="11"/>
      <c r="F67" s="65"/>
      <c r="G67" s="65"/>
      <c r="H67" s="65"/>
      <c r="I67" s="65"/>
    </row>
    <row r="68" spans="1:9" x14ac:dyDescent="0.2">
      <c r="A68" s="65"/>
      <c r="B68" s="65"/>
      <c r="C68" s="65"/>
      <c r="D68" s="65"/>
      <c r="E68" s="11"/>
      <c r="F68" s="65"/>
      <c r="G68" s="65"/>
      <c r="H68" s="65"/>
      <c r="I68" s="65"/>
    </row>
    <row r="69" spans="1:9" x14ac:dyDescent="0.2">
      <c r="A69" s="65"/>
      <c r="B69" s="65"/>
      <c r="C69" s="65"/>
      <c r="D69" s="65"/>
      <c r="E69" s="11"/>
      <c r="F69" s="65"/>
      <c r="G69" s="65"/>
      <c r="H69" s="65"/>
      <c r="I69" s="65"/>
    </row>
    <row r="70" spans="1:9" x14ac:dyDescent="0.2">
      <c r="A70" s="65"/>
      <c r="B70" s="65"/>
      <c r="C70" s="65"/>
      <c r="D70" s="65"/>
      <c r="E70" s="11"/>
      <c r="F70" s="65"/>
      <c r="G70" s="65"/>
      <c r="H70" s="65"/>
      <c r="I70" s="65"/>
    </row>
    <row r="71" spans="1:9" x14ac:dyDescent="0.2">
      <c r="A71" s="65"/>
      <c r="B71" s="65"/>
      <c r="C71" s="65"/>
      <c r="D71" s="65"/>
      <c r="E71" s="11"/>
      <c r="F71" s="65"/>
      <c r="G71" s="65"/>
      <c r="H71" s="65"/>
      <c r="I71" s="65"/>
    </row>
    <row r="72" spans="1:9" x14ac:dyDescent="0.2">
      <c r="A72" s="65"/>
      <c r="B72" s="65"/>
      <c r="C72" s="65"/>
      <c r="D72" s="65"/>
      <c r="E72" s="11"/>
      <c r="F72" s="65"/>
      <c r="G72" s="65"/>
      <c r="H72" s="65"/>
      <c r="I72" s="65"/>
    </row>
    <row r="73" spans="1:9" x14ac:dyDescent="0.2">
      <c r="A73" s="65"/>
      <c r="B73" s="65"/>
      <c r="C73" s="65"/>
      <c r="D73" s="65"/>
      <c r="E73" s="11"/>
      <c r="F73" s="65"/>
      <c r="G73" s="65"/>
      <c r="H73" s="65"/>
      <c r="I73" s="65"/>
    </row>
    <row r="74" spans="1:9" x14ac:dyDescent="0.2">
      <c r="A74" s="65"/>
      <c r="B74" s="65"/>
      <c r="C74" s="65"/>
      <c r="D74" s="65"/>
      <c r="E74" s="11"/>
      <c r="F74" s="65"/>
      <c r="G74" s="65"/>
      <c r="H74" s="65"/>
      <c r="I74" s="65"/>
    </row>
    <row r="75" spans="1:9" x14ac:dyDescent="0.2">
      <c r="A75" s="65"/>
      <c r="B75" s="65"/>
      <c r="C75" s="65"/>
      <c r="D75" s="65"/>
      <c r="E75" s="11"/>
      <c r="F75" s="65"/>
      <c r="G75" s="65"/>
      <c r="H75" s="65"/>
      <c r="I75" s="65"/>
    </row>
    <row r="76" spans="1:9" x14ac:dyDescent="0.2">
      <c r="A76" s="65"/>
      <c r="B76" s="65"/>
      <c r="C76" s="65"/>
      <c r="D76" s="65"/>
      <c r="E76" s="11"/>
      <c r="F76" s="65"/>
      <c r="G76" s="65"/>
      <c r="H76" s="65"/>
      <c r="I76" s="65"/>
    </row>
    <row r="77" spans="1:9" x14ac:dyDescent="0.2">
      <c r="A77" s="65"/>
      <c r="B77" s="65"/>
      <c r="C77" s="65"/>
      <c r="D77" s="65"/>
      <c r="E77" s="11"/>
      <c r="F77" s="65"/>
      <c r="G77" s="65"/>
      <c r="H77" s="65"/>
      <c r="I77" s="65"/>
    </row>
    <row r="78" spans="1:9" x14ac:dyDescent="0.2">
      <c r="A78" s="65"/>
      <c r="B78" s="65"/>
      <c r="C78" s="65"/>
      <c r="D78" s="65"/>
      <c r="E78" s="11"/>
      <c r="F78" s="65"/>
      <c r="G78" s="65"/>
      <c r="H78" s="65"/>
      <c r="I78" s="65"/>
    </row>
    <row r="79" spans="1:9" ht="10.5" x14ac:dyDescent="0.25">
      <c r="A79" s="64" t="s">
        <v>1034</v>
      </c>
      <c r="B79" s="65"/>
      <c r="C79" s="65"/>
      <c r="D79" s="65"/>
      <c r="E79" s="11"/>
      <c r="F79" s="65"/>
      <c r="G79" s="65"/>
      <c r="H79" s="65"/>
      <c r="I79" s="65"/>
    </row>
    <row r="80" spans="1:9" x14ac:dyDescent="0.2">
      <c r="A80" s="65"/>
      <c r="B80" s="65"/>
      <c r="C80" s="65"/>
      <c r="D80" s="65"/>
      <c r="E80" s="11"/>
      <c r="F80" s="65"/>
      <c r="G80" s="65"/>
      <c r="H80" s="65"/>
      <c r="I80" s="65"/>
    </row>
    <row r="81" spans="1:9" x14ac:dyDescent="0.2">
      <c r="A81" s="65" t="s">
        <v>1001</v>
      </c>
      <c r="B81" s="65"/>
      <c r="C81" s="65"/>
      <c r="D81" s="65"/>
      <c r="E81" s="11"/>
      <c r="F81" s="65"/>
      <c r="G81" s="65"/>
      <c r="H81" s="65"/>
      <c r="I81" s="65"/>
    </row>
  </sheetData>
  <mergeCells count="1">
    <mergeCell ref="A1:F1"/>
  </mergeCells>
  <conditionalFormatting sqref="E5:E24">
    <cfRule type="cellIs" dxfId="19" priority="2" stopIfTrue="1" operator="between">
      <formula>0.009</formula>
      <formula>-0.009</formula>
    </cfRule>
  </conditionalFormatting>
  <conditionalFormatting sqref="F2:F3 F24:F40">
    <cfRule type="cellIs" dxfId="18" priority="3" stopIfTrue="1" operator="between">
      <formula>0.009</formula>
      <formula>-0.009</formula>
    </cfRule>
  </conditionalFormatting>
  <conditionalFormatting sqref="F82:F65536">
    <cfRule type="cellIs" dxfId="17"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276"/>
  <sheetViews>
    <sheetView workbookViewId="0">
      <selection sqref="A1:F1"/>
    </sheetView>
  </sheetViews>
  <sheetFormatPr defaultColWidth="9.08984375" defaultRowHeight="10" x14ac:dyDescent="0.2"/>
  <cols>
    <col min="1" max="1" width="35" style="7" bestFit="1" customWidth="1"/>
    <col min="2" max="2" width="79.81640625" style="7" bestFit="1" customWidth="1"/>
    <col min="3" max="3" width="24.6328125" style="7" bestFit="1" customWidth="1"/>
    <col min="4" max="4" width="26.6328125" style="7" customWidth="1"/>
    <col min="5" max="5" width="26.54296875" style="10" customWidth="1"/>
    <col min="6" max="6" width="14.6328125" style="11" bestFit="1" customWidth="1"/>
    <col min="7" max="16384" width="9.08984375" style="7"/>
  </cols>
  <sheetData>
    <row r="1" spans="1:8" s="1" customFormat="1" ht="14" x14ac:dyDescent="0.25">
      <c r="A1" s="106" t="s">
        <v>976</v>
      </c>
      <c r="B1" s="107"/>
      <c r="C1" s="107"/>
      <c r="D1" s="107"/>
      <c r="E1" s="107"/>
      <c r="F1" s="107"/>
    </row>
    <row r="2" spans="1:8" s="1" customFormat="1" ht="11.5" x14ac:dyDescent="0.25">
      <c r="E2" s="5"/>
      <c r="F2" s="9"/>
    </row>
    <row r="3" spans="1:8" s="1" customFormat="1" ht="11.5" x14ac:dyDescent="0.25">
      <c r="A3" s="8" t="s">
        <v>7</v>
      </c>
      <c r="B3" s="2"/>
      <c r="C3" s="3"/>
      <c r="D3" s="3"/>
      <c r="E3" s="4"/>
      <c r="F3" s="9"/>
    </row>
    <row r="4" spans="1:8" s="1" customFormat="1" ht="27.75" customHeight="1" x14ac:dyDescent="0.25">
      <c r="A4" s="6" t="s">
        <v>2</v>
      </c>
      <c r="B4" s="6" t="s">
        <v>0</v>
      </c>
      <c r="C4" s="13" t="s">
        <v>1</v>
      </c>
      <c r="D4" s="53" t="s">
        <v>6</v>
      </c>
      <c r="E4" s="12" t="s">
        <v>3</v>
      </c>
    </row>
    <row r="5" spans="1:8" ht="10.5" x14ac:dyDescent="0.25">
      <c r="A5" s="16" t="s">
        <v>35</v>
      </c>
      <c r="B5" s="17"/>
      <c r="C5" s="17"/>
      <c r="D5" s="18"/>
      <c r="E5" s="19"/>
      <c r="F5" s="7"/>
    </row>
    <row r="6" spans="1:8" x14ac:dyDescent="0.2">
      <c r="A6" s="21" t="s">
        <v>957</v>
      </c>
      <c r="B6" s="62" t="s">
        <v>956</v>
      </c>
      <c r="C6" s="24">
        <v>3560335.358</v>
      </c>
      <c r="D6" s="22">
        <v>66265.235830000005</v>
      </c>
      <c r="E6" s="23">
        <v>50.629331876742199</v>
      </c>
      <c r="F6" s="7"/>
    </row>
    <row r="7" spans="1:8" x14ac:dyDescent="0.2">
      <c r="A7" s="21" t="s">
        <v>958</v>
      </c>
      <c r="B7" s="21" t="s">
        <v>988</v>
      </c>
      <c r="C7" s="24">
        <v>45938623.778999999</v>
      </c>
      <c r="D7" s="22">
        <v>30912.51339</v>
      </c>
      <c r="E7" s="23">
        <v>23.618415900332401</v>
      </c>
      <c r="F7" s="7"/>
    </row>
    <row r="8" spans="1:8" x14ac:dyDescent="0.2">
      <c r="A8" s="21" t="s">
        <v>959</v>
      </c>
      <c r="B8" s="21" t="s">
        <v>989</v>
      </c>
      <c r="C8" s="24">
        <v>88114241.232999995</v>
      </c>
      <c r="D8" s="22">
        <v>30819.189470000001</v>
      </c>
      <c r="E8" s="23">
        <v>23.547112634622501</v>
      </c>
      <c r="F8" s="7"/>
    </row>
    <row r="9" spans="1:8" x14ac:dyDescent="0.2">
      <c r="A9" s="21" t="s">
        <v>961</v>
      </c>
      <c r="B9" s="21" t="s">
        <v>960</v>
      </c>
      <c r="C9" s="24">
        <v>1483902.88</v>
      </c>
      <c r="D9" s="22">
        <v>1.48390288E-3</v>
      </c>
      <c r="E9" s="23">
        <v>1.13376207665077E-6</v>
      </c>
      <c r="F9" s="7"/>
    </row>
    <row r="10" spans="1:8" x14ac:dyDescent="0.2">
      <c r="A10" s="21" t="s">
        <v>955</v>
      </c>
      <c r="B10" s="21" t="s">
        <v>954</v>
      </c>
      <c r="C10" s="24">
        <v>1370528.45</v>
      </c>
      <c r="D10" s="22">
        <v>1.3705284499999999E-3</v>
      </c>
      <c r="E10" s="23">
        <v>1.04713940684646E-6</v>
      </c>
      <c r="F10" s="7"/>
    </row>
    <row r="11" spans="1:8" ht="10.5" x14ac:dyDescent="0.25">
      <c r="A11" s="20" t="s">
        <v>27</v>
      </c>
      <c r="B11" s="20"/>
      <c r="C11" s="20"/>
      <c r="D11" s="25">
        <f>SUM(D6:D10)</f>
        <v>127996.94154443132</v>
      </c>
      <c r="E11" s="26">
        <f>SUM(E6:E10)</f>
        <v>97.794862592598591</v>
      </c>
      <c r="F11" s="14"/>
      <c r="G11" s="14"/>
      <c r="H11" s="14"/>
    </row>
    <row r="12" spans="1:8" x14ac:dyDescent="0.2">
      <c r="A12" s="21"/>
      <c r="B12" s="21"/>
      <c r="C12" s="21"/>
      <c r="D12" s="22"/>
      <c r="E12" s="23"/>
      <c r="F12" s="7"/>
    </row>
    <row r="13" spans="1:8" ht="10.5" x14ac:dyDescent="0.25">
      <c r="A13" s="20" t="s">
        <v>36</v>
      </c>
      <c r="B13" s="20"/>
      <c r="C13" s="20"/>
      <c r="D13" s="25">
        <f>D11</f>
        <v>127996.94154443132</v>
      </c>
      <c r="E13" s="26">
        <f>E11</f>
        <v>97.794862592598591</v>
      </c>
      <c r="F13" s="14"/>
      <c r="G13" s="14"/>
      <c r="H13" s="14"/>
    </row>
    <row r="14" spans="1:8" ht="10.5" x14ac:dyDescent="0.25">
      <c r="A14" s="20"/>
      <c r="B14" s="20"/>
      <c r="C14" s="20"/>
      <c r="D14" s="25"/>
      <c r="E14" s="26"/>
      <c r="F14" s="14"/>
      <c r="G14" s="14"/>
      <c r="H14" s="14"/>
    </row>
    <row r="15" spans="1:8" ht="10.5" x14ac:dyDescent="0.25">
      <c r="A15" s="20" t="s">
        <v>38</v>
      </c>
      <c r="B15" s="20"/>
      <c r="C15" s="20"/>
      <c r="D15" s="25">
        <f>D17-(D11)</f>
        <v>2886.1520569686836</v>
      </c>
      <c r="E15" s="26">
        <f>E17-(E11)</f>
        <v>2.2051374074014092</v>
      </c>
      <c r="F15" s="14"/>
      <c r="G15" s="14"/>
      <c r="H15" s="14"/>
    </row>
    <row r="16" spans="1:8" ht="10.5" x14ac:dyDescent="0.25">
      <c r="A16" s="20"/>
      <c r="B16" s="20"/>
      <c r="C16" s="20"/>
      <c r="D16" s="25"/>
      <c r="E16" s="26"/>
      <c r="F16" s="14"/>
      <c r="G16" s="14"/>
      <c r="H16" s="14"/>
    </row>
    <row r="17" spans="1:8" ht="10.5" x14ac:dyDescent="0.25">
      <c r="A17" s="27" t="s">
        <v>37</v>
      </c>
      <c r="B17" s="27"/>
      <c r="C17" s="27"/>
      <c r="D17" s="28">
        <v>130883.0936014</v>
      </c>
      <c r="E17" s="29">
        <v>100</v>
      </c>
      <c r="F17" s="14"/>
      <c r="G17" s="14"/>
      <c r="H17" s="14"/>
    </row>
    <row r="18" spans="1:8" ht="10.5" x14ac:dyDescent="0.25">
      <c r="E18" s="58" t="s">
        <v>942</v>
      </c>
      <c r="F18" s="15"/>
    </row>
    <row r="19" spans="1:8" ht="10.5" x14ac:dyDescent="0.25">
      <c r="A19" s="14" t="s">
        <v>40</v>
      </c>
    </row>
    <row r="20" spans="1:8" ht="10.5" x14ac:dyDescent="0.25">
      <c r="A20" s="14" t="s">
        <v>41</v>
      </c>
    </row>
    <row r="21" spans="1:8" ht="10.5" x14ac:dyDescent="0.25">
      <c r="A21" s="14" t="s">
        <v>42</v>
      </c>
      <c r="B21" s="14"/>
      <c r="C21" s="30" t="s">
        <v>44</v>
      </c>
      <c r="D21" s="30" t="s">
        <v>43</v>
      </c>
    </row>
    <row r="22" spans="1:8" x14ac:dyDescent="0.2">
      <c r="A22" s="7" t="s">
        <v>45</v>
      </c>
      <c r="C22" s="31">
        <v>161.05719999999999</v>
      </c>
      <c r="D22" s="31">
        <v>167.5016</v>
      </c>
    </row>
    <row r="23" spans="1:8" x14ac:dyDescent="0.2">
      <c r="A23" s="7" t="s">
        <v>46</v>
      </c>
      <c r="C23" s="31">
        <v>42.798499999999997</v>
      </c>
      <c r="D23" s="31">
        <v>42.850200000000001</v>
      </c>
    </row>
    <row r="24" spans="1:8" x14ac:dyDescent="0.2">
      <c r="A24" s="7" t="s">
        <v>47</v>
      </c>
      <c r="C24" s="31">
        <v>181.6969</v>
      </c>
      <c r="D24" s="31">
        <v>189.85</v>
      </c>
    </row>
    <row r="25" spans="1:8" x14ac:dyDescent="0.2">
      <c r="A25" s="7" t="s">
        <v>48</v>
      </c>
      <c r="C25" s="31">
        <v>50.543399999999998</v>
      </c>
      <c r="D25" s="31">
        <v>50.791899999999998</v>
      </c>
    </row>
    <row r="27" spans="1:8" ht="10.5" x14ac:dyDescent="0.25">
      <c r="A27" s="14" t="s">
        <v>49</v>
      </c>
    </row>
    <row r="28" spans="1:8" ht="10.5" x14ac:dyDescent="0.25">
      <c r="A28" s="108" t="s">
        <v>50</v>
      </c>
      <c r="B28" s="109"/>
      <c r="C28" s="32" t="s">
        <v>51</v>
      </c>
    </row>
    <row r="29" spans="1:8" x14ac:dyDescent="0.2">
      <c r="A29" s="104" t="s">
        <v>46</v>
      </c>
      <c r="B29" s="105"/>
      <c r="C29" s="33">
        <v>1.65</v>
      </c>
    </row>
    <row r="30" spans="1:8" x14ac:dyDescent="0.2">
      <c r="A30" s="104" t="s">
        <v>48</v>
      </c>
      <c r="B30" s="105"/>
      <c r="C30" s="33">
        <v>2</v>
      </c>
    </row>
    <row r="31" spans="1:8" x14ac:dyDescent="0.2">
      <c r="A31" s="7" t="s">
        <v>52</v>
      </c>
    </row>
    <row r="32" spans="1:8" x14ac:dyDescent="0.2">
      <c r="A32" s="7" t="s">
        <v>53</v>
      </c>
    </row>
    <row r="34" spans="1:9" ht="10.5" x14ac:dyDescent="0.25">
      <c r="A34" s="14" t="s">
        <v>283</v>
      </c>
      <c r="D34" s="36">
        <v>0.10977419130704499</v>
      </c>
    </row>
    <row r="36" spans="1:9" ht="10.5" x14ac:dyDescent="0.25">
      <c r="A36" s="14" t="s">
        <v>993</v>
      </c>
      <c r="D36" s="30" t="s">
        <v>55</v>
      </c>
    </row>
    <row r="38" spans="1:9" ht="10.5" x14ac:dyDescent="0.25">
      <c r="A38" s="64" t="s">
        <v>994</v>
      </c>
      <c r="B38" s="65"/>
      <c r="C38" s="65"/>
      <c r="D38" s="65"/>
      <c r="E38" s="11"/>
      <c r="F38" s="65"/>
      <c r="G38" s="65"/>
      <c r="H38" s="65"/>
      <c r="I38" s="65"/>
    </row>
    <row r="39" spans="1:9" x14ac:dyDescent="0.2">
      <c r="A39" s="66"/>
      <c r="B39" s="65"/>
      <c r="C39" s="65"/>
      <c r="D39" s="65"/>
      <c r="E39" s="11"/>
      <c r="F39" s="65"/>
      <c r="G39" s="65"/>
      <c r="H39" s="65"/>
      <c r="I39" s="65"/>
    </row>
    <row r="40" spans="1:9" ht="10.5" x14ac:dyDescent="0.25">
      <c r="A40" s="64" t="s">
        <v>997</v>
      </c>
      <c r="B40" s="65"/>
      <c r="C40" s="65"/>
      <c r="D40" s="65"/>
      <c r="E40" s="11"/>
      <c r="F40" s="65"/>
      <c r="G40" s="65"/>
      <c r="H40" s="65"/>
      <c r="I40" s="65"/>
    </row>
    <row r="41" spans="1:9" x14ac:dyDescent="0.2">
      <c r="A41" s="66"/>
      <c r="B41" s="65"/>
      <c r="C41" s="65"/>
      <c r="D41" s="65"/>
      <c r="E41" s="11"/>
      <c r="F41" s="65"/>
      <c r="G41" s="65"/>
      <c r="H41" s="65"/>
      <c r="I41" s="65"/>
    </row>
    <row r="42" spans="1:9" x14ac:dyDescent="0.2">
      <c r="A42" s="65"/>
      <c r="B42" s="65"/>
      <c r="C42" s="65"/>
      <c r="D42" s="65"/>
      <c r="E42" s="11"/>
      <c r="F42" s="65"/>
      <c r="G42" s="65"/>
      <c r="H42" s="65"/>
      <c r="I42" s="65"/>
    </row>
    <row r="43" spans="1:9" x14ac:dyDescent="0.2">
      <c r="A43" s="65"/>
      <c r="B43" s="65"/>
      <c r="C43" s="65"/>
      <c r="D43" s="65"/>
      <c r="E43" s="11"/>
      <c r="F43" s="65"/>
      <c r="G43" s="65"/>
      <c r="H43" s="65"/>
      <c r="I43" s="65"/>
    </row>
    <row r="44" spans="1:9" x14ac:dyDescent="0.2">
      <c r="A44" s="65"/>
      <c r="B44" s="65"/>
      <c r="C44" s="65"/>
      <c r="D44" s="65"/>
      <c r="E44" s="11"/>
      <c r="F44" s="65"/>
      <c r="G44" s="65"/>
      <c r="H44" s="65"/>
      <c r="I44" s="65"/>
    </row>
    <row r="45" spans="1:9" x14ac:dyDescent="0.2">
      <c r="A45" s="65"/>
      <c r="B45" s="65"/>
      <c r="C45" s="65"/>
      <c r="D45" s="65"/>
      <c r="E45" s="11"/>
      <c r="F45" s="65"/>
      <c r="G45" s="65"/>
      <c r="H45" s="65"/>
      <c r="I45" s="65"/>
    </row>
    <row r="46" spans="1:9" x14ac:dyDescent="0.2">
      <c r="A46" s="65"/>
      <c r="B46" s="65"/>
      <c r="C46" s="65"/>
      <c r="D46" s="65"/>
      <c r="E46" s="11"/>
      <c r="F46" s="65"/>
      <c r="G46" s="65"/>
      <c r="H46" s="65"/>
      <c r="I46" s="65"/>
    </row>
    <row r="47" spans="1:9" x14ac:dyDescent="0.2">
      <c r="A47" s="65"/>
      <c r="B47" s="65"/>
      <c r="C47" s="65"/>
      <c r="D47" s="65"/>
      <c r="E47" s="11"/>
      <c r="F47" s="65"/>
      <c r="G47" s="65"/>
      <c r="H47" s="65"/>
      <c r="I47" s="65"/>
    </row>
    <row r="48" spans="1:9" x14ac:dyDescent="0.2">
      <c r="A48" s="65"/>
      <c r="B48" s="65"/>
      <c r="C48" s="65"/>
      <c r="D48" s="65"/>
      <c r="E48" s="11"/>
      <c r="F48" s="65"/>
      <c r="G48" s="65"/>
      <c r="H48" s="65"/>
      <c r="I48" s="65"/>
    </row>
    <row r="49" spans="1:9" x14ac:dyDescent="0.2">
      <c r="A49" s="65"/>
      <c r="B49" s="65"/>
      <c r="C49" s="65"/>
      <c r="D49" s="65"/>
      <c r="E49" s="11"/>
      <c r="F49" s="65"/>
      <c r="G49" s="65"/>
      <c r="H49" s="65"/>
      <c r="I49" s="65"/>
    </row>
    <row r="50" spans="1:9" x14ac:dyDescent="0.2">
      <c r="A50" s="65"/>
      <c r="B50" s="65"/>
      <c r="C50" s="65"/>
      <c r="D50" s="65"/>
      <c r="E50" s="11"/>
      <c r="F50" s="65"/>
      <c r="G50" s="65"/>
      <c r="H50" s="65"/>
      <c r="I50" s="65"/>
    </row>
    <row r="51" spans="1:9" x14ac:dyDescent="0.2">
      <c r="A51" s="65"/>
      <c r="B51" s="65"/>
      <c r="C51" s="65"/>
      <c r="D51" s="65"/>
      <c r="E51" s="11"/>
      <c r="F51" s="65"/>
      <c r="G51" s="65"/>
      <c r="H51" s="65"/>
      <c r="I51" s="65"/>
    </row>
    <row r="52" spans="1:9" x14ac:dyDescent="0.2">
      <c r="A52" s="65"/>
      <c r="B52" s="65"/>
      <c r="C52" s="65"/>
      <c r="D52" s="65"/>
      <c r="E52" s="11"/>
      <c r="F52" s="65"/>
      <c r="G52" s="65"/>
      <c r="H52" s="65"/>
      <c r="I52" s="65"/>
    </row>
    <row r="53" spans="1:9" x14ac:dyDescent="0.2">
      <c r="A53" s="65"/>
      <c r="B53" s="65"/>
      <c r="C53" s="65"/>
      <c r="D53" s="65"/>
      <c r="E53" s="11"/>
      <c r="F53" s="65"/>
      <c r="G53" s="65"/>
      <c r="H53" s="65"/>
      <c r="I53" s="65"/>
    </row>
    <row r="54" spans="1:9" x14ac:dyDescent="0.2">
      <c r="A54" s="65"/>
      <c r="B54" s="65"/>
      <c r="C54" s="65"/>
      <c r="D54" s="65"/>
      <c r="E54" s="11"/>
      <c r="F54" s="65"/>
      <c r="G54" s="65"/>
      <c r="H54" s="65"/>
      <c r="I54" s="65"/>
    </row>
    <row r="55" spans="1:9" x14ac:dyDescent="0.2">
      <c r="A55" s="65"/>
      <c r="B55" s="65"/>
      <c r="C55" s="65"/>
      <c r="D55" s="65"/>
      <c r="E55" s="11"/>
      <c r="F55" s="65"/>
      <c r="G55" s="65"/>
      <c r="H55" s="65"/>
      <c r="I55" s="65"/>
    </row>
    <row r="56" spans="1:9" x14ac:dyDescent="0.2">
      <c r="A56" s="65"/>
      <c r="B56" s="65"/>
      <c r="C56" s="65"/>
      <c r="D56" s="65"/>
      <c r="E56" s="11"/>
      <c r="F56" s="65"/>
      <c r="G56" s="65"/>
      <c r="H56" s="65"/>
      <c r="I56" s="65"/>
    </row>
    <row r="57" spans="1:9" x14ac:dyDescent="0.2">
      <c r="A57" s="65"/>
      <c r="B57" s="65"/>
      <c r="C57" s="65"/>
      <c r="D57" s="65"/>
      <c r="E57" s="11"/>
      <c r="F57" s="65"/>
      <c r="G57" s="65"/>
      <c r="H57" s="65"/>
      <c r="I57" s="65"/>
    </row>
    <row r="58" spans="1:9" ht="10.5" x14ac:dyDescent="0.25">
      <c r="A58" s="64"/>
      <c r="B58" s="65"/>
      <c r="C58" s="65"/>
      <c r="D58" s="65"/>
      <c r="E58" s="11"/>
      <c r="F58" s="65"/>
      <c r="G58" s="65"/>
      <c r="H58" s="65"/>
      <c r="I58" s="65"/>
    </row>
    <row r="59" spans="1:9" ht="10.5" x14ac:dyDescent="0.25">
      <c r="A59" s="64" t="s">
        <v>1035</v>
      </c>
      <c r="B59" s="65"/>
      <c r="C59" s="65"/>
      <c r="D59" s="65"/>
      <c r="E59" s="11"/>
      <c r="F59" s="65"/>
      <c r="G59" s="65"/>
      <c r="H59" s="65"/>
      <c r="I59" s="65"/>
    </row>
    <row r="60" spans="1:9" x14ac:dyDescent="0.2">
      <c r="A60" s="65"/>
      <c r="B60" s="65"/>
      <c r="C60" s="65"/>
      <c r="D60" s="65"/>
      <c r="E60" s="11"/>
      <c r="F60" s="65"/>
      <c r="G60" s="65"/>
      <c r="H60" s="65"/>
      <c r="I60" s="65"/>
    </row>
    <row r="61" spans="1:9" ht="10.5" x14ac:dyDescent="0.25">
      <c r="A61" s="64" t="s">
        <v>998</v>
      </c>
      <c r="B61" s="65"/>
      <c r="C61" s="65"/>
      <c r="D61" s="65"/>
      <c r="E61" s="11"/>
      <c r="F61" s="65"/>
      <c r="G61" s="65"/>
      <c r="H61" s="65"/>
      <c r="I61" s="65"/>
    </row>
    <row r="62" spans="1:9" x14ac:dyDescent="0.2">
      <c r="A62" s="65"/>
      <c r="B62" s="65"/>
      <c r="C62" s="65"/>
      <c r="D62" s="65"/>
      <c r="E62" s="11"/>
      <c r="F62" s="65"/>
      <c r="G62" s="65"/>
      <c r="H62" s="65"/>
      <c r="I62" s="65"/>
    </row>
    <row r="63" spans="1:9" x14ac:dyDescent="0.2">
      <c r="A63" s="65"/>
      <c r="B63" s="65"/>
      <c r="C63" s="65"/>
      <c r="D63" s="65"/>
      <c r="E63" s="11"/>
      <c r="F63" s="65"/>
      <c r="G63" s="65"/>
      <c r="H63" s="65"/>
      <c r="I63" s="65"/>
    </row>
    <row r="64" spans="1:9" x14ac:dyDescent="0.2">
      <c r="A64" s="65"/>
      <c r="B64" s="65"/>
      <c r="C64" s="65"/>
      <c r="D64" s="65"/>
      <c r="E64" s="11"/>
      <c r="F64" s="65"/>
      <c r="G64" s="65"/>
      <c r="H64" s="65"/>
      <c r="I64" s="65"/>
    </row>
    <row r="65" spans="1:9" x14ac:dyDescent="0.2">
      <c r="A65" s="65"/>
      <c r="B65" s="65"/>
      <c r="C65" s="65"/>
      <c r="D65" s="65"/>
      <c r="E65" s="11"/>
      <c r="F65" s="65"/>
      <c r="G65" s="65"/>
      <c r="H65" s="65"/>
      <c r="I65" s="65"/>
    </row>
    <row r="66" spans="1:9" x14ac:dyDescent="0.2">
      <c r="A66" s="65"/>
      <c r="B66" s="65"/>
      <c r="C66" s="65"/>
      <c r="D66" s="65"/>
      <c r="E66" s="11"/>
      <c r="F66" s="65"/>
      <c r="G66" s="65"/>
      <c r="H66" s="65"/>
      <c r="I66" s="65"/>
    </row>
    <row r="67" spans="1:9" x14ac:dyDescent="0.2">
      <c r="A67" s="65"/>
      <c r="B67" s="65"/>
      <c r="C67" s="65"/>
      <c r="D67" s="65"/>
      <c r="E67" s="11"/>
      <c r="F67" s="65"/>
      <c r="G67" s="65"/>
      <c r="H67" s="65"/>
      <c r="I67" s="65"/>
    </row>
    <row r="68" spans="1:9" x14ac:dyDescent="0.2">
      <c r="A68" s="65"/>
      <c r="B68" s="65"/>
      <c r="C68" s="65"/>
      <c r="D68" s="65"/>
      <c r="E68" s="11"/>
      <c r="F68" s="65"/>
      <c r="G68" s="65"/>
      <c r="H68" s="65"/>
      <c r="I68" s="65"/>
    </row>
    <row r="69" spans="1:9" x14ac:dyDescent="0.2">
      <c r="A69" s="65"/>
      <c r="B69" s="65"/>
      <c r="C69" s="65"/>
      <c r="D69" s="65"/>
      <c r="E69" s="11"/>
      <c r="F69" s="65"/>
      <c r="G69" s="65"/>
      <c r="H69" s="65"/>
      <c r="I69" s="65"/>
    </row>
    <row r="70" spans="1:9" x14ac:dyDescent="0.2">
      <c r="A70" s="65"/>
      <c r="B70" s="65"/>
      <c r="C70" s="65"/>
      <c r="D70" s="65"/>
      <c r="E70" s="11"/>
      <c r="F70" s="65"/>
      <c r="G70" s="65"/>
      <c r="H70" s="65"/>
      <c r="I70" s="65"/>
    </row>
    <row r="71" spans="1:9" x14ac:dyDescent="0.2">
      <c r="A71" s="65"/>
      <c r="B71" s="65"/>
      <c r="C71" s="65"/>
      <c r="D71" s="65"/>
      <c r="E71" s="11"/>
      <c r="F71" s="65"/>
      <c r="G71" s="65"/>
      <c r="H71" s="65"/>
      <c r="I71" s="65"/>
    </row>
    <row r="72" spans="1:9" x14ac:dyDescent="0.2">
      <c r="A72" s="65"/>
      <c r="B72" s="69"/>
      <c r="C72" s="69"/>
      <c r="D72" s="69"/>
      <c r="E72" s="69"/>
      <c r="F72" s="65"/>
      <c r="G72" s="65"/>
      <c r="H72" s="65"/>
      <c r="I72" s="65"/>
    </row>
    <row r="73" spans="1:9" x14ac:dyDescent="0.2">
      <c r="A73" s="65"/>
      <c r="B73" s="65"/>
      <c r="C73" s="65"/>
      <c r="D73" s="65"/>
      <c r="E73" s="11"/>
      <c r="F73" s="65"/>
      <c r="G73" s="65"/>
      <c r="H73" s="65"/>
      <c r="I73" s="65"/>
    </row>
    <row r="74" spans="1:9" x14ac:dyDescent="0.2">
      <c r="A74" s="65"/>
      <c r="B74" s="65"/>
      <c r="C74" s="65"/>
      <c r="D74" s="65"/>
      <c r="E74" s="11"/>
      <c r="F74" s="65"/>
      <c r="G74" s="65"/>
      <c r="H74" s="65"/>
      <c r="I74" s="65"/>
    </row>
    <row r="75" spans="1:9" x14ac:dyDescent="0.2">
      <c r="A75" s="65"/>
      <c r="B75" s="65"/>
      <c r="C75" s="65"/>
      <c r="D75" s="65"/>
      <c r="E75" s="11"/>
      <c r="F75" s="65"/>
      <c r="G75" s="65"/>
      <c r="H75" s="65"/>
      <c r="I75" s="65"/>
    </row>
    <row r="76" spans="1:9" x14ac:dyDescent="0.2">
      <c r="A76" s="65"/>
      <c r="B76" s="65"/>
      <c r="C76" s="65"/>
      <c r="D76" s="65"/>
      <c r="E76" s="11"/>
      <c r="F76" s="65"/>
      <c r="G76" s="65"/>
      <c r="H76" s="65"/>
      <c r="I76" s="65"/>
    </row>
    <row r="77" spans="1:9" x14ac:dyDescent="0.2">
      <c r="A77" s="70" t="s">
        <v>1036</v>
      </c>
      <c r="B77" s="65"/>
      <c r="C77" s="65"/>
      <c r="D77" s="65"/>
      <c r="E77" s="11"/>
      <c r="F77" s="65"/>
      <c r="G77" s="65"/>
      <c r="H77" s="65"/>
      <c r="I77" s="65"/>
    </row>
    <row r="78" spans="1:9" x14ac:dyDescent="0.2">
      <c r="A78" s="65"/>
      <c r="B78" s="65"/>
      <c r="C78" s="65"/>
      <c r="D78" s="65"/>
      <c r="E78" s="11"/>
      <c r="F78" s="65"/>
      <c r="G78" s="65"/>
      <c r="H78" s="65"/>
      <c r="I78" s="65"/>
    </row>
    <row r="79" spans="1:9" x14ac:dyDescent="0.2">
      <c r="A79" s="7" t="s">
        <v>1037</v>
      </c>
      <c r="B79" s="65"/>
      <c r="C79" s="65"/>
      <c r="D79" s="65"/>
      <c r="E79" s="11"/>
      <c r="F79" s="65"/>
      <c r="G79" s="65"/>
      <c r="H79" s="65"/>
      <c r="I79" s="65"/>
    </row>
    <row r="80" spans="1:9" x14ac:dyDescent="0.2">
      <c r="A80" s="65"/>
      <c r="B80" s="65"/>
      <c r="C80" s="65"/>
      <c r="D80" s="65"/>
      <c r="E80" s="11"/>
      <c r="F80" s="65"/>
      <c r="G80" s="65"/>
      <c r="H80" s="65"/>
      <c r="I80" s="65"/>
    </row>
    <row r="81" spans="1:9" x14ac:dyDescent="0.2">
      <c r="A81" s="65" t="s">
        <v>1001</v>
      </c>
      <c r="B81" s="65"/>
      <c r="C81" s="65"/>
      <c r="D81" s="65"/>
      <c r="E81" s="11"/>
      <c r="F81" s="65"/>
      <c r="G81" s="65"/>
      <c r="H81" s="65"/>
      <c r="I81" s="65"/>
    </row>
    <row r="82" spans="1:9" x14ac:dyDescent="0.2">
      <c r="A82" s="65"/>
      <c r="B82" s="65"/>
      <c r="C82" s="65"/>
      <c r="D82" s="65"/>
      <c r="E82" s="11"/>
      <c r="F82" s="65"/>
      <c r="G82" s="65"/>
      <c r="H82" s="65"/>
      <c r="I82" s="65"/>
    </row>
    <row r="83" spans="1:9" x14ac:dyDescent="0.2">
      <c r="A83" s="65"/>
      <c r="B83" s="65"/>
      <c r="C83" s="65"/>
      <c r="D83" s="65"/>
      <c r="E83" s="11"/>
      <c r="F83" s="65"/>
      <c r="G83" s="65"/>
      <c r="H83" s="65"/>
      <c r="I83" s="65"/>
    </row>
    <row r="84" spans="1:9" x14ac:dyDescent="0.2">
      <c r="A84" s="65"/>
      <c r="B84" s="65"/>
      <c r="C84" s="65"/>
      <c r="D84" s="65"/>
      <c r="E84" s="11"/>
      <c r="F84" s="65"/>
      <c r="G84" s="65"/>
      <c r="H84" s="65"/>
      <c r="I84" s="65"/>
    </row>
    <row r="85" spans="1:9" x14ac:dyDescent="0.2">
      <c r="A85" s="65"/>
      <c r="B85" s="65"/>
      <c r="C85" s="65"/>
      <c r="D85" s="65"/>
      <c r="E85" s="11"/>
      <c r="F85" s="65"/>
      <c r="G85" s="65"/>
      <c r="H85" s="65"/>
      <c r="I85" s="65"/>
    </row>
    <row r="86" spans="1:9" x14ac:dyDescent="0.2">
      <c r="A86" s="65"/>
      <c r="B86" s="65"/>
      <c r="C86" s="65"/>
      <c r="D86" s="65"/>
      <c r="E86" s="11"/>
      <c r="F86" s="65"/>
      <c r="G86" s="65"/>
      <c r="H86" s="65"/>
      <c r="I86" s="65"/>
    </row>
    <row r="87" spans="1:9" x14ac:dyDescent="0.2">
      <c r="A87" s="65"/>
      <c r="B87" s="65"/>
      <c r="C87" s="65"/>
      <c r="D87" s="65"/>
      <c r="E87" s="11"/>
      <c r="F87" s="65"/>
      <c r="G87" s="65"/>
      <c r="H87" s="65"/>
      <c r="I87" s="65"/>
    </row>
    <row r="88" spans="1:9" x14ac:dyDescent="0.2">
      <c r="A88" s="65"/>
      <c r="B88" s="65"/>
      <c r="C88" s="65"/>
      <c r="D88" s="65"/>
      <c r="E88" s="11"/>
      <c r="F88" s="65"/>
      <c r="G88" s="65"/>
      <c r="H88" s="65"/>
      <c r="I88" s="65"/>
    </row>
    <row r="89" spans="1:9" x14ac:dyDescent="0.2">
      <c r="A89" s="65"/>
      <c r="B89" s="65"/>
      <c r="C89" s="65"/>
      <c r="D89" s="65"/>
      <c r="E89" s="11"/>
      <c r="F89" s="65"/>
      <c r="G89" s="65"/>
      <c r="H89" s="65"/>
      <c r="I89" s="65"/>
    </row>
    <row r="90" spans="1:9" x14ac:dyDescent="0.2">
      <c r="A90" s="65"/>
      <c r="B90" s="65"/>
      <c r="C90" s="65"/>
      <c r="D90" s="65"/>
      <c r="E90" s="11"/>
      <c r="F90" s="65"/>
      <c r="G90" s="65"/>
      <c r="H90" s="65"/>
      <c r="I90" s="65"/>
    </row>
    <row r="91" spans="1:9" x14ac:dyDescent="0.2">
      <c r="A91" s="65"/>
      <c r="B91" s="65"/>
      <c r="C91" s="65"/>
      <c r="D91" s="65"/>
      <c r="E91" s="11"/>
      <c r="F91" s="65"/>
      <c r="G91" s="65"/>
      <c r="H91" s="65"/>
      <c r="I91" s="65"/>
    </row>
    <row r="92" spans="1:9" x14ac:dyDescent="0.2">
      <c r="A92" s="65"/>
      <c r="B92" s="65"/>
      <c r="C92" s="65"/>
      <c r="D92" s="65"/>
      <c r="E92" s="11"/>
      <c r="F92" s="65"/>
      <c r="G92" s="65"/>
      <c r="H92" s="65"/>
      <c r="I92" s="65"/>
    </row>
    <row r="93" spans="1:9" x14ac:dyDescent="0.2">
      <c r="A93" s="65"/>
      <c r="B93" s="65"/>
      <c r="C93" s="65"/>
      <c r="D93" s="65"/>
      <c r="E93" s="11"/>
      <c r="F93" s="65"/>
      <c r="G93" s="65"/>
      <c r="H93" s="65"/>
      <c r="I93" s="65"/>
    </row>
    <row r="94" spans="1:9" x14ac:dyDescent="0.2">
      <c r="A94" s="65"/>
      <c r="B94" s="65"/>
      <c r="C94" s="65"/>
      <c r="D94" s="65"/>
      <c r="E94" s="11"/>
      <c r="F94" s="65"/>
      <c r="G94" s="65"/>
      <c r="H94" s="65"/>
      <c r="I94" s="65"/>
    </row>
    <row r="95" spans="1:9" x14ac:dyDescent="0.2">
      <c r="A95" s="65"/>
      <c r="B95" s="65"/>
      <c r="C95" s="65"/>
      <c r="D95" s="65"/>
      <c r="E95" s="11"/>
      <c r="F95" s="65"/>
      <c r="G95" s="65"/>
      <c r="H95" s="65"/>
      <c r="I95" s="65"/>
    </row>
    <row r="96" spans="1:9" x14ac:dyDescent="0.2">
      <c r="A96" s="65"/>
      <c r="B96" s="65"/>
      <c r="C96" s="65"/>
      <c r="D96" s="65"/>
      <c r="E96" s="11"/>
      <c r="F96" s="65"/>
      <c r="G96" s="65"/>
      <c r="H96" s="65"/>
      <c r="I96" s="65"/>
    </row>
    <row r="97" spans="1:9" x14ac:dyDescent="0.2">
      <c r="A97" s="65"/>
      <c r="B97" s="65"/>
      <c r="C97" s="65"/>
      <c r="D97" s="65"/>
      <c r="E97" s="11"/>
      <c r="F97" s="65"/>
      <c r="G97" s="65"/>
      <c r="H97" s="65"/>
      <c r="I97" s="65"/>
    </row>
    <row r="98" spans="1:9" x14ac:dyDescent="0.2">
      <c r="A98" s="65"/>
      <c r="B98" s="65"/>
      <c r="C98" s="65"/>
      <c r="D98" s="65"/>
      <c r="E98" s="11"/>
      <c r="F98" s="65"/>
      <c r="G98" s="65"/>
      <c r="H98" s="65"/>
      <c r="I98" s="65"/>
    </row>
    <row r="99" spans="1:9" x14ac:dyDescent="0.2">
      <c r="A99" s="65"/>
      <c r="B99" s="65"/>
      <c r="C99" s="65"/>
      <c r="D99" s="65"/>
      <c r="E99" s="11"/>
      <c r="F99" s="65"/>
      <c r="G99" s="65"/>
      <c r="H99" s="65"/>
      <c r="I99" s="65"/>
    </row>
    <row r="100" spans="1:9" x14ac:dyDescent="0.2">
      <c r="A100" s="65"/>
      <c r="B100" s="65"/>
      <c r="C100" s="65"/>
      <c r="D100" s="65"/>
      <c r="E100" s="11"/>
      <c r="F100" s="65"/>
      <c r="G100" s="65"/>
      <c r="H100" s="65"/>
      <c r="I100" s="65"/>
    </row>
    <row r="101" spans="1:9" x14ac:dyDescent="0.2">
      <c r="A101" s="65"/>
      <c r="B101" s="65"/>
      <c r="C101" s="65"/>
      <c r="D101" s="65"/>
      <c r="E101" s="11"/>
      <c r="F101" s="65"/>
      <c r="G101" s="65"/>
      <c r="H101" s="65"/>
      <c r="I101" s="65"/>
    </row>
    <row r="102" spans="1:9" x14ac:dyDescent="0.2">
      <c r="A102" s="65"/>
      <c r="B102" s="65"/>
      <c r="C102" s="65"/>
      <c r="D102" s="65"/>
      <c r="E102" s="11"/>
      <c r="F102" s="65"/>
      <c r="G102" s="65"/>
      <c r="H102" s="65"/>
      <c r="I102" s="65"/>
    </row>
    <row r="103" spans="1:9" x14ac:dyDescent="0.2">
      <c r="A103" s="65"/>
      <c r="B103" s="65"/>
      <c r="C103" s="65"/>
      <c r="D103" s="65"/>
      <c r="E103" s="11"/>
      <c r="F103" s="65"/>
      <c r="G103" s="65"/>
      <c r="H103" s="65"/>
      <c r="I103" s="65"/>
    </row>
    <row r="104" spans="1:9" x14ac:dyDescent="0.2">
      <c r="A104" s="65"/>
      <c r="B104" s="65"/>
      <c r="C104" s="65"/>
      <c r="D104" s="65"/>
      <c r="E104" s="11"/>
      <c r="F104" s="65"/>
      <c r="G104" s="65"/>
      <c r="H104" s="65"/>
      <c r="I104" s="65"/>
    </row>
    <row r="105" spans="1:9" x14ac:dyDescent="0.2">
      <c r="A105" s="65"/>
      <c r="B105" s="65"/>
      <c r="C105" s="65"/>
      <c r="D105" s="65"/>
      <c r="E105" s="11"/>
      <c r="F105" s="65"/>
      <c r="G105" s="65"/>
      <c r="H105" s="65"/>
      <c r="I105" s="65"/>
    </row>
    <row r="106" spans="1:9" x14ac:dyDescent="0.2">
      <c r="A106" s="65"/>
      <c r="B106" s="65"/>
      <c r="C106" s="65"/>
      <c r="D106" s="65"/>
      <c r="E106" s="11"/>
      <c r="F106" s="65"/>
      <c r="G106" s="65"/>
      <c r="H106" s="65"/>
      <c r="I106" s="65"/>
    </row>
    <row r="107" spans="1:9" x14ac:dyDescent="0.2">
      <c r="A107" s="65"/>
      <c r="B107" s="65"/>
      <c r="C107" s="65"/>
      <c r="D107" s="65"/>
      <c r="E107" s="11"/>
      <c r="F107" s="65"/>
      <c r="G107" s="65"/>
      <c r="H107" s="65"/>
      <c r="I107" s="65"/>
    </row>
    <row r="108" spans="1:9" x14ac:dyDescent="0.2">
      <c r="A108" s="65"/>
      <c r="B108" s="65"/>
      <c r="C108" s="65"/>
      <c r="D108" s="65"/>
      <c r="E108" s="11"/>
      <c r="F108" s="65"/>
      <c r="G108" s="65"/>
      <c r="H108" s="65"/>
      <c r="I108" s="65"/>
    </row>
    <row r="109" spans="1:9" x14ac:dyDescent="0.2">
      <c r="A109" s="65"/>
      <c r="B109" s="65"/>
      <c r="C109" s="65"/>
      <c r="D109" s="65"/>
      <c r="E109" s="11"/>
      <c r="F109" s="65"/>
      <c r="G109" s="65"/>
      <c r="H109" s="65"/>
      <c r="I109" s="65"/>
    </row>
    <row r="110" spans="1:9" x14ac:dyDescent="0.2">
      <c r="A110" s="65"/>
      <c r="B110" s="65"/>
      <c r="C110" s="65"/>
      <c r="D110" s="65"/>
      <c r="E110" s="11"/>
      <c r="F110" s="65"/>
      <c r="G110" s="65"/>
      <c r="H110" s="65"/>
      <c r="I110" s="65"/>
    </row>
    <row r="111" spans="1:9" x14ac:dyDescent="0.2">
      <c r="A111" s="65"/>
      <c r="B111" s="65"/>
      <c r="C111" s="65"/>
      <c r="D111" s="65"/>
      <c r="E111" s="11"/>
      <c r="F111" s="65"/>
      <c r="G111" s="65"/>
      <c r="H111" s="65"/>
      <c r="I111" s="65"/>
    </row>
    <row r="112" spans="1:9" x14ac:dyDescent="0.2">
      <c r="A112" s="65"/>
      <c r="B112" s="65"/>
      <c r="C112" s="65"/>
      <c r="D112" s="65"/>
      <c r="E112" s="11"/>
      <c r="F112" s="65"/>
      <c r="G112" s="65"/>
      <c r="H112" s="65"/>
      <c r="I112" s="65"/>
    </row>
    <row r="113" spans="1:9" x14ac:dyDescent="0.2">
      <c r="A113" s="65"/>
      <c r="B113" s="65"/>
      <c r="C113" s="65"/>
      <c r="D113" s="65"/>
      <c r="E113" s="11"/>
      <c r="F113" s="65"/>
      <c r="G113" s="65"/>
      <c r="H113" s="65"/>
      <c r="I113" s="65"/>
    </row>
    <row r="114" spans="1:9" x14ac:dyDescent="0.2">
      <c r="A114" s="65"/>
      <c r="B114" s="65"/>
      <c r="C114" s="65"/>
      <c r="D114" s="65"/>
      <c r="E114" s="11"/>
      <c r="F114" s="65"/>
      <c r="G114" s="65"/>
      <c r="H114" s="65"/>
      <c r="I114" s="65"/>
    </row>
    <row r="115" spans="1:9" x14ac:dyDescent="0.2">
      <c r="A115" s="65"/>
      <c r="B115" s="65"/>
      <c r="C115" s="65"/>
      <c r="D115" s="65"/>
      <c r="E115" s="11"/>
      <c r="F115" s="65"/>
      <c r="G115" s="65"/>
      <c r="H115" s="65"/>
      <c r="I115" s="65"/>
    </row>
    <row r="116" spans="1:9" x14ac:dyDescent="0.2">
      <c r="A116" s="65"/>
      <c r="B116" s="65"/>
      <c r="C116" s="65"/>
      <c r="D116" s="65"/>
      <c r="E116" s="11"/>
      <c r="F116" s="65"/>
      <c r="G116" s="65"/>
      <c r="H116" s="65"/>
      <c r="I116" s="65"/>
    </row>
    <row r="117" spans="1:9" x14ac:dyDescent="0.2">
      <c r="A117" s="65"/>
      <c r="B117" s="65"/>
      <c r="C117" s="65"/>
      <c r="D117" s="65"/>
      <c r="E117" s="11"/>
      <c r="F117" s="65"/>
      <c r="G117" s="65"/>
      <c r="H117" s="65"/>
      <c r="I117" s="65"/>
    </row>
    <row r="118" spans="1:9" x14ac:dyDescent="0.2">
      <c r="A118" s="65"/>
      <c r="B118" s="65"/>
      <c r="C118" s="65"/>
      <c r="D118" s="65"/>
      <c r="E118" s="11"/>
      <c r="F118" s="65"/>
      <c r="G118" s="65"/>
      <c r="H118" s="65"/>
      <c r="I118" s="65"/>
    </row>
    <row r="119" spans="1:9" x14ac:dyDescent="0.2">
      <c r="A119" s="65"/>
      <c r="B119" s="65"/>
      <c r="C119" s="65"/>
      <c r="D119" s="65"/>
      <c r="E119" s="11"/>
      <c r="F119" s="65"/>
      <c r="G119" s="65"/>
      <c r="H119" s="65"/>
      <c r="I119" s="65"/>
    </row>
    <row r="120" spans="1:9" x14ac:dyDescent="0.2">
      <c r="A120" s="65"/>
      <c r="B120" s="65"/>
      <c r="C120" s="65"/>
      <c r="D120" s="65"/>
      <c r="E120" s="11"/>
      <c r="F120" s="65"/>
      <c r="G120" s="65"/>
      <c r="H120" s="65"/>
      <c r="I120" s="65"/>
    </row>
    <row r="121" spans="1:9" x14ac:dyDescent="0.2">
      <c r="A121" s="65"/>
      <c r="B121" s="65"/>
      <c r="C121" s="65"/>
      <c r="D121" s="65"/>
      <c r="E121" s="11"/>
      <c r="F121" s="65"/>
      <c r="G121" s="65"/>
      <c r="H121" s="65"/>
      <c r="I121" s="65"/>
    </row>
    <row r="122" spans="1:9" x14ac:dyDescent="0.2">
      <c r="A122" s="65"/>
      <c r="B122" s="65"/>
      <c r="C122" s="65"/>
      <c r="D122" s="65"/>
      <c r="E122" s="11"/>
      <c r="F122" s="65"/>
      <c r="G122" s="65"/>
      <c r="H122" s="65"/>
      <c r="I122" s="65"/>
    </row>
    <row r="123" spans="1:9" x14ac:dyDescent="0.2">
      <c r="A123" s="65"/>
      <c r="B123" s="65"/>
      <c r="C123" s="65"/>
      <c r="D123" s="65"/>
      <c r="E123" s="11"/>
      <c r="F123" s="65"/>
      <c r="G123" s="65"/>
      <c r="H123" s="65"/>
      <c r="I123" s="65"/>
    </row>
    <row r="124" spans="1:9" x14ac:dyDescent="0.2">
      <c r="A124" s="65"/>
      <c r="B124" s="65"/>
      <c r="C124" s="65"/>
      <c r="D124" s="65"/>
      <c r="E124" s="11"/>
      <c r="F124" s="65"/>
      <c r="G124" s="65"/>
      <c r="H124" s="65"/>
      <c r="I124" s="65"/>
    </row>
    <row r="125" spans="1:9" x14ac:dyDescent="0.2">
      <c r="A125" s="65"/>
      <c r="B125" s="65"/>
      <c r="C125" s="65"/>
      <c r="D125" s="65"/>
      <c r="E125" s="11"/>
      <c r="F125" s="65"/>
      <c r="G125" s="65"/>
      <c r="H125" s="65"/>
      <c r="I125" s="65"/>
    </row>
    <row r="126" spans="1:9" x14ac:dyDescent="0.2">
      <c r="A126" s="65"/>
      <c r="B126" s="65"/>
      <c r="C126" s="65"/>
      <c r="D126" s="65"/>
      <c r="E126" s="11"/>
      <c r="F126" s="65"/>
      <c r="G126" s="65"/>
      <c r="H126" s="65"/>
      <c r="I126" s="65"/>
    </row>
    <row r="127" spans="1:9" x14ac:dyDescent="0.2">
      <c r="A127" s="65"/>
      <c r="B127" s="65"/>
      <c r="C127" s="65"/>
      <c r="D127" s="65"/>
      <c r="E127" s="11"/>
      <c r="F127" s="65"/>
      <c r="G127" s="65"/>
      <c r="H127" s="65"/>
      <c r="I127" s="65"/>
    </row>
    <row r="128" spans="1:9" x14ac:dyDescent="0.2">
      <c r="A128" s="65"/>
      <c r="B128" s="65"/>
      <c r="C128" s="65"/>
      <c r="D128" s="65"/>
      <c r="E128" s="11"/>
      <c r="F128" s="65"/>
      <c r="G128" s="65"/>
      <c r="H128" s="65"/>
      <c r="I128" s="65"/>
    </row>
    <row r="129" spans="1:9" x14ac:dyDescent="0.2">
      <c r="A129" s="65"/>
      <c r="B129" s="65"/>
      <c r="C129" s="65"/>
      <c r="D129" s="65"/>
      <c r="E129" s="11"/>
      <c r="F129" s="65"/>
      <c r="G129" s="65"/>
      <c r="H129" s="65"/>
      <c r="I129" s="65"/>
    </row>
    <row r="130" spans="1:9" x14ac:dyDescent="0.2">
      <c r="A130" s="65"/>
      <c r="B130" s="65"/>
      <c r="C130" s="65"/>
      <c r="D130" s="65"/>
      <c r="E130" s="11"/>
      <c r="F130" s="65"/>
      <c r="G130" s="65"/>
      <c r="H130" s="65"/>
      <c r="I130" s="65"/>
    </row>
    <row r="131" spans="1:9" x14ac:dyDescent="0.2">
      <c r="A131" s="65"/>
      <c r="B131" s="65"/>
      <c r="C131" s="65"/>
      <c r="D131" s="65"/>
      <c r="E131" s="11"/>
      <c r="F131" s="65"/>
      <c r="G131" s="65"/>
      <c r="H131" s="65"/>
      <c r="I131" s="65"/>
    </row>
    <row r="132" spans="1:9" x14ac:dyDescent="0.2">
      <c r="A132" s="65"/>
      <c r="B132" s="65"/>
      <c r="C132" s="65"/>
      <c r="D132" s="65"/>
      <c r="E132" s="11"/>
      <c r="F132" s="65"/>
      <c r="G132" s="65"/>
      <c r="H132" s="65"/>
      <c r="I132" s="65"/>
    </row>
    <row r="133" spans="1:9" x14ac:dyDescent="0.2">
      <c r="A133" s="65"/>
      <c r="B133" s="65"/>
      <c r="C133" s="65"/>
      <c r="D133" s="65"/>
      <c r="E133" s="11"/>
      <c r="F133" s="65"/>
      <c r="G133" s="65"/>
      <c r="H133" s="65"/>
      <c r="I133" s="65"/>
    </row>
    <row r="134" spans="1:9" x14ac:dyDescent="0.2">
      <c r="A134" s="65"/>
      <c r="B134" s="65"/>
      <c r="C134" s="65"/>
      <c r="D134" s="65"/>
      <c r="E134" s="11"/>
      <c r="F134" s="65"/>
      <c r="G134" s="65"/>
      <c r="H134" s="65"/>
      <c r="I134" s="65"/>
    </row>
    <row r="135" spans="1:9" x14ac:dyDescent="0.2">
      <c r="A135" s="65"/>
      <c r="B135" s="65"/>
      <c r="C135" s="65"/>
      <c r="D135" s="65"/>
      <c r="E135" s="11"/>
      <c r="F135" s="65"/>
      <c r="G135" s="65"/>
      <c r="H135" s="65"/>
      <c r="I135" s="65"/>
    </row>
    <row r="136" spans="1:9" x14ac:dyDescent="0.2">
      <c r="A136" s="65"/>
      <c r="B136" s="65"/>
      <c r="C136" s="65"/>
      <c r="D136" s="65"/>
      <c r="E136" s="11"/>
      <c r="F136" s="65"/>
      <c r="G136" s="65"/>
      <c r="H136" s="65"/>
      <c r="I136" s="65"/>
    </row>
    <row r="137" spans="1:9" x14ac:dyDescent="0.2">
      <c r="A137" s="65"/>
      <c r="B137" s="65"/>
      <c r="C137" s="65"/>
      <c r="D137" s="65"/>
      <c r="E137" s="11"/>
      <c r="F137" s="65"/>
      <c r="G137" s="65"/>
      <c r="H137" s="65"/>
      <c r="I137" s="65"/>
    </row>
    <row r="138" spans="1:9" x14ac:dyDescent="0.2">
      <c r="A138" s="65"/>
      <c r="B138" s="65"/>
      <c r="C138" s="65"/>
      <c r="D138" s="65"/>
      <c r="E138" s="11"/>
      <c r="F138" s="65"/>
      <c r="G138" s="65"/>
      <c r="H138" s="65"/>
      <c r="I138" s="65"/>
    </row>
    <row r="139" spans="1:9" x14ac:dyDescent="0.2">
      <c r="A139" s="65"/>
      <c r="B139" s="65"/>
      <c r="C139" s="65"/>
      <c r="D139" s="65"/>
      <c r="E139" s="11"/>
      <c r="F139" s="65"/>
      <c r="G139" s="65"/>
      <c r="H139" s="65"/>
      <c r="I139" s="65"/>
    </row>
    <row r="140" spans="1:9" x14ac:dyDescent="0.2">
      <c r="A140" s="65"/>
      <c r="B140" s="65"/>
      <c r="C140" s="65"/>
      <c r="D140" s="65"/>
      <c r="E140" s="11"/>
      <c r="F140" s="65"/>
      <c r="G140" s="65"/>
      <c r="H140" s="65"/>
      <c r="I140" s="65"/>
    </row>
    <row r="141" spans="1:9" x14ac:dyDescent="0.2">
      <c r="A141" s="65"/>
      <c r="B141" s="65"/>
      <c r="C141" s="65"/>
      <c r="D141" s="65"/>
      <c r="E141" s="11"/>
      <c r="F141" s="65"/>
      <c r="G141" s="65"/>
      <c r="H141" s="65"/>
      <c r="I141" s="65"/>
    </row>
    <row r="142" spans="1:9" x14ac:dyDescent="0.2">
      <c r="A142" s="65"/>
      <c r="B142" s="65"/>
      <c r="C142" s="65"/>
      <c r="D142" s="65"/>
      <c r="E142" s="11"/>
      <c r="F142" s="65"/>
      <c r="G142" s="65"/>
      <c r="H142" s="65"/>
      <c r="I142" s="65"/>
    </row>
    <row r="143" spans="1:9" x14ac:dyDescent="0.2">
      <c r="A143" s="65"/>
      <c r="B143" s="65"/>
      <c r="C143" s="65"/>
      <c r="D143" s="65"/>
      <c r="E143" s="11"/>
      <c r="F143" s="65"/>
      <c r="G143" s="65"/>
      <c r="H143" s="65"/>
      <c r="I143" s="65"/>
    </row>
    <row r="144" spans="1:9" x14ac:dyDescent="0.2">
      <c r="A144" s="65"/>
      <c r="B144" s="65"/>
      <c r="C144" s="65"/>
      <c r="D144" s="65"/>
      <c r="E144" s="11"/>
      <c r="F144" s="65"/>
      <c r="G144" s="65"/>
      <c r="H144" s="65"/>
      <c r="I144" s="65"/>
    </row>
    <row r="145" spans="1:9" x14ac:dyDescent="0.2">
      <c r="A145" s="65"/>
      <c r="B145" s="65"/>
      <c r="C145" s="65"/>
      <c r="D145" s="65"/>
      <c r="E145" s="11"/>
      <c r="F145" s="65"/>
      <c r="G145" s="65"/>
      <c r="H145" s="65"/>
      <c r="I145" s="65"/>
    </row>
    <row r="146" spans="1:9" x14ac:dyDescent="0.2">
      <c r="A146" s="65"/>
      <c r="B146" s="65"/>
      <c r="C146" s="65"/>
      <c r="D146" s="65"/>
      <c r="E146" s="11"/>
      <c r="F146" s="65"/>
      <c r="G146" s="65"/>
      <c r="H146" s="65"/>
      <c r="I146" s="65"/>
    </row>
    <row r="147" spans="1:9" x14ac:dyDescent="0.2">
      <c r="A147" s="65"/>
      <c r="B147" s="65"/>
      <c r="C147" s="65"/>
      <c r="D147" s="65"/>
      <c r="E147" s="11"/>
      <c r="F147" s="65"/>
      <c r="G147" s="65"/>
      <c r="H147" s="65"/>
      <c r="I147" s="65"/>
    </row>
    <row r="148" spans="1:9" x14ac:dyDescent="0.2">
      <c r="A148" s="65"/>
      <c r="B148" s="65"/>
      <c r="C148" s="65"/>
      <c r="D148" s="65"/>
      <c r="E148" s="11"/>
      <c r="F148" s="65"/>
      <c r="G148" s="65"/>
      <c r="H148" s="65"/>
      <c r="I148" s="65"/>
    </row>
    <row r="149" spans="1:9" x14ac:dyDescent="0.2">
      <c r="A149" s="65"/>
      <c r="B149" s="65"/>
      <c r="C149" s="65"/>
      <c r="D149" s="65"/>
      <c r="E149" s="11"/>
      <c r="F149" s="65"/>
      <c r="G149" s="65"/>
      <c r="H149" s="65"/>
      <c r="I149" s="65"/>
    </row>
    <row r="150" spans="1:9" x14ac:dyDescent="0.2">
      <c r="A150" s="65"/>
      <c r="B150" s="65"/>
      <c r="C150" s="65"/>
      <c r="D150" s="65"/>
      <c r="E150" s="11"/>
      <c r="F150" s="65"/>
      <c r="G150" s="65"/>
      <c r="H150" s="65"/>
      <c r="I150" s="65"/>
    </row>
    <row r="151" spans="1:9" x14ac:dyDescent="0.2">
      <c r="A151" s="65"/>
      <c r="B151" s="65"/>
      <c r="C151" s="65"/>
      <c r="D151" s="65"/>
      <c r="E151" s="11"/>
      <c r="F151" s="65"/>
      <c r="G151" s="65"/>
      <c r="H151" s="65"/>
      <c r="I151" s="65"/>
    </row>
    <row r="152" spans="1:9" x14ac:dyDescent="0.2">
      <c r="A152" s="65"/>
      <c r="B152" s="65"/>
      <c r="C152" s="65"/>
      <c r="D152" s="65"/>
      <c r="E152" s="11"/>
      <c r="F152" s="65"/>
      <c r="G152" s="65"/>
      <c r="H152" s="65"/>
      <c r="I152" s="65"/>
    </row>
    <row r="153" spans="1:9" x14ac:dyDescent="0.2">
      <c r="A153" s="65"/>
      <c r="B153" s="65"/>
      <c r="C153" s="65"/>
      <c r="D153" s="65"/>
      <c r="E153" s="11"/>
      <c r="F153" s="65"/>
      <c r="G153" s="65"/>
      <c r="H153" s="65"/>
      <c r="I153" s="65"/>
    </row>
    <row r="154" spans="1:9" x14ac:dyDescent="0.2">
      <c r="A154" s="65"/>
      <c r="B154" s="65"/>
      <c r="C154" s="65"/>
      <c r="D154" s="65"/>
      <c r="E154" s="11"/>
      <c r="F154" s="65"/>
      <c r="G154" s="65"/>
      <c r="H154" s="65"/>
      <c r="I154" s="65"/>
    </row>
    <row r="155" spans="1:9" x14ac:dyDescent="0.2">
      <c r="A155" s="65"/>
      <c r="B155" s="65"/>
      <c r="C155" s="65"/>
      <c r="D155" s="65"/>
      <c r="E155" s="11"/>
      <c r="F155" s="65"/>
      <c r="G155" s="65"/>
      <c r="H155" s="65"/>
      <c r="I155" s="65"/>
    </row>
    <row r="156" spans="1:9" x14ac:dyDescent="0.2">
      <c r="A156" s="65"/>
      <c r="B156" s="65"/>
      <c r="C156" s="65"/>
      <c r="D156" s="65"/>
      <c r="E156" s="11"/>
      <c r="F156" s="65"/>
      <c r="G156" s="65"/>
      <c r="H156" s="65"/>
      <c r="I156" s="65"/>
    </row>
    <row r="157" spans="1:9" x14ac:dyDescent="0.2">
      <c r="A157" s="65"/>
      <c r="B157" s="65"/>
      <c r="C157" s="65"/>
      <c r="D157" s="65"/>
      <c r="E157" s="11"/>
      <c r="F157" s="65"/>
      <c r="G157" s="65"/>
      <c r="H157" s="65"/>
      <c r="I157" s="65"/>
    </row>
    <row r="158" spans="1:9" x14ac:dyDescent="0.2">
      <c r="A158" s="65"/>
      <c r="B158" s="65"/>
      <c r="C158" s="65"/>
      <c r="D158" s="65"/>
      <c r="E158" s="11"/>
      <c r="F158" s="65"/>
      <c r="G158" s="65"/>
      <c r="H158" s="65"/>
      <c r="I158" s="65"/>
    </row>
    <row r="159" spans="1:9" x14ac:dyDescent="0.2">
      <c r="A159" s="65"/>
      <c r="B159" s="65"/>
      <c r="C159" s="65"/>
      <c r="D159" s="65"/>
      <c r="E159" s="11"/>
      <c r="F159" s="65"/>
      <c r="G159" s="65"/>
      <c r="H159" s="65"/>
      <c r="I159" s="65"/>
    </row>
    <row r="160" spans="1:9" x14ac:dyDescent="0.2">
      <c r="A160" s="65"/>
      <c r="B160" s="65"/>
      <c r="C160" s="65"/>
      <c r="D160" s="65"/>
      <c r="E160" s="11"/>
      <c r="F160" s="65"/>
      <c r="G160" s="65"/>
      <c r="H160" s="65"/>
      <c r="I160" s="65"/>
    </row>
    <row r="161" spans="1:9" x14ac:dyDescent="0.2">
      <c r="A161" s="65"/>
      <c r="B161" s="65"/>
      <c r="C161" s="65"/>
      <c r="D161" s="65"/>
      <c r="E161" s="11"/>
      <c r="F161" s="65"/>
      <c r="G161" s="65"/>
      <c r="H161" s="65"/>
      <c r="I161" s="65"/>
    </row>
    <row r="162" spans="1:9" x14ac:dyDescent="0.2">
      <c r="A162" s="65"/>
      <c r="B162" s="65"/>
      <c r="C162" s="65"/>
      <c r="D162" s="65"/>
      <c r="E162" s="11"/>
      <c r="F162" s="65"/>
      <c r="G162" s="65"/>
      <c r="H162" s="65"/>
      <c r="I162" s="65"/>
    </row>
    <row r="163" spans="1:9" x14ac:dyDescent="0.2">
      <c r="A163" s="65"/>
      <c r="B163" s="65"/>
      <c r="C163" s="65"/>
      <c r="D163" s="65"/>
      <c r="E163" s="11"/>
      <c r="F163" s="65"/>
      <c r="G163" s="65"/>
      <c r="H163" s="65"/>
      <c r="I163" s="65"/>
    </row>
    <row r="164" spans="1:9" x14ac:dyDescent="0.2">
      <c r="A164" s="65"/>
      <c r="B164" s="65"/>
      <c r="C164" s="65"/>
      <c r="D164" s="65"/>
      <c r="E164" s="11"/>
      <c r="F164" s="65"/>
      <c r="G164" s="65"/>
      <c r="H164" s="65"/>
      <c r="I164" s="65"/>
    </row>
    <row r="165" spans="1:9" x14ac:dyDescent="0.2">
      <c r="A165" s="65"/>
      <c r="B165" s="65"/>
      <c r="C165" s="65"/>
      <c r="D165" s="65"/>
      <c r="E165" s="11"/>
      <c r="F165" s="65"/>
      <c r="G165" s="65"/>
      <c r="H165" s="65"/>
      <c r="I165" s="65"/>
    </row>
    <row r="166" spans="1:9" x14ac:dyDescent="0.2">
      <c r="A166" s="65"/>
      <c r="B166" s="65"/>
      <c r="C166" s="65"/>
      <c r="D166" s="65"/>
      <c r="E166" s="11"/>
      <c r="F166" s="65"/>
      <c r="G166" s="65"/>
      <c r="H166" s="65"/>
      <c r="I166" s="65"/>
    </row>
    <row r="167" spans="1:9" x14ac:dyDescent="0.2">
      <c r="A167" s="65"/>
      <c r="B167" s="65"/>
      <c r="C167" s="65"/>
      <c r="D167" s="65"/>
      <c r="E167" s="11"/>
      <c r="F167" s="65"/>
      <c r="G167" s="65"/>
      <c r="H167" s="65"/>
      <c r="I167" s="65"/>
    </row>
    <row r="168" spans="1:9" x14ac:dyDescent="0.2">
      <c r="A168" s="65"/>
      <c r="B168" s="65"/>
      <c r="C168" s="65"/>
      <c r="D168" s="65"/>
      <c r="E168" s="11"/>
      <c r="F168" s="65"/>
      <c r="G168" s="65"/>
      <c r="H168" s="65"/>
      <c r="I168" s="65"/>
    </row>
    <row r="169" spans="1:9" x14ac:dyDescent="0.2">
      <c r="A169" s="65"/>
      <c r="B169" s="65"/>
      <c r="C169" s="65"/>
      <c r="D169" s="65"/>
      <c r="E169" s="11"/>
      <c r="F169" s="65"/>
      <c r="G169" s="65"/>
      <c r="H169" s="65"/>
      <c r="I169" s="65"/>
    </row>
    <row r="170" spans="1:9" x14ac:dyDescent="0.2">
      <c r="A170" s="65"/>
      <c r="B170" s="65"/>
      <c r="C170" s="65"/>
      <c r="D170" s="65"/>
      <c r="E170" s="11"/>
      <c r="F170" s="65"/>
      <c r="G170" s="65"/>
      <c r="H170" s="65"/>
      <c r="I170" s="65"/>
    </row>
    <row r="171" spans="1:9" x14ac:dyDescent="0.2">
      <c r="A171" s="65"/>
      <c r="B171" s="65"/>
      <c r="C171" s="65"/>
      <c r="D171" s="65"/>
      <c r="E171" s="11"/>
      <c r="F171" s="65"/>
      <c r="G171" s="65"/>
      <c r="H171" s="65"/>
      <c r="I171" s="65"/>
    </row>
    <row r="172" spans="1:9" x14ac:dyDescent="0.2">
      <c r="A172" s="65"/>
      <c r="B172" s="65"/>
      <c r="C172" s="65"/>
      <c r="D172" s="65"/>
      <c r="E172" s="11"/>
      <c r="F172" s="65"/>
      <c r="G172" s="65"/>
      <c r="H172" s="65"/>
      <c r="I172" s="65"/>
    </row>
    <row r="173" spans="1:9" x14ac:dyDescent="0.2">
      <c r="A173" s="65"/>
      <c r="B173" s="65"/>
      <c r="C173" s="65"/>
      <c r="D173" s="65"/>
      <c r="E173" s="11"/>
      <c r="F173" s="65"/>
      <c r="G173" s="65"/>
      <c r="H173" s="65"/>
      <c r="I173" s="65"/>
    </row>
    <row r="174" spans="1:9" x14ac:dyDescent="0.2">
      <c r="A174" s="65"/>
      <c r="B174" s="65"/>
      <c r="C174" s="65"/>
      <c r="D174" s="65"/>
      <c r="E174" s="11"/>
      <c r="F174" s="65"/>
      <c r="G174" s="65"/>
      <c r="H174" s="65"/>
      <c r="I174" s="65"/>
    </row>
    <row r="175" spans="1:9" x14ac:dyDescent="0.2">
      <c r="A175" s="65"/>
      <c r="B175" s="65"/>
      <c r="C175" s="65"/>
      <c r="D175" s="65"/>
      <c r="E175" s="11"/>
      <c r="G175" s="65"/>
      <c r="H175" s="65"/>
      <c r="I175" s="65"/>
    </row>
    <row r="176" spans="1:9" x14ac:dyDescent="0.2">
      <c r="A176" s="65"/>
      <c r="B176" s="65"/>
      <c r="C176" s="65"/>
      <c r="D176" s="65"/>
      <c r="E176" s="11"/>
      <c r="G176" s="65"/>
      <c r="H176" s="65"/>
      <c r="I176" s="65"/>
    </row>
    <row r="177" spans="1:9" x14ac:dyDescent="0.2">
      <c r="A177" s="65"/>
      <c r="B177" s="65"/>
      <c r="C177" s="65"/>
      <c r="D177" s="65"/>
      <c r="E177" s="11"/>
      <c r="G177" s="65"/>
      <c r="H177" s="65"/>
      <c r="I177" s="65"/>
    </row>
    <row r="178" spans="1:9" x14ac:dyDescent="0.2">
      <c r="A178" s="65"/>
      <c r="B178" s="65"/>
      <c r="C178" s="65"/>
      <c r="D178" s="65"/>
      <c r="E178" s="11"/>
      <c r="G178" s="65"/>
      <c r="H178" s="65"/>
      <c r="I178" s="65"/>
    </row>
    <row r="179" spans="1:9" x14ac:dyDescent="0.2">
      <c r="A179" s="65"/>
      <c r="B179" s="65"/>
      <c r="C179" s="65"/>
      <c r="D179" s="65"/>
      <c r="E179" s="11"/>
      <c r="G179" s="65"/>
      <c r="H179" s="65"/>
      <c r="I179" s="65"/>
    </row>
    <row r="180" spans="1:9" x14ac:dyDescent="0.2">
      <c r="A180" s="65"/>
      <c r="B180" s="65"/>
      <c r="C180" s="65"/>
      <c r="D180" s="65"/>
      <c r="E180" s="11"/>
      <c r="G180" s="65"/>
      <c r="H180" s="65"/>
      <c r="I180" s="65"/>
    </row>
    <row r="181" spans="1:9" x14ac:dyDescent="0.2">
      <c r="A181" s="65"/>
      <c r="B181" s="65"/>
      <c r="C181" s="65"/>
      <c r="D181" s="65"/>
      <c r="E181" s="11"/>
      <c r="G181" s="65"/>
      <c r="H181" s="65"/>
      <c r="I181" s="65"/>
    </row>
    <row r="182" spans="1:9" x14ac:dyDescent="0.2">
      <c r="A182" s="65"/>
      <c r="B182" s="65"/>
      <c r="C182" s="65"/>
      <c r="D182" s="65"/>
      <c r="E182" s="11"/>
      <c r="G182" s="65"/>
      <c r="H182" s="65"/>
      <c r="I182" s="65"/>
    </row>
    <row r="183" spans="1:9" x14ac:dyDescent="0.2">
      <c r="A183" s="65"/>
      <c r="B183" s="65"/>
      <c r="C183" s="65"/>
      <c r="D183" s="65"/>
      <c r="E183" s="11"/>
      <c r="G183" s="65"/>
      <c r="H183" s="65"/>
      <c r="I183" s="65"/>
    </row>
    <row r="184" spans="1:9" x14ac:dyDescent="0.2">
      <c r="A184" s="65"/>
      <c r="B184" s="65"/>
      <c r="C184" s="65"/>
      <c r="D184" s="65"/>
      <c r="E184" s="11"/>
      <c r="G184" s="65"/>
      <c r="H184" s="65"/>
      <c r="I184" s="65"/>
    </row>
    <row r="185" spans="1:9" x14ac:dyDescent="0.2">
      <c r="A185" s="65"/>
      <c r="B185" s="65"/>
      <c r="C185" s="65"/>
      <c r="D185" s="65"/>
      <c r="E185" s="11"/>
      <c r="G185" s="65"/>
      <c r="H185" s="65"/>
      <c r="I185" s="65"/>
    </row>
    <row r="186" spans="1:9" x14ac:dyDescent="0.2">
      <c r="A186" s="65"/>
      <c r="B186" s="65"/>
      <c r="C186" s="65"/>
      <c r="D186" s="65"/>
      <c r="E186" s="11"/>
      <c r="G186" s="65"/>
      <c r="H186" s="65"/>
      <c r="I186" s="65"/>
    </row>
    <row r="187" spans="1:9" x14ac:dyDescent="0.2">
      <c r="A187" s="65"/>
      <c r="B187" s="65"/>
      <c r="C187" s="65"/>
      <c r="D187" s="65"/>
      <c r="E187" s="11"/>
      <c r="G187" s="65"/>
      <c r="H187" s="65"/>
      <c r="I187" s="65"/>
    </row>
    <row r="188" spans="1:9" x14ac:dyDescent="0.2">
      <c r="A188" s="65"/>
      <c r="B188" s="65"/>
      <c r="C188" s="65"/>
      <c r="D188" s="65"/>
      <c r="E188" s="11"/>
      <c r="G188" s="65"/>
      <c r="H188" s="65"/>
      <c r="I188" s="65"/>
    </row>
    <row r="189" spans="1:9" x14ac:dyDescent="0.2">
      <c r="A189" s="65"/>
      <c r="B189" s="65"/>
      <c r="C189" s="65"/>
      <c r="D189" s="65"/>
      <c r="E189" s="11"/>
      <c r="G189" s="65"/>
      <c r="H189" s="65"/>
      <c r="I189" s="65"/>
    </row>
    <row r="190" spans="1:9" x14ac:dyDescent="0.2">
      <c r="A190" s="65"/>
      <c r="B190" s="65"/>
      <c r="C190" s="65"/>
      <c r="D190" s="65"/>
      <c r="E190" s="11"/>
      <c r="G190" s="65"/>
      <c r="H190" s="65"/>
      <c r="I190" s="65"/>
    </row>
    <row r="191" spans="1:9" x14ac:dyDescent="0.2">
      <c r="A191" s="65"/>
      <c r="B191" s="65"/>
      <c r="C191" s="65"/>
      <c r="D191" s="65"/>
      <c r="E191" s="11"/>
      <c r="G191" s="65"/>
      <c r="H191" s="65"/>
      <c r="I191" s="65"/>
    </row>
    <row r="192" spans="1:9" x14ac:dyDescent="0.2">
      <c r="A192" s="65"/>
      <c r="B192" s="65"/>
      <c r="C192" s="65"/>
      <c r="D192" s="65"/>
      <c r="E192" s="11"/>
      <c r="G192" s="65"/>
      <c r="H192" s="65"/>
      <c r="I192" s="65"/>
    </row>
    <row r="193" spans="1:9" x14ac:dyDescent="0.2">
      <c r="A193" s="65"/>
      <c r="B193" s="65"/>
      <c r="C193" s="65"/>
      <c r="D193" s="65"/>
      <c r="E193" s="11"/>
      <c r="G193" s="65"/>
      <c r="H193" s="65"/>
      <c r="I193" s="65"/>
    </row>
    <row r="194" spans="1:9" x14ac:dyDescent="0.2">
      <c r="A194" s="65"/>
      <c r="B194" s="65"/>
      <c r="C194" s="65"/>
      <c r="D194" s="65"/>
      <c r="E194" s="11"/>
      <c r="G194" s="65"/>
      <c r="H194" s="65"/>
      <c r="I194" s="65"/>
    </row>
    <row r="195" spans="1:9" x14ac:dyDescent="0.2">
      <c r="A195" s="65"/>
      <c r="B195" s="65"/>
      <c r="C195" s="65"/>
      <c r="D195" s="65"/>
      <c r="E195" s="11"/>
      <c r="G195" s="65"/>
      <c r="H195" s="65"/>
      <c r="I195" s="65"/>
    </row>
    <row r="196" spans="1:9" x14ac:dyDescent="0.2">
      <c r="A196" s="65"/>
      <c r="B196" s="65"/>
      <c r="C196" s="65"/>
      <c r="D196" s="65"/>
      <c r="E196" s="11"/>
      <c r="G196" s="65"/>
      <c r="H196" s="65"/>
      <c r="I196" s="65"/>
    </row>
    <row r="197" spans="1:9" x14ac:dyDescent="0.2">
      <c r="A197" s="65"/>
      <c r="B197" s="65"/>
      <c r="C197" s="65"/>
      <c r="D197" s="65"/>
      <c r="E197" s="11"/>
      <c r="G197" s="65"/>
      <c r="H197" s="65"/>
      <c r="I197" s="65"/>
    </row>
    <row r="198" spans="1:9" x14ac:dyDescent="0.2">
      <c r="A198" s="65"/>
      <c r="B198" s="65"/>
      <c r="C198" s="65"/>
      <c r="D198" s="65"/>
      <c r="E198" s="11"/>
      <c r="G198" s="65"/>
      <c r="H198" s="65"/>
      <c r="I198" s="65"/>
    </row>
    <row r="199" spans="1:9" x14ac:dyDescent="0.2">
      <c r="A199" s="65"/>
      <c r="B199" s="65"/>
      <c r="C199" s="65"/>
      <c r="D199" s="65"/>
      <c r="E199" s="11"/>
      <c r="G199" s="65"/>
      <c r="H199" s="65"/>
      <c r="I199" s="65"/>
    </row>
    <row r="200" spans="1:9" x14ac:dyDescent="0.2">
      <c r="A200" s="65"/>
      <c r="B200" s="65"/>
      <c r="C200" s="65"/>
      <c r="D200" s="65"/>
      <c r="E200" s="11"/>
      <c r="G200" s="65"/>
      <c r="H200" s="65"/>
      <c r="I200" s="65"/>
    </row>
    <row r="201" spans="1:9" x14ac:dyDescent="0.2">
      <c r="A201" s="65"/>
      <c r="B201" s="65"/>
      <c r="C201" s="65"/>
      <c r="D201" s="65"/>
      <c r="E201" s="11"/>
      <c r="G201" s="65"/>
      <c r="H201" s="65"/>
      <c r="I201" s="65"/>
    </row>
    <row r="202" spans="1:9" x14ac:dyDescent="0.2">
      <c r="A202" s="65"/>
      <c r="B202" s="65"/>
      <c r="C202" s="65"/>
      <c r="D202" s="65"/>
      <c r="E202" s="11"/>
      <c r="G202" s="65"/>
      <c r="H202" s="65"/>
      <c r="I202" s="65"/>
    </row>
    <row r="203" spans="1:9" x14ac:dyDescent="0.2">
      <c r="A203" s="65"/>
      <c r="B203" s="65"/>
      <c r="C203" s="65"/>
      <c r="D203" s="65"/>
      <c r="E203" s="11"/>
      <c r="G203" s="65"/>
      <c r="H203" s="65"/>
      <c r="I203" s="65"/>
    </row>
    <row r="204" spans="1:9" x14ac:dyDescent="0.2">
      <c r="A204" s="65"/>
      <c r="B204" s="65"/>
      <c r="C204" s="65"/>
      <c r="D204" s="65"/>
      <c r="E204" s="11"/>
      <c r="G204" s="65"/>
      <c r="H204" s="65"/>
      <c r="I204" s="65"/>
    </row>
    <row r="205" spans="1:9" x14ac:dyDescent="0.2">
      <c r="A205" s="65"/>
      <c r="B205" s="65"/>
      <c r="C205" s="65"/>
      <c r="D205" s="65"/>
      <c r="E205" s="11"/>
      <c r="G205" s="65"/>
      <c r="H205" s="65"/>
      <c r="I205" s="65"/>
    </row>
    <row r="206" spans="1:9" x14ac:dyDescent="0.2">
      <c r="A206" s="65"/>
      <c r="B206" s="65"/>
      <c r="C206" s="65"/>
      <c r="D206" s="65"/>
      <c r="E206" s="11"/>
      <c r="G206" s="65"/>
      <c r="H206" s="65"/>
      <c r="I206" s="65"/>
    </row>
    <row r="207" spans="1:9" x14ac:dyDescent="0.2">
      <c r="A207" s="65"/>
      <c r="B207" s="65"/>
      <c r="C207" s="65"/>
      <c r="D207" s="65"/>
      <c r="E207" s="11"/>
      <c r="G207" s="65"/>
      <c r="H207" s="65"/>
      <c r="I207" s="65"/>
    </row>
    <row r="208" spans="1:9" x14ac:dyDescent="0.2">
      <c r="A208" s="65"/>
      <c r="B208" s="65"/>
      <c r="C208" s="65"/>
      <c r="D208" s="65"/>
      <c r="E208" s="11"/>
      <c r="G208" s="65"/>
      <c r="H208" s="65"/>
      <c r="I208" s="65"/>
    </row>
    <row r="209" spans="1:9" x14ac:dyDescent="0.2">
      <c r="A209" s="65"/>
      <c r="B209" s="65"/>
      <c r="C209" s="65"/>
      <c r="D209" s="65"/>
      <c r="E209" s="11"/>
      <c r="G209" s="65"/>
      <c r="H209" s="65"/>
      <c r="I209" s="65"/>
    </row>
    <row r="210" spans="1:9" x14ac:dyDescent="0.2">
      <c r="A210" s="65"/>
      <c r="B210" s="65"/>
      <c r="C210" s="65"/>
      <c r="D210" s="65"/>
      <c r="E210" s="11"/>
      <c r="G210" s="65"/>
      <c r="H210" s="65"/>
      <c r="I210" s="65"/>
    </row>
    <row r="211" spans="1:9" x14ac:dyDescent="0.2">
      <c r="A211" s="65"/>
      <c r="B211" s="65"/>
      <c r="C211" s="65"/>
      <c r="D211" s="65"/>
      <c r="E211" s="11"/>
      <c r="G211" s="65"/>
      <c r="H211" s="65"/>
      <c r="I211" s="65"/>
    </row>
    <row r="212" spans="1:9" x14ac:dyDescent="0.2">
      <c r="A212" s="65"/>
      <c r="B212" s="65"/>
      <c r="C212" s="65"/>
      <c r="D212" s="65"/>
      <c r="E212" s="11"/>
      <c r="G212" s="65"/>
      <c r="H212" s="65"/>
      <c r="I212" s="65"/>
    </row>
    <row r="213" spans="1:9" x14ac:dyDescent="0.2">
      <c r="A213" s="65"/>
      <c r="B213" s="65"/>
      <c r="C213" s="65"/>
      <c r="D213" s="65"/>
      <c r="E213" s="11"/>
      <c r="G213" s="65"/>
      <c r="H213" s="65"/>
      <c r="I213" s="65"/>
    </row>
    <row r="214" spans="1:9" x14ac:dyDescent="0.2">
      <c r="A214" s="65"/>
      <c r="B214" s="65"/>
      <c r="C214" s="65"/>
      <c r="D214" s="65"/>
      <c r="E214" s="11"/>
      <c r="G214" s="65"/>
      <c r="H214" s="65"/>
      <c r="I214" s="65"/>
    </row>
    <row r="215" spans="1:9" x14ac:dyDescent="0.2">
      <c r="A215" s="65"/>
      <c r="B215" s="65"/>
      <c r="C215" s="65"/>
      <c r="D215" s="65"/>
      <c r="E215" s="11"/>
      <c r="G215" s="65"/>
      <c r="H215" s="65"/>
      <c r="I215" s="65"/>
    </row>
    <row r="216" spans="1:9" x14ac:dyDescent="0.2">
      <c r="A216" s="65"/>
      <c r="B216" s="65"/>
      <c r="C216" s="65"/>
      <c r="D216" s="65"/>
      <c r="E216" s="11"/>
      <c r="G216" s="65"/>
      <c r="H216" s="65"/>
      <c r="I216" s="65"/>
    </row>
    <row r="217" spans="1:9" x14ac:dyDescent="0.2">
      <c r="A217" s="65"/>
      <c r="B217" s="65"/>
      <c r="C217" s="65"/>
      <c r="D217" s="65"/>
      <c r="E217" s="11"/>
      <c r="G217" s="65"/>
      <c r="H217" s="65"/>
      <c r="I217" s="65"/>
    </row>
    <row r="218" spans="1:9" x14ac:dyDescent="0.2">
      <c r="A218" s="65"/>
      <c r="B218" s="65"/>
      <c r="C218" s="65"/>
      <c r="D218" s="65"/>
      <c r="E218" s="11"/>
      <c r="G218" s="65"/>
      <c r="H218" s="65"/>
      <c r="I218" s="65"/>
    </row>
    <row r="219" spans="1:9" x14ac:dyDescent="0.2">
      <c r="A219" s="65"/>
      <c r="B219" s="65"/>
      <c r="C219" s="65"/>
      <c r="D219" s="65"/>
      <c r="E219" s="11"/>
      <c r="G219" s="65"/>
      <c r="H219" s="65"/>
      <c r="I219" s="65"/>
    </row>
    <row r="220" spans="1:9" x14ac:dyDescent="0.2">
      <c r="A220" s="65"/>
      <c r="B220" s="65"/>
      <c r="C220" s="65"/>
      <c r="D220" s="65"/>
      <c r="E220" s="11"/>
      <c r="G220" s="65"/>
      <c r="H220" s="65"/>
      <c r="I220" s="65"/>
    </row>
    <row r="221" spans="1:9" x14ac:dyDescent="0.2">
      <c r="A221" s="65"/>
      <c r="B221" s="65"/>
      <c r="C221" s="65"/>
      <c r="D221" s="65"/>
      <c r="E221" s="11"/>
      <c r="G221" s="65"/>
      <c r="H221" s="65"/>
      <c r="I221" s="65"/>
    </row>
    <row r="222" spans="1:9" x14ac:dyDescent="0.2">
      <c r="A222" s="65"/>
      <c r="B222" s="65"/>
      <c r="C222" s="65"/>
      <c r="D222" s="65"/>
      <c r="E222" s="11"/>
      <c r="G222" s="65"/>
      <c r="H222" s="65"/>
      <c r="I222" s="65"/>
    </row>
    <row r="223" spans="1:9" x14ac:dyDescent="0.2">
      <c r="A223" s="65"/>
      <c r="B223" s="65"/>
      <c r="C223" s="65"/>
      <c r="D223" s="65"/>
      <c r="E223" s="11"/>
      <c r="G223" s="65"/>
      <c r="H223" s="65"/>
      <c r="I223" s="65"/>
    </row>
    <row r="224" spans="1:9" x14ac:dyDescent="0.2">
      <c r="A224" s="65"/>
      <c r="B224" s="65"/>
      <c r="C224" s="65"/>
      <c r="D224" s="65"/>
      <c r="E224" s="11"/>
      <c r="G224" s="65"/>
      <c r="H224" s="65"/>
      <c r="I224" s="65"/>
    </row>
    <row r="225" spans="1:9" x14ac:dyDescent="0.2">
      <c r="A225" s="65"/>
      <c r="B225" s="65"/>
      <c r="C225" s="65"/>
      <c r="D225" s="65"/>
      <c r="E225" s="11"/>
      <c r="G225" s="65"/>
      <c r="H225" s="65"/>
      <c r="I225" s="65"/>
    </row>
    <row r="226" spans="1:9" x14ac:dyDescent="0.2">
      <c r="A226" s="65"/>
      <c r="B226" s="65"/>
      <c r="C226" s="65"/>
      <c r="D226" s="65"/>
      <c r="E226" s="11"/>
      <c r="G226" s="65"/>
      <c r="H226" s="65"/>
      <c r="I226" s="65"/>
    </row>
    <row r="227" spans="1:9" x14ac:dyDescent="0.2">
      <c r="A227" s="65"/>
      <c r="B227" s="65"/>
      <c r="C227" s="65"/>
      <c r="D227" s="65"/>
      <c r="E227" s="11"/>
      <c r="G227" s="65"/>
      <c r="H227" s="65"/>
      <c r="I227" s="65"/>
    </row>
    <row r="228" spans="1:9" x14ac:dyDescent="0.2">
      <c r="A228" s="65"/>
      <c r="B228" s="65"/>
      <c r="C228" s="65"/>
      <c r="D228" s="65"/>
      <c r="E228" s="11"/>
      <c r="G228" s="65"/>
      <c r="H228" s="65"/>
      <c r="I228" s="65"/>
    </row>
    <row r="229" spans="1:9" x14ac:dyDescent="0.2">
      <c r="A229" s="65"/>
      <c r="B229" s="65"/>
      <c r="C229" s="65"/>
      <c r="D229" s="65"/>
      <c r="E229" s="11"/>
      <c r="G229" s="65"/>
      <c r="H229" s="65"/>
      <c r="I229" s="65"/>
    </row>
    <row r="230" spans="1:9" x14ac:dyDescent="0.2">
      <c r="A230" s="65"/>
      <c r="B230" s="65"/>
      <c r="C230" s="65"/>
      <c r="D230" s="65"/>
      <c r="E230" s="11"/>
      <c r="G230" s="65"/>
      <c r="H230" s="65"/>
      <c r="I230" s="65"/>
    </row>
    <row r="231" spans="1:9" x14ac:dyDescent="0.2">
      <c r="A231" s="65"/>
      <c r="B231" s="65"/>
      <c r="C231" s="65"/>
      <c r="D231" s="65"/>
      <c r="E231" s="11"/>
      <c r="G231" s="65"/>
      <c r="H231" s="65"/>
      <c r="I231" s="65"/>
    </row>
    <row r="232" spans="1:9" x14ac:dyDescent="0.2">
      <c r="A232" s="65"/>
      <c r="B232" s="65"/>
      <c r="C232" s="65"/>
      <c r="D232" s="65"/>
      <c r="E232" s="11"/>
      <c r="G232" s="65"/>
      <c r="H232" s="65"/>
      <c r="I232" s="65"/>
    </row>
    <row r="233" spans="1:9" x14ac:dyDescent="0.2">
      <c r="A233" s="65"/>
      <c r="B233" s="65"/>
      <c r="C233" s="65"/>
      <c r="D233" s="65"/>
      <c r="E233" s="11"/>
      <c r="G233" s="65"/>
      <c r="H233" s="65"/>
      <c r="I233" s="65"/>
    </row>
    <row r="234" spans="1:9" x14ac:dyDescent="0.2">
      <c r="A234" s="65"/>
      <c r="B234" s="65"/>
      <c r="C234" s="65"/>
      <c r="D234" s="65"/>
      <c r="E234" s="11"/>
      <c r="G234" s="65"/>
      <c r="H234" s="65"/>
      <c r="I234" s="65"/>
    </row>
    <row r="235" spans="1:9" x14ac:dyDescent="0.2">
      <c r="A235" s="65"/>
      <c r="B235" s="65"/>
      <c r="C235" s="65"/>
      <c r="D235" s="65"/>
      <c r="E235" s="11"/>
      <c r="G235" s="65"/>
      <c r="H235" s="65"/>
      <c r="I235" s="65"/>
    </row>
    <row r="236" spans="1:9" x14ac:dyDescent="0.2">
      <c r="A236" s="65"/>
      <c r="B236" s="65"/>
      <c r="C236" s="65"/>
      <c r="D236" s="65"/>
      <c r="E236" s="11"/>
      <c r="G236" s="65"/>
      <c r="H236" s="65"/>
      <c r="I236" s="65"/>
    </row>
    <row r="237" spans="1:9" x14ac:dyDescent="0.2">
      <c r="A237" s="65"/>
      <c r="B237" s="65"/>
      <c r="C237" s="65"/>
      <c r="D237" s="65"/>
      <c r="E237" s="11"/>
      <c r="G237" s="65"/>
      <c r="H237" s="65"/>
      <c r="I237" s="65"/>
    </row>
    <row r="238" spans="1:9" x14ac:dyDescent="0.2">
      <c r="A238" s="65"/>
      <c r="B238" s="65"/>
      <c r="C238" s="65"/>
      <c r="D238" s="65"/>
      <c r="E238" s="11"/>
      <c r="G238" s="65"/>
      <c r="H238" s="65"/>
      <c r="I238" s="65"/>
    </row>
    <row r="239" spans="1:9" x14ac:dyDescent="0.2">
      <c r="A239" s="65"/>
      <c r="B239" s="65"/>
      <c r="C239" s="65"/>
      <c r="D239" s="65"/>
      <c r="E239" s="11"/>
      <c r="G239" s="65"/>
      <c r="H239" s="65"/>
      <c r="I239" s="65"/>
    </row>
    <row r="240" spans="1:9" x14ac:dyDescent="0.2">
      <c r="A240" s="65"/>
      <c r="B240" s="65"/>
      <c r="C240" s="65"/>
      <c r="D240" s="65"/>
      <c r="E240" s="11"/>
      <c r="G240" s="65"/>
      <c r="H240" s="65"/>
      <c r="I240" s="65"/>
    </row>
    <row r="241" spans="1:9" x14ac:dyDescent="0.2">
      <c r="A241" s="65"/>
      <c r="B241" s="65"/>
      <c r="C241" s="65"/>
      <c r="D241" s="65"/>
      <c r="E241" s="11"/>
      <c r="G241" s="65"/>
      <c r="H241" s="65"/>
      <c r="I241" s="65"/>
    </row>
    <row r="242" spans="1:9" x14ac:dyDescent="0.2">
      <c r="A242" s="65"/>
      <c r="B242" s="65"/>
      <c r="C242" s="65"/>
      <c r="D242" s="65"/>
      <c r="E242" s="11"/>
      <c r="G242" s="65"/>
      <c r="H242" s="65"/>
      <c r="I242" s="65"/>
    </row>
    <row r="243" spans="1:9" x14ac:dyDescent="0.2">
      <c r="A243" s="65"/>
      <c r="B243" s="65"/>
      <c r="C243" s="65"/>
      <c r="D243" s="65"/>
      <c r="E243" s="11"/>
      <c r="G243" s="65"/>
      <c r="H243" s="65"/>
      <c r="I243" s="65"/>
    </row>
    <row r="244" spans="1:9" x14ac:dyDescent="0.2">
      <c r="A244" s="65"/>
      <c r="B244" s="65"/>
      <c r="C244" s="65"/>
      <c r="D244" s="65"/>
      <c r="E244" s="11"/>
      <c r="G244" s="65"/>
      <c r="H244" s="65"/>
      <c r="I244" s="65"/>
    </row>
    <row r="245" spans="1:9" x14ac:dyDescent="0.2">
      <c r="A245" s="65"/>
      <c r="B245" s="65"/>
      <c r="C245" s="65"/>
      <c r="D245" s="65"/>
      <c r="E245" s="11"/>
      <c r="G245" s="65"/>
      <c r="H245" s="65"/>
      <c r="I245" s="65"/>
    </row>
    <row r="246" spans="1:9" x14ac:dyDescent="0.2">
      <c r="A246" s="65"/>
      <c r="B246" s="65"/>
      <c r="C246" s="65"/>
      <c r="D246" s="65"/>
      <c r="E246" s="11"/>
      <c r="G246" s="65"/>
      <c r="H246" s="65"/>
      <c r="I246" s="65"/>
    </row>
    <row r="247" spans="1:9" x14ac:dyDescent="0.2">
      <c r="A247" s="65"/>
      <c r="B247" s="65"/>
      <c r="C247" s="65"/>
      <c r="D247" s="65"/>
      <c r="E247" s="11"/>
      <c r="G247" s="65"/>
      <c r="H247" s="65"/>
      <c r="I247" s="65"/>
    </row>
    <row r="248" spans="1:9" x14ac:dyDescent="0.2">
      <c r="A248" s="65"/>
      <c r="B248" s="65"/>
      <c r="C248" s="65"/>
      <c r="D248" s="65"/>
      <c r="E248" s="11"/>
      <c r="G248" s="65"/>
      <c r="H248" s="65"/>
      <c r="I248" s="65"/>
    </row>
    <row r="249" spans="1:9" x14ac:dyDescent="0.2">
      <c r="A249" s="65"/>
      <c r="B249" s="65"/>
      <c r="C249" s="65"/>
      <c r="D249" s="65"/>
      <c r="E249" s="11"/>
      <c r="G249" s="65"/>
      <c r="H249" s="65"/>
      <c r="I249" s="65"/>
    </row>
    <row r="250" spans="1:9" x14ac:dyDescent="0.2">
      <c r="A250" s="65"/>
      <c r="B250" s="65"/>
      <c r="C250" s="65"/>
      <c r="D250" s="65"/>
      <c r="E250" s="11"/>
      <c r="G250" s="65"/>
      <c r="H250" s="65"/>
      <c r="I250" s="65"/>
    </row>
    <row r="251" spans="1:9" x14ac:dyDescent="0.2">
      <c r="A251" s="65"/>
      <c r="B251" s="65"/>
      <c r="C251" s="65"/>
      <c r="D251" s="65"/>
      <c r="E251" s="11"/>
      <c r="G251" s="65"/>
      <c r="H251" s="65"/>
      <c r="I251" s="65"/>
    </row>
    <row r="252" spans="1:9" x14ac:dyDescent="0.2">
      <c r="A252" s="65"/>
      <c r="B252" s="65"/>
      <c r="C252" s="65"/>
      <c r="D252" s="65"/>
      <c r="E252" s="11"/>
      <c r="G252" s="65"/>
      <c r="H252" s="65"/>
      <c r="I252" s="65"/>
    </row>
    <row r="253" spans="1:9" x14ac:dyDescent="0.2">
      <c r="A253" s="65"/>
      <c r="B253" s="65"/>
      <c r="C253" s="65"/>
      <c r="D253" s="65"/>
      <c r="E253" s="11"/>
      <c r="G253" s="65"/>
      <c r="H253" s="65"/>
      <c r="I253" s="65"/>
    </row>
    <row r="254" spans="1:9" x14ac:dyDescent="0.2">
      <c r="A254" s="65"/>
      <c r="B254" s="65"/>
      <c r="C254" s="65"/>
      <c r="D254" s="65"/>
      <c r="E254" s="11"/>
      <c r="G254" s="65"/>
      <c r="H254" s="65"/>
      <c r="I254" s="65"/>
    </row>
    <row r="255" spans="1:9" x14ac:dyDescent="0.2">
      <c r="A255" s="65"/>
      <c r="B255" s="65"/>
      <c r="C255" s="65"/>
      <c r="D255" s="65"/>
      <c r="E255" s="11"/>
      <c r="G255" s="65"/>
      <c r="H255" s="65"/>
      <c r="I255" s="65"/>
    </row>
    <row r="256" spans="1:9" x14ac:dyDescent="0.2">
      <c r="A256" s="65"/>
      <c r="B256" s="65"/>
      <c r="C256" s="65"/>
      <c r="D256" s="65"/>
      <c r="E256" s="11"/>
      <c r="G256" s="65"/>
      <c r="H256" s="65"/>
      <c r="I256" s="65"/>
    </row>
    <row r="257" spans="1:9" x14ac:dyDescent="0.2">
      <c r="A257" s="65"/>
      <c r="B257" s="65"/>
      <c r="C257" s="65"/>
      <c r="D257" s="65"/>
      <c r="E257" s="11"/>
      <c r="G257" s="65"/>
      <c r="H257" s="65"/>
      <c r="I257" s="65"/>
    </row>
    <row r="258" spans="1:9" x14ac:dyDescent="0.2">
      <c r="A258" s="65"/>
      <c r="B258" s="65"/>
      <c r="C258" s="65"/>
      <c r="D258" s="65"/>
      <c r="E258" s="11"/>
      <c r="G258" s="65"/>
      <c r="H258" s="65"/>
      <c r="I258" s="65"/>
    </row>
    <row r="259" spans="1:9" x14ac:dyDescent="0.2">
      <c r="A259" s="65"/>
      <c r="B259" s="65"/>
      <c r="C259" s="65"/>
      <c r="D259" s="65"/>
      <c r="E259" s="11"/>
      <c r="G259" s="65"/>
      <c r="H259" s="65"/>
      <c r="I259" s="65"/>
    </row>
    <row r="260" spans="1:9" x14ac:dyDescent="0.2">
      <c r="A260" s="65"/>
      <c r="B260" s="65"/>
      <c r="C260" s="65"/>
      <c r="D260" s="65"/>
      <c r="E260" s="11"/>
      <c r="G260" s="65"/>
      <c r="H260" s="65"/>
      <c r="I260" s="65"/>
    </row>
    <row r="261" spans="1:9" x14ac:dyDescent="0.2">
      <c r="A261" s="65"/>
      <c r="B261" s="65"/>
      <c r="C261" s="65"/>
      <c r="D261" s="65"/>
      <c r="E261" s="11"/>
      <c r="G261" s="65"/>
      <c r="H261" s="65"/>
      <c r="I261" s="65"/>
    </row>
    <row r="262" spans="1:9" x14ac:dyDescent="0.2">
      <c r="A262" s="65"/>
      <c r="B262" s="65"/>
      <c r="C262" s="65"/>
      <c r="D262" s="65"/>
      <c r="E262" s="11"/>
      <c r="G262" s="65"/>
      <c r="H262" s="65"/>
      <c r="I262" s="65"/>
    </row>
    <row r="263" spans="1:9" x14ac:dyDescent="0.2">
      <c r="A263" s="65"/>
      <c r="B263" s="65"/>
      <c r="C263" s="65"/>
      <c r="D263" s="65"/>
      <c r="E263" s="11"/>
      <c r="G263" s="65"/>
      <c r="H263" s="65"/>
      <c r="I263" s="65"/>
    </row>
    <row r="264" spans="1:9" x14ac:dyDescent="0.2">
      <c r="A264" s="65"/>
      <c r="B264" s="65"/>
      <c r="C264" s="65"/>
      <c r="D264" s="65"/>
      <c r="E264" s="11"/>
      <c r="G264" s="65"/>
      <c r="H264" s="65"/>
      <c r="I264" s="65"/>
    </row>
    <row r="265" spans="1:9" x14ac:dyDescent="0.2">
      <c r="A265" s="65"/>
      <c r="B265" s="65"/>
      <c r="C265" s="65"/>
      <c r="D265" s="65"/>
      <c r="E265" s="11"/>
      <c r="G265" s="65"/>
      <c r="H265" s="65"/>
      <c r="I265" s="65"/>
    </row>
    <row r="266" spans="1:9" x14ac:dyDescent="0.2">
      <c r="A266" s="65"/>
      <c r="B266" s="65"/>
      <c r="C266" s="65"/>
      <c r="D266" s="65"/>
      <c r="E266" s="11"/>
      <c r="G266" s="65"/>
      <c r="H266" s="65"/>
      <c r="I266" s="65"/>
    </row>
    <row r="267" spans="1:9" x14ac:dyDescent="0.2">
      <c r="A267" s="65"/>
      <c r="B267" s="65"/>
      <c r="C267" s="65"/>
      <c r="D267" s="65"/>
      <c r="E267" s="11"/>
      <c r="G267" s="65"/>
      <c r="H267" s="65"/>
      <c r="I267" s="65"/>
    </row>
    <row r="268" spans="1:9" x14ac:dyDescent="0.2">
      <c r="A268" s="65"/>
      <c r="B268" s="65"/>
      <c r="C268" s="65"/>
      <c r="D268" s="65"/>
      <c r="E268" s="11"/>
      <c r="G268" s="65"/>
      <c r="H268" s="65"/>
      <c r="I268" s="65"/>
    </row>
    <row r="269" spans="1:9" x14ac:dyDescent="0.2">
      <c r="A269" s="65"/>
      <c r="B269" s="65"/>
      <c r="C269" s="65"/>
      <c r="D269" s="65"/>
      <c r="E269" s="11"/>
      <c r="G269" s="65"/>
      <c r="H269" s="65"/>
      <c r="I269" s="65"/>
    </row>
    <row r="270" spans="1:9" x14ac:dyDescent="0.2">
      <c r="A270" s="65"/>
      <c r="B270" s="65"/>
      <c r="C270" s="65"/>
      <c r="D270" s="65"/>
      <c r="E270" s="11"/>
      <c r="G270" s="65"/>
      <c r="H270" s="65"/>
      <c r="I270" s="65"/>
    </row>
    <row r="271" spans="1:9" x14ac:dyDescent="0.2">
      <c r="A271" s="65"/>
      <c r="B271" s="65"/>
      <c r="C271" s="65"/>
      <c r="D271" s="65"/>
      <c r="E271" s="11"/>
      <c r="G271" s="65"/>
      <c r="H271" s="65"/>
      <c r="I271" s="65"/>
    </row>
    <row r="272" spans="1:9" x14ac:dyDescent="0.2">
      <c r="A272" s="65"/>
      <c r="B272" s="65"/>
      <c r="C272" s="65"/>
      <c r="D272" s="65"/>
      <c r="E272" s="11"/>
      <c r="G272" s="65"/>
      <c r="H272" s="65"/>
      <c r="I272" s="65"/>
    </row>
    <row r="273" spans="1:9" x14ac:dyDescent="0.2">
      <c r="A273" s="65"/>
      <c r="B273" s="65"/>
      <c r="C273" s="65"/>
      <c r="D273" s="65"/>
      <c r="E273" s="11"/>
      <c r="G273" s="65"/>
      <c r="H273" s="65"/>
      <c r="I273" s="65"/>
    </row>
    <row r="274" spans="1:9" x14ac:dyDescent="0.2">
      <c r="A274" s="65"/>
      <c r="B274" s="65"/>
      <c r="C274" s="65"/>
      <c r="D274" s="65"/>
      <c r="E274" s="11"/>
      <c r="G274" s="65"/>
      <c r="H274" s="65"/>
      <c r="I274" s="65"/>
    </row>
    <row r="275" spans="1:9" x14ac:dyDescent="0.2">
      <c r="A275" s="65"/>
      <c r="B275" s="65"/>
      <c r="C275" s="65"/>
      <c r="D275" s="65"/>
      <c r="E275" s="11"/>
      <c r="G275" s="65"/>
      <c r="H275" s="65"/>
      <c r="I275" s="65"/>
    </row>
    <row r="276" spans="1:9" x14ac:dyDescent="0.2">
      <c r="A276" s="65"/>
      <c r="B276" s="65"/>
      <c r="C276" s="65"/>
      <c r="D276" s="65"/>
      <c r="E276" s="11"/>
      <c r="G276" s="65"/>
      <c r="H276" s="65"/>
      <c r="I276" s="65"/>
    </row>
  </sheetData>
  <mergeCells count="4">
    <mergeCell ref="A1:F1"/>
    <mergeCell ref="A28:B28"/>
    <mergeCell ref="A29:B29"/>
    <mergeCell ref="A30:B30"/>
  </mergeCells>
  <conditionalFormatting sqref="E5:E18">
    <cfRule type="cellIs" dxfId="16" priority="2" stopIfTrue="1" operator="between">
      <formula>0.009</formula>
      <formula>-0.009</formula>
    </cfRule>
  </conditionalFormatting>
  <conditionalFormatting sqref="F2:F3 F18:F37">
    <cfRule type="cellIs" dxfId="15" priority="3" stopIfTrue="1" operator="between">
      <formula>0.009</formula>
      <formula>-0.009</formula>
    </cfRule>
  </conditionalFormatting>
  <conditionalFormatting sqref="F175:F65536">
    <cfRule type="cellIs" dxfId="14"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65"/>
  <sheetViews>
    <sheetView workbookViewId="0">
      <selection sqref="A1:G1"/>
    </sheetView>
  </sheetViews>
  <sheetFormatPr defaultColWidth="9.453125" defaultRowHeight="10" x14ac:dyDescent="0.2"/>
  <cols>
    <col min="1" max="1" width="38.54296875" style="7" bestFit="1" customWidth="1"/>
    <col min="2" max="2" width="60" style="7" customWidth="1"/>
    <col min="3" max="3" width="15.453125" style="7" bestFit="1" customWidth="1"/>
    <col min="4" max="4" width="14.54296875" style="7" bestFit="1" customWidth="1"/>
    <col min="5" max="5" width="26.36328125" style="10" customWidth="1"/>
    <col min="6" max="6" width="13.54296875" style="11" bestFit="1" customWidth="1"/>
    <col min="7" max="7" width="11" style="10" customWidth="1"/>
    <col min="8" max="8" width="9.453125" style="7"/>
    <col min="9" max="9" width="9.453125" style="7" customWidth="1"/>
    <col min="10" max="10" width="9" style="7" customWidth="1"/>
    <col min="11" max="13" width="9.453125" style="7" customWidth="1"/>
    <col min="14" max="16384" width="9.453125" style="7"/>
  </cols>
  <sheetData>
    <row r="1" spans="1:7" s="1" customFormat="1" ht="15" customHeight="1" x14ac:dyDescent="0.25">
      <c r="A1" s="106" t="s">
        <v>1460</v>
      </c>
      <c r="B1" s="107"/>
      <c r="C1" s="107"/>
      <c r="D1" s="107"/>
      <c r="E1" s="107"/>
      <c r="F1" s="107"/>
      <c r="G1" s="107"/>
    </row>
    <row r="2" spans="1:7" s="1" customFormat="1" ht="11.5" x14ac:dyDescent="0.25">
      <c r="A2" s="8" t="s">
        <v>7</v>
      </c>
      <c r="B2" s="7"/>
      <c r="C2" s="7"/>
      <c r="D2" s="7"/>
      <c r="E2" s="10"/>
      <c r="F2" s="11"/>
      <c r="G2" s="10"/>
    </row>
    <row r="3" spans="1:7" s="1" customFormat="1" ht="21" x14ac:dyDescent="0.25">
      <c r="A3" s="6" t="s">
        <v>2</v>
      </c>
      <c r="B3" s="6" t="s">
        <v>0</v>
      </c>
      <c r="C3" s="13" t="s">
        <v>1041</v>
      </c>
      <c r="D3" s="13" t="s">
        <v>1</v>
      </c>
      <c r="E3" s="53" t="s">
        <v>6</v>
      </c>
      <c r="F3" s="12" t="s">
        <v>3</v>
      </c>
      <c r="G3" s="12" t="s">
        <v>5</v>
      </c>
    </row>
    <row r="4" spans="1:7" s="1" customFormat="1" ht="27" customHeight="1" x14ac:dyDescent="0.25">
      <c r="A4" s="16" t="s">
        <v>19</v>
      </c>
      <c r="B4" s="17"/>
      <c r="C4" s="17"/>
      <c r="D4" s="17"/>
      <c r="E4" s="96"/>
      <c r="F4" s="19"/>
      <c r="G4" s="18"/>
    </row>
    <row r="5" spans="1:7" ht="10.5" x14ac:dyDescent="0.25">
      <c r="A5" s="20" t="s">
        <v>20</v>
      </c>
      <c r="B5" s="21"/>
      <c r="C5" s="21"/>
      <c r="D5" s="21"/>
      <c r="E5" s="22"/>
      <c r="F5" s="23"/>
      <c r="G5" s="22"/>
    </row>
    <row r="6" spans="1:7" x14ac:dyDescent="0.2">
      <c r="A6" s="21" t="s">
        <v>1461</v>
      </c>
      <c r="B6" s="21" t="s">
        <v>1462</v>
      </c>
      <c r="C6" s="62" t="s">
        <v>1463</v>
      </c>
      <c r="D6" s="24">
        <v>682</v>
      </c>
      <c r="E6" s="22">
        <v>0</v>
      </c>
      <c r="F6" s="23">
        <v>100</v>
      </c>
      <c r="G6" s="22">
        <v>0</v>
      </c>
    </row>
    <row r="7" spans="1:7" ht="10.5" x14ac:dyDescent="0.25">
      <c r="A7" s="20" t="s">
        <v>27</v>
      </c>
      <c r="B7" s="20"/>
      <c r="C7" s="20"/>
      <c r="D7" s="20"/>
      <c r="E7" s="25">
        <v>0</v>
      </c>
      <c r="F7" s="26">
        <v>100</v>
      </c>
      <c r="G7" s="25"/>
    </row>
    <row r="8" spans="1:7" x14ac:dyDescent="0.2">
      <c r="A8" s="21"/>
      <c r="B8" s="21"/>
      <c r="C8" s="21"/>
      <c r="D8" s="21"/>
      <c r="E8" s="22"/>
      <c r="F8" s="23"/>
      <c r="G8" s="22"/>
    </row>
    <row r="9" spans="1:7" ht="10.5" x14ac:dyDescent="0.25">
      <c r="A9" s="20" t="s">
        <v>36</v>
      </c>
      <c r="B9" s="20"/>
      <c r="C9" s="20"/>
      <c r="D9" s="20"/>
      <c r="E9" s="25">
        <v>0</v>
      </c>
      <c r="F9" s="26">
        <v>100</v>
      </c>
      <c r="G9" s="25"/>
    </row>
    <row r="10" spans="1:7" ht="10.5" x14ac:dyDescent="0.25">
      <c r="A10" s="20"/>
      <c r="B10" s="20"/>
      <c r="C10" s="20"/>
      <c r="D10" s="20"/>
      <c r="E10" s="25"/>
      <c r="F10" s="26"/>
      <c r="G10" s="25"/>
    </row>
    <row r="11" spans="1:7" ht="10.5" x14ac:dyDescent="0.25">
      <c r="A11" s="20" t="s">
        <v>38</v>
      </c>
      <c r="B11" s="20"/>
      <c r="C11" s="20"/>
      <c r="D11" s="20"/>
      <c r="E11" s="97">
        <v>0</v>
      </c>
      <c r="F11" s="97">
        <v>0</v>
      </c>
      <c r="G11" s="25"/>
    </row>
    <row r="12" spans="1:7" ht="10.5" x14ac:dyDescent="0.25">
      <c r="A12" s="20"/>
      <c r="B12" s="20"/>
      <c r="C12" s="20"/>
      <c r="D12" s="20"/>
      <c r="E12" s="25"/>
      <c r="F12" s="26"/>
      <c r="G12" s="25"/>
    </row>
    <row r="13" spans="1:7" ht="10.5" x14ac:dyDescent="0.25">
      <c r="A13" s="27" t="s">
        <v>37</v>
      </c>
      <c r="B13" s="27"/>
      <c r="C13" s="27"/>
      <c r="D13" s="27"/>
      <c r="E13" s="28">
        <v>0</v>
      </c>
      <c r="F13" s="29">
        <v>100</v>
      </c>
      <c r="G13" s="28"/>
    </row>
    <row r="15" spans="1:7" ht="10.5" x14ac:dyDescent="0.25">
      <c r="A15" s="14" t="s">
        <v>39</v>
      </c>
    </row>
    <row r="16" spans="1:7" ht="10.5" x14ac:dyDescent="0.25">
      <c r="A16" s="14" t="s">
        <v>1464</v>
      </c>
    </row>
    <row r="17" spans="1:7" ht="23.25" customHeight="1" x14ac:dyDescent="0.2">
      <c r="A17" s="112" t="s">
        <v>1465</v>
      </c>
      <c r="B17" s="112"/>
      <c r="C17" s="112"/>
      <c r="D17" s="112"/>
      <c r="E17" s="112"/>
      <c r="F17" s="112"/>
      <c r="G17" s="112"/>
    </row>
    <row r="19" spans="1:7" ht="10.5" x14ac:dyDescent="0.25">
      <c r="A19" s="14" t="s">
        <v>40</v>
      </c>
    </row>
    <row r="20" spans="1:7" ht="10.5" x14ac:dyDescent="0.25">
      <c r="A20" s="14" t="s">
        <v>41</v>
      </c>
    </row>
    <row r="21" spans="1:7" ht="10.5" x14ac:dyDescent="0.25">
      <c r="A21" s="14" t="s">
        <v>42</v>
      </c>
      <c r="B21" s="14"/>
      <c r="C21" s="30" t="s">
        <v>44</v>
      </c>
      <c r="D21" s="14" t="s">
        <v>43</v>
      </c>
    </row>
    <row r="22" spans="1:7" x14ac:dyDescent="0.2">
      <c r="A22" s="7" t="s">
        <v>45</v>
      </c>
      <c r="C22" s="31">
        <v>0</v>
      </c>
      <c r="D22" s="31">
        <v>0</v>
      </c>
    </row>
    <row r="23" spans="1:7" x14ac:dyDescent="0.2">
      <c r="A23" s="7" t="s">
        <v>46</v>
      </c>
      <c r="C23" s="31">
        <v>0</v>
      </c>
      <c r="D23" s="31">
        <v>0</v>
      </c>
    </row>
    <row r="24" spans="1:7" x14ac:dyDescent="0.2">
      <c r="A24" s="7" t="s">
        <v>47</v>
      </c>
      <c r="C24" s="31">
        <v>0</v>
      </c>
      <c r="D24" s="31">
        <v>0</v>
      </c>
    </row>
    <row r="25" spans="1:7" x14ac:dyDescent="0.2">
      <c r="A25" s="7" t="s">
        <v>48</v>
      </c>
      <c r="C25" s="31">
        <v>0</v>
      </c>
      <c r="D25" s="31">
        <v>0</v>
      </c>
    </row>
    <row r="26" spans="1:7" x14ac:dyDescent="0.2">
      <c r="C26" s="31"/>
      <c r="D26" s="31"/>
    </row>
    <row r="27" spans="1:7" ht="12.65" customHeight="1" x14ac:dyDescent="0.2">
      <c r="A27" s="7" t="s">
        <v>53</v>
      </c>
    </row>
    <row r="29" spans="1:7" ht="14.5" x14ac:dyDescent="0.35">
      <c r="A29" s="113" t="s">
        <v>1488</v>
      </c>
      <c r="B29" s="114"/>
      <c r="C29" s="114"/>
      <c r="D29" s="30" t="s">
        <v>55</v>
      </c>
    </row>
    <row r="31" spans="1:7" ht="14.5" x14ac:dyDescent="0.35">
      <c r="A31" s="14" t="s">
        <v>1466</v>
      </c>
      <c r="B31"/>
      <c r="C31"/>
    </row>
    <row r="33" spans="1:9" ht="46.5" customHeight="1" x14ac:dyDescent="0.2"/>
    <row r="35" spans="1:9" ht="24.75" customHeight="1" x14ac:dyDescent="0.2"/>
    <row r="37" spans="1:9" s="1" customFormat="1" ht="11.5" x14ac:dyDescent="0.25">
      <c r="A37" s="7"/>
      <c r="B37" s="7"/>
      <c r="C37" s="7"/>
      <c r="D37" s="7"/>
      <c r="E37" s="10"/>
      <c r="F37" s="11"/>
      <c r="G37" s="10"/>
    </row>
    <row r="39" spans="1:9" s="1" customFormat="1" ht="11.5" x14ac:dyDescent="0.25">
      <c r="A39" s="7"/>
      <c r="B39" s="7"/>
      <c r="C39" s="7"/>
      <c r="D39" s="7"/>
      <c r="E39" s="10"/>
      <c r="F39" s="11"/>
      <c r="G39" s="10"/>
    </row>
    <row r="43" spans="1:9" ht="10.5" x14ac:dyDescent="0.25">
      <c r="H43" s="14"/>
      <c r="I43" s="14"/>
    </row>
    <row r="45" spans="1:9" ht="10.5" x14ac:dyDescent="0.25">
      <c r="H45" s="14"/>
      <c r="I45" s="14"/>
    </row>
    <row r="46" spans="1:9" ht="10.5" x14ac:dyDescent="0.25">
      <c r="H46" s="14"/>
      <c r="I46" s="14"/>
    </row>
    <row r="47" spans="1:9" ht="10.5" x14ac:dyDescent="0.25">
      <c r="H47" s="14"/>
      <c r="I47" s="14"/>
    </row>
    <row r="48" spans="1:9" ht="10.5" x14ac:dyDescent="0.25">
      <c r="H48" s="14"/>
      <c r="I48" s="14"/>
    </row>
    <row r="49" spans="8:9" ht="10.5" x14ac:dyDescent="0.25">
      <c r="H49" s="14"/>
      <c r="I49" s="14"/>
    </row>
    <row r="53" spans="8:9" ht="25.5" customHeight="1" x14ac:dyDescent="0.2"/>
    <row r="65" spans="1:9" s="10" customFormat="1" ht="15.75" customHeight="1" x14ac:dyDescent="0.2">
      <c r="A65" s="7"/>
      <c r="B65" s="7"/>
      <c r="C65" s="7"/>
      <c r="D65" s="7"/>
      <c r="F65" s="11"/>
      <c r="H65" s="7"/>
      <c r="I65" s="7"/>
    </row>
  </sheetData>
  <mergeCells count="3">
    <mergeCell ref="A1:G1"/>
    <mergeCell ref="A17:G17"/>
    <mergeCell ref="A29:C29"/>
  </mergeCells>
  <conditionalFormatting sqref="F2 F18:F65435">
    <cfRule type="cellIs" dxfId="13" priority="3" stopIfTrue="1" operator="between">
      <formula>0.009</formula>
      <formula>-0.009</formula>
    </cfRule>
  </conditionalFormatting>
  <conditionalFormatting sqref="F4:F10">
    <cfRule type="cellIs" dxfId="12" priority="2" stopIfTrue="1" operator="between">
      <formula>0.009</formula>
      <formula>-0.009</formula>
    </cfRule>
  </conditionalFormatting>
  <conditionalFormatting sqref="F12:F16">
    <cfRule type="cellIs" dxfId="11"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96"/>
  <sheetViews>
    <sheetView workbookViewId="0">
      <selection sqref="A1:G1"/>
    </sheetView>
  </sheetViews>
  <sheetFormatPr defaultColWidth="9.453125" defaultRowHeight="10" x14ac:dyDescent="0.2"/>
  <cols>
    <col min="1" max="1" width="38.54296875" style="7" bestFit="1" customWidth="1"/>
    <col min="2" max="2" width="48.54296875" style="7" bestFit="1" customWidth="1"/>
    <col min="3" max="4" width="15.453125" style="7" bestFit="1" customWidth="1"/>
    <col min="5" max="5" width="26.36328125" style="10" customWidth="1"/>
    <col min="6" max="6" width="14.54296875" style="11" bestFit="1" customWidth="1"/>
    <col min="7" max="7" width="8.54296875" style="10" customWidth="1"/>
    <col min="8" max="16384" width="9.453125" style="7"/>
  </cols>
  <sheetData>
    <row r="1" spans="1:9" s="1" customFormat="1" ht="14" x14ac:dyDescent="0.25">
      <c r="A1" s="106" t="s">
        <v>1467</v>
      </c>
      <c r="B1" s="107"/>
      <c r="C1" s="107"/>
      <c r="D1" s="107"/>
      <c r="E1" s="107"/>
      <c r="F1" s="107"/>
      <c r="G1" s="107"/>
    </row>
    <row r="2" spans="1:9" s="1" customFormat="1" ht="11.5" x14ac:dyDescent="0.25">
      <c r="A2" s="35"/>
      <c r="E2" s="5"/>
      <c r="F2" s="9"/>
      <c r="G2" s="10"/>
    </row>
    <row r="3" spans="1:9" s="1" customFormat="1" ht="11.5" x14ac:dyDescent="0.25">
      <c r="A3" s="8" t="s">
        <v>7</v>
      </c>
      <c r="B3" s="2"/>
      <c r="C3" s="3"/>
      <c r="D3" s="3"/>
      <c r="E3" s="4"/>
      <c r="F3" s="9"/>
      <c r="G3" s="10"/>
    </row>
    <row r="4" spans="1:9" s="1" customFormat="1" ht="27" customHeight="1" x14ac:dyDescent="0.25">
      <c r="A4" s="6" t="s">
        <v>2</v>
      </c>
      <c r="B4" s="6" t="s">
        <v>0</v>
      </c>
      <c r="C4" s="13" t="s">
        <v>1041</v>
      </c>
      <c r="D4" s="13" t="s">
        <v>1</v>
      </c>
      <c r="E4" s="53" t="s">
        <v>6</v>
      </c>
      <c r="F4" s="12" t="s">
        <v>3</v>
      </c>
      <c r="G4" s="12" t="s">
        <v>5</v>
      </c>
    </row>
    <row r="5" spans="1:9" ht="10.5" x14ac:dyDescent="0.25">
      <c r="A5" s="20" t="s">
        <v>38</v>
      </c>
      <c r="B5" s="20"/>
      <c r="C5" s="20"/>
      <c r="D5" s="20"/>
      <c r="E5" s="25">
        <v>0</v>
      </c>
      <c r="F5" s="26">
        <v>100</v>
      </c>
      <c r="G5" s="25"/>
      <c r="H5" s="14"/>
      <c r="I5" s="14"/>
    </row>
    <row r="6" spans="1:9" ht="10.5" x14ac:dyDescent="0.25">
      <c r="A6" s="20"/>
      <c r="B6" s="20"/>
      <c r="C6" s="20"/>
      <c r="D6" s="20"/>
      <c r="E6" s="25"/>
      <c r="F6" s="26"/>
      <c r="G6" s="25"/>
      <c r="H6" s="14"/>
      <c r="I6" s="14"/>
    </row>
    <row r="7" spans="1:9" ht="10.5" x14ac:dyDescent="0.25">
      <c r="A7" s="27" t="s">
        <v>37</v>
      </c>
      <c r="B7" s="27"/>
      <c r="C7" s="27"/>
      <c r="D7" s="27"/>
      <c r="E7" s="28">
        <v>0</v>
      </c>
      <c r="F7" s="29">
        <v>100</v>
      </c>
      <c r="G7" s="28"/>
      <c r="H7" s="14"/>
      <c r="I7" s="14"/>
    </row>
    <row r="8" spans="1:9" ht="10.5" x14ac:dyDescent="0.25">
      <c r="F8" s="15"/>
    </row>
    <row r="9" spans="1:9" ht="10.5" x14ac:dyDescent="0.25">
      <c r="A9" s="14" t="s">
        <v>40</v>
      </c>
    </row>
    <row r="10" spans="1:9" ht="10.5" x14ac:dyDescent="0.25">
      <c r="A10" s="14" t="s">
        <v>41</v>
      </c>
    </row>
    <row r="11" spans="1:9" ht="10.5" x14ac:dyDescent="0.25">
      <c r="A11" s="14" t="s">
        <v>42</v>
      </c>
      <c r="B11" s="14"/>
      <c r="C11" s="30" t="s">
        <v>44</v>
      </c>
      <c r="D11" s="14" t="s">
        <v>1468</v>
      </c>
    </row>
    <row r="12" spans="1:9" x14ac:dyDescent="0.2">
      <c r="A12" s="7" t="s">
        <v>1258</v>
      </c>
      <c r="C12" s="31">
        <v>15041.1687</v>
      </c>
      <c r="D12" s="98">
        <v>15041.278399999999</v>
      </c>
    </row>
    <row r="13" spans="1:9" x14ac:dyDescent="0.2">
      <c r="A13" s="7" t="s">
        <v>1260</v>
      </c>
      <c r="C13" s="31">
        <v>3801.5693999999999</v>
      </c>
      <c r="D13" s="98">
        <v>3801.5971</v>
      </c>
    </row>
    <row r="14" spans="1:9" x14ac:dyDescent="0.2">
      <c r="A14" s="7" t="s">
        <v>1261</v>
      </c>
      <c r="C14" s="31">
        <v>4197.1214</v>
      </c>
      <c r="D14" s="98">
        <v>4197.152</v>
      </c>
    </row>
    <row r="15" spans="1:9" x14ac:dyDescent="0.2">
      <c r="A15" s="7" t="s">
        <v>1262</v>
      </c>
      <c r="C15" s="31">
        <v>4366.3035</v>
      </c>
      <c r="D15" s="98">
        <v>4366.3353999999999</v>
      </c>
    </row>
    <row r="16" spans="1:9" x14ac:dyDescent="0.2">
      <c r="A16" s="7" t="s">
        <v>1469</v>
      </c>
      <c r="C16" s="31">
        <v>12430</v>
      </c>
      <c r="D16" s="98">
        <v>12430</v>
      </c>
    </row>
    <row r="17" spans="1:7" ht="10.5" x14ac:dyDescent="0.25">
      <c r="A17" s="7" t="s">
        <v>1263</v>
      </c>
      <c r="C17" s="31">
        <v>15097.4259</v>
      </c>
      <c r="D17" s="98">
        <v>15097.536</v>
      </c>
      <c r="F17" s="15"/>
    </row>
    <row r="18" spans="1:7" x14ac:dyDescent="0.2">
      <c r="A18" s="7" t="s">
        <v>1265</v>
      </c>
      <c r="C18" s="31">
        <v>3622.9544000000001</v>
      </c>
      <c r="D18" s="98">
        <v>3622.9807999999998</v>
      </c>
    </row>
    <row r="19" spans="1:7" x14ac:dyDescent="0.2">
      <c r="A19" s="7" t="s">
        <v>1266</v>
      </c>
      <c r="C19" s="31">
        <v>4281.3828000000003</v>
      </c>
      <c r="D19" s="98">
        <v>4281.4139999999998</v>
      </c>
    </row>
    <row r="20" spans="1:7" x14ac:dyDescent="0.2">
      <c r="A20" s="7" t="s">
        <v>1267</v>
      </c>
      <c r="C20" s="31">
        <v>4460.0101000000004</v>
      </c>
      <c r="D20" s="98">
        <v>4460.0425999999998</v>
      </c>
    </row>
    <row r="22" spans="1:7" x14ac:dyDescent="0.2">
      <c r="A22" s="7" t="s">
        <v>53</v>
      </c>
    </row>
    <row r="23" spans="1:7" x14ac:dyDescent="0.2">
      <c r="A23" s="7" t="s">
        <v>1470</v>
      </c>
    </row>
    <row r="25" spans="1:7" ht="10.5" x14ac:dyDescent="0.25">
      <c r="A25" s="14" t="s">
        <v>49</v>
      </c>
      <c r="D25" s="30" t="s">
        <v>55</v>
      </c>
    </row>
    <row r="27" spans="1:7" ht="10.5" x14ac:dyDescent="0.25">
      <c r="A27" s="14" t="s">
        <v>1143</v>
      </c>
      <c r="D27" s="99" t="s">
        <v>1471</v>
      </c>
    </row>
    <row r="28" spans="1:7" ht="15" customHeight="1" x14ac:dyDescent="0.2">
      <c r="A28" s="7" t="s">
        <v>1472</v>
      </c>
    </row>
    <row r="29" spans="1:7" ht="30" customHeight="1" x14ac:dyDescent="0.35">
      <c r="A29" s="113" t="s">
        <v>993</v>
      </c>
      <c r="B29" s="114"/>
      <c r="C29" s="114"/>
      <c r="D29" s="30" t="s">
        <v>55</v>
      </c>
    </row>
    <row r="30" spans="1:7" ht="14.5" x14ac:dyDescent="0.35">
      <c r="A30" s="100" t="s">
        <v>1473</v>
      </c>
    </row>
    <row r="32" spans="1:7" ht="25.5" customHeight="1" x14ac:dyDescent="0.35">
      <c r="A32" s="115" t="s">
        <v>1474</v>
      </c>
      <c r="B32" s="116"/>
      <c r="C32" s="116"/>
      <c r="D32" s="116"/>
      <c r="E32" s="116"/>
      <c r="F32" s="116"/>
      <c r="G32" s="116"/>
    </row>
    <row r="34" spans="1:7" ht="55.5" customHeight="1" x14ac:dyDescent="0.2">
      <c r="A34" s="119" t="s">
        <v>1475</v>
      </c>
      <c r="B34" s="119"/>
      <c r="C34" s="119"/>
      <c r="D34" s="119"/>
      <c r="E34" s="119"/>
      <c r="F34" s="119"/>
      <c r="G34" s="119"/>
    </row>
    <row r="35" spans="1:7" x14ac:dyDescent="0.2">
      <c r="A35" s="101" t="s">
        <v>1476</v>
      </c>
    </row>
    <row r="36" spans="1:7" x14ac:dyDescent="0.2">
      <c r="A36" s="101" t="s">
        <v>1473</v>
      </c>
    </row>
    <row r="37" spans="1:7" x14ac:dyDescent="0.2">
      <c r="A37" s="101"/>
    </row>
    <row r="38" spans="1:7" ht="69" customHeight="1" x14ac:dyDescent="0.35">
      <c r="A38" s="115" t="s">
        <v>1477</v>
      </c>
      <c r="B38" s="116"/>
      <c r="C38" s="116"/>
      <c r="D38" s="116"/>
      <c r="E38" s="116"/>
      <c r="F38" s="116"/>
      <c r="G38" s="116"/>
    </row>
    <row r="40" spans="1:7" ht="46.25" customHeight="1" x14ac:dyDescent="0.35">
      <c r="A40" s="115" t="s">
        <v>1478</v>
      </c>
      <c r="B40" s="116"/>
      <c r="C40" s="116"/>
      <c r="D40" s="116"/>
      <c r="E40" s="116"/>
      <c r="F40" s="116"/>
      <c r="G40" s="116"/>
    </row>
    <row r="41" spans="1:7" x14ac:dyDescent="0.2">
      <c r="A41" s="101" t="s">
        <v>1479</v>
      </c>
    </row>
    <row r="43" spans="1:7" ht="25.5" customHeight="1" x14ac:dyDescent="0.35">
      <c r="A43" s="115" t="s">
        <v>1480</v>
      </c>
      <c r="B43" s="116"/>
      <c r="C43" s="116"/>
      <c r="D43" s="116"/>
      <c r="E43" s="116"/>
      <c r="F43" s="116"/>
      <c r="G43" s="116"/>
    </row>
    <row r="45" spans="1:7" ht="33.75" customHeight="1" x14ac:dyDescent="0.35">
      <c r="A45" s="115" t="s">
        <v>1481</v>
      </c>
      <c r="B45" s="116"/>
      <c r="C45" s="116"/>
      <c r="D45" s="116"/>
      <c r="E45" s="116"/>
      <c r="F45" s="116"/>
      <c r="G45" s="116"/>
    </row>
    <row r="46" spans="1:7" ht="10.5" x14ac:dyDescent="0.25">
      <c r="A46" s="14"/>
    </row>
    <row r="47" spans="1:7" ht="10.5" x14ac:dyDescent="0.25">
      <c r="A47" s="14" t="s">
        <v>1482</v>
      </c>
    </row>
    <row r="48" spans="1:7" ht="10.5" x14ac:dyDescent="0.25">
      <c r="A48" s="14"/>
    </row>
    <row r="49" spans="1:7" ht="10.5" x14ac:dyDescent="0.25">
      <c r="A49" s="64"/>
    </row>
    <row r="50" spans="1:7" ht="51.65" customHeight="1" x14ac:dyDescent="0.2">
      <c r="A50" s="117" t="s">
        <v>1483</v>
      </c>
      <c r="B50" s="117"/>
      <c r="C50" s="117"/>
      <c r="D50" s="117"/>
      <c r="E50" s="117"/>
      <c r="F50" s="117"/>
      <c r="G50" s="117"/>
    </row>
    <row r="51" spans="1:7" x14ac:dyDescent="0.2">
      <c r="A51" s="65"/>
    </row>
    <row r="52" spans="1:7" x14ac:dyDescent="0.2">
      <c r="A52" s="65"/>
    </row>
    <row r="53" spans="1:7" x14ac:dyDescent="0.2">
      <c r="A53" s="65"/>
    </row>
    <row r="54" spans="1:7" x14ac:dyDescent="0.2">
      <c r="A54" s="7" t="s">
        <v>1001</v>
      </c>
    </row>
    <row r="55" spans="1:7" x14ac:dyDescent="0.2">
      <c r="A55" s="65"/>
    </row>
    <row r="56" spans="1:7" x14ac:dyDescent="0.2">
      <c r="A56" s="65"/>
    </row>
    <row r="57" spans="1:7" x14ac:dyDescent="0.2">
      <c r="A57" s="66"/>
    </row>
    <row r="58" spans="1:7" x14ac:dyDescent="0.2">
      <c r="A58" s="66"/>
    </row>
    <row r="59" spans="1:7" ht="37.5" customHeight="1" x14ac:dyDescent="0.25">
      <c r="A59" s="118" t="s">
        <v>1484</v>
      </c>
      <c r="B59" s="118"/>
      <c r="C59" s="118"/>
      <c r="D59" s="118"/>
      <c r="E59" s="118"/>
      <c r="F59" s="118"/>
      <c r="G59" s="118"/>
    </row>
    <row r="60" spans="1:7" ht="10.5" x14ac:dyDescent="0.25">
      <c r="A60" s="14"/>
    </row>
    <row r="61" spans="1:7" s="1" customFormat="1" ht="14" x14ac:dyDescent="0.25">
      <c r="A61" s="106" t="s">
        <v>1485</v>
      </c>
      <c r="B61" s="107"/>
      <c r="C61" s="107"/>
      <c r="D61" s="107"/>
      <c r="E61" s="107"/>
      <c r="F61" s="107"/>
      <c r="G61" s="107"/>
    </row>
    <row r="62" spans="1:7" ht="10.5" x14ac:dyDescent="0.2">
      <c r="A62" s="8" t="s">
        <v>7</v>
      </c>
    </row>
    <row r="63" spans="1:7" s="1" customFormat="1" ht="21" x14ac:dyDescent="0.25">
      <c r="A63" s="6" t="s">
        <v>2</v>
      </c>
      <c r="B63" s="6" t="s">
        <v>0</v>
      </c>
      <c r="C63" s="13" t="s">
        <v>1041</v>
      </c>
      <c r="D63" s="13" t="s">
        <v>1</v>
      </c>
      <c r="E63" s="53" t="s">
        <v>6</v>
      </c>
      <c r="F63" s="12" t="s">
        <v>3</v>
      </c>
      <c r="G63" s="12" t="s">
        <v>5</v>
      </c>
    </row>
    <row r="64" spans="1:7" ht="10.5" x14ac:dyDescent="0.25">
      <c r="A64" s="16" t="s">
        <v>19</v>
      </c>
      <c r="B64" s="17"/>
      <c r="C64" s="17"/>
      <c r="D64" s="17"/>
      <c r="E64" s="18"/>
      <c r="F64" s="19"/>
      <c r="G64" s="18"/>
    </row>
    <row r="65" spans="1:9" ht="10.5" x14ac:dyDescent="0.25">
      <c r="A65" s="20" t="s">
        <v>20</v>
      </c>
      <c r="B65" s="21"/>
      <c r="C65" s="21"/>
      <c r="D65" s="21"/>
      <c r="E65" s="22"/>
      <c r="F65" s="23"/>
      <c r="G65" s="22"/>
    </row>
    <row r="66" spans="1:9" x14ac:dyDescent="0.2">
      <c r="A66" s="21" t="s">
        <v>1461</v>
      </c>
      <c r="B66" s="21" t="s">
        <v>1462</v>
      </c>
      <c r="C66" s="62" t="s">
        <v>1463</v>
      </c>
      <c r="D66" s="24">
        <v>3523</v>
      </c>
      <c r="E66" s="22">
        <v>0</v>
      </c>
      <c r="F66" s="23">
        <v>100</v>
      </c>
      <c r="G66" s="22"/>
    </row>
    <row r="67" spans="1:9" ht="10.5" x14ac:dyDescent="0.25">
      <c r="A67" s="20" t="s">
        <v>27</v>
      </c>
      <c r="B67" s="20"/>
      <c r="C67" s="20"/>
      <c r="D67" s="20"/>
      <c r="E67" s="25">
        <f>SUM(E65:E66)</f>
        <v>0</v>
      </c>
      <c r="F67" s="26">
        <f>SUM(F65:F66)</f>
        <v>100</v>
      </c>
      <c r="G67" s="25"/>
      <c r="H67" s="14"/>
      <c r="I67" s="14"/>
    </row>
    <row r="68" spans="1:9" x14ac:dyDescent="0.2">
      <c r="A68" s="21"/>
      <c r="B68" s="21"/>
      <c r="C68" s="21"/>
      <c r="D68" s="21"/>
      <c r="E68" s="22"/>
      <c r="F68" s="23"/>
      <c r="G68" s="22"/>
    </row>
    <row r="69" spans="1:9" ht="10.5" x14ac:dyDescent="0.25">
      <c r="A69" s="20" t="s">
        <v>36</v>
      </c>
      <c r="B69" s="20"/>
      <c r="C69" s="20"/>
      <c r="D69" s="20"/>
      <c r="E69" s="25">
        <f>E67</f>
        <v>0</v>
      </c>
      <c r="F69" s="26">
        <f>F67</f>
        <v>100</v>
      </c>
      <c r="G69" s="25"/>
      <c r="H69" s="14"/>
      <c r="I69" s="14"/>
    </row>
    <row r="70" spans="1:9" ht="10.5" x14ac:dyDescent="0.25">
      <c r="A70" s="20"/>
      <c r="B70" s="20"/>
      <c r="C70" s="20"/>
      <c r="D70" s="20"/>
      <c r="E70" s="25"/>
      <c r="F70" s="26"/>
      <c r="G70" s="25"/>
      <c r="H70" s="14"/>
      <c r="I70" s="14"/>
    </row>
    <row r="71" spans="1:9" ht="10.5" x14ac:dyDescent="0.25">
      <c r="A71" s="20" t="s">
        <v>38</v>
      </c>
      <c r="B71" s="20"/>
      <c r="C71" s="20"/>
      <c r="D71" s="20"/>
      <c r="E71" s="97">
        <v>0</v>
      </c>
      <c r="F71" s="97">
        <v>0</v>
      </c>
      <c r="G71" s="25"/>
      <c r="H71" s="14"/>
      <c r="I71" s="14"/>
    </row>
    <row r="72" spans="1:9" ht="10.5" x14ac:dyDescent="0.25">
      <c r="A72" s="20"/>
      <c r="B72" s="20"/>
      <c r="C72" s="20"/>
      <c r="D72" s="20"/>
      <c r="E72" s="25"/>
      <c r="F72" s="26"/>
      <c r="G72" s="25"/>
      <c r="H72" s="14"/>
      <c r="I72" s="14"/>
    </row>
    <row r="73" spans="1:9" ht="10.5" x14ac:dyDescent="0.25">
      <c r="A73" s="27" t="s">
        <v>37</v>
      </c>
      <c r="B73" s="27"/>
      <c r="C73" s="27"/>
      <c r="D73" s="27"/>
      <c r="E73" s="28">
        <v>8.9999999999999996E-7</v>
      </c>
      <c r="F73" s="29">
        <v>100</v>
      </c>
      <c r="G73" s="28"/>
      <c r="H73" s="14"/>
      <c r="I73" s="14"/>
    </row>
    <row r="75" spans="1:9" ht="10.5" x14ac:dyDescent="0.25">
      <c r="A75" s="14" t="s">
        <v>39</v>
      </c>
    </row>
    <row r="76" spans="1:9" ht="10.5" x14ac:dyDescent="0.25">
      <c r="A76" s="14" t="s">
        <v>1464</v>
      </c>
    </row>
    <row r="77" spans="1:9" ht="25.5" customHeight="1" x14ac:dyDescent="0.35">
      <c r="A77" s="113" t="s">
        <v>1465</v>
      </c>
      <c r="B77" s="114"/>
      <c r="C77" s="114"/>
      <c r="D77" s="114"/>
      <c r="E77" s="114"/>
      <c r="F77" s="114"/>
      <c r="G77" s="114"/>
    </row>
    <row r="79" spans="1:9" ht="10.5" x14ac:dyDescent="0.25">
      <c r="A79" s="14" t="s">
        <v>40</v>
      </c>
    </row>
    <row r="80" spans="1:9" ht="10.5" x14ac:dyDescent="0.25">
      <c r="A80" s="14" t="s">
        <v>41</v>
      </c>
    </row>
    <row r="81" spans="1:9" ht="10.5" x14ac:dyDescent="0.25">
      <c r="A81" s="14" t="s">
        <v>42</v>
      </c>
      <c r="B81" s="14"/>
      <c r="C81" s="30" t="s">
        <v>44</v>
      </c>
      <c r="D81" s="14" t="s">
        <v>43</v>
      </c>
    </row>
    <row r="82" spans="1:9" x14ac:dyDescent="0.2">
      <c r="A82" s="7" t="s">
        <v>1258</v>
      </c>
      <c r="C82" s="31">
        <v>0</v>
      </c>
      <c r="D82" s="31">
        <v>0</v>
      </c>
    </row>
    <row r="83" spans="1:9" x14ac:dyDescent="0.2">
      <c r="A83" s="7" t="s">
        <v>1260</v>
      </c>
      <c r="C83" s="31">
        <v>0</v>
      </c>
      <c r="D83" s="31">
        <v>0</v>
      </c>
    </row>
    <row r="84" spans="1:9" x14ac:dyDescent="0.2">
      <c r="A84" s="7" t="s">
        <v>1261</v>
      </c>
      <c r="C84" s="31">
        <v>0</v>
      </c>
      <c r="D84" s="31">
        <v>0</v>
      </c>
    </row>
    <row r="85" spans="1:9" s="10" customFormat="1" x14ac:dyDescent="0.2">
      <c r="A85" s="7" t="s">
        <v>1262</v>
      </c>
      <c r="B85" s="7"/>
      <c r="C85" s="31">
        <v>0</v>
      </c>
      <c r="D85" s="31">
        <v>0</v>
      </c>
      <c r="F85" s="11"/>
      <c r="H85" s="7"/>
      <c r="I85" s="7"/>
    </row>
    <row r="86" spans="1:9" s="10" customFormat="1" x14ac:dyDescent="0.2">
      <c r="A86" s="7" t="s">
        <v>1469</v>
      </c>
      <c r="B86" s="7"/>
      <c r="C86" s="31">
        <v>0</v>
      </c>
      <c r="D86" s="31">
        <v>0</v>
      </c>
      <c r="F86" s="11"/>
      <c r="H86" s="7"/>
      <c r="I86" s="7"/>
    </row>
    <row r="87" spans="1:9" s="10" customFormat="1" x14ac:dyDescent="0.2">
      <c r="A87" s="7" t="s">
        <v>1263</v>
      </c>
      <c r="B87" s="7"/>
      <c r="C87" s="31">
        <v>0</v>
      </c>
      <c r="D87" s="31">
        <v>0</v>
      </c>
      <c r="F87" s="11"/>
      <c r="H87" s="7"/>
      <c r="I87" s="7"/>
    </row>
    <row r="88" spans="1:9" s="10" customFormat="1" x14ac:dyDescent="0.2">
      <c r="A88" s="7" t="s">
        <v>1265</v>
      </c>
      <c r="B88" s="7"/>
      <c r="C88" s="31">
        <v>0</v>
      </c>
      <c r="D88" s="31">
        <v>0</v>
      </c>
      <c r="F88" s="11"/>
      <c r="H88" s="7"/>
      <c r="I88" s="7"/>
    </row>
    <row r="89" spans="1:9" s="10" customFormat="1" x14ac:dyDescent="0.2">
      <c r="A89" s="7" t="s">
        <v>1266</v>
      </c>
      <c r="B89" s="7"/>
      <c r="C89" s="31">
        <v>0</v>
      </c>
      <c r="D89" s="31">
        <v>0</v>
      </c>
      <c r="F89" s="11"/>
      <c r="H89" s="7"/>
      <c r="I89" s="7"/>
    </row>
    <row r="90" spans="1:9" s="10" customFormat="1" x14ac:dyDescent="0.2">
      <c r="A90" s="7" t="s">
        <v>1267</v>
      </c>
      <c r="B90" s="7"/>
      <c r="C90" s="31">
        <v>0</v>
      </c>
      <c r="D90" s="31">
        <v>0</v>
      </c>
      <c r="F90" s="11"/>
      <c r="H90" s="7"/>
      <c r="I90" s="7"/>
    </row>
    <row r="92" spans="1:9" s="10" customFormat="1" x14ac:dyDescent="0.2">
      <c r="A92" s="7" t="s">
        <v>53</v>
      </c>
      <c r="B92" s="7"/>
      <c r="C92" s="7"/>
      <c r="D92" s="7"/>
      <c r="F92" s="11"/>
      <c r="H92" s="7"/>
      <c r="I92" s="7"/>
    </row>
    <row r="95" spans="1:9" s="10" customFormat="1" ht="15" customHeight="1" x14ac:dyDescent="0.35">
      <c r="A95" s="113" t="s">
        <v>1488</v>
      </c>
      <c r="B95" s="114"/>
      <c r="C95" s="114"/>
      <c r="D95" s="30" t="s">
        <v>55</v>
      </c>
      <c r="F95" s="11"/>
      <c r="H95" s="7"/>
      <c r="I95" s="7"/>
    </row>
    <row r="96" spans="1:9" ht="14.5" x14ac:dyDescent="0.35">
      <c r="A96" s="100"/>
    </row>
  </sheetData>
  <mergeCells count="13">
    <mergeCell ref="A40:G40"/>
    <mergeCell ref="A1:G1"/>
    <mergeCell ref="A29:C29"/>
    <mergeCell ref="A32:G32"/>
    <mergeCell ref="A34:G34"/>
    <mergeCell ref="A38:G38"/>
    <mergeCell ref="A95:C95"/>
    <mergeCell ref="A43:G43"/>
    <mergeCell ref="A45:G45"/>
    <mergeCell ref="A50:G50"/>
    <mergeCell ref="A59:G59"/>
    <mergeCell ref="A61:G61"/>
    <mergeCell ref="A77:G77"/>
  </mergeCells>
  <conditionalFormatting sqref="F2:F3 F5:F31 F46:F49 F51:F58 F60 F62">
    <cfRule type="cellIs" dxfId="10" priority="8" stopIfTrue="1" operator="between">
      <formula>0.009</formula>
      <formula>-0.009</formula>
    </cfRule>
  </conditionalFormatting>
  <conditionalFormatting sqref="F33 F39">
    <cfRule type="cellIs" dxfId="9" priority="6" stopIfTrue="1" operator="between">
      <formula>0.009</formula>
      <formula>-0.009</formula>
    </cfRule>
  </conditionalFormatting>
  <conditionalFormatting sqref="F35:F37">
    <cfRule type="cellIs" dxfId="8" priority="1" stopIfTrue="1" operator="between">
      <formula>0.009</formula>
      <formula>-0.009</formula>
    </cfRule>
  </conditionalFormatting>
  <conditionalFormatting sqref="F41:F42">
    <cfRule type="cellIs" dxfId="7" priority="5" stopIfTrue="1" operator="between">
      <formula>0.009</formula>
      <formula>-0.009</formula>
    </cfRule>
  </conditionalFormatting>
  <conditionalFormatting sqref="F44">
    <cfRule type="cellIs" dxfId="6" priority="7" stopIfTrue="1" operator="between">
      <formula>0.009</formula>
      <formula>-0.009</formula>
    </cfRule>
  </conditionalFormatting>
  <conditionalFormatting sqref="F64:F70">
    <cfRule type="cellIs" dxfId="5" priority="4" stopIfTrue="1" operator="between">
      <formula>0.009</formula>
      <formula>-0.009</formula>
    </cfRule>
  </conditionalFormatting>
  <conditionalFormatting sqref="F72:F76">
    <cfRule type="cellIs" dxfId="4" priority="3" stopIfTrue="1" operator="between">
      <formula>0.009</formula>
      <formula>-0.009</formula>
    </cfRule>
  </conditionalFormatting>
  <conditionalFormatting sqref="F78:F65511">
    <cfRule type="cellIs" dxfId="3" priority="2" stopIfTrue="1" operator="between">
      <formula>0.009</formula>
      <formula>-0.009</formula>
    </cfRule>
  </conditionalFormatting>
  <hyperlinks>
    <hyperlink ref="A41" r:id="rId1" tooltip="https://www.franklintempletonindia.com/download/en-in/valuation-policy/a0e293eb-f28b-4edc-9535-c7d9e7321ddc/fair_valuation_reliance_big_reliance_infra_november_4_2020-kgox4tdb-en-in.pdf" xr:uid="{00000000-0004-0000-2500-000000000000}"/>
    <hyperlink ref="A30" r:id="rId2" xr:uid="{00000000-0004-0000-2500-000001000000}"/>
    <hyperlink ref="A35" r:id="rId3" tooltip="https://www.franklintempletonindia.com/download/en-in/latest%20updates/189ea834-ae3f-48eb-9d73-a9cc9cd9317e/franklin-templeton-update-on-reliance-broadcast-july-23-2020-kcg9m1gq-en-in.pdf" xr:uid="{00000000-0004-0000-2500-000002000000}"/>
    <hyperlink ref="A36" r:id="rId4" xr:uid="{00000000-0004-0000-2500-000003000000}"/>
  </hyperlinks>
  <pageMargins left="0.7" right="0.7" top="0.75" bottom="0.75" header="0.3" footer="0.3"/>
  <pageSetup paperSize="9" orientation="portrait" r:id="rId5"/>
  <headerFooter>
    <oddFooter>&amp;C&amp;1#&amp;"Calibri"&amp;10&amp;K000000PUBLIC</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72"/>
  <sheetViews>
    <sheetView workbookViewId="0">
      <selection sqref="A1:G1"/>
    </sheetView>
  </sheetViews>
  <sheetFormatPr defaultColWidth="9.453125" defaultRowHeight="10" x14ac:dyDescent="0.2"/>
  <cols>
    <col min="1" max="1" width="38.54296875" style="7" bestFit="1" customWidth="1"/>
    <col min="2" max="2" width="58" style="7" bestFit="1" customWidth="1"/>
    <col min="3" max="3" width="15.453125" style="7" bestFit="1" customWidth="1"/>
    <col min="4" max="4" width="15.54296875" style="7" bestFit="1" customWidth="1"/>
    <col min="5" max="5" width="26.36328125" style="10" customWidth="1"/>
    <col min="6" max="6" width="13.54296875" style="11" bestFit="1" customWidth="1"/>
    <col min="7" max="7" width="11" style="10" customWidth="1"/>
    <col min="8" max="16384" width="9.453125" style="7"/>
  </cols>
  <sheetData>
    <row r="1" spans="1:7" s="1" customFormat="1" ht="14" x14ac:dyDescent="0.25">
      <c r="A1" s="106" t="s">
        <v>1486</v>
      </c>
      <c r="B1" s="107"/>
      <c r="C1" s="107"/>
      <c r="D1" s="107"/>
      <c r="E1" s="107"/>
      <c r="F1" s="107"/>
      <c r="G1" s="107"/>
    </row>
    <row r="2" spans="1:7" s="1" customFormat="1" ht="11.5" x14ac:dyDescent="0.25">
      <c r="A2" s="8" t="s">
        <v>7</v>
      </c>
      <c r="B2" s="7"/>
      <c r="C2" s="7"/>
      <c r="D2" s="7"/>
      <c r="E2" s="10"/>
      <c r="F2" s="11"/>
      <c r="G2" s="10"/>
    </row>
    <row r="3" spans="1:7" s="1" customFormat="1" ht="21" x14ac:dyDescent="0.25">
      <c r="A3" s="6" t="s">
        <v>2</v>
      </c>
      <c r="B3" s="6" t="s">
        <v>0</v>
      </c>
      <c r="C3" s="13" t="s">
        <v>1041</v>
      </c>
      <c r="D3" s="13" t="s">
        <v>1</v>
      </c>
      <c r="E3" s="102" t="s">
        <v>6</v>
      </c>
      <c r="F3" s="12" t="s">
        <v>3</v>
      </c>
      <c r="G3" s="12" t="s">
        <v>5</v>
      </c>
    </row>
    <row r="4" spans="1:7" s="1" customFormat="1" ht="27" customHeight="1" x14ac:dyDescent="0.25">
      <c r="A4" s="16" t="s">
        <v>19</v>
      </c>
      <c r="B4" s="17"/>
      <c r="C4" s="17"/>
      <c r="D4" s="17"/>
      <c r="E4" s="96"/>
      <c r="F4" s="19"/>
      <c r="G4" s="18"/>
    </row>
    <row r="5" spans="1:7" s="1" customFormat="1" ht="14" customHeight="1" x14ac:dyDescent="0.25">
      <c r="A5" s="20" t="s">
        <v>20</v>
      </c>
      <c r="B5" s="21"/>
      <c r="C5" s="21"/>
      <c r="D5" s="21"/>
      <c r="E5" s="22"/>
      <c r="F5" s="23"/>
      <c r="G5" s="22"/>
    </row>
    <row r="6" spans="1:7" s="1" customFormat="1" ht="11.5" x14ac:dyDescent="0.25">
      <c r="A6" s="21" t="s">
        <v>1461</v>
      </c>
      <c r="B6" s="21" t="s">
        <v>1462</v>
      </c>
      <c r="C6" s="62" t="s">
        <v>1463</v>
      </c>
      <c r="D6" s="24">
        <v>1695</v>
      </c>
      <c r="E6" s="22">
        <v>0</v>
      </c>
      <c r="F6" s="23">
        <v>100</v>
      </c>
      <c r="G6" s="22">
        <v>0</v>
      </c>
    </row>
    <row r="7" spans="1:7" ht="10.5" x14ac:dyDescent="0.25">
      <c r="A7" s="20" t="s">
        <v>27</v>
      </c>
      <c r="B7" s="20"/>
      <c r="C7" s="20"/>
      <c r="D7" s="20"/>
      <c r="E7" s="25">
        <f>SUM(E5:E6)</f>
        <v>0</v>
      </c>
      <c r="F7" s="26">
        <f>SUM(F5:F6)</f>
        <v>100</v>
      </c>
      <c r="G7" s="25"/>
    </row>
    <row r="8" spans="1:7" x14ac:dyDescent="0.2">
      <c r="A8" s="21"/>
      <c r="B8" s="21"/>
      <c r="C8" s="21"/>
      <c r="D8" s="21"/>
      <c r="E8" s="22"/>
      <c r="F8" s="23"/>
      <c r="G8" s="22"/>
    </row>
    <row r="9" spans="1:7" ht="10.5" x14ac:dyDescent="0.25">
      <c r="A9" s="20" t="s">
        <v>36</v>
      </c>
      <c r="B9" s="20"/>
      <c r="C9" s="20"/>
      <c r="D9" s="20"/>
      <c r="E9" s="25">
        <f>E7</f>
        <v>0</v>
      </c>
      <c r="F9" s="26">
        <f>F7</f>
        <v>100</v>
      </c>
      <c r="G9" s="25"/>
    </row>
    <row r="10" spans="1:7" ht="10.5" x14ac:dyDescent="0.25">
      <c r="A10" s="20"/>
      <c r="B10" s="20"/>
      <c r="C10" s="20"/>
      <c r="D10" s="20"/>
      <c r="E10" s="25"/>
      <c r="F10" s="26"/>
      <c r="G10" s="25"/>
    </row>
    <row r="11" spans="1:7" ht="10.5" x14ac:dyDescent="0.25">
      <c r="A11" s="20" t="s">
        <v>38</v>
      </c>
      <c r="B11" s="20"/>
      <c r="C11" s="20"/>
      <c r="D11" s="20"/>
      <c r="E11" s="97">
        <v>0</v>
      </c>
      <c r="F11" s="97">
        <v>0</v>
      </c>
      <c r="G11" s="25"/>
    </row>
    <row r="12" spans="1:7" ht="10.5" x14ac:dyDescent="0.25">
      <c r="A12" s="20"/>
      <c r="B12" s="20"/>
      <c r="C12" s="20"/>
      <c r="D12" s="20"/>
      <c r="E12" s="25"/>
      <c r="F12" s="26"/>
      <c r="G12" s="25"/>
    </row>
    <row r="13" spans="1:7" ht="10.5" x14ac:dyDescent="0.25">
      <c r="A13" s="27" t="s">
        <v>37</v>
      </c>
      <c r="B13" s="27"/>
      <c r="C13" s="27"/>
      <c r="D13" s="27"/>
      <c r="E13" s="28">
        <v>3.9999999999999998E-7</v>
      </c>
      <c r="F13" s="29">
        <v>100</v>
      </c>
      <c r="G13" s="28"/>
    </row>
    <row r="15" spans="1:7" ht="10.5" x14ac:dyDescent="0.25">
      <c r="A15" s="14" t="s">
        <v>39</v>
      </c>
    </row>
    <row r="16" spans="1:7" ht="10.5" x14ac:dyDescent="0.25">
      <c r="A16" s="14" t="s">
        <v>1464</v>
      </c>
    </row>
    <row r="17" spans="1:7" ht="10.5" x14ac:dyDescent="0.2">
      <c r="A17" s="120" t="s">
        <v>1465</v>
      </c>
      <c r="B17" s="120"/>
      <c r="C17" s="120"/>
      <c r="D17" s="120"/>
      <c r="E17" s="120"/>
      <c r="F17" s="120"/>
      <c r="G17" s="120"/>
    </row>
    <row r="18" spans="1:7" ht="10.5" x14ac:dyDescent="0.2">
      <c r="A18" s="103"/>
      <c r="B18" s="103"/>
      <c r="C18" s="103"/>
      <c r="D18" s="103"/>
      <c r="E18" s="103"/>
      <c r="F18" s="103"/>
      <c r="G18" s="103"/>
    </row>
    <row r="19" spans="1:7" ht="10.5" x14ac:dyDescent="0.25">
      <c r="A19" s="14" t="s">
        <v>40</v>
      </c>
    </row>
    <row r="20" spans="1:7" ht="10.5" x14ac:dyDescent="0.25">
      <c r="A20" s="14" t="s">
        <v>41</v>
      </c>
    </row>
    <row r="21" spans="1:7" ht="10.5" x14ac:dyDescent="0.25">
      <c r="A21" s="14" t="s">
        <v>42</v>
      </c>
      <c r="B21" s="14"/>
      <c r="C21" s="30" t="s">
        <v>44</v>
      </c>
      <c r="D21" s="14" t="s">
        <v>43</v>
      </c>
    </row>
    <row r="22" spans="1:7" x14ac:dyDescent="0.2">
      <c r="A22" s="7" t="s">
        <v>45</v>
      </c>
      <c r="C22" s="31">
        <v>0</v>
      </c>
      <c r="D22" s="31">
        <v>0</v>
      </c>
    </row>
    <row r="23" spans="1:7" x14ac:dyDescent="0.2">
      <c r="A23" s="7" t="s">
        <v>46</v>
      </c>
      <c r="C23" s="31">
        <v>0</v>
      </c>
      <c r="D23" s="31">
        <v>0</v>
      </c>
    </row>
    <row r="24" spans="1:7" x14ac:dyDescent="0.2">
      <c r="A24" s="7" t="s">
        <v>47</v>
      </c>
      <c r="C24" s="31">
        <v>0</v>
      </c>
      <c r="D24" s="31">
        <v>0</v>
      </c>
    </row>
    <row r="25" spans="1:7" x14ac:dyDescent="0.2">
      <c r="A25" s="7" t="s">
        <v>48</v>
      </c>
      <c r="C25" s="31">
        <v>0</v>
      </c>
      <c r="D25" s="31">
        <v>0</v>
      </c>
    </row>
    <row r="27" spans="1:7" x14ac:dyDescent="0.2">
      <c r="A27" s="7" t="s">
        <v>53</v>
      </c>
    </row>
    <row r="29" spans="1:7" ht="14.5" x14ac:dyDescent="0.35">
      <c r="A29" s="113" t="s">
        <v>1488</v>
      </c>
      <c r="B29" s="114"/>
      <c r="C29" s="114"/>
      <c r="D29" s="30" t="s">
        <v>55</v>
      </c>
    </row>
    <row r="31" spans="1:7" ht="10.5" x14ac:dyDescent="0.25">
      <c r="A31" s="14" t="s">
        <v>1487</v>
      </c>
    </row>
    <row r="34" spans="1:7" ht="24" customHeight="1" x14ac:dyDescent="0.2"/>
    <row r="36" spans="1:7" ht="28.25" customHeight="1" x14ac:dyDescent="0.2"/>
    <row r="38" spans="1:7" ht="14" customHeight="1" x14ac:dyDescent="0.2"/>
    <row r="39" spans="1:7" ht="10.5" customHeight="1" x14ac:dyDescent="0.2"/>
    <row r="40" spans="1:7" ht="26.25" customHeight="1" x14ac:dyDescent="0.2"/>
    <row r="42" spans="1:7" ht="29.15" customHeight="1" x14ac:dyDescent="0.2"/>
    <row r="44" spans="1:7" s="1" customFormat="1" ht="11.5" x14ac:dyDescent="0.25">
      <c r="A44" s="7"/>
      <c r="B44" s="7"/>
      <c r="C44" s="7"/>
      <c r="D44" s="7"/>
      <c r="E44" s="10"/>
      <c r="F44" s="11"/>
      <c r="G44" s="10"/>
    </row>
    <row r="46" spans="1:7" s="1" customFormat="1" ht="38.25" customHeight="1" x14ac:dyDescent="0.25">
      <c r="A46" s="7"/>
      <c r="B46" s="7"/>
      <c r="C46" s="7"/>
      <c r="D46" s="7"/>
      <c r="E46" s="10"/>
      <c r="F46" s="11"/>
      <c r="G46" s="10"/>
    </row>
    <row r="50" spans="1:9" ht="10.5" x14ac:dyDescent="0.25">
      <c r="H50" s="14"/>
      <c r="I50" s="14"/>
    </row>
    <row r="52" spans="1:9" ht="10.5" x14ac:dyDescent="0.25">
      <c r="H52" s="14"/>
      <c r="I52" s="14"/>
    </row>
    <row r="53" spans="1:9" ht="10.5" x14ac:dyDescent="0.25">
      <c r="H53" s="14"/>
      <c r="I53" s="14"/>
    </row>
    <row r="54" spans="1:9" ht="10.5" x14ac:dyDescent="0.25">
      <c r="H54" s="14"/>
      <c r="I54" s="14"/>
    </row>
    <row r="55" spans="1:9" ht="10.5" x14ac:dyDescent="0.25">
      <c r="H55" s="14"/>
      <c r="I55" s="14"/>
    </row>
    <row r="56" spans="1:9" ht="10.5" x14ac:dyDescent="0.25">
      <c r="H56" s="14"/>
      <c r="I56" s="14"/>
    </row>
    <row r="63" spans="1:9" s="10" customFormat="1" x14ac:dyDescent="0.2">
      <c r="A63" s="7"/>
      <c r="B63" s="7"/>
      <c r="C63" s="7"/>
      <c r="D63" s="7"/>
      <c r="F63" s="11"/>
      <c r="H63" s="7"/>
      <c r="I63" s="7"/>
    </row>
    <row r="64" spans="1:9" s="10" customFormat="1" x14ac:dyDescent="0.2">
      <c r="A64" s="7"/>
      <c r="B64" s="7"/>
      <c r="C64" s="7"/>
      <c r="D64" s="7"/>
      <c r="F64" s="11"/>
      <c r="H64" s="7"/>
      <c r="I64" s="7"/>
    </row>
    <row r="65" spans="1:9" s="10" customFormat="1" x14ac:dyDescent="0.2">
      <c r="A65" s="7"/>
      <c r="B65" s="7"/>
      <c r="C65" s="7"/>
      <c r="D65" s="7"/>
      <c r="F65" s="11"/>
      <c r="H65" s="7"/>
      <c r="I65" s="7"/>
    </row>
    <row r="66" spans="1:9" s="10" customFormat="1" x14ac:dyDescent="0.2">
      <c r="A66" s="7"/>
      <c r="B66" s="7"/>
      <c r="C66" s="7"/>
      <c r="D66" s="7"/>
      <c r="F66" s="11"/>
      <c r="H66" s="7"/>
      <c r="I66" s="7"/>
    </row>
    <row r="67" spans="1:9" s="10" customFormat="1" x14ac:dyDescent="0.2">
      <c r="A67" s="7"/>
      <c r="B67" s="7"/>
      <c r="C67" s="7"/>
      <c r="D67" s="7"/>
      <c r="F67" s="11"/>
      <c r="H67" s="7"/>
      <c r="I67" s="7"/>
    </row>
    <row r="68" spans="1:9" s="10" customFormat="1" x14ac:dyDescent="0.2">
      <c r="A68" s="7"/>
      <c r="B68" s="7"/>
      <c r="C68" s="7"/>
      <c r="D68" s="7"/>
      <c r="F68" s="11"/>
      <c r="H68" s="7"/>
      <c r="I68" s="7"/>
    </row>
    <row r="70" spans="1:9" s="10" customFormat="1" x14ac:dyDescent="0.2">
      <c r="A70" s="7"/>
      <c r="B70" s="7"/>
      <c r="C70" s="7"/>
      <c r="D70" s="7"/>
      <c r="F70" s="11"/>
      <c r="H70" s="7"/>
      <c r="I70" s="7"/>
    </row>
    <row r="72" spans="1:9" s="10" customFormat="1" ht="15" customHeight="1" x14ac:dyDescent="0.2">
      <c r="A72" s="7"/>
      <c r="B72" s="7"/>
      <c r="C72" s="7"/>
      <c r="D72" s="7"/>
      <c r="F72" s="11"/>
      <c r="H72" s="7"/>
      <c r="I72" s="7"/>
    </row>
  </sheetData>
  <mergeCells count="3">
    <mergeCell ref="A1:G1"/>
    <mergeCell ref="A17:G17"/>
    <mergeCell ref="A29:C29"/>
  </mergeCells>
  <conditionalFormatting sqref="F2 F19:F65442">
    <cfRule type="cellIs" dxfId="2" priority="3" stopIfTrue="1" operator="between">
      <formula>0.009</formula>
      <formula>-0.009</formula>
    </cfRule>
  </conditionalFormatting>
  <conditionalFormatting sqref="F4:F10">
    <cfRule type="cellIs" dxfId="1" priority="2" stopIfTrue="1" operator="between">
      <formula>0.009</formula>
      <formula>-0.009</formula>
    </cfRule>
  </conditionalFormatting>
  <conditionalFormatting sqref="F12:F16">
    <cfRule type="cellIs" dxfId="0"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FILF</vt:lpstr>
      <vt:lpstr>FIONF</vt:lpstr>
      <vt:lpstr>FIMMF</vt:lpstr>
      <vt:lpstr>FIFRF</vt:lpstr>
      <vt:lpstr>FICDF</vt:lpstr>
      <vt:lpstr>FBPF</vt:lpstr>
      <vt:lpstr>FIUSDF</vt:lpstr>
      <vt:lpstr>FIMLDF</vt:lpstr>
      <vt:lpstr>FILWD</vt:lpstr>
      <vt:lpstr>FILNGDF</vt:lpstr>
      <vt:lpstr>FIGSF</vt:lpstr>
      <vt:lpstr>FIRF</vt:lpstr>
      <vt:lpstr>FICHF</vt:lpstr>
      <vt:lpstr>FIMAAF</vt:lpstr>
      <vt:lpstr>FIESF</vt:lpstr>
      <vt:lpstr>FIBAF</vt:lpstr>
      <vt:lpstr>FIAHF</vt:lpstr>
      <vt:lpstr>FIAF</vt:lpstr>
      <vt:lpstr>TIVF</vt:lpstr>
      <vt:lpstr>FITF</vt:lpstr>
      <vt:lpstr>FISCF</vt:lpstr>
      <vt:lpstr>FIOF</vt:lpstr>
      <vt:lpstr>FIMICF</vt:lpstr>
      <vt:lpstr>FIMCF</vt:lpstr>
      <vt:lpstr>FILMCF</vt:lpstr>
      <vt:lpstr>FILCF</vt:lpstr>
      <vt:lpstr>FIFEF</vt:lpstr>
      <vt:lpstr>FIEF</vt:lpstr>
      <vt:lpstr>FIDYF</vt:lpstr>
      <vt:lpstr>FBIF</vt:lpstr>
      <vt:lpstr>FAEF</vt:lpstr>
      <vt:lpstr>FIIF-NSE</vt:lpstr>
      <vt:lpstr>FITX</vt:lpstr>
      <vt:lpstr>FIUS</vt:lpstr>
      <vt:lpstr>FIPAF</vt:lpstr>
      <vt:lpstr>FF</vt:lpstr>
      <vt:lpstr>FIDA</vt:lpstr>
      <vt:lpstr>FISTIP</vt:lpstr>
      <vt:lpstr>FICRF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PUBLIC</cp:keywords>
  <dc:description>PUBLIC</dc:description>
  <cp:lastModifiedBy/>
  <dcterms:created xsi:type="dcterms:W3CDTF">2006-09-16T00:00:00Z</dcterms:created>
  <dcterms:modified xsi:type="dcterms:W3CDTF">2025-11-07T15:36:02Z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2022-07-13T04:23:30Z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a4100765-0581-4886-ab09-bb46506278ab</vt:lpwstr>
  </property>
  <property fmtid="{D5CDD505-2E9C-101B-9397-08002B2CF9AE}" pid="10" name="MSIP_Label_3486a02c-2dfb-4efe-823f-aa2d1f0e6ab7_ContentBits">
    <vt:lpwstr>2</vt:lpwstr>
  </property>
  <property fmtid="{D5CDD505-2E9C-101B-9397-08002B2CF9AE}" pid="11" name="Classification">
    <vt:lpwstr>PUBLIC</vt:lpwstr>
  </property>
</Properties>
</file>