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856\"/>
    </mc:Choice>
  </mc:AlternateContent>
  <xr:revisionPtr revIDLastSave="0" documentId="13_ncr:1_{0B7CC5AA-87B0-4592-A576-9A52A4E9A7A7}" xr6:coauthVersionLast="47" xr6:coauthVersionMax="47" xr10:uidLastSave="{00000000-0000-0000-0000-000000000000}"/>
  <bookViews>
    <workbookView xWindow="13800" yWindow="135" windowWidth="14775" windowHeight="15255" activeTab="3" xr2:uid="{00000000-000D-0000-FFFF-FFFF00000000}"/>
  </bookViews>
  <sheets>
    <sheet name="Cover" sheetId="4" r:id="rId1"/>
    <sheet name="Shows" sheetId="6" r:id="rId2"/>
    <sheet name="Inputs" sheetId="2" r:id="rId3"/>
    <sheet name="Calculations" sheetId="5" r:id="rId4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Excellent">Calculations!$E$8</definedName>
    <definedName name="IncomeCredibility">Calculations!$E$7</definedName>
    <definedName name="IncomeMultiplier">Calculations!$E$8</definedName>
    <definedName name="IncomeUnadjusted">Calculations!$F$6:$O$6</definedName>
    <definedName name="ModelYear">Inputs!$F$3:$O$3</definedName>
    <definedName name="Multipliers">Shows!$A$2:$C$5</definedName>
    <definedName name="NetCstHousing">Calculations!$F$13:$O$13</definedName>
    <definedName name="NetCstLiving">Calculations!$F$12:$O$12</definedName>
    <definedName name="NetIncome">Calculations!$F$14:$O$14</definedName>
    <definedName name="NetRev">Calculations!$F$11:$O$11</definedName>
    <definedName name="RevDownloads">Inputs!$F$7:$O$7</definedName>
    <definedName name="RevTouring">Inputs!$F$6:$O$6</definedName>
    <definedName name="Shows">Shows!$A$2:$A$5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/>
  <c r="E7" i="5"/>
  <c r="H8" i="5"/>
  <c r="H7" i="5"/>
  <c r="F13" i="5" a="1"/>
  <c r="F13" i="5" s="1"/>
  <c r="F12" i="5" a="1"/>
  <c r="F12" i="5" s="1"/>
  <c r="F6" i="5" a="1"/>
  <c r="F6" i="5" s="1"/>
  <c r="D13" i="4"/>
  <c r="F11" i="5" l="1" a="1"/>
  <c r="F11" i="5" s="1"/>
  <c r="M14" i="5" l="1"/>
  <c r="J14" i="5"/>
  <c r="N14" i="5"/>
  <c r="O14" i="5"/>
  <c r="K14" i="5"/>
  <c r="F14" i="5"/>
  <c r="L14" i="5"/>
  <c r="I14" i="5"/>
  <c r="G6" i="2"/>
  <c r="G14" i="5" s="1"/>
  <c r="F3" i="2"/>
  <c r="G3" i="2" s="1"/>
  <c r="H3" i="2" s="1"/>
  <c r="I3" i="2" s="1"/>
  <c r="J3" i="2" s="1"/>
  <c r="K3" i="2" s="1"/>
  <c r="L3" i="2" s="1"/>
  <c r="M3" i="2" s="1"/>
  <c r="N3" i="2" s="1"/>
  <c r="O3" i="2" s="1"/>
  <c r="H6" i="2" l="1"/>
  <c r="H14" i="5" s="1"/>
  <c r="F3" i="5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<sst xmlns="http://schemas.openxmlformats.org/spreadsheetml/2006/main" count="69" uniqueCount="52">
  <si>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</si>
  <si>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</si>
  <si>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</si>
  <si>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</si>
  <si>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</si>
  <si>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</si>
  <si>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</si>
  <si>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</si>
  <si>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</si>
  <si>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</si>
  <si>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</si>
  <si>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</si>
  <si>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</si>
  <si>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</si>
  <si>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</si>
  <si>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</si>
  <si>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</si>
  <si>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</si>
  <si>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</si>
  <si>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</si>
  <si>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</si>
  <si>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</si>
  <si>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</si>
  <si>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</si>
  <si>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</si>
  <si>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</si>
  <si>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</si>
  <si>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</si>
  <si>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</si>
  <si>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</si>
  <si>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</si>
  <si>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</si>
  <si>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</si>
  <si>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</si>
  <si>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</si>
  <si>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Unadjusted income</t>
  </si>
  <si>
    <t>Multiplier</t>
  </si>
  <si>
    <t>N/A</t>
  </si>
  <si>
    <t>IncomeUnadjusted</t>
  </si>
  <si>
    <t>IncomeMultiplier</t>
  </si>
  <si>
    <t>Britain's got talent</t>
  </si>
  <si>
    <t>Strictly come dancing</t>
  </si>
  <si>
    <t>Show</t>
  </si>
  <si>
    <t>Street cred</t>
  </si>
  <si>
    <t>Iffy</t>
  </si>
  <si>
    <t>Good, in a post-ironic way</t>
  </si>
  <si>
    <t>Credibility</t>
  </si>
  <si>
    <t>IncomeCredibility</t>
  </si>
  <si>
    <t>Owl Stretching Time</t>
  </si>
  <si>
    <t>Love Island</t>
  </si>
  <si>
    <t>None</t>
  </si>
  <si>
    <t>Naked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</si>
</sst>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%"/>
    <numFmt numFmtId="166" formatCode="#,##0_);\(#,##0\)"/>
    <numFmt numFmtId="167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0" fillId="0" borderId="0" xfId="0" applyAlignment="1">
      <alignment horizontal="center"/>
    </xf>
    <xf numFmtId="0" fontId="5" fillId="6" borderId="0" xfId="0" applyFont="1" applyFill="1"/>
    <xf numFmtId="0" fontId="0" fillId="6" borderId="1" xfId="1" applyFont="1" applyFill="1">
      <alignment horizontal="center" vertical="center"/>
    </xf>
    <xf numFmtId="0" fontId="0" fillId="3" borderId="0" xfId="0" applyFill="1"/>
    <xf numFmtId="0" fontId="0" fillId="7" borderId="0" xfId="0" applyFill="1"/>
    <xf numFmtId="167" fontId="1" fillId="2" borderId="1" xfId="10" applyNumberForma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1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Dziesiętny" xfId="10" builtinId="3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zoomScaleNormal="100" workbookViewId="0">
      <selection activeCell="D5" sqref="D5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27" t="s">
        <v>48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30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C5"/>
  <sheetViews>
    <sheetView workbookViewId="0">
      <selection activeCell="A8" sqref="A8"/>
    </sheetView>
  </sheetViews>
  <sheetFormatPr defaultRowHeight="15" x14ac:dyDescent="0.25"/>
  <cols>
    <col min="1" max="1" width="36.28515625" bestFit="1" customWidth="1"/>
    <col min="2" max="2" width="24.28515625" bestFit="1" customWidth="1"/>
    <col min="3" max="3" width="9.85546875" bestFit="1" customWidth="1"/>
  </cols>
  <sheetData>
    <row r="1" spans="1:3" x14ac:dyDescent="0.25">
      <c r="A1" s="26" t="s">
        <v>42</v>
      </c>
      <c r="B1" s="26" t="s">
        <v>43</v>
      </c>
      <c r="C1" s="28" t="s">
        <v>36</v>
      </c>
    </row>
    <row r="2" spans="1:3" x14ac:dyDescent="0.25">
      <c r="A2" t="s">
        <v>49</v>
      </c>
      <c r="B2" t="s">
        <v>50</v>
      </c>
      <c r="C2">
        <v>1.5</v>
      </c>
    </row>
    <row r="3" spans="1:3" x14ac:dyDescent="0.25">
      <c r="A3" t="s">
        <v>40</v>
      </c>
      <c r="B3" t="s">
        <v>44</v>
      </c>
      <c r="C3">
        <v>1.2</v>
      </c>
    </row>
    <row r="4" spans="1:3" x14ac:dyDescent="0.25">
      <c r="A4" t="s">
        <v>41</v>
      </c>
      <c r="B4" t="s">
        <v>45</v>
      </c>
      <c r="C4">
        <v>0.9</v>
      </c>
    </row>
    <row r="5" spans="1:3" x14ac:dyDescent="0.25">
      <c r="A5" t="s">
        <v>51</v>
      </c>
      <c r="B5" t="s">
        <v>50</v>
      </c>
      <c r="C5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2:P1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P24" sqref="P24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bestFit="1" customWidth="1"/>
  </cols>
  <sheetData>
    <row r="2" spans="1:16" x14ac:dyDescent="0.25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2:P16"/>
  <sheetViews>
    <sheetView tabSelected="1" topLeftCell="B1" zoomScale="90" zoomScaleNormal="90" workbookViewId="0">
      <selection activeCell="C23" sqref="C23"/>
    </sheetView>
  </sheetViews>
  <sheetFormatPr defaultRowHeight="15" x14ac:dyDescent="0.25"/>
  <cols>
    <col min="2" max="2" width="14.42578125" style="17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31" t="s">
        <v>8</v>
      </c>
      <c r="G2" s="32"/>
      <c r="H2" s="32"/>
      <c r="I2" s="32"/>
      <c r="J2" s="32"/>
      <c r="K2" s="32"/>
      <c r="L2" s="32"/>
      <c r="M2" s="32"/>
      <c r="N2" s="32"/>
      <c r="O2" s="33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x14ac:dyDescent="0.25"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6" x14ac:dyDescent="0.25">
      <c r="A5" s="16" t="s">
        <v>27</v>
      </c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6" x14ac:dyDescent="0.25">
      <c r="B6" s="17" t="s">
        <v>35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38</v>
      </c>
    </row>
    <row r="7" spans="1:16" x14ac:dyDescent="0.25">
      <c r="B7" s="17" t="s">
        <v>46</v>
      </c>
      <c r="D7" s="20" t="s">
        <v>37</v>
      </c>
      <c r="E7" s="29" t="str">
        <f>IFERROR(VLOOKUP(CoverComp,Multipliers,2,0),"Not know")</f>
        <v>Not know</v>
      </c>
      <c r="F7" s="19" t="s">
        <v>47</v>
      </c>
      <c r="G7" s="23"/>
      <c r="H7" s="23" t="str">
        <f>IFERROR(VLOOKUP(CoverComp,Multipliers,2,0),"Not know")</f>
        <v>Not know</v>
      </c>
      <c r="I7" s="23"/>
      <c r="J7" s="23"/>
      <c r="K7" s="23"/>
      <c r="L7" s="23"/>
      <c r="M7" s="23"/>
      <c r="N7" s="23"/>
      <c r="O7" s="23"/>
    </row>
    <row r="8" spans="1:16" x14ac:dyDescent="0.25">
      <c r="B8" s="17" t="s">
        <v>36</v>
      </c>
      <c r="D8" s="20" t="s">
        <v>37</v>
      </c>
      <c r="E8" s="29">
        <f>IFERROR(VLOOKUP(CoverComp,Multipliers,3,FALSE),1)</f>
        <v>1</v>
      </c>
      <c r="F8" s="19" t="s">
        <v>39</v>
      </c>
      <c r="G8" s="25"/>
      <c r="H8" s="25">
        <f>IFERROR(VLOOKUP(CoverComp,Multipliers,3,FALSE),1)</f>
        <v>1</v>
      </c>
      <c r="I8" s="25"/>
      <c r="J8" s="25"/>
      <c r="K8" s="25"/>
      <c r="L8" s="25"/>
      <c r="M8" s="25"/>
      <c r="N8" s="25"/>
      <c r="O8" s="25"/>
    </row>
    <row r="9" spans="1:16" ht="10.5" customHeight="1" x14ac:dyDescent="0.25"/>
    <row r="10" spans="1:16" x14ac:dyDescent="0.25">
      <c r="A10" s="16" t="s">
        <v>30</v>
      </c>
    </row>
    <row r="11" spans="1:16" x14ac:dyDescent="0.25">
      <c r="B11" s="17" t="s">
        <v>27</v>
      </c>
      <c r="D11" s="20" t="s">
        <v>12</v>
      </c>
      <c r="F11" s="23" cm="1">
        <f t="array" ref="F11:O11">IncomeUnadjusted*IncomeMultiplier</f>
        <v>1700</v>
      </c>
      <c r="G11" s="23">
        <v>1450</v>
      </c>
      <c r="H11" s="23">
        <v>1250</v>
      </c>
      <c r="I11" s="23">
        <v>1087</v>
      </c>
      <c r="J11" s="23">
        <v>953</v>
      </c>
      <c r="K11" s="23">
        <v>840</v>
      </c>
      <c r="L11" s="23">
        <v>742</v>
      </c>
      <c r="M11" s="23">
        <v>656</v>
      </c>
      <c r="N11" s="23">
        <v>580</v>
      </c>
      <c r="O11" s="23">
        <v>510</v>
      </c>
      <c r="P11" s="19" t="s">
        <v>31</v>
      </c>
    </row>
    <row r="12" spans="1:16" x14ac:dyDescent="0.25">
      <c r="B12" s="17" t="s">
        <v>28</v>
      </c>
      <c r="D12" s="20" t="s">
        <v>12</v>
      </c>
      <c r="F12" s="23" cm="1">
        <f t="array" ref="F12:O12">CstLivingDaily+CstLivingLoose</f>
        <v>-500</v>
      </c>
      <c r="G12" s="23">
        <v>-500</v>
      </c>
      <c r="H12" s="23">
        <v>-500</v>
      </c>
      <c r="I12" s="23">
        <v>-500</v>
      </c>
      <c r="J12" s="23">
        <v>-500</v>
      </c>
      <c r="K12" s="23">
        <v>-500</v>
      </c>
      <c r="L12" s="23">
        <v>-500</v>
      </c>
      <c r="M12" s="23">
        <v>-500</v>
      </c>
      <c r="N12" s="23">
        <v>-500</v>
      </c>
      <c r="O12" s="23">
        <v>-500</v>
      </c>
      <c r="P12" s="19" t="s">
        <v>32</v>
      </c>
    </row>
    <row r="13" spans="1:16" x14ac:dyDescent="0.25">
      <c r="B13" s="17" t="s">
        <v>29</v>
      </c>
      <c r="D13" s="20" t="s">
        <v>12</v>
      </c>
      <c r="F13" s="23" cm="1">
        <f t="array" ref="F13:O13">CstHousingPrice*CstHousingRate</f>
        <v>-80</v>
      </c>
      <c r="G13" s="23">
        <v>-90</v>
      </c>
      <c r="H13" s="23">
        <v>-100</v>
      </c>
      <c r="I13" s="23">
        <v>-110</v>
      </c>
      <c r="J13" s="23">
        <v>-120</v>
      </c>
      <c r="K13" s="23">
        <v>-130</v>
      </c>
      <c r="L13" s="23">
        <v>-140</v>
      </c>
      <c r="M13" s="23">
        <v>-150</v>
      </c>
      <c r="N13" s="23">
        <v>-160</v>
      </c>
      <c r="O13" s="23">
        <v>-170</v>
      </c>
      <c r="P13" s="19" t="s">
        <v>33</v>
      </c>
    </row>
    <row r="14" spans="1:16" x14ac:dyDescent="0.25">
      <c r="B14" s="17" t="s">
        <v>30</v>
      </c>
      <c r="D14" s="20" t="s">
        <v>12</v>
      </c>
      <c r="F14" s="24">
        <f>SUM(F11:F13)</f>
        <v>1120</v>
      </c>
      <c r="G14" s="24">
        <f t="shared" ref="G14:O14" si="1">SUM(G11:G13)</f>
        <v>860</v>
      </c>
      <c r="H14" s="24">
        <f t="shared" si="1"/>
        <v>650</v>
      </c>
      <c r="I14" s="24">
        <f t="shared" si="1"/>
        <v>477</v>
      </c>
      <c r="J14" s="24">
        <f t="shared" si="1"/>
        <v>333</v>
      </c>
      <c r="K14" s="24">
        <f t="shared" si="1"/>
        <v>210</v>
      </c>
      <c r="L14" s="24">
        <f t="shared" si="1"/>
        <v>102</v>
      </c>
      <c r="M14" s="24">
        <f t="shared" si="1"/>
        <v>6</v>
      </c>
      <c r="N14" s="24">
        <f t="shared" si="1"/>
        <v>-80</v>
      </c>
      <c r="O14" s="24">
        <f t="shared" si="1"/>
        <v>-160</v>
      </c>
      <c r="P14" s="19" t="s">
        <v>34</v>
      </c>
    </row>
    <row r="16" spans="1:16" x14ac:dyDescent="0.25">
      <c r="F16" s="21"/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19</vt:i4>
      </vt:variant>
    </vt:vector>
  </HeadingPairs>
  <TitlesOfParts>
    <vt:vector size="23" baseType="lpstr">
      <vt:lpstr>Cover</vt:lpstr>
      <vt:lpstr>Shows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Excellent</vt:lpstr>
      <vt:lpstr>IncomeCredibility</vt:lpstr>
      <vt:lpstr>IncomeMultiplier</vt:lpstr>
      <vt:lpstr>IncomeUnadjusted</vt:lpstr>
      <vt:lpstr>ModelYear</vt:lpstr>
      <vt:lpstr>Multipliers</vt:lpstr>
      <vt:lpstr>NetCstHousing</vt:lpstr>
      <vt:lpstr>NetCstLiving</vt:lpstr>
      <vt:lpstr>NetIncome</vt:lpstr>
      <vt:lpstr>NetRev</vt:lpstr>
      <vt:lpstr>RevDownloads</vt:lpstr>
      <vt:lpstr>RevTouring</vt:lpstr>
      <vt:lpstr>Shows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2024-05-31T10:56:23Z</dcterms:modified>
</cp:coreProperties>
</file>