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Exercises\Andy B\Excel\Data tables\Simple cashflow model\One-way\Answer\"/>
    </mc:Choice>
  </mc:AlternateContent>
  <xr:revisionPtr revIDLastSave="0" documentId="13_ncr:1_{16D07F62-D98C-4D9A-824E-16D99874688E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Cover" sheetId="4" r:id="rId1"/>
    <sheet name="Inputs" sheetId="1" r:id="rId2"/>
    <sheet name="Calculations" sheetId="2" r:id="rId3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Irr">Inputs!#REF!</definedName>
    <definedName name="IrrCalc">Calculations!$E$15</definedName>
    <definedName name="ModelStartDateIn">Inputs!$E$12</definedName>
    <definedName name="ModelTitle">Cover!$C$3</definedName>
    <definedName name="Npv">Inputs!#REF!</definedName>
    <definedName name="NpvCalc">Calculations!$E$14</definedName>
    <definedName name="PeriodEndDateIn">Inputs!$F$8:$M$8</definedName>
    <definedName name="PeriodNumberIn">Inputs!$F$6:$M$6</definedName>
    <definedName name="PeriodStartDateIn">Inputs!$F$7:$M$7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12" i="2"/>
  <c r="G12" i="2"/>
  <c r="H12" i="2"/>
  <c r="E14" i="2" s="1"/>
  <c r="I12" i="2"/>
  <c r="J12" i="2"/>
  <c r="K12" i="2"/>
  <c r="L12" i="2"/>
  <c r="M12" i="2"/>
  <c r="E12" i="1"/>
  <c r="F7" i="1" s="1"/>
  <c r="F6" i="1"/>
  <c r="G6" i="1" s="1"/>
  <c r="A1" i="2"/>
  <c r="A1" i="1"/>
  <c r="H6" i="1" l="1"/>
  <c r="G6" i="2"/>
  <c r="F6" i="2"/>
  <c r="E15" i="2"/>
  <c r="I6" i="1"/>
  <c r="H6" i="2"/>
  <c r="F8" i="1"/>
  <c r="F7" i="2"/>
  <c r="F8" i="2" l="1"/>
  <c r="G7" i="1"/>
  <c r="J6" i="1"/>
  <c r="I6" i="2"/>
  <c r="K6" i="1" l="1"/>
  <c r="J6" i="2"/>
  <c r="G8" i="1"/>
  <c r="G7" i="2"/>
  <c r="H7" i="1" l="1"/>
  <c r="G8" i="2"/>
  <c r="L6" i="1"/>
  <c r="K6" i="2"/>
  <c r="M6" i="1" l="1"/>
  <c r="M6" i="2" s="1"/>
  <c r="L6" i="2"/>
  <c r="H8" i="1"/>
  <c r="H7" i="2"/>
  <c r="H8" i="2" l="1"/>
  <c r="I7" i="1"/>
  <c r="I8" i="1" l="1"/>
  <c r="I7" i="2"/>
  <c r="J7" i="1" l="1"/>
  <c r="I8" i="2"/>
  <c r="J8" i="1" l="1"/>
  <c r="J7" i="2"/>
  <c r="J8" i="2" l="1"/>
  <c r="K7" i="1"/>
  <c r="K8" i="1" l="1"/>
  <c r="K7" i="2"/>
  <c r="L7" i="1" l="1"/>
  <c r="K8" i="2"/>
  <c r="L8" i="1" l="1"/>
  <c r="L7" i="2"/>
  <c r="L8" i="2" l="1"/>
  <c r="M7" i="1"/>
  <c r="M8" i="1" l="1"/>
  <c r="M8" i="2" s="1"/>
  <c r="M7" i="2"/>
</calcChain>
</file>

<file path=xl/sharedStrings.xml><?xml version="1.0" encoding="utf-8"?>
<sst xmlns="http://schemas.openxmlformats.org/spreadsheetml/2006/main" count="52" uniqueCount="38">
  <si>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</si>
  <si>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</si>
  <si>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</si>
  <si>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</si>
  <si>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</si>
  <si>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</si>
  <si>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</si>
  <si>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</si>
  <si>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</si>
  <si>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</si>
  <si>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</si>
  <si>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</si>
  <si>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</si>
  <si>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</si>
  <si>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</si>
  <si>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</si>
  <si>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</si>
  <si>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</si>
  <si>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</si>
  <si>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</si>
  <si>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</si>
  <si>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</si>
  <si>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</si>
  <si>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</si>
  <si>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</si>
  <si>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</si>
  <si>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</si>
  <si>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</si>
  <si>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</si>
  <si>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</si>
  <si>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</si>
  <si>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</si>
  <si>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</si>
  <si>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</si>
  <si>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IrrCalc</t>
  </si>
  <si>
    <t>NpvCalc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</si>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</sst>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17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7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11" fillId="4" borderId="1">
      <alignment horizontal="right"/>
    </xf>
    <xf numFmtId="166" fontId="11" fillId="4" borderId="1">
      <alignment horizontal="center"/>
    </xf>
    <xf numFmtId="165" fontId="11" fillId="4" borderId="1">
      <alignment horizontal="center"/>
    </xf>
    <xf numFmtId="10" fontId="11" fillId="4" borderId="1">
      <alignment horizontal="center"/>
    </xf>
    <xf numFmtId="165" fontId="11" fillId="0" borderId="0"/>
    <xf numFmtId="168" fontId="11" fillId="2" borderId="0" applyFill="0" applyBorder="0" applyAlignment="0" applyProtection="0"/>
    <xf numFmtId="165" fontId="11" fillId="0" borderId="0" applyProtection="0"/>
    <xf numFmtId="164" fontId="13" fillId="0" borderId="0">
      <alignment horizontal="left"/>
    </xf>
    <xf numFmtId="165" fontId="12" fillId="0" borderId="0"/>
    <xf numFmtId="43" fontId="13" fillId="0" borderId="0">
      <alignment horizontal="center"/>
    </xf>
    <xf numFmtId="9" fontId="16" fillId="0" borderId="0" applyFont="0" applyFill="0" applyBorder="0" applyAlignment="0" applyProtection="0"/>
  </cellStyleXfs>
  <cellXfs count="53">
    <xf numFmtId="0" fontId="0" fillId="0" borderId="0" xfId="0"/>
    <xf numFmtId="164" fontId="2" fillId="3" borderId="0" xfId="4" applyNumberFormat="1" applyFont="1" applyFill="1" applyBorder="1"/>
    <xf numFmtId="164" fontId="2" fillId="3" borderId="0" xfId="4" quotePrefix="1" applyNumberFormat="1" applyFont="1" applyFill="1" applyBorder="1"/>
    <xf numFmtId="164" fontId="3" fillId="0" borderId="0" xfId="4" quotePrefix="1" applyNumberFormat="1" applyFont="1" applyBorder="1"/>
    <xf numFmtId="164" fontId="4" fillId="3" borderId="0" xfId="4" quotePrefix="1" applyNumberFormat="1" applyFont="1" applyFill="1" applyBorder="1"/>
    <xf numFmtId="165" fontId="12" fillId="0" borderId="0" xfId="14"/>
    <xf numFmtId="165" fontId="11" fillId="0" borderId="0" xfId="10"/>
    <xf numFmtId="164" fontId="3" fillId="0" borderId="0" xfId="4" applyNumberFormat="1" applyFont="1" applyBorder="1" applyAlignment="1">
      <alignment horizontal="center"/>
    </xf>
    <xf numFmtId="43" fontId="13" fillId="0" borderId="0" xfId="15">
      <alignment horizontal="center"/>
    </xf>
    <xf numFmtId="165" fontId="11" fillId="4" borderId="1" xfId="8">
      <alignment horizontal="center"/>
    </xf>
    <xf numFmtId="164" fontId="13" fillId="0" borderId="0" xfId="13">
      <alignment horizontal="left"/>
    </xf>
    <xf numFmtId="164" fontId="3" fillId="0" borderId="0" xfId="4" applyNumberFormat="1" applyFont="1" applyBorder="1"/>
    <xf numFmtId="15" fontId="3" fillId="0" borderId="0" xfId="4" quotePrefix="1" applyNumberFormat="1" applyFont="1" applyBorder="1"/>
    <xf numFmtId="166" fontId="11" fillId="4" borderId="1" xfId="7">
      <alignment horizontal="center"/>
    </xf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8" fillId="0" borderId="6" xfId="12" applyFont="1" applyBorder="1" applyProtection="1"/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164" fontId="5" fillId="0" borderId="0" xfId="4" applyNumberFormat="1" applyFont="1" applyBorder="1"/>
    <xf numFmtId="0" fontId="6" fillId="0" borderId="0" xfId="0" applyFont="1"/>
    <xf numFmtId="10" fontId="11" fillId="4" borderId="1" xfId="9">
      <alignment horizontal="center"/>
    </xf>
    <xf numFmtId="167" fontId="11" fillId="4" borderId="1" xfId="6">
      <alignment horizontal="right"/>
    </xf>
    <xf numFmtId="167" fontId="3" fillId="0" borderId="0" xfId="1">
      <alignment horizontal="right"/>
    </xf>
    <xf numFmtId="169" fontId="3" fillId="0" borderId="0" xfId="1" applyNumberFormat="1">
      <alignment horizontal="right"/>
    </xf>
    <xf numFmtId="165" fontId="11" fillId="0" borderId="0" xfId="12"/>
    <xf numFmtId="15" fontId="11" fillId="0" borderId="0" xfId="4" quotePrefix="1" applyNumberFormat="1" applyFont="1" applyBorder="1"/>
    <xf numFmtId="164" fontId="2" fillId="5" borderId="0" xfId="4" applyNumberFormat="1" applyFont="1" applyFill="1" applyBorder="1"/>
    <xf numFmtId="164" fontId="2" fillId="5" borderId="0" xfId="4" quotePrefix="1" applyNumberFormat="1" applyFont="1" applyFill="1" applyBorder="1"/>
    <xf numFmtId="164" fontId="4" fillId="5" borderId="0" xfId="4" quotePrefix="1" applyNumberFormat="1" applyFont="1" applyFill="1" applyBorder="1"/>
    <xf numFmtId="0" fontId="11" fillId="0" borderId="0" xfId="0" applyFont="1"/>
    <xf numFmtId="164" fontId="11" fillId="0" borderId="0" xfId="4" quotePrefix="1" applyNumberFormat="1" applyFont="1" applyBorder="1"/>
    <xf numFmtId="43" fontId="13" fillId="0" borderId="0" xfId="4" applyFont="1" applyBorder="1"/>
    <xf numFmtId="167" fontId="11" fillId="0" borderId="0" xfId="1" applyFont="1">
      <alignment horizontal="right"/>
    </xf>
    <xf numFmtId="169" fontId="11" fillId="0" borderId="0" xfId="1" applyNumberFormat="1" applyFont="1">
      <alignment horizontal="right"/>
    </xf>
    <xf numFmtId="0" fontId="13" fillId="0" borderId="0" xfId="0" applyFont="1"/>
    <xf numFmtId="167" fontId="11" fillId="0" borderId="0" xfId="1" applyFont="1" applyAlignment="1">
      <alignment horizontal="center"/>
    </xf>
    <xf numFmtId="10" fontId="11" fillId="0" borderId="0" xfId="2" applyFont="1">
      <alignment horizontal="center"/>
    </xf>
    <xf numFmtId="165" fontId="9" fillId="5" borderId="0" xfId="12" applyFont="1" applyFill="1" applyAlignment="1" applyProtection="1">
      <alignment horizontal="center"/>
    </xf>
    <xf numFmtId="165" fontId="14" fillId="0" borderId="0" xfId="12" applyFont="1" applyAlignment="1" applyProtection="1">
      <alignment horizontal="center"/>
    </xf>
    <xf numFmtId="165" fontId="15" fillId="0" borderId="0" xfId="12" applyFont="1" applyAlignment="1" applyProtection="1">
      <alignment horizontal="center"/>
    </xf>
    <xf numFmtId="9" fontId="3" fillId="0" borderId="0" xfId="16" applyFont="1" applyAlignment="1">
      <alignment horizontal="right"/>
    </xf>
    <xf numFmtId="167" fontId="3" fillId="6" borderId="10" xfId="1" applyFill="1" applyBorder="1">
      <alignment horizontal="right"/>
    </xf>
    <xf numFmtId="10" fontId="3" fillId="6" borderId="11" xfId="2" applyFill="1" applyBorder="1">
      <alignment horizontal="center"/>
    </xf>
    <xf numFmtId="167" fontId="3" fillId="6" borderId="12" xfId="1" applyFill="1" applyBorder="1">
      <alignment horizontal="right"/>
    </xf>
    <xf numFmtId="10" fontId="3" fillId="6" borderId="13" xfId="2" applyFill="1" applyBorder="1">
      <alignment horizontal="center"/>
    </xf>
    <xf numFmtId="167" fontId="3" fillId="6" borderId="14" xfId="1" applyFill="1" applyBorder="1">
      <alignment horizontal="right"/>
    </xf>
    <xf numFmtId="10" fontId="3" fillId="6" borderId="15" xfId="2" applyFill="1" applyBorder="1">
      <alignment horizontal="center"/>
    </xf>
  </cellXfs>
  <cellStyles count="17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Normal_Model with lookup functions" xfId="12" xr:uid="{00000000-0005-0000-0000-00000C000000}"/>
    <cellStyle name="Percent" xfId="16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27"/>
  <sheetViews>
    <sheetView showGridLines="0" showRowColHeaders="0" showZeros="0" showOutlineSymbols="0" zoomScaleNormal="100" zoomScaleSheetLayoutView="85" workbookViewId="0">
      <selection activeCell="E35" sqref="E35"/>
    </sheetView>
  </sheetViews>
  <sheetFormatPr defaultColWidth="10.33203125" defaultRowHeight="13.8" x14ac:dyDescent="0.25"/>
  <cols>
    <col min="1" max="2" width="9.109375" style="14" customWidth="1"/>
    <col min="3" max="3" width="45.109375" style="14" customWidth="1"/>
    <col min="4" max="16384" width="10.33203125" style="14"/>
  </cols>
  <sheetData>
    <row r="1" spans="2:4" ht="24.9" customHeight="1" thickBot="1" x14ac:dyDescent="0.3"/>
    <row r="2" spans="2:4" ht="14.4" thickTop="1" x14ac:dyDescent="0.25">
      <c r="B2" s="15"/>
      <c r="C2" s="16"/>
      <c r="D2" s="17"/>
    </row>
    <row r="3" spans="2:4" ht="24.6" x14ac:dyDescent="0.4">
      <c r="B3" s="18"/>
      <c r="C3" s="43" t="s">
        <v>20</v>
      </c>
      <c r="D3" s="19"/>
    </row>
    <row r="4" spans="2:4" x14ac:dyDescent="0.25">
      <c r="B4" s="18"/>
      <c r="D4" s="19"/>
    </row>
    <row r="5" spans="2:4" x14ac:dyDescent="0.25">
      <c r="B5" s="18"/>
      <c r="D5" s="19"/>
    </row>
    <row r="6" spans="2:4" ht="17.399999999999999" x14ac:dyDescent="0.3">
      <c r="B6" s="18"/>
      <c r="C6" s="44" t="s">
        <v>12</v>
      </c>
      <c r="D6" s="19"/>
    </row>
    <row r="7" spans="2:4" x14ac:dyDescent="0.25">
      <c r="B7" s="18"/>
      <c r="D7" s="19"/>
    </row>
    <row r="8" spans="2:4" x14ac:dyDescent="0.25">
      <c r="B8" s="18"/>
      <c r="D8" s="19"/>
    </row>
    <row r="9" spans="2:4" x14ac:dyDescent="0.25">
      <c r="B9" s="18"/>
      <c r="C9" s="45" t="s">
        <v>13</v>
      </c>
      <c r="D9" s="19"/>
    </row>
    <row r="10" spans="2:4" x14ac:dyDescent="0.25">
      <c r="B10" s="18"/>
      <c r="D10" s="19"/>
    </row>
    <row r="11" spans="2:4" ht="14.4" thickBot="1" x14ac:dyDescent="0.3">
      <c r="B11" s="20"/>
      <c r="C11" s="21"/>
      <c r="D11" s="22"/>
    </row>
    <row r="12" spans="2:4" ht="14.4" thickTop="1" x14ac:dyDescent="0.25"/>
    <row r="27" spans="3:3" x14ac:dyDescent="0.25">
      <c r="C27" s="23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abSelected="1" workbookViewId="0">
      <pane xSplit="4" ySplit="9" topLeftCell="E11" activePane="bottomRight" state="frozen"/>
      <selection activeCell="C19" sqref="C19"/>
      <selection pane="topRight" activeCell="C19" sqref="C19"/>
      <selection pane="bottomLeft" activeCell="C19" sqref="C19"/>
      <selection pane="bottomRight" activeCell="K25" sqref="K25"/>
    </sheetView>
  </sheetViews>
  <sheetFormatPr defaultRowHeight="13.2" x14ac:dyDescent="0.25"/>
  <cols>
    <col min="2" max="2" width="18" customWidth="1"/>
    <col min="5" max="6" width="10.6640625" customWidth="1"/>
    <col min="7" max="13" width="9.33203125" bestFit="1" customWidth="1"/>
  </cols>
  <sheetData>
    <row r="1" spans="1:14" x14ac:dyDescent="0.25">
      <c r="A1" s="32" t="str">
        <f>ModelTitle</f>
        <v>Template Model</v>
      </c>
      <c r="B1" s="33"/>
      <c r="C1" s="33"/>
      <c r="D1" s="33"/>
      <c r="E1" s="33"/>
      <c r="F1" s="33"/>
      <c r="G1" s="33"/>
    </row>
    <row r="2" spans="1:14" x14ac:dyDescent="0.25">
      <c r="A2" s="3"/>
      <c r="B2" s="3"/>
      <c r="C2" s="3"/>
      <c r="D2" s="3"/>
      <c r="E2" s="3"/>
      <c r="F2" s="3"/>
      <c r="G2" s="3"/>
    </row>
    <row r="3" spans="1:14" x14ac:dyDescent="0.25">
      <c r="A3" s="32" t="s">
        <v>0</v>
      </c>
      <c r="B3" s="34"/>
      <c r="C3" s="34"/>
      <c r="D3" s="34"/>
      <c r="E3" s="34"/>
      <c r="F3" s="34"/>
      <c r="G3" s="34"/>
    </row>
    <row r="4" spans="1:14" x14ac:dyDescent="0.25">
      <c r="A4" s="3"/>
      <c r="B4" s="3"/>
      <c r="C4" s="3"/>
      <c r="D4" s="3"/>
      <c r="E4" s="3"/>
      <c r="F4" s="3"/>
      <c r="G4" s="3"/>
    </row>
    <row r="5" spans="1:14" x14ac:dyDescent="0.25">
      <c r="A5" s="5" t="s">
        <v>1</v>
      </c>
      <c r="B5" s="3"/>
      <c r="C5" s="3"/>
      <c r="D5" s="3"/>
      <c r="E5" s="3"/>
      <c r="F5" s="3"/>
      <c r="G5" s="3"/>
    </row>
    <row r="6" spans="1:14" x14ac:dyDescent="0.25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25">
      <c r="A7" s="3"/>
      <c r="B7" s="6" t="s">
        <v>5</v>
      </c>
      <c r="C7" s="3"/>
      <c r="D7" s="8" t="s">
        <v>6</v>
      </c>
      <c r="E7" s="11"/>
      <c r="F7" s="31">
        <f ca="1">EOMONTH(ModelStartDateIn,-1)+1</f>
        <v>45108</v>
      </c>
      <c r="G7" s="31">
        <f ca="1">F8+1</f>
        <v>45474</v>
      </c>
      <c r="H7" s="31">
        <f t="shared" ref="H7:M7" ca="1" si="1">G8+1</f>
        <v>45839</v>
      </c>
      <c r="I7" s="31">
        <f t="shared" ca="1" si="1"/>
        <v>46204</v>
      </c>
      <c r="J7" s="31">
        <f t="shared" ca="1" si="1"/>
        <v>46569</v>
      </c>
      <c r="K7" s="31">
        <f t="shared" ca="1" si="1"/>
        <v>46935</v>
      </c>
      <c r="L7" s="31">
        <f t="shared" ca="1" si="1"/>
        <v>47300</v>
      </c>
      <c r="M7" s="31">
        <f t="shared" ca="1" si="1"/>
        <v>47665</v>
      </c>
      <c r="N7" s="10" t="s">
        <v>7</v>
      </c>
    </row>
    <row r="8" spans="1:14" x14ac:dyDescent="0.25">
      <c r="A8" s="3"/>
      <c r="B8" s="6" t="s">
        <v>8</v>
      </c>
      <c r="C8" s="3"/>
      <c r="D8" s="8" t="s">
        <v>6</v>
      </c>
      <c r="E8" s="11"/>
      <c r="F8" s="31">
        <f ca="1">DATE(YEAR(F7-1)+1,MONTH(F7-1),DAY(F7-1))</f>
        <v>45473</v>
      </c>
      <c r="G8" s="31">
        <f t="shared" ref="G8:L8" ca="1" si="2">DATE(YEAR(G7-1)+1,MONTH(G7-1),DAY(G7-1))</f>
        <v>45838</v>
      </c>
      <c r="H8" s="31">
        <f t="shared" ca="1" si="2"/>
        <v>46203</v>
      </c>
      <c r="I8" s="31">
        <f t="shared" ca="1" si="2"/>
        <v>46568</v>
      </c>
      <c r="J8" s="31">
        <f t="shared" ca="1" si="2"/>
        <v>46934</v>
      </c>
      <c r="K8" s="31">
        <f t="shared" ca="1" si="2"/>
        <v>47299</v>
      </c>
      <c r="L8" s="31">
        <f t="shared" ca="1" si="2"/>
        <v>47664</v>
      </c>
      <c r="M8" s="31">
        <f ca="1">DATE(YEAR(M7-1)+1,MONTH(M7-1),DAY(M7-1))</f>
        <v>48029</v>
      </c>
      <c r="N8" s="30" t="s">
        <v>9</v>
      </c>
    </row>
    <row r="11" spans="1:14" x14ac:dyDescent="0.25">
      <c r="A11" s="5" t="s">
        <v>10</v>
      </c>
    </row>
    <row r="12" spans="1:14" x14ac:dyDescent="0.25">
      <c r="B12" s="6" t="s">
        <v>5</v>
      </c>
      <c r="D12" s="8" t="s">
        <v>6</v>
      </c>
      <c r="E12" s="13">
        <f ca="1">NOW()</f>
        <v>45126.585991898151</v>
      </c>
      <c r="F12" s="10" t="s">
        <v>11</v>
      </c>
    </row>
    <row r="14" spans="1:14" x14ac:dyDescent="0.25">
      <c r="A14" s="5" t="s">
        <v>22</v>
      </c>
    </row>
    <row r="15" spans="1:14" x14ac:dyDescent="0.25">
      <c r="A15" s="5"/>
      <c r="B15" s="6" t="s">
        <v>25</v>
      </c>
      <c r="D15" s="8" t="s">
        <v>23</v>
      </c>
      <c r="F15" s="27">
        <v>-50000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10" t="s">
        <v>26</v>
      </c>
    </row>
    <row r="16" spans="1:14" x14ac:dyDescent="0.25">
      <c r="B16" s="6" t="s">
        <v>24</v>
      </c>
      <c r="D16" s="8" t="s">
        <v>23</v>
      </c>
      <c r="F16" s="27">
        <v>10000</v>
      </c>
      <c r="G16" s="27">
        <v>10000</v>
      </c>
      <c r="H16" s="27">
        <v>10000</v>
      </c>
      <c r="I16" s="27">
        <v>10000</v>
      </c>
      <c r="J16" s="27">
        <v>10000</v>
      </c>
      <c r="K16" s="27">
        <v>10000</v>
      </c>
      <c r="L16" s="27">
        <v>10000</v>
      </c>
      <c r="M16" s="27">
        <v>10000</v>
      </c>
      <c r="N16" s="10" t="s">
        <v>27</v>
      </c>
    </row>
    <row r="18" spans="1:8" x14ac:dyDescent="0.25">
      <c r="A18" s="5" t="s">
        <v>28</v>
      </c>
    </row>
    <row r="19" spans="1:8" x14ac:dyDescent="0.25">
      <c r="B19" s="6" t="s">
        <v>29</v>
      </c>
      <c r="D19" s="8" t="s">
        <v>21</v>
      </c>
      <c r="E19" s="26">
        <v>0.08</v>
      </c>
      <c r="F19" s="10" t="s">
        <v>30</v>
      </c>
    </row>
    <row r="21" spans="1:8" x14ac:dyDescent="0.25">
      <c r="F21" s="10"/>
      <c r="G21" s="28" t="s">
        <v>36</v>
      </c>
      <c r="H21" s="28" t="s">
        <v>37</v>
      </c>
    </row>
    <row r="22" spans="1:8" x14ac:dyDescent="0.25">
      <c r="F22" s="28"/>
      <c r="G22" s="28">
        <f>NPV(DiscountRate,CashFlow)</f>
        <v>11170.093140956697</v>
      </c>
      <c r="H22" s="46">
        <f>IRR(CashFlow)</f>
        <v>0.16326709023504438</v>
      </c>
    </row>
    <row r="23" spans="1:8" x14ac:dyDescent="0.25">
      <c r="F23" s="28">
        <v>-30000</v>
      </c>
      <c r="G23" s="47">
        <v>29688.611659475213</v>
      </c>
      <c r="H23" s="48">
        <v>0.4655712318767562</v>
      </c>
    </row>
    <row r="24" spans="1:8" x14ac:dyDescent="0.25">
      <c r="F24" s="28">
        <v>-40000</v>
      </c>
      <c r="G24" s="49">
        <v>20429.352400215954</v>
      </c>
      <c r="H24" s="50">
        <v>0.2711876232021273</v>
      </c>
    </row>
    <row r="25" spans="1:8" x14ac:dyDescent="0.25">
      <c r="F25" s="28">
        <v>-50000</v>
      </c>
      <c r="G25" s="49">
        <v>11170.093140956697</v>
      </c>
      <c r="H25" s="50">
        <v>0.16326709023504438</v>
      </c>
    </row>
    <row r="26" spans="1:8" x14ac:dyDescent="0.25">
      <c r="F26" s="28">
        <v>-60000</v>
      </c>
      <c r="G26" s="49">
        <v>1910.8338816974342</v>
      </c>
      <c r="H26" s="50">
        <v>9.1961366654694343E-2</v>
      </c>
    </row>
    <row r="27" spans="1:8" x14ac:dyDescent="0.25">
      <c r="F27" s="28">
        <v>-70000</v>
      </c>
      <c r="G27" s="49">
        <v>-7348.4253775618181</v>
      </c>
      <c r="H27" s="50">
        <v>4.0092657996204872E-2</v>
      </c>
    </row>
    <row r="28" spans="1:8" x14ac:dyDescent="0.25">
      <c r="F28" s="28">
        <v>-80000</v>
      </c>
      <c r="G28" s="51">
        <v>-16607.684636821075</v>
      </c>
      <c r="H28" s="52">
        <v>6.6613381477509392E-16</v>
      </c>
    </row>
  </sheetData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I19" sqref="I19"/>
    </sheetView>
  </sheetViews>
  <sheetFormatPr defaultRowHeight="13.2" x14ac:dyDescent="0.25"/>
  <cols>
    <col min="3" max="3" width="11.109375" customWidth="1"/>
    <col min="6" max="12" width="9.33203125" bestFit="1" customWidth="1"/>
    <col min="13" max="13" width="10.21875" bestFit="1" customWidth="1"/>
  </cols>
  <sheetData>
    <row r="1" spans="1:16" x14ac:dyDescent="0.25">
      <c r="A1" s="1" t="str">
        <f>ModelTitle</f>
        <v>Template Model</v>
      </c>
      <c r="B1" s="2"/>
      <c r="C1" s="2"/>
      <c r="D1" s="2"/>
      <c r="E1" s="2"/>
      <c r="F1" s="2"/>
    </row>
    <row r="2" spans="1:16" x14ac:dyDescent="0.25">
      <c r="A2" s="3"/>
      <c r="B2" s="3"/>
      <c r="C2" s="3"/>
      <c r="D2" s="3"/>
      <c r="E2" s="3"/>
      <c r="F2" s="3"/>
    </row>
    <row r="3" spans="1:16" x14ac:dyDescent="0.25">
      <c r="A3" s="1" t="s">
        <v>14</v>
      </c>
      <c r="B3" s="4"/>
      <c r="C3" s="4"/>
      <c r="D3" s="4"/>
      <c r="E3" s="4"/>
      <c r="F3" s="4"/>
    </row>
    <row r="4" spans="1:16" x14ac:dyDescent="0.25">
      <c r="A4" s="3"/>
      <c r="B4" s="3"/>
      <c r="C4" s="3"/>
      <c r="D4" s="3"/>
      <c r="E4" s="3"/>
      <c r="F4" s="3"/>
    </row>
    <row r="5" spans="1:16" x14ac:dyDescent="0.25">
      <c r="A5" s="5" t="s">
        <v>1</v>
      </c>
      <c r="B5" s="3"/>
      <c r="C5" s="3"/>
      <c r="D5" s="3"/>
      <c r="E5" s="3"/>
      <c r="F5" s="3"/>
      <c r="G5" s="3"/>
    </row>
    <row r="6" spans="1:16" x14ac:dyDescent="0.25">
      <c r="A6" s="24"/>
      <c r="B6" s="35" t="s">
        <v>2</v>
      </c>
      <c r="C6" s="7"/>
      <c r="D6" s="8" t="s">
        <v>3</v>
      </c>
      <c r="F6" s="36">
        <f t="shared" ref="F6:M6" si="0">PeriodNumberIn</f>
        <v>1</v>
      </c>
      <c r="G6" s="36">
        <f t="shared" si="0"/>
        <v>2</v>
      </c>
      <c r="H6" s="36">
        <f t="shared" si="0"/>
        <v>3</v>
      </c>
      <c r="I6" s="36">
        <f t="shared" si="0"/>
        <v>4</v>
      </c>
      <c r="J6" s="36">
        <f t="shared" si="0"/>
        <v>5</v>
      </c>
      <c r="K6" s="36">
        <f t="shared" si="0"/>
        <v>6</v>
      </c>
      <c r="L6" s="36">
        <f t="shared" si="0"/>
        <v>7</v>
      </c>
      <c r="M6" s="36">
        <f t="shared" si="0"/>
        <v>8</v>
      </c>
      <c r="N6" s="37" t="s">
        <v>15</v>
      </c>
      <c r="O6" s="36"/>
      <c r="P6" s="3"/>
    </row>
    <row r="7" spans="1:16" x14ac:dyDescent="0.25">
      <c r="A7" s="3"/>
      <c r="B7" s="35" t="s">
        <v>16</v>
      </c>
      <c r="C7" s="3"/>
      <c r="D7" s="8" t="s">
        <v>3</v>
      </c>
      <c r="E7" s="3"/>
      <c r="F7" s="31">
        <f t="shared" ref="F7:M7" ca="1" si="1">PeriodStartDateIn</f>
        <v>45108</v>
      </c>
      <c r="G7" s="31">
        <f t="shared" ca="1" si="1"/>
        <v>45474</v>
      </c>
      <c r="H7" s="31">
        <f t="shared" ca="1" si="1"/>
        <v>45839</v>
      </c>
      <c r="I7" s="31">
        <f t="shared" ca="1" si="1"/>
        <v>46204</v>
      </c>
      <c r="J7" s="31">
        <f t="shared" ca="1" si="1"/>
        <v>46569</v>
      </c>
      <c r="K7" s="31">
        <f t="shared" ca="1" si="1"/>
        <v>46935</v>
      </c>
      <c r="L7" s="31">
        <f t="shared" ca="1" si="1"/>
        <v>47300</v>
      </c>
      <c r="M7" s="31">
        <f t="shared" ca="1" si="1"/>
        <v>47665</v>
      </c>
      <c r="N7" s="37" t="s">
        <v>17</v>
      </c>
      <c r="O7" s="31"/>
      <c r="P7" s="12"/>
    </row>
    <row r="8" spans="1:16" x14ac:dyDescent="0.25">
      <c r="A8" s="3"/>
      <c r="B8" s="35" t="s">
        <v>18</v>
      </c>
      <c r="C8" s="3"/>
      <c r="D8" s="8" t="s">
        <v>6</v>
      </c>
      <c r="F8" s="31">
        <f t="shared" ref="F8:M8" ca="1" si="2">PeriodEndDateIn</f>
        <v>45473</v>
      </c>
      <c r="G8" s="31">
        <f t="shared" ca="1" si="2"/>
        <v>45838</v>
      </c>
      <c r="H8" s="31">
        <f t="shared" ca="1" si="2"/>
        <v>46203</v>
      </c>
      <c r="I8" s="31">
        <f t="shared" ca="1" si="2"/>
        <v>46568</v>
      </c>
      <c r="J8" s="31">
        <f t="shared" ca="1" si="2"/>
        <v>46934</v>
      </c>
      <c r="K8" s="31">
        <f t="shared" ca="1" si="2"/>
        <v>47299</v>
      </c>
      <c r="L8" s="31">
        <f t="shared" ca="1" si="2"/>
        <v>47664</v>
      </c>
      <c r="M8" s="31">
        <f t="shared" ca="1" si="2"/>
        <v>48029</v>
      </c>
      <c r="N8" s="37" t="s">
        <v>19</v>
      </c>
      <c r="O8" s="31"/>
      <c r="P8" s="12"/>
    </row>
    <row r="9" spans="1:16" x14ac:dyDescent="0.25"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6" x14ac:dyDescent="0.25"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6" x14ac:dyDescent="0.25">
      <c r="A11" s="5" t="s">
        <v>28</v>
      </c>
      <c r="B11" s="6"/>
      <c r="D11" s="8"/>
      <c r="E11" s="28"/>
      <c r="F11" s="38"/>
      <c r="G11" s="38"/>
      <c r="H11" s="38"/>
      <c r="I11" s="38"/>
      <c r="J11" s="38"/>
      <c r="K11" s="38"/>
      <c r="L11" s="38"/>
      <c r="M11" s="39"/>
      <c r="N11" s="40"/>
      <c r="O11" s="35"/>
    </row>
    <row r="12" spans="1:16" x14ac:dyDescent="0.25">
      <c r="B12" s="6" t="s">
        <v>22</v>
      </c>
      <c r="D12" s="8" t="s">
        <v>23</v>
      </c>
      <c r="E12" s="28"/>
      <c r="F12" s="38">
        <f t="shared" ref="F12:M12" si="3">CashOut+CashIn</f>
        <v>-40000</v>
      </c>
      <c r="G12" s="38">
        <f t="shared" si="3"/>
        <v>10000</v>
      </c>
      <c r="H12" s="38">
        <f t="shared" si="3"/>
        <v>10000</v>
      </c>
      <c r="I12" s="38">
        <f t="shared" si="3"/>
        <v>10000</v>
      </c>
      <c r="J12" s="38">
        <f t="shared" si="3"/>
        <v>10000</v>
      </c>
      <c r="K12" s="38">
        <f t="shared" si="3"/>
        <v>10000</v>
      </c>
      <c r="L12" s="38">
        <f t="shared" si="3"/>
        <v>10000</v>
      </c>
      <c r="M12" s="38">
        <f t="shared" si="3"/>
        <v>10000</v>
      </c>
      <c r="N12" s="40" t="s">
        <v>33</v>
      </c>
      <c r="O12" s="35"/>
    </row>
    <row r="13" spans="1:16" x14ac:dyDescent="0.25">
      <c r="B13" s="6"/>
      <c r="D13" s="8"/>
      <c r="E13" s="28"/>
      <c r="F13" s="28"/>
      <c r="G13" s="28"/>
      <c r="H13" s="28"/>
      <c r="I13" s="28"/>
      <c r="J13" s="28"/>
      <c r="K13" s="28"/>
      <c r="L13" s="28"/>
      <c r="M13" s="29"/>
      <c r="N13" s="25"/>
    </row>
    <row r="14" spans="1:16" x14ac:dyDescent="0.25">
      <c r="B14" s="6" t="s">
        <v>31</v>
      </c>
      <c r="D14" s="8" t="s">
        <v>23</v>
      </c>
      <c r="E14" s="41">
        <f>NPV(DiscountRate,CashFlow)</f>
        <v>11170.093140956697</v>
      </c>
      <c r="F14" s="10" t="s">
        <v>35</v>
      </c>
      <c r="G14" s="28"/>
      <c r="H14" s="28"/>
      <c r="I14" s="28"/>
      <c r="J14" s="28"/>
      <c r="K14" s="28"/>
      <c r="L14" s="28"/>
      <c r="M14" s="29"/>
      <c r="N14" s="25"/>
    </row>
    <row r="15" spans="1:16" x14ac:dyDescent="0.25">
      <c r="B15" s="6" t="s">
        <v>32</v>
      </c>
      <c r="D15" s="8" t="s">
        <v>21</v>
      </c>
      <c r="E15" s="42">
        <f>IRR(CashFlow,10%)</f>
        <v>0.16326709023504438</v>
      </c>
      <c r="F15" s="10" t="s">
        <v>34</v>
      </c>
      <c r="G15" s="28"/>
      <c r="H15" s="28"/>
      <c r="I15" s="28"/>
      <c r="J15" s="28"/>
      <c r="K15" s="28"/>
      <c r="L15" s="28"/>
      <c r="M15" s="28"/>
    </row>
    <row r="16" spans="1:16" x14ac:dyDescent="0.25">
      <c r="B16" s="6"/>
      <c r="D16" s="8"/>
      <c r="E16" s="35"/>
      <c r="F16" s="28"/>
      <c r="G16" s="28"/>
      <c r="H16" s="28"/>
      <c r="I16" s="28"/>
      <c r="J16" s="28"/>
      <c r="K16" s="28"/>
      <c r="L16" s="28"/>
      <c r="M16" s="28"/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Cover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IrrCalc</vt:lpstr>
      <vt:lpstr>ModelStartDateIn</vt:lpstr>
      <vt:lpstr>ModelTitle</vt:lpstr>
      <vt:lpstr>NpvCalc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Wise Owl</cp:lastModifiedBy>
  <dcterms:created xsi:type="dcterms:W3CDTF">2006-08-08T13:10:25Z</dcterms:created>
  <dcterms:modified xsi:type="dcterms:W3CDTF">2023-07-19T13:03:54Z</dcterms:modified>
</cp:coreProperties>
</file>