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xercises\Excel\Formatting\Interviews\Question\"/>
    </mc:Choice>
  </mc:AlternateContent>
  <xr:revisionPtr revIDLastSave="0" documentId="8_{3174FA8A-45A6-41D7-B509-C2E94E199C3A}" xr6:coauthVersionLast="47" xr6:coauthVersionMax="47" xr10:uidLastSave="{00000000-0000-0000-0000-000000000000}"/>
  <bookViews>
    <workbookView xWindow="8076" yWindow="780" windowWidth="17280" windowHeight="8964" firstSheet="2" activeTab="4" xr2:uid="{D7A2C6DF-B0B9-4EBF-8434-05E1AE222E12}"/>
  </bookViews>
  <sheets>
    <sheet name="Interview Data Answer" sheetId="1" r:id="rId1"/>
    <sheet name="Telephone call stats" sheetId="2" r:id="rId2"/>
    <sheet name="Catalog formating answer" sheetId="3" r:id="rId3"/>
    <sheet name="Formatted Toys" sheetId="4" r:id="rId4"/>
    <sheet name="Formatted credit payment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D6" i="5"/>
  <c r="D7" i="5"/>
  <c r="D8" i="5"/>
  <c r="D9" i="5"/>
  <c r="D4" i="5"/>
  <c r="D11" i="5" s="1"/>
  <c r="C11" i="5"/>
  <c r="B11" i="5"/>
  <c r="C14" i="4"/>
  <c r="B14" i="4"/>
  <c r="D12" i="4"/>
  <c r="D11" i="4"/>
  <c r="D10" i="4"/>
  <c r="D9" i="4"/>
  <c r="D8" i="4"/>
  <c r="D7" i="4"/>
  <c r="D6" i="4"/>
  <c r="D5" i="4"/>
  <c r="C12" i="2"/>
  <c r="B12" i="2"/>
  <c r="D10" i="2"/>
  <c r="E10" i="2" s="1"/>
  <c r="D9" i="2"/>
  <c r="E9" i="2" s="1"/>
  <c r="D8" i="2"/>
  <c r="E8" i="2" s="1"/>
  <c r="D7" i="2"/>
  <c r="E7" i="2" s="1"/>
  <c r="D6" i="2"/>
  <c r="E6" i="2" s="1"/>
  <c r="D5" i="2"/>
  <c r="D14" i="4" l="1"/>
  <c r="E5" i="4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D12" i="2"/>
  <c r="E5" i="2"/>
  <c r="E12" i="2" s="1"/>
  <c r="E14" i="4" l="1"/>
  <c r="F5" i="4"/>
  <c r="F14" i="4" s="1"/>
</calcChain>
</file>

<file path=xl/sharedStrings.xml><?xml version="1.0" encoding="utf-8"?>
<sst xmlns="http://schemas.openxmlformats.org/spreadsheetml/2006/main" count="223" uniqueCount="160">
  <si>
    <t>Interviews UK Dec 2020 - Jan 2021</t>
  </si>
  <si>
    <t>Candidate no</t>
  </si>
  <si>
    <t>Regional Centre</t>
  </si>
  <si>
    <t>Interview Date</t>
  </si>
  <si>
    <t>Position</t>
  </si>
  <si>
    <t>Notes</t>
  </si>
  <si>
    <t>EU Accepted?</t>
  </si>
  <si>
    <t>ID138</t>
  </si>
  <si>
    <t>Wales</t>
  </si>
  <si>
    <t>Head Chef</t>
  </si>
  <si>
    <t>Position starts 1/1/21</t>
  </si>
  <si>
    <t>Y</t>
  </si>
  <si>
    <t>ID139</t>
  </si>
  <si>
    <t>North West</t>
  </si>
  <si>
    <t>Financial Director</t>
  </si>
  <si>
    <t>6 months' notice, health insurance, car share options</t>
  </si>
  <si>
    <t>ID140</t>
  </si>
  <si>
    <t>Assistant PA to the Managing Director</t>
  </si>
  <si>
    <t>Must have excellent IT skills and 80+wpm</t>
  </si>
  <si>
    <t>ID141</t>
  </si>
  <si>
    <t>Lakes</t>
  </si>
  <si>
    <t>Pastry Chef</t>
  </si>
  <si>
    <t>6 month contrct</t>
  </si>
  <si>
    <t>ID142</t>
  </si>
  <si>
    <t>West Midlands</t>
  </si>
  <si>
    <t>Accountant</t>
  </si>
  <si>
    <t>Must be ACCA certified</t>
  </si>
  <si>
    <t>ID143</t>
  </si>
  <si>
    <t>East Midlands</t>
  </si>
  <si>
    <t>6 month maternity cover contract</t>
  </si>
  <si>
    <t>ID144</t>
  </si>
  <si>
    <t>Admin Assistant</t>
  </si>
  <si>
    <t>School leavers accepted - training given</t>
  </si>
  <si>
    <t>ID145</t>
  </si>
  <si>
    <t>Northern Ireland</t>
  </si>
  <si>
    <t>Electrical Engineering Apprenticeship</t>
  </si>
  <si>
    <t>Includes all training at local college - 2 days pw</t>
  </si>
  <si>
    <t>N</t>
  </si>
  <si>
    <t>ID146</t>
  </si>
  <si>
    <t>London and SE</t>
  </si>
  <si>
    <t>Sales Manager</t>
  </si>
  <si>
    <t>Any relevant sales experience accepted</t>
  </si>
  <si>
    <t>ID147</t>
  </si>
  <si>
    <t>Devon and Cornwall</t>
  </si>
  <si>
    <t>Acting Musical Director</t>
  </si>
  <si>
    <t>ID148</t>
  </si>
  <si>
    <t>South West</t>
  </si>
  <si>
    <t>PA to the Sales Director</t>
  </si>
  <si>
    <t>ID149</t>
  </si>
  <si>
    <t>Actuary</t>
  </si>
  <si>
    <t>Fully qualified and min 3 years' experience</t>
  </si>
  <si>
    <t>ID150</t>
  </si>
  <si>
    <t>Scotland</t>
  </si>
  <si>
    <t>HGV Driver</t>
  </si>
  <si>
    <t>Clean licence and min 2 years' experience</t>
  </si>
  <si>
    <t>ID151</t>
  </si>
  <si>
    <t>Fortklift Truck Operator</t>
  </si>
  <si>
    <t>Will accept apprenticeship applications</t>
  </si>
  <si>
    <t>ID152</t>
  </si>
  <si>
    <t>Assistant PA to the CEO</t>
  </si>
  <si>
    <t>ID153</t>
  </si>
  <si>
    <t>Sous Chef</t>
  </si>
  <si>
    <t>1 month contract to start</t>
  </si>
  <si>
    <t>Phone calls</t>
  </si>
  <si>
    <t>Name</t>
  </si>
  <si>
    <t>No. calls</t>
  </si>
  <si>
    <t>Hours worked</t>
  </si>
  <si>
    <t>Calls per Hour</t>
  </si>
  <si>
    <t>Bonus</t>
  </si>
  <si>
    <t>Angus</t>
  </si>
  <si>
    <t>Penelope</t>
  </si>
  <si>
    <t>Jethro</t>
  </si>
  <si>
    <t>Mirabelle</t>
  </si>
  <si>
    <t>Ophelia</t>
  </si>
  <si>
    <t>Horatio</t>
  </si>
  <si>
    <t>TOTAL</t>
  </si>
  <si>
    <t>Catalog Order Enquiries - December</t>
  </si>
  <si>
    <t>Call ID</t>
  </si>
  <si>
    <t>Date</t>
  </si>
  <si>
    <t>Type of Call</t>
  </si>
  <si>
    <t>Description</t>
  </si>
  <si>
    <t>Action Taken</t>
  </si>
  <si>
    <t>z12866</t>
  </si>
  <si>
    <t>Product enquiry</t>
  </si>
  <si>
    <t>Is item waterproof</t>
  </si>
  <si>
    <t>None needed</t>
  </si>
  <si>
    <t>z16620</t>
  </si>
  <si>
    <t>Stores enquiry</t>
  </si>
  <si>
    <t>Opening hours enquiry</t>
  </si>
  <si>
    <t>z44569</t>
  </si>
  <si>
    <t>Delivery enquiry</t>
  </si>
  <si>
    <t>Not arrived</t>
  </si>
  <si>
    <t>Phone customer services</t>
  </si>
  <si>
    <t>z11234</t>
  </si>
  <si>
    <t>z11235</t>
  </si>
  <si>
    <t>Website problem</t>
  </si>
  <si>
    <t>Order disappeared from basket after adding extra 4th item and then deleting it</t>
  </si>
  <si>
    <t>Details sent to website team</t>
  </si>
  <si>
    <t>z11580</t>
  </si>
  <si>
    <t>Customer Complaint</t>
  </si>
  <si>
    <t>Item missing</t>
  </si>
  <si>
    <t>z11970</t>
  </si>
  <si>
    <t>Wrong size sent</t>
  </si>
  <si>
    <t>Returns label emailed</t>
  </si>
  <si>
    <t>z12865</t>
  </si>
  <si>
    <t>Details sent to accounts team</t>
  </si>
  <si>
    <t>z12901</t>
  </si>
  <si>
    <t>Wrong colour sent</t>
  </si>
  <si>
    <t>z14110</t>
  </si>
  <si>
    <t>Payment enquiry</t>
  </si>
  <si>
    <t>Double payment taken</t>
  </si>
  <si>
    <t>z14233</t>
  </si>
  <si>
    <t>z14356</t>
  </si>
  <si>
    <t>Website down</t>
  </si>
  <si>
    <t>z16770</t>
  </si>
  <si>
    <t>z44867</t>
  </si>
  <si>
    <t>Sent wrong size</t>
  </si>
  <si>
    <t>z77483</t>
  </si>
  <si>
    <t>Query re expected delivery date</t>
  </si>
  <si>
    <t>z44281</t>
  </si>
  <si>
    <t>Can't choose any sizes apart from 8 on the website</t>
  </si>
  <si>
    <t>z89135</t>
  </si>
  <si>
    <t>Payment blocked</t>
  </si>
  <si>
    <t>z22190</t>
  </si>
  <si>
    <t>Money not taken from account</t>
  </si>
  <si>
    <t>z44282</t>
  </si>
  <si>
    <t>Goods damaged</t>
  </si>
  <si>
    <t>z89134</t>
  </si>
  <si>
    <t>Sent wrong colour - has already ordered the replacement item</t>
  </si>
  <si>
    <t>z56435</t>
  </si>
  <si>
    <t>Does item have pockets</t>
  </si>
  <si>
    <t>z22191</t>
  </si>
  <si>
    <t>London store details</t>
  </si>
  <si>
    <t>#nie mogę zmienić formatu daty z "." na "/" w wersji online excela</t>
  </si>
  <si>
    <t>Toys ordered for Santa's Grooto</t>
  </si>
  <si>
    <t>Toys Ordered</t>
  </si>
  <si>
    <t>Price Each</t>
  </si>
  <si>
    <t>Q. Ordered</t>
  </si>
  <si>
    <t>Price</t>
  </si>
  <si>
    <t>Discount</t>
  </si>
  <si>
    <t>Final Price</t>
  </si>
  <si>
    <t>BBQ Barbie Doll</t>
  </si>
  <si>
    <t>Prince Eric Doll</t>
  </si>
  <si>
    <t>Princess Jasmine Doll</t>
  </si>
  <si>
    <t>Cinderella’s Coach</t>
  </si>
  <si>
    <t>Spiderman gloves</t>
  </si>
  <si>
    <t>Hama Bead Starter Kit</t>
  </si>
  <si>
    <t>Pink Heart Light Set</t>
  </si>
  <si>
    <t>Harry Potter Magic Set</t>
  </si>
  <si>
    <t>Monthly credit repayments</t>
  </si>
  <si>
    <t>Item</t>
  </si>
  <si>
    <t>Cost</t>
  </si>
  <si>
    <t>Credit Period</t>
  </si>
  <si>
    <t>Payment</t>
  </si>
  <si>
    <t>Fridge</t>
  </si>
  <si>
    <t>DVD Player</t>
  </si>
  <si>
    <t>Washing Machine</t>
  </si>
  <si>
    <t>Dish Washer</t>
  </si>
  <si>
    <t>TV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</si>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</sst>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rgb="FFFF0000"/>
      <name val="Arial Black"/>
    </font>
    <font>
      <b/>
      <sz val="10"/>
      <color rgb="FFFFFFFF"/>
      <name val="Arial"/>
    </font>
    <font>
      <b/>
      <u/>
      <sz val="10"/>
      <color theme="9" tint="-0.499984740745262"/>
      <name val="Arial"/>
    </font>
    <font>
      <b/>
      <u/>
      <sz val="11"/>
      <color rgb="FFFF0000"/>
      <name val="Georgia"/>
    </font>
    <font>
      <sz val="11"/>
      <color theme="8" tint="0.39997558519241921"/>
      <name val="Georgia"/>
    </font>
    <font>
      <sz val="11"/>
      <color theme="8" tint="-0.249977111117893"/>
      <name val="Georgia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Arial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4" fillId="4" borderId="0" xfId="0" applyFont="1" applyFill="1" applyAlignment="1">
      <alignment horizontal="center"/>
    </xf>
    <xf numFmtId="0" fontId="0" fillId="4" borderId="2" xfId="0" applyFill="1" applyBorder="1"/>
    <xf numFmtId="164" fontId="0" fillId="0" borderId="0" xfId="0" applyNumberFormat="1"/>
    <xf numFmtId="2" fontId="0" fillId="0" borderId="0" xfId="0" applyNumberFormat="1"/>
    <xf numFmtId="2" fontId="0" fillId="4" borderId="2" xfId="0" applyNumberFormat="1" applyFill="1" applyBorder="1"/>
    <xf numFmtId="164" fontId="0" fillId="4" borderId="2" xfId="0" applyNumberFormat="1" applyFill="1" applyBorder="1"/>
    <xf numFmtId="0" fontId="5" fillId="0" borderId="0" xfId="0" applyFont="1"/>
    <xf numFmtId="0" fontId="6" fillId="0" borderId="0" xfId="0" applyFont="1" applyAlignment="1">
      <alignment vertical="top"/>
    </xf>
    <xf numFmtId="0" fontId="3" fillId="3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/>
    <xf numFmtId="14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7" fillId="5" borderId="5" xfId="0" applyFont="1" applyFill="1" applyBorder="1" applyAlignment="1">
      <alignment horizontal="center" vertical="top"/>
    </xf>
    <xf numFmtId="14" fontId="7" fillId="5" borderId="3" xfId="0" applyNumberFormat="1" applyFont="1" applyFill="1" applyBorder="1" applyAlignment="1">
      <alignment horizontal="center" vertical="top"/>
    </xf>
    <xf numFmtId="0" fontId="7" fillId="5" borderId="3" xfId="0" applyFont="1" applyFill="1" applyBorder="1" applyAlignment="1">
      <alignment vertical="top"/>
    </xf>
    <xf numFmtId="0" fontId="7" fillId="5" borderId="8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1" fontId="8" fillId="2" borderId="2" xfId="0" applyNumberFormat="1" applyFont="1" applyFill="1" applyBorder="1"/>
    <xf numFmtId="2" fontId="8" fillId="2" borderId="2" xfId="0" applyNumberFormat="1" applyFont="1" applyFill="1" applyBorder="1"/>
    <xf numFmtId="0" fontId="9" fillId="6" borderId="0" xfId="0" applyFont="1" applyFill="1"/>
    <xf numFmtId="0" fontId="12" fillId="7" borderId="0" xfId="0" applyFont="1" applyFill="1" applyAlignment="1">
      <alignment horizontal="center"/>
    </xf>
    <xf numFmtId="2" fontId="0" fillId="6" borderId="2" xfId="0" applyNumberFormat="1" applyFill="1" applyBorder="1"/>
    <xf numFmtId="1" fontId="0" fillId="6" borderId="2" xfId="0" applyNumberFormat="1" applyFill="1" applyBorder="1"/>
  </cellXfs>
  <cellStyles count="1">
    <cellStyle name="Normalny" xfId="0" builtinId="0"/>
  </cellStyles>
  <dxfs count="9"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9" formatCode="dd/mm/yyyy"/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8" tint="-0.249977111117893"/>
        <name val="Georgia"/>
      </font>
      <fill>
        <patternFill patternType="solid">
          <fgColor indexed="64"/>
          <bgColor rgb="FFFFFF00"/>
        </patternFill>
      </fill>
      <alignment vertical="top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0CBDE6-BC71-4D53-8328-96AD62386037}" name="Table1" displayName="Table1" ref="A4:E26" totalsRowShown="0" headerRowDxfId="8" headerRowBorderDxfId="6" tableBorderDxfId="7" totalsRowBorderDxfId="5">
  <sortState xmlns:xlrd2="http://schemas.microsoft.com/office/spreadsheetml/2017/richdata2" ref="A5:E26">
    <sortCondition ref="B6:B26"/>
  </sortState>
  <tableColumns count="5">
    <tableColumn id="1" xr3:uid="{76957C81-3F44-49B3-8D04-D99D2BF05056}" name="Call ID" dataDxfId="4"/>
    <tableColumn id="2" xr3:uid="{2533640B-F3C3-4DCE-8432-BBB5FA9C155A}" name="Date" dataDxfId="3"/>
    <tableColumn id="3" xr3:uid="{48174F52-1331-4F9C-B318-54BD76CE9AE8}" name="Type of Call" dataDxfId="2"/>
    <tableColumn id="4" xr3:uid="{4AC02722-C876-426E-830C-F806735AA2CB}" name="Description" dataDxfId="1"/>
    <tableColumn id="5" xr3:uid="{EFD015B1-E837-447B-AE30-CE556FE2407F}" name="Action Taken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26C05-A417-4AD7-91BF-6533A1101E7A}">
  <dimension ref="A1:F20"/>
  <sheetViews>
    <sheetView zoomScale="120" zoomScaleNormal="120" workbookViewId="0">
      <selection activeCell="C7" sqref="C7"/>
    </sheetView>
  </sheetViews>
  <sheetFormatPr defaultRowHeight="15"/>
  <cols>
    <col min="1" max="1" width="12.28515625" customWidth="1"/>
    <col min="2" max="2" width="17.5703125" bestFit="1" customWidth="1"/>
    <col min="3" max="3" width="13.140625" bestFit="1" customWidth="1"/>
    <col min="4" max="4" width="35.140625" bestFit="1" customWidth="1"/>
    <col min="5" max="5" width="33.7109375" style="9" customWidth="1"/>
    <col min="6" max="6" width="13.28515625" bestFit="1" customWidth="1"/>
  </cols>
  <sheetData>
    <row r="1" spans="1:6" ht="18.75">
      <c r="A1" s="10" t="s">
        <v>0</v>
      </c>
      <c r="B1" s="10"/>
    </row>
    <row r="4" spans="1:6">
      <c r="A4" s="4" t="s">
        <v>1</v>
      </c>
      <c r="B4" s="4" t="s">
        <v>2</v>
      </c>
      <c r="C4" s="4" t="s">
        <v>3</v>
      </c>
      <c r="D4" s="4" t="s">
        <v>4</v>
      </c>
      <c r="E4" s="7" t="s">
        <v>5</v>
      </c>
      <c r="F4" s="5" t="s">
        <v>6</v>
      </c>
    </row>
    <row r="5" spans="1:6">
      <c r="A5" s="2" t="s">
        <v>7</v>
      </c>
      <c r="B5" s="2" t="s">
        <v>8</v>
      </c>
      <c r="C5" s="3">
        <v>44179</v>
      </c>
      <c r="D5" s="2" t="s">
        <v>9</v>
      </c>
      <c r="E5" s="8" t="s">
        <v>10</v>
      </c>
      <c r="F5" s="6" t="s">
        <v>11</v>
      </c>
    </row>
    <row r="6" spans="1:6" ht="30.75">
      <c r="A6" s="2" t="s">
        <v>12</v>
      </c>
      <c r="B6" s="2" t="s">
        <v>13</v>
      </c>
      <c r="C6" s="3">
        <v>44181</v>
      </c>
      <c r="D6" s="2" t="s">
        <v>14</v>
      </c>
      <c r="E6" s="8" t="s">
        <v>15</v>
      </c>
      <c r="F6" s="6" t="s">
        <v>11</v>
      </c>
    </row>
    <row r="7" spans="1:6" ht="30.75">
      <c r="A7" s="2" t="s">
        <v>16</v>
      </c>
      <c r="B7" s="2" t="s">
        <v>13</v>
      </c>
      <c r="C7" s="3">
        <v>44207</v>
      </c>
      <c r="D7" s="2" t="s">
        <v>17</v>
      </c>
      <c r="E7" s="8" t="s">
        <v>18</v>
      </c>
      <c r="F7" s="6" t="s">
        <v>11</v>
      </c>
    </row>
    <row r="8" spans="1:6">
      <c r="A8" s="2" t="s">
        <v>19</v>
      </c>
      <c r="B8" s="2" t="s">
        <v>20</v>
      </c>
      <c r="C8" s="3">
        <v>44214</v>
      </c>
      <c r="D8" s="2" t="s">
        <v>21</v>
      </c>
      <c r="E8" s="8" t="s">
        <v>22</v>
      </c>
      <c r="F8" s="6" t="s">
        <v>11</v>
      </c>
    </row>
    <row r="9" spans="1:6">
      <c r="A9" s="2" t="s">
        <v>23</v>
      </c>
      <c r="B9" s="2" t="s">
        <v>24</v>
      </c>
      <c r="C9" s="3">
        <v>44218</v>
      </c>
      <c r="D9" s="2" t="s">
        <v>25</v>
      </c>
      <c r="E9" s="8" t="s">
        <v>26</v>
      </c>
      <c r="F9" s="6" t="s">
        <v>11</v>
      </c>
    </row>
    <row r="10" spans="1:6">
      <c r="A10" s="2" t="s">
        <v>27</v>
      </c>
      <c r="B10" s="2" t="s">
        <v>28</v>
      </c>
      <c r="C10" s="3">
        <v>44182</v>
      </c>
      <c r="D10" s="2" t="s">
        <v>25</v>
      </c>
      <c r="E10" s="8" t="s">
        <v>29</v>
      </c>
      <c r="F10" s="6" t="s">
        <v>11</v>
      </c>
    </row>
    <row r="11" spans="1:6" ht="30.75">
      <c r="A11" s="2" t="s">
        <v>30</v>
      </c>
      <c r="B11" s="2" t="s">
        <v>28</v>
      </c>
      <c r="C11" s="3">
        <v>44182</v>
      </c>
      <c r="D11" s="2" t="s">
        <v>31</v>
      </c>
      <c r="E11" s="8" t="s">
        <v>32</v>
      </c>
      <c r="F11" s="6" t="s">
        <v>11</v>
      </c>
    </row>
    <row r="12" spans="1:6" ht="30.75">
      <c r="A12" s="2" t="s">
        <v>33</v>
      </c>
      <c r="B12" s="2" t="s">
        <v>34</v>
      </c>
      <c r="C12" s="3">
        <v>44202</v>
      </c>
      <c r="D12" s="2" t="s">
        <v>35</v>
      </c>
      <c r="E12" s="8" t="s">
        <v>36</v>
      </c>
      <c r="F12" s="6" t="s">
        <v>37</v>
      </c>
    </row>
    <row r="13" spans="1:6" ht="30.75">
      <c r="A13" s="2" t="s">
        <v>38</v>
      </c>
      <c r="B13" s="2" t="s">
        <v>39</v>
      </c>
      <c r="C13" s="3">
        <v>44222</v>
      </c>
      <c r="D13" s="2" t="s">
        <v>40</v>
      </c>
      <c r="E13" s="8" t="s">
        <v>41</v>
      </c>
      <c r="F13" s="6" t="s">
        <v>11</v>
      </c>
    </row>
    <row r="14" spans="1:6">
      <c r="A14" s="2" t="s">
        <v>42</v>
      </c>
      <c r="B14" s="2" t="s">
        <v>43</v>
      </c>
      <c r="C14" s="3">
        <v>44216</v>
      </c>
      <c r="D14" s="2" t="s">
        <v>44</v>
      </c>
      <c r="E14" s="8" t="s">
        <v>29</v>
      </c>
      <c r="F14" s="6" t="s">
        <v>37</v>
      </c>
    </row>
    <row r="15" spans="1:6" ht="30.75">
      <c r="A15" s="2" t="s">
        <v>45</v>
      </c>
      <c r="B15" s="2" t="s">
        <v>46</v>
      </c>
      <c r="C15" s="3">
        <v>44182</v>
      </c>
      <c r="D15" s="2" t="s">
        <v>47</v>
      </c>
      <c r="E15" s="8" t="s">
        <v>18</v>
      </c>
      <c r="F15" s="6" t="s">
        <v>11</v>
      </c>
    </row>
    <row r="16" spans="1:6" ht="30.75">
      <c r="A16" s="2" t="s">
        <v>48</v>
      </c>
      <c r="B16" s="2" t="s">
        <v>39</v>
      </c>
      <c r="C16" s="3">
        <v>44179</v>
      </c>
      <c r="D16" s="2" t="s">
        <v>49</v>
      </c>
      <c r="E16" s="8" t="s">
        <v>50</v>
      </c>
      <c r="F16" s="6" t="s">
        <v>37</v>
      </c>
    </row>
    <row r="17" spans="1:6" ht="30.75">
      <c r="A17" s="2" t="s">
        <v>51</v>
      </c>
      <c r="B17" s="2" t="s">
        <v>52</v>
      </c>
      <c r="C17" s="3">
        <v>44179</v>
      </c>
      <c r="D17" s="2" t="s">
        <v>53</v>
      </c>
      <c r="E17" s="8" t="s">
        <v>54</v>
      </c>
      <c r="F17" s="6" t="s">
        <v>37</v>
      </c>
    </row>
    <row r="18" spans="1:6" ht="30.75">
      <c r="A18" s="2" t="s">
        <v>55</v>
      </c>
      <c r="B18" s="2" t="s">
        <v>52</v>
      </c>
      <c r="C18" s="3">
        <v>44207</v>
      </c>
      <c r="D18" s="2" t="s">
        <v>56</v>
      </c>
      <c r="E18" s="8" t="s">
        <v>57</v>
      </c>
      <c r="F18" s="6" t="s">
        <v>11</v>
      </c>
    </row>
    <row r="19" spans="1:6" ht="30.75">
      <c r="A19" s="2" t="s">
        <v>58</v>
      </c>
      <c r="B19" s="2" t="s">
        <v>8</v>
      </c>
      <c r="C19" s="3">
        <v>44215</v>
      </c>
      <c r="D19" s="2" t="s">
        <v>59</v>
      </c>
      <c r="E19" s="8" t="s">
        <v>18</v>
      </c>
      <c r="F19" s="6" t="s">
        <v>11</v>
      </c>
    </row>
    <row r="20" spans="1:6">
      <c r="A20" s="2" t="s">
        <v>60</v>
      </c>
      <c r="B20" s="2" t="s">
        <v>39</v>
      </c>
      <c r="C20" s="3">
        <v>44203</v>
      </c>
      <c r="D20" s="2" t="s">
        <v>61</v>
      </c>
      <c r="E20" s="8" t="s">
        <v>62</v>
      </c>
      <c r="F20" s="6" t="s">
        <v>11</v>
      </c>
    </row>
  </sheetData>
  <phoneticPr fontId="1" type="noConversion"/>
  <dataValidations count="1">
    <dataValidation type="list" allowBlank="1" showInputMessage="1" showErrorMessage="1" sqref="B5:B20" xr:uid="{6B274081-C69F-40CD-A474-80D527F762BE}">
      <formula1>"Scotland, Wales, Northern Ireland, North East, Lakes, North West, East Midlands, West Midlands, London and SE, Devon and Cornwall, South West"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46C7-4B1E-4EB4-807D-ABD442E769A0}">
  <dimension ref="A1:E12"/>
  <sheetViews>
    <sheetView workbookViewId="0">
      <selection sqref="A1:E1"/>
    </sheetView>
  </sheetViews>
  <sheetFormatPr defaultRowHeight="15"/>
  <cols>
    <col min="1" max="1" width="13.140625" customWidth="1"/>
    <col min="2" max="2" width="12.42578125" customWidth="1"/>
    <col min="3" max="3" width="11.42578125" customWidth="1"/>
    <col min="4" max="4" width="14.140625" customWidth="1"/>
    <col min="5" max="5" width="12.140625" customWidth="1"/>
  </cols>
  <sheetData>
    <row r="1" spans="1:5">
      <c r="A1" s="19" t="s">
        <v>63</v>
      </c>
      <c r="B1" s="19"/>
      <c r="C1" s="19"/>
      <c r="D1" s="19"/>
      <c r="E1" s="19"/>
    </row>
    <row r="3" spans="1:5">
      <c r="A3" s="11" t="s">
        <v>64</v>
      </c>
      <c r="B3" s="11" t="s">
        <v>65</v>
      </c>
      <c r="C3" s="11" t="s">
        <v>66</v>
      </c>
      <c r="D3" s="11" t="s">
        <v>67</v>
      </c>
      <c r="E3" s="11" t="s">
        <v>68</v>
      </c>
    </row>
    <row r="5" spans="1:5">
      <c r="A5" t="s">
        <v>69</v>
      </c>
      <c r="B5">
        <v>42</v>
      </c>
      <c r="C5">
        <v>5</v>
      </c>
      <c r="D5" s="13">
        <f t="shared" ref="D5:D10" si="0">B5/C5</f>
        <v>8.4</v>
      </c>
      <c r="E5" s="14">
        <f t="shared" ref="E5:E10" si="1">D5*1.75</f>
        <v>14.700000000000001</v>
      </c>
    </row>
    <row r="6" spans="1:5">
      <c r="A6" t="s">
        <v>70</v>
      </c>
      <c r="B6">
        <v>6</v>
      </c>
      <c r="C6">
        <v>4</v>
      </c>
      <c r="D6" s="13">
        <f t="shared" si="0"/>
        <v>1.5</v>
      </c>
      <c r="E6" s="14">
        <f t="shared" si="1"/>
        <v>2.625</v>
      </c>
    </row>
    <row r="7" spans="1:5">
      <c r="A7" t="s">
        <v>71</v>
      </c>
      <c r="B7">
        <v>39</v>
      </c>
      <c r="C7">
        <v>6</v>
      </c>
      <c r="D7" s="13">
        <f t="shared" si="0"/>
        <v>6.5</v>
      </c>
      <c r="E7" s="14">
        <f t="shared" si="1"/>
        <v>11.375</v>
      </c>
    </row>
    <row r="8" spans="1:5">
      <c r="A8" t="s">
        <v>72</v>
      </c>
      <c r="B8">
        <v>15</v>
      </c>
      <c r="C8">
        <v>6</v>
      </c>
      <c r="D8" s="13">
        <f t="shared" si="0"/>
        <v>2.5</v>
      </c>
      <c r="E8" s="14">
        <f t="shared" si="1"/>
        <v>4.375</v>
      </c>
    </row>
    <row r="9" spans="1:5">
      <c r="A9" t="s">
        <v>73</v>
      </c>
      <c r="B9">
        <v>2</v>
      </c>
      <c r="C9">
        <v>7</v>
      </c>
      <c r="D9" s="13">
        <f t="shared" si="0"/>
        <v>0.2857142857142857</v>
      </c>
      <c r="E9" s="14">
        <f t="shared" si="1"/>
        <v>0.5</v>
      </c>
    </row>
    <row r="10" spans="1:5">
      <c r="A10" t="s">
        <v>74</v>
      </c>
      <c r="B10">
        <v>91</v>
      </c>
      <c r="C10">
        <v>6</v>
      </c>
      <c r="D10" s="13">
        <f t="shared" si="0"/>
        <v>15.166666666666666</v>
      </c>
      <c r="E10" s="14">
        <f t="shared" si="1"/>
        <v>26.541666666666664</v>
      </c>
    </row>
    <row r="12" spans="1:5">
      <c r="A12" t="s">
        <v>75</v>
      </c>
      <c r="B12" s="12">
        <f>SUM(B5:B10)</f>
        <v>195</v>
      </c>
      <c r="C12" s="12">
        <f>SUM(C5:C10)</f>
        <v>34</v>
      </c>
      <c r="D12" s="16">
        <f>SUM(D5:D10)</f>
        <v>34.352380952380948</v>
      </c>
      <c r="E12" s="15">
        <f>SUM(E5:E10)</f>
        <v>60.116666666666667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809B-DD63-4758-92F4-D25D1318F323}">
  <dimension ref="A1:E28"/>
  <sheetViews>
    <sheetView workbookViewId="0">
      <selection activeCell="D8" sqref="D8"/>
    </sheetView>
  </sheetViews>
  <sheetFormatPr defaultRowHeight="15"/>
  <cols>
    <col min="1" max="1" width="10.140625" customWidth="1"/>
    <col min="2" max="2" width="12.42578125" style="1" customWidth="1"/>
    <col min="3" max="3" width="19.28515625" bestFit="1" customWidth="1"/>
    <col min="4" max="4" width="72.140625" bestFit="1" customWidth="1"/>
    <col min="5" max="5" width="27.42578125" bestFit="1" customWidth="1"/>
  </cols>
  <sheetData>
    <row r="1" spans="1:5">
      <c r="A1" s="17" t="s">
        <v>76</v>
      </c>
    </row>
    <row r="4" spans="1:5" s="18" customFormat="1" ht="38.25" customHeight="1">
      <c r="A4" s="28" t="s">
        <v>77</v>
      </c>
      <c r="B4" s="29" t="s">
        <v>78</v>
      </c>
      <c r="C4" s="30" t="s">
        <v>79</v>
      </c>
      <c r="D4" s="30" t="s">
        <v>80</v>
      </c>
      <c r="E4" s="31" t="s">
        <v>81</v>
      </c>
    </row>
    <row r="5" spans="1:5">
      <c r="A5" s="24" t="s">
        <v>82</v>
      </c>
      <c r="B5" s="20">
        <v>43833</v>
      </c>
      <c r="C5" s="2" t="s">
        <v>83</v>
      </c>
      <c r="D5" s="2" t="s">
        <v>84</v>
      </c>
      <c r="E5" s="26" t="s">
        <v>85</v>
      </c>
    </row>
    <row r="6" spans="1:5">
      <c r="A6" s="24" t="s">
        <v>86</v>
      </c>
      <c r="B6" s="20">
        <v>43835</v>
      </c>
      <c r="C6" s="2" t="s">
        <v>87</v>
      </c>
      <c r="D6" s="2" t="s">
        <v>88</v>
      </c>
      <c r="E6" s="26" t="s">
        <v>85</v>
      </c>
    </row>
    <row r="7" spans="1:5">
      <c r="A7" s="24" t="s">
        <v>89</v>
      </c>
      <c r="B7" s="20">
        <v>44167</v>
      </c>
      <c r="C7" s="2" t="s">
        <v>90</v>
      </c>
      <c r="D7" s="2" t="s">
        <v>91</v>
      </c>
      <c r="E7" s="26" t="s">
        <v>92</v>
      </c>
    </row>
    <row r="8" spans="1:5">
      <c r="A8" s="24" t="s">
        <v>93</v>
      </c>
      <c r="B8" s="20">
        <v>44167</v>
      </c>
      <c r="C8" s="2" t="s">
        <v>90</v>
      </c>
      <c r="D8" s="2" t="s">
        <v>91</v>
      </c>
      <c r="E8" s="26" t="s">
        <v>92</v>
      </c>
    </row>
    <row r="9" spans="1:5">
      <c r="A9" s="24" t="s">
        <v>94</v>
      </c>
      <c r="B9" s="20">
        <v>44167</v>
      </c>
      <c r="C9" s="2" t="s">
        <v>95</v>
      </c>
      <c r="D9" s="2" t="s">
        <v>96</v>
      </c>
      <c r="E9" s="26" t="s">
        <v>97</v>
      </c>
    </row>
    <row r="10" spans="1:5">
      <c r="A10" s="24" t="s">
        <v>98</v>
      </c>
      <c r="B10" s="20">
        <v>44167</v>
      </c>
      <c r="C10" s="2" t="s">
        <v>99</v>
      </c>
      <c r="D10" s="2" t="s">
        <v>100</v>
      </c>
      <c r="E10" s="26" t="s">
        <v>92</v>
      </c>
    </row>
    <row r="11" spans="1:5">
      <c r="A11" s="24" t="s">
        <v>101</v>
      </c>
      <c r="B11" s="20">
        <v>44168</v>
      </c>
      <c r="C11" s="2" t="s">
        <v>99</v>
      </c>
      <c r="D11" s="2" t="s">
        <v>102</v>
      </c>
      <c r="E11" s="26" t="s">
        <v>103</v>
      </c>
    </row>
    <row r="12" spans="1:5">
      <c r="A12" s="24" t="s">
        <v>104</v>
      </c>
      <c r="B12" s="20">
        <v>44168</v>
      </c>
      <c r="C12" s="2" t="s">
        <v>90</v>
      </c>
      <c r="D12" s="2" t="s">
        <v>91</v>
      </c>
      <c r="E12" s="26" t="s">
        <v>105</v>
      </c>
    </row>
    <row r="13" spans="1:5">
      <c r="A13" s="24" t="s">
        <v>106</v>
      </c>
      <c r="B13" s="20">
        <v>44169</v>
      </c>
      <c r="C13" s="2" t="s">
        <v>99</v>
      </c>
      <c r="D13" s="2" t="s">
        <v>107</v>
      </c>
      <c r="E13" s="26" t="s">
        <v>103</v>
      </c>
    </row>
    <row r="14" spans="1:5">
      <c r="A14" s="24" t="s">
        <v>108</v>
      </c>
      <c r="B14" s="20">
        <v>44169</v>
      </c>
      <c r="C14" s="2" t="s">
        <v>109</v>
      </c>
      <c r="D14" s="2" t="s">
        <v>110</v>
      </c>
      <c r="E14" s="26" t="s">
        <v>105</v>
      </c>
    </row>
    <row r="15" spans="1:5">
      <c r="A15" s="24" t="s">
        <v>111</v>
      </c>
      <c r="B15" s="20">
        <v>44170</v>
      </c>
      <c r="C15" s="2" t="s">
        <v>87</v>
      </c>
      <c r="D15" s="2" t="s">
        <v>88</v>
      </c>
      <c r="E15" s="26" t="s">
        <v>85</v>
      </c>
    </row>
    <row r="16" spans="1:5">
      <c r="A16" s="24" t="s">
        <v>112</v>
      </c>
      <c r="B16" s="20">
        <v>44170</v>
      </c>
      <c r="C16" s="2" t="s">
        <v>95</v>
      </c>
      <c r="D16" s="2" t="s">
        <v>113</v>
      </c>
      <c r="E16" s="26" t="s">
        <v>97</v>
      </c>
    </row>
    <row r="17" spans="1:5">
      <c r="A17" s="24" t="s">
        <v>114</v>
      </c>
      <c r="B17" s="20">
        <v>44170</v>
      </c>
      <c r="C17" s="21" t="s">
        <v>95</v>
      </c>
      <c r="D17" s="2" t="s">
        <v>113</v>
      </c>
      <c r="E17" s="26" t="s">
        <v>97</v>
      </c>
    </row>
    <row r="18" spans="1:5">
      <c r="A18" s="24" t="s">
        <v>115</v>
      </c>
      <c r="B18" s="20">
        <v>44171</v>
      </c>
      <c r="C18" s="2" t="s">
        <v>99</v>
      </c>
      <c r="D18" s="2" t="s">
        <v>116</v>
      </c>
      <c r="E18" s="26" t="s">
        <v>103</v>
      </c>
    </row>
    <row r="19" spans="1:5">
      <c r="A19" s="24" t="s">
        <v>117</v>
      </c>
      <c r="B19" s="20">
        <v>44171</v>
      </c>
      <c r="C19" s="2" t="s">
        <v>90</v>
      </c>
      <c r="D19" s="2" t="s">
        <v>118</v>
      </c>
      <c r="E19" s="26" t="s">
        <v>85</v>
      </c>
    </row>
    <row r="20" spans="1:5">
      <c r="A20" s="24" t="s">
        <v>119</v>
      </c>
      <c r="B20" s="20">
        <v>44172</v>
      </c>
      <c r="C20" s="2" t="s">
        <v>95</v>
      </c>
      <c r="D20" s="2" t="s">
        <v>120</v>
      </c>
      <c r="E20" s="26" t="s">
        <v>97</v>
      </c>
    </row>
    <row r="21" spans="1:5">
      <c r="A21" s="24" t="s">
        <v>121</v>
      </c>
      <c r="B21" s="20">
        <v>44172</v>
      </c>
      <c r="C21" s="2" t="s">
        <v>109</v>
      </c>
      <c r="D21" s="2" t="s">
        <v>122</v>
      </c>
      <c r="E21" s="26" t="s">
        <v>105</v>
      </c>
    </row>
    <row r="22" spans="1:5">
      <c r="A22" s="24" t="s">
        <v>123</v>
      </c>
      <c r="B22" s="20">
        <v>44173</v>
      </c>
      <c r="C22" s="2" t="s">
        <v>109</v>
      </c>
      <c r="D22" s="2" t="s">
        <v>124</v>
      </c>
      <c r="E22" s="26" t="s">
        <v>105</v>
      </c>
    </row>
    <row r="23" spans="1:5">
      <c r="A23" s="24" t="s">
        <v>125</v>
      </c>
      <c r="B23" s="20">
        <v>44173</v>
      </c>
      <c r="C23" s="2" t="s">
        <v>99</v>
      </c>
      <c r="D23" s="2" t="s">
        <v>126</v>
      </c>
      <c r="E23" s="26" t="s">
        <v>103</v>
      </c>
    </row>
    <row r="24" spans="1:5">
      <c r="A24" s="24" t="s">
        <v>127</v>
      </c>
      <c r="B24" s="20">
        <v>44176</v>
      </c>
      <c r="C24" s="2" t="s">
        <v>99</v>
      </c>
      <c r="D24" s="2" t="s">
        <v>128</v>
      </c>
      <c r="E24" s="26" t="s">
        <v>103</v>
      </c>
    </row>
    <row r="25" spans="1:5">
      <c r="A25" s="24" t="s">
        <v>129</v>
      </c>
      <c r="B25" s="20">
        <v>44176</v>
      </c>
      <c r="C25" s="2" t="s">
        <v>83</v>
      </c>
      <c r="D25" s="2" t="s">
        <v>130</v>
      </c>
      <c r="E25" s="26" t="s">
        <v>85</v>
      </c>
    </row>
    <row r="26" spans="1:5">
      <c r="A26" s="25" t="s">
        <v>131</v>
      </c>
      <c r="B26" s="22">
        <v>44176</v>
      </c>
      <c r="C26" s="23" t="s">
        <v>87</v>
      </c>
      <c r="D26" s="23" t="s">
        <v>132</v>
      </c>
      <c r="E26" s="27" t="s">
        <v>85</v>
      </c>
    </row>
    <row r="28" spans="1:5">
      <c r="B28" s="1" t="s">
        <v>133</v>
      </c>
    </row>
  </sheetData>
  <dataValidations count="2">
    <dataValidation type="list" allowBlank="1" showInputMessage="1" showErrorMessage="1" sqref="C5:C26" xr:uid="{7FD55B09-6C49-490C-8790-3FE0ED13560B}">
      <formula1>"Product enquiry, Customer Complaint, Delivery enquiry, Website problem, Payment enquiry, Stores enquiry, Other"</formula1>
    </dataValidation>
    <dataValidation type="list" allowBlank="1" showInputMessage="1" showErrorMessage="1" sqref="E5:E26" xr:uid="{0903BC1C-A874-48F3-B431-2DFD4D55AFCD}">
      <formula1>"None needed, Details sent to website team, Details sent to accounts team, Asked customer to email, Returns label emailed, Phone customer services"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FAC9-4F9D-43CB-9219-C57713CFACDC}">
  <dimension ref="A1:F14"/>
  <sheetViews>
    <sheetView topLeftCell="A10" workbookViewId="0">
      <selection activeCell="I13" sqref="I13"/>
    </sheetView>
  </sheetViews>
  <sheetFormatPr defaultRowHeight="15"/>
  <cols>
    <col min="1" max="1" width="24.85546875" bestFit="1" customWidth="1"/>
    <col min="2" max="2" width="12.42578125" bestFit="1" customWidth="1"/>
    <col min="3" max="3" width="12.85546875" bestFit="1" customWidth="1"/>
    <col min="5" max="5" width="10.42578125" bestFit="1" customWidth="1"/>
    <col min="6" max="6" width="12.28515625" bestFit="1" customWidth="1"/>
  </cols>
  <sheetData>
    <row r="1" spans="1:6">
      <c r="A1" s="34" t="s">
        <v>134</v>
      </c>
    </row>
    <row r="3" spans="1:6" ht="15.75">
      <c r="A3" s="35" t="s">
        <v>135</v>
      </c>
      <c r="B3" s="35" t="s">
        <v>136</v>
      </c>
      <c r="C3" s="35" t="s">
        <v>137</v>
      </c>
      <c r="D3" s="35" t="s">
        <v>138</v>
      </c>
      <c r="E3" s="35" t="s">
        <v>139</v>
      </c>
      <c r="F3" s="35" t="s">
        <v>140</v>
      </c>
    </row>
    <row r="4" spans="1:6" ht="15.75">
      <c r="A4" s="32"/>
      <c r="B4" s="32"/>
      <c r="C4" s="32"/>
      <c r="D4" s="32"/>
      <c r="E4" s="32"/>
      <c r="F4" s="32"/>
    </row>
    <row r="5" spans="1:6" ht="15.75">
      <c r="A5" s="32" t="s">
        <v>141</v>
      </c>
      <c r="B5" s="33">
        <v>12.99</v>
      </c>
      <c r="C5" s="32">
        <v>2</v>
      </c>
      <c r="D5" s="32">
        <f>B5*C5</f>
        <v>25.98</v>
      </c>
      <c r="E5" s="32">
        <f>7%*D5</f>
        <v>1.8186000000000002</v>
      </c>
      <c r="F5" s="32">
        <f>D5-E5</f>
        <v>24.1614</v>
      </c>
    </row>
    <row r="6" spans="1:6" ht="15.75">
      <c r="A6" s="32" t="s">
        <v>142</v>
      </c>
      <c r="B6" s="33">
        <v>8.99</v>
      </c>
      <c r="C6" s="32">
        <v>3</v>
      </c>
      <c r="D6" s="32">
        <f t="shared" ref="D6:D12" si="0">B6*C6</f>
        <v>26.97</v>
      </c>
      <c r="E6" s="32">
        <f t="shared" ref="E6:E12" si="1">7%*D6</f>
        <v>1.8879000000000001</v>
      </c>
      <c r="F6" s="32">
        <f t="shared" ref="F6:F12" si="2">D6-E6</f>
        <v>25.082099999999997</v>
      </c>
    </row>
    <row r="7" spans="1:6" ht="15.75">
      <c r="A7" s="32" t="s">
        <v>143</v>
      </c>
      <c r="B7" s="33">
        <v>9.99</v>
      </c>
      <c r="C7" s="32">
        <v>1</v>
      </c>
      <c r="D7" s="32">
        <f t="shared" si="0"/>
        <v>9.99</v>
      </c>
      <c r="E7" s="32">
        <f t="shared" si="1"/>
        <v>0.69930000000000003</v>
      </c>
      <c r="F7" s="32">
        <f t="shared" si="2"/>
        <v>9.2907000000000011</v>
      </c>
    </row>
    <row r="8" spans="1:6" ht="15.75">
      <c r="A8" s="32" t="s">
        <v>144</v>
      </c>
      <c r="B8" s="33">
        <v>19.989999999999998</v>
      </c>
      <c r="C8" s="32">
        <v>1</v>
      </c>
      <c r="D8" s="32">
        <f t="shared" si="0"/>
        <v>19.989999999999998</v>
      </c>
      <c r="E8" s="32">
        <f t="shared" si="1"/>
        <v>1.3993</v>
      </c>
      <c r="F8" s="32">
        <f t="shared" si="2"/>
        <v>18.590699999999998</v>
      </c>
    </row>
    <row r="9" spans="1:6" ht="15.75">
      <c r="A9" s="32" t="s">
        <v>145</v>
      </c>
      <c r="B9" s="33">
        <v>14.99</v>
      </c>
      <c r="C9" s="32">
        <v>3</v>
      </c>
      <c r="D9" s="32">
        <f t="shared" si="0"/>
        <v>44.97</v>
      </c>
      <c r="E9" s="32">
        <f t="shared" si="1"/>
        <v>3.1479000000000004</v>
      </c>
      <c r="F9" s="32">
        <f t="shared" si="2"/>
        <v>41.822099999999999</v>
      </c>
    </row>
    <row r="10" spans="1:6" ht="15.75">
      <c r="A10" s="32" t="s">
        <v>146</v>
      </c>
      <c r="B10" s="33">
        <v>12.5</v>
      </c>
      <c r="C10" s="32">
        <v>2</v>
      </c>
      <c r="D10" s="32">
        <f t="shared" si="0"/>
        <v>25</v>
      </c>
      <c r="E10" s="32">
        <f t="shared" si="1"/>
        <v>1.7500000000000002</v>
      </c>
      <c r="F10" s="32">
        <f t="shared" si="2"/>
        <v>23.25</v>
      </c>
    </row>
    <row r="11" spans="1:6" ht="15.75">
      <c r="A11" s="32" t="s">
        <v>147</v>
      </c>
      <c r="B11" s="33">
        <v>14.5</v>
      </c>
      <c r="C11" s="32">
        <v>1</v>
      </c>
      <c r="D11" s="32">
        <f t="shared" si="0"/>
        <v>14.5</v>
      </c>
      <c r="E11" s="32">
        <f t="shared" si="1"/>
        <v>1.0150000000000001</v>
      </c>
      <c r="F11" s="32">
        <f t="shared" si="2"/>
        <v>13.484999999999999</v>
      </c>
    </row>
    <row r="12" spans="1:6" ht="15.75">
      <c r="A12" s="32" t="s">
        <v>148</v>
      </c>
      <c r="B12" s="33">
        <v>19.989999999999998</v>
      </c>
      <c r="C12" s="32">
        <v>1</v>
      </c>
      <c r="D12" s="32">
        <f t="shared" si="0"/>
        <v>19.989999999999998</v>
      </c>
      <c r="E12" s="32">
        <f t="shared" si="1"/>
        <v>1.3993</v>
      </c>
      <c r="F12" s="32">
        <f t="shared" si="2"/>
        <v>18.590699999999998</v>
      </c>
    </row>
    <row r="13" spans="1:6" ht="15.75">
      <c r="A13" s="32"/>
      <c r="B13" s="33"/>
      <c r="C13" s="32"/>
      <c r="D13" s="32"/>
      <c r="E13" s="32"/>
      <c r="F13" s="32"/>
    </row>
    <row r="14" spans="1:6" ht="15.75">
      <c r="A14" s="32" t="s">
        <v>75</v>
      </c>
      <c r="B14" s="37">
        <f>SUM(B5:B12)</f>
        <v>113.93999999999998</v>
      </c>
      <c r="C14" s="36">
        <f>SUM(C5:C12)</f>
        <v>14</v>
      </c>
      <c r="D14" s="37">
        <f>SUM(D5:D12)</f>
        <v>187.39000000000001</v>
      </c>
      <c r="E14" s="37">
        <f>SUM(E5:E12)</f>
        <v>13.117300000000002</v>
      </c>
      <c r="F14" s="37">
        <f>SUM(F5:F12)</f>
        <v>174.27270000000001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262BE-4F87-42DF-B571-ED0A7E2DD6CE}">
  <dimension ref="A1:D11"/>
  <sheetViews>
    <sheetView tabSelected="1" workbookViewId="0">
      <selection activeCell="G10" sqref="G10"/>
    </sheetView>
  </sheetViews>
  <sheetFormatPr defaultRowHeight="15"/>
  <cols>
    <col min="1" max="1" width="16.85546875" bestFit="1" customWidth="1"/>
    <col min="2" max="2" width="9.28515625" bestFit="1" customWidth="1"/>
  </cols>
  <sheetData>
    <row r="1" spans="1:4">
      <c r="A1" s="39" t="s">
        <v>149</v>
      </c>
      <c r="B1" s="39"/>
      <c r="C1" s="39"/>
      <c r="D1" s="39"/>
    </row>
    <row r="3" spans="1:4">
      <c r="A3" s="38" t="s">
        <v>150</v>
      </c>
      <c r="B3" s="38" t="s">
        <v>151</v>
      </c>
      <c r="C3" s="38" t="s">
        <v>152</v>
      </c>
      <c r="D3" s="38" t="s">
        <v>153</v>
      </c>
    </row>
    <row r="4" spans="1:4">
      <c r="A4" t="s">
        <v>154</v>
      </c>
      <c r="B4">
        <v>200</v>
      </c>
      <c r="C4">
        <v>8</v>
      </c>
      <c r="D4">
        <f>B4/C4</f>
        <v>25</v>
      </c>
    </row>
    <row r="5" spans="1:4">
      <c r="A5" t="s">
        <v>155</v>
      </c>
      <c r="B5">
        <v>150</v>
      </c>
      <c r="C5">
        <v>12</v>
      </c>
      <c r="D5">
        <f t="shared" ref="D5:D9" si="0">B5/C5</f>
        <v>12.5</v>
      </c>
    </row>
    <row r="6" spans="1:4">
      <c r="A6" t="s">
        <v>156</v>
      </c>
      <c r="B6">
        <v>300</v>
      </c>
      <c r="C6">
        <v>12</v>
      </c>
      <c r="D6">
        <f t="shared" si="0"/>
        <v>25</v>
      </c>
    </row>
    <row r="7" spans="1:4">
      <c r="A7" t="s">
        <v>157</v>
      </c>
      <c r="B7">
        <v>250</v>
      </c>
      <c r="C7">
        <v>12</v>
      </c>
      <c r="D7">
        <f t="shared" si="0"/>
        <v>20.833333333333332</v>
      </c>
    </row>
    <row r="8" spans="1:4">
      <c r="A8" t="s">
        <v>158</v>
      </c>
      <c r="B8">
        <v>500</v>
      </c>
      <c r="C8">
        <v>12</v>
      </c>
      <c r="D8">
        <f t="shared" si="0"/>
        <v>41.666666666666664</v>
      </c>
    </row>
    <row r="9" spans="1:4">
      <c r="A9" t="s">
        <v>159</v>
      </c>
      <c r="B9">
        <v>15000</v>
      </c>
      <c r="C9">
        <v>36</v>
      </c>
      <c r="D9">
        <f t="shared" si="0"/>
        <v>416.66666666666669</v>
      </c>
    </row>
    <row r="11" spans="1:4">
      <c r="A11" t="s">
        <v>75</v>
      </c>
      <c r="B11" s="40">
        <f>SUM(B4:B9)</f>
        <v>16400</v>
      </c>
      <c r="C11" s="41">
        <f>SUM(C4:C9)</f>
        <v>92</v>
      </c>
      <c r="D11" s="40">
        <f>SUM(D4:D9)</f>
        <v>541.66666666666674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Jenny Margaret Brown</dc:creator>
  <cp:keywords/>
  <dc:description/>
  <cp:lastModifiedBy/>
  <cp:revision/>
  <dcterms:created xsi:type="dcterms:W3CDTF">2020-12-09T19:41:06Z</dcterms:created>
  <dcterms:modified xsi:type="dcterms:W3CDTF">2023-12-12T12:48:41Z</dcterms:modified>
  <cp:category/>
  <cp:contentStatus/>
</cp:coreProperties>
</file>