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95" windowHeight="79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19" i="1"/>
  <c r="M20"/>
  <c r="M21"/>
  <c r="M22"/>
  <c r="M23"/>
  <c r="M24"/>
  <c r="M25"/>
  <c r="M26"/>
  <c r="M27"/>
  <c r="M18"/>
  <c r="V18"/>
  <c r="V19"/>
  <c r="V20"/>
  <c r="V21"/>
  <c r="V22"/>
  <c r="V23"/>
  <c r="V24"/>
  <c r="V25"/>
  <c r="V26"/>
  <c r="V27"/>
  <c r="V17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N19"/>
  <c r="N20"/>
  <c r="N21"/>
  <c r="N22"/>
  <c r="N23"/>
  <c r="N24"/>
  <c r="N25"/>
  <c r="X25" s="1"/>
  <c r="M38" s="1"/>
  <c r="N26"/>
  <c r="N27"/>
  <c r="N17"/>
  <c r="N18"/>
  <c r="M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H19"/>
  <c r="H20"/>
  <c r="H21"/>
  <c r="H22"/>
  <c r="H23"/>
  <c r="H24"/>
  <c r="H25"/>
  <c r="H26"/>
  <c r="H27"/>
  <c r="H18"/>
  <c r="G19"/>
  <c r="G20"/>
  <c r="G21"/>
  <c r="G22"/>
  <c r="G23"/>
  <c r="G24"/>
  <c r="G25"/>
  <c r="G26"/>
  <c r="G27"/>
  <c r="G18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C19"/>
  <c r="C20"/>
  <c r="C21"/>
  <c r="C22"/>
  <c r="C23"/>
  <c r="C24"/>
  <c r="C25"/>
  <c r="C26"/>
  <c r="C27"/>
  <c r="C18"/>
  <c r="B26"/>
  <c r="B27"/>
  <c r="B19"/>
  <c r="B20"/>
  <c r="B21"/>
  <c r="B22"/>
  <c r="B23"/>
  <c r="B24"/>
  <c r="B25"/>
  <c r="B18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F4"/>
  <c r="F5"/>
  <c r="F6"/>
  <c r="F7"/>
  <c r="F8"/>
  <c r="F9"/>
  <c r="F10"/>
  <c r="F11"/>
  <c r="F12"/>
  <c r="F3"/>
  <c r="X23" l="1"/>
  <c r="M36" s="1"/>
  <c r="X24"/>
  <c r="M37" s="1"/>
  <c r="X21"/>
  <c r="M34" s="1"/>
  <c r="X26"/>
  <c r="M39" s="1"/>
  <c r="X27"/>
  <c r="M40" s="1"/>
  <c r="X19"/>
  <c r="M32" s="1"/>
  <c r="X17"/>
  <c r="M30" s="1"/>
  <c r="X20"/>
  <c r="M33" s="1"/>
  <c r="X18"/>
  <c r="M31" s="1"/>
  <c r="X22"/>
  <c r="M35" s="1"/>
</calcChain>
</file>

<file path=xl/sharedStrings.xml><?xml version="1.0" encoding="utf-8"?>
<sst xmlns="http://schemas.openxmlformats.org/spreadsheetml/2006/main" count="36" uniqueCount="26">
  <si>
    <t>Group</t>
  </si>
  <si>
    <t>Averaged Spread (bp)</t>
  </si>
  <si>
    <t>&lt;= 3 Yrs.</t>
  </si>
  <si>
    <t>3 - 5 Yrs.</t>
  </si>
  <si>
    <t>&gt; 5 Yrs.</t>
  </si>
  <si>
    <t>"Treasury"</t>
  </si>
  <si>
    <t>"AAA"</t>
  </si>
  <si>
    <t>"AA1"</t>
  </si>
  <si>
    <t>"AA2"</t>
  </si>
  <si>
    <t>"AA3"</t>
  </si>
  <si>
    <t>"A1"</t>
  </si>
  <si>
    <t>"A2"</t>
  </si>
  <si>
    <t>"A3"</t>
  </si>
  <si>
    <t>"Baa1"</t>
  </si>
  <si>
    <t>"Baa2"</t>
  </si>
  <si>
    <t>"Baa3"</t>
  </si>
  <si>
    <t>"Rank":</t>
  </si>
  <si>
    <t>"6m"</t>
  </si>
  <si>
    <t>"1y"</t>
  </si>
  <si>
    <t>"2y"</t>
  </si>
  <si>
    <t>"3y"</t>
  </si>
  <si>
    <t>"5y"</t>
  </si>
  <si>
    <t>"7y"</t>
  </si>
  <si>
    <t>"10y"</t>
  </si>
  <si>
    <t>"20y"</t>
  </si>
  <si>
    <t>"30y"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</si>
</sst>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40"/>
  <sheetViews>
    <sheetView tabSelected="1" workbookViewId="0">
      <pane ySplit="2" topLeftCell="A3" activePane="bottomLeft" state="frozen"/>
      <selection pane="bottomLeft" activeCell="E13" sqref="E13"/>
    </sheetView>
  </sheetViews>
  <sheetFormatPr defaultRowHeight="15"/>
  <cols>
    <col min="2" max="8" width="11.42578125" customWidth="1"/>
    <col min="9" max="11" width="10" customWidth="1"/>
    <col min="13" max="13" width="19.140625" customWidth="1"/>
    <col min="14" max="22" width="13" customWidth="1"/>
  </cols>
  <sheetData>
    <row r="1" spans="2:11">
      <c r="B1" s="2" t="s">
        <v>0</v>
      </c>
      <c r="C1" s="2" t="s">
        <v>1</v>
      </c>
      <c r="D1" s="3"/>
      <c r="E1" s="3"/>
      <c r="F1" s="2"/>
      <c r="G1" s="3"/>
      <c r="H1" s="3"/>
      <c r="I1" s="2"/>
      <c r="J1" s="3"/>
      <c r="K1" s="3"/>
    </row>
    <row r="2" spans="2:11">
      <c r="B2" s="3"/>
      <c r="C2" s="1" t="s">
        <v>2</v>
      </c>
      <c r="D2" s="1" t="s">
        <v>3</v>
      </c>
      <c r="E2" s="1" t="s">
        <v>4</v>
      </c>
      <c r="F2" s="1"/>
      <c r="G2" s="1"/>
      <c r="H2" s="1"/>
      <c r="I2" s="1"/>
      <c r="J2" s="1"/>
      <c r="K2" s="1"/>
    </row>
    <row r="3" spans="2:11">
      <c r="B3" t="s">
        <v>6</v>
      </c>
      <c r="C3">
        <v>49.822612383477399</v>
      </c>
      <c r="D3">
        <v>69.365151914108694</v>
      </c>
      <c r="E3">
        <v>92.262104115114397</v>
      </c>
      <c r="F3">
        <f>C3*0.01</f>
        <v>0.49822612383477399</v>
      </c>
      <c r="G3">
        <f t="shared" ref="G3:H12" si="0">D3*0.01</f>
        <v>0.69365151914108691</v>
      </c>
      <c r="H3">
        <f t="shared" si="0"/>
        <v>0.92262104115114396</v>
      </c>
    </row>
    <row r="4" spans="2:11">
      <c r="B4" t="s">
        <v>7</v>
      </c>
      <c r="C4">
        <v>61.358622859975199</v>
      </c>
      <c r="D4">
        <v>87.365862276198499</v>
      </c>
      <c r="E4">
        <v>97.814950036899702</v>
      </c>
      <c r="F4">
        <f t="shared" ref="F4:F12" si="1">C4*0.01</f>
        <v>0.61358622859975198</v>
      </c>
      <c r="G4">
        <f t="shared" si="0"/>
        <v>0.87365862276198503</v>
      </c>
      <c r="H4">
        <f t="shared" si="0"/>
        <v>0.97814950036899706</v>
      </c>
    </row>
    <row r="5" spans="2:11">
      <c r="B5" t="s">
        <v>8</v>
      </c>
      <c r="C5">
        <v>60.404243784275799</v>
      </c>
      <c r="D5">
        <v>86.815632956242496</v>
      </c>
      <c r="E5">
        <v>107.2489861690117</v>
      </c>
      <c r="F5">
        <f t="shared" si="1"/>
        <v>0.60404243784275802</v>
      </c>
      <c r="G5">
        <f t="shared" si="0"/>
        <v>0.86815632956242494</v>
      </c>
      <c r="H5">
        <f t="shared" si="0"/>
        <v>1.0724898616901171</v>
      </c>
    </row>
    <row r="6" spans="2:11">
      <c r="B6" t="s">
        <v>9</v>
      </c>
      <c r="C6">
        <v>68.112761203342203</v>
      </c>
      <c r="D6">
        <v>119.69064940368359</v>
      </c>
      <c r="E6">
        <v>148.16908483924621</v>
      </c>
      <c r="F6">
        <f t="shared" si="1"/>
        <v>0.68112761203342209</v>
      </c>
      <c r="G6">
        <f t="shared" si="0"/>
        <v>1.1969064940368359</v>
      </c>
      <c r="H6">
        <f t="shared" si="0"/>
        <v>1.4816908483924622</v>
      </c>
    </row>
    <row r="7" spans="2:11">
      <c r="B7" t="s">
        <v>10</v>
      </c>
      <c r="C7">
        <v>98.204627525189807</v>
      </c>
      <c r="D7">
        <v>123.5690383578885</v>
      </c>
      <c r="E7">
        <v>154.1957945585192</v>
      </c>
      <c r="F7">
        <f t="shared" si="1"/>
        <v>0.98204627525189814</v>
      </c>
      <c r="G7">
        <f t="shared" si="0"/>
        <v>1.2356903835788851</v>
      </c>
      <c r="H7">
        <f t="shared" si="0"/>
        <v>1.5419579455851919</v>
      </c>
    </row>
    <row r="8" spans="2:11">
      <c r="B8" t="s">
        <v>11</v>
      </c>
      <c r="C8">
        <v>85.523823602786706</v>
      </c>
      <c r="D8">
        <v>131.04220215519669</v>
      </c>
      <c r="E8">
        <v>160.66483807642621</v>
      </c>
      <c r="F8">
        <f t="shared" si="1"/>
        <v>0.85523823602786708</v>
      </c>
      <c r="G8">
        <f t="shared" si="0"/>
        <v>1.3104220215519669</v>
      </c>
      <c r="H8">
        <f t="shared" si="0"/>
        <v>1.6066483807642622</v>
      </c>
    </row>
    <row r="9" spans="2:11">
      <c r="B9" t="s">
        <v>12</v>
      </c>
      <c r="C9">
        <v>98.894942206914806</v>
      </c>
      <c r="D9">
        <v>153.55341081799421</v>
      </c>
      <c r="E9">
        <v>163.57236997705979</v>
      </c>
      <c r="F9">
        <f t="shared" si="1"/>
        <v>0.98894942206914804</v>
      </c>
      <c r="G9">
        <f t="shared" si="0"/>
        <v>1.5355341081799421</v>
      </c>
      <c r="H9">
        <f t="shared" si="0"/>
        <v>1.6357236997705979</v>
      </c>
    </row>
    <row r="10" spans="2:11">
      <c r="B10" t="s">
        <v>13</v>
      </c>
      <c r="C10">
        <v>197.55976152847001</v>
      </c>
      <c r="D10">
        <v>241.80207153221519</v>
      </c>
      <c r="E10">
        <v>298.83339465489922</v>
      </c>
      <c r="F10">
        <f t="shared" si="1"/>
        <v>1.9755976152847001</v>
      </c>
      <c r="G10">
        <f t="shared" si="0"/>
        <v>2.418020715322152</v>
      </c>
      <c r="H10">
        <f t="shared" si="0"/>
        <v>2.9883339465489924</v>
      </c>
    </row>
    <row r="11" spans="2:11">
      <c r="B11" t="s">
        <v>14</v>
      </c>
      <c r="C11">
        <v>262.62586654874428</v>
      </c>
      <c r="D11">
        <v>227.13156760812029</v>
      </c>
      <c r="E11">
        <v>227.13156760812029</v>
      </c>
      <c r="F11">
        <f t="shared" si="1"/>
        <v>2.6262586654874429</v>
      </c>
      <c r="G11">
        <f t="shared" si="0"/>
        <v>2.271315676081203</v>
      </c>
      <c r="H11">
        <f t="shared" si="0"/>
        <v>2.271315676081203</v>
      </c>
    </row>
    <row r="12" spans="2:11">
      <c r="B12" t="s">
        <v>15</v>
      </c>
      <c r="C12">
        <v>325.74509145969682</v>
      </c>
      <c r="D12">
        <v>325.74509145969682</v>
      </c>
      <c r="E12">
        <v>325.74509145969682</v>
      </c>
      <c r="F12">
        <f t="shared" si="1"/>
        <v>3.2574509145969683</v>
      </c>
      <c r="G12">
        <f t="shared" si="0"/>
        <v>3.2574509145969683</v>
      </c>
      <c r="H12">
        <f t="shared" si="0"/>
        <v>3.2574509145969683</v>
      </c>
    </row>
    <row r="16" spans="2:11"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24</v>
      </c>
      <c r="K16" t="s">
        <v>25</v>
      </c>
    </row>
    <row r="17" spans="1:24">
      <c r="A17" t="s">
        <v>16</v>
      </c>
      <c r="B17" t="s">
        <v>5</v>
      </c>
      <c r="C17" s="4">
        <v>5.07</v>
      </c>
      <c r="D17" s="5">
        <v>4.78</v>
      </c>
      <c r="E17" s="5">
        <v>4.17</v>
      </c>
      <c r="F17" s="5">
        <v>3.89</v>
      </c>
      <c r="G17" s="5">
        <v>3.66</v>
      </c>
      <c r="H17" s="5">
        <v>3.62</v>
      </c>
      <c r="I17" s="5">
        <v>3.57</v>
      </c>
      <c r="J17" s="5">
        <v>3.9</v>
      </c>
      <c r="K17" s="6">
        <v>3.78</v>
      </c>
      <c r="M17" t="str">
        <f>CONCATENATE("{",A17,B17,",")</f>
        <v>{"Rank":"Treasury",</v>
      </c>
      <c r="N17" t="str">
        <f>CONCATENATE(C$16,":",ROUND(C17,2),",")</f>
        <v>"6m":5.07,</v>
      </c>
      <c r="O17" t="str">
        <f t="shared" ref="O17:P27" si="2">CONCATENATE(D$16,":",ROUND(D17,2),",")</f>
        <v>"1y":4.78,</v>
      </c>
      <c r="P17" t="str">
        <f t="shared" si="2"/>
        <v>"2y":4.17,</v>
      </c>
      <c r="Q17" t="str">
        <f>CONCATENATE(F$16,":",ROUND(F17,2),",")</f>
        <v>"3y":3.89,</v>
      </c>
      <c r="R17" t="str">
        <f t="shared" ref="R17:R27" si="3">CONCATENATE(G$16,":",ROUND(G17,2),",")</f>
        <v>"5y":3.66,</v>
      </c>
      <c r="S17" t="str">
        <f t="shared" ref="S17:S27" si="4">CONCATENATE(H$16,":",ROUND(H17,2),",")</f>
        <v>"7y":3.62,</v>
      </c>
      <c r="T17" t="str">
        <f>CONCATENATE(I$16,":",ROUND(I17,2),",")</f>
        <v>"10y":3.57,</v>
      </c>
      <c r="U17" t="str">
        <f t="shared" ref="U17:U27" si="5">CONCATENATE(J$16,":",ROUND(J17,2),",")</f>
        <v>"20y":3.9,</v>
      </c>
      <c r="V17" t="str">
        <f>CONCATENATE(K$16,":",ROUND(K17,2),"}")</f>
        <v>"30y":3.78}</v>
      </c>
      <c r="X17" t="str">
        <f>CONCATENATE(M17,N17,O17,P17,Q17,R17,S17,T17,U17,V17)</f>
        <v>{"Rank":"Treasury","6m":5.07,"1y":4.78,"2y":4.17,"3y":3.89,"5y":3.66,"7y":3.62,"10y":3.57,"20y":3.9,"30y":3.78}</v>
      </c>
    </row>
    <row r="18" spans="1:24">
      <c r="A18" t="s">
        <v>16</v>
      </c>
      <c r="B18" t="str">
        <f>B3</f>
        <v>"AAA"</v>
      </c>
      <c r="C18" s="7">
        <f>C$17+$F3</f>
        <v>5.5682261238347746</v>
      </c>
      <c r="D18" s="8">
        <f>D$17+$F3</f>
        <v>5.2782261238347745</v>
      </c>
      <c r="E18" s="8">
        <f>E$17+$F3</f>
        <v>4.6682261238347742</v>
      </c>
      <c r="F18" s="8">
        <f>F$17+$F3</f>
        <v>4.388226123834774</v>
      </c>
      <c r="G18" s="8">
        <f>G$17+$G3</f>
        <v>4.3536515191410867</v>
      </c>
      <c r="H18" s="8">
        <f>H$17+$H3</f>
        <v>4.5426210411511443</v>
      </c>
      <c r="I18" s="8">
        <f t="shared" ref="I18:K18" si="6">I$17+$H3</f>
        <v>4.4926210411511436</v>
      </c>
      <c r="J18" s="8">
        <f t="shared" si="6"/>
        <v>4.8226210411511437</v>
      </c>
      <c r="K18" s="9">
        <f t="shared" si="6"/>
        <v>4.7026210411511435</v>
      </c>
      <c r="M18" t="str">
        <f>CONCATENATE(",{",A18,B18,",")</f>
        <v>,{"Rank":"AAA",</v>
      </c>
      <c r="N18" t="str">
        <f>CONCATENATE(C$16,":",ROUND(C18,2),",")</f>
        <v>"6m":5.57,</v>
      </c>
      <c r="O18" t="str">
        <f t="shared" si="2"/>
        <v>"1y":5.28,</v>
      </c>
      <c r="P18" t="str">
        <f t="shared" si="2"/>
        <v>"2y":4.67,</v>
      </c>
      <c r="Q18" t="str">
        <f>CONCATENATE(F$16,":",ROUND(F18,2),",")</f>
        <v>"3y":4.39,</v>
      </c>
      <c r="R18" t="str">
        <f t="shared" si="3"/>
        <v>"5y":4.35,</v>
      </c>
      <c r="S18" t="str">
        <f t="shared" si="4"/>
        <v>"7y":4.54,</v>
      </c>
      <c r="T18" t="str">
        <f>CONCATENATE(I$16,":",ROUND(I18,2),",")</f>
        <v>"10y":4.49,</v>
      </c>
      <c r="U18" t="str">
        <f t="shared" si="5"/>
        <v>"20y":4.82,</v>
      </c>
      <c r="V18" t="str">
        <f t="shared" ref="V18:V27" si="7">CONCATENATE(K$16,":",ROUND(K18,2),"}")</f>
        <v>"30y":4.7}</v>
      </c>
      <c r="X18" t="str">
        <f t="shared" ref="X18:X27" si="8">CONCATENATE(M18,N18,O18,P18,Q18,R18,S18,T18,U18,V18)</f>
        <v>,{"Rank":"AAA","6m":5.57,"1y":5.28,"2y":4.67,"3y":4.39,"5y":4.35,"7y":4.54,"10y":4.49,"20y":4.82,"30y":4.7}</v>
      </c>
    </row>
    <row r="19" spans="1:24">
      <c r="A19" t="s">
        <v>16</v>
      </c>
      <c r="B19" t="str">
        <f t="shared" ref="B19:B27" si="9">B4</f>
        <v>"AA1"</v>
      </c>
      <c r="C19" s="7">
        <f t="shared" ref="C19:F27" si="10">C$17+$F4</f>
        <v>5.6835862285997525</v>
      </c>
      <c r="D19" s="8">
        <f t="shared" si="10"/>
        <v>5.3935862285997525</v>
      </c>
      <c r="E19" s="8">
        <f t="shared" si="10"/>
        <v>4.7835862285997521</v>
      </c>
      <c r="F19" s="8">
        <f t="shared" si="10"/>
        <v>4.5035862285997519</v>
      </c>
      <c r="G19" s="8">
        <f t="shared" ref="G19:G27" si="11">G$17+$G4</f>
        <v>4.5336586227619851</v>
      </c>
      <c r="H19" s="8">
        <f t="shared" ref="H19:K27" si="12">H$17+$H4</f>
        <v>4.5981495003689972</v>
      </c>
      <c r="I19" s="8">
        <f t="shared" si="12"/>
        <v>4.5481495003689965</v>
      </c>
      <c r="J19" s="8">
        <f t="shared" si="12"/>
        <v>4.8781495003689965</v>
      </c>
      <c r="K19" s="9">
        <f t="shared" si="12"/>
        <v>4.7581495003689973</v>
      </c>
      <c r="M19" t="str">
        <f t="shared" ref="M19:M27" si="13">CONCATENATE(",{",A19,B19,",")</f>
        <v>,{"Rank":"AA1",</v>
      </c>
      <c r="N19" t="str">
        <f t="shared" ref="N19:N27" si="14">CONCATENATE(C$16,":",ROUND(C19,2),",")</f>
        <v>"6m":5.68,</v>
      </c>
      <c r="O19" t="str">
        <f t="shared" si="2"/>
        <v>"1y":5.39,</v>
      </c>
      <c r="P19" t="str">
        <f t="shared" si="2"/>
        <v>"2y":4.78,</v>
      </c>
      <c r="Q19" t="str">
        <f t="shared" ref="Q19:Q27" si="15">CONCATENATE(F$16,":",ROUND(F19,2),",")</f>
        <v>"3y":4.5,</v>
      </c>
      <c r="R19" t="str">
        <f t="shared" si="3"/>
        <v>"5y":4.53,</v>
      </c>
      <c r="S19" t="str">
        <f t="shared" si="4"/>
        <v>"7y":4.6,</v>
      </c>
      <c r="T19" t="str">
        <f t="shared" ref="T19:T27" si="16">CONCATENATE(I$16,":",ROUND(I19,2),",")</f>
        <v>"10y":4.55,</v>
      </c>
      <c r="U19" t="str">
        <f t="shared" si="5"/>
        <v>"20y":4.88,</v>
      </c>
      <c r="V19" t="str">
        <f t="shared" si="7"/>
        <v>"30y":4.76}</v>
      </c>
      <c r="X19" t="str">
        <f t="shared" si="8"/>
        <v>,{"Rank":"AA1","6m":5.68,"1y":5.39,"2y":4.78,"3y":4.5,"5y":4.53,"7y":4.6,"10y":4.55,"20y":4.88,"30y":4.76}</v>
      </c>
    </row>
    <row r="20" spans="1:24">
      <c r="A20" t="s">
        <v>16</v>
      </c>
      <c r="B20" t="str">
        <f t="shared" si="9"/>
        <v>"AA2"</v>
      </c>
      <c r="C20" s="7">
        <f t="shared" si="10"/>
        <v>5.6740424378427585</v>
      </c>
      <c r="D20" s="8">
        <f t="shared" si="10"/>
        <v>5.3840424378427585</v>
      </c>
      <c r="E20" s="8">
        <f t="shared" si="10"/>
        <v>4.7740424378427582</v>
      </c>
      <c r="F20" s="8">
        <f t="shared" si="10"/>
        <v>4.4940424378427579</v>
      </c>
      <c r="G20" s="8">
        <f t="shared" si="11"/>
        <v>4.5281563295624254</v>
      </c>
      <c r="H20" s="8">
        <f t="shared" si="12"/>
        <v>4.6924898616901167</v>
      </c>
      <c r="I20" s="8">
        <f t="shared" si="12"/>
        <v>4.6424898616901169</v>
      </c>
      <c r="J20" s="8">
        <f t="shared" si="12"/>
        <v>4.972489861690117</v>
      </c>
      <c r="K20" s="9">
        <f t="shared" si="12"/>
        <v>4.8524898616901169</v>
      </c>
      <c r="M20" t="str">
        <f t="shared" si="13"/>
        <v>,{"Rank":"AA2",</v>
      </c>
      <c r="N20" t="str">
        <f t="shared" si="14"/>
        <v>"6m":5.67,</v>
      </c>
      <c r="O20" t="str">
        <f t="shared" si="2"/>
        <v>"1y":5.38,</v>
      </c>
      <c r="P20" t="str">
        <f t="shared" si="2"/>
        <v>"2y":4.77,</v>
      </c>
      <c r="Q20" t="str">
        <f t="shared" si="15"/>
        <v>"3y":4.49,</v>
      </c>
      <c r="R20" t="str">
        <f t="shared" si="3"/>
        <v>"5y":4.53,</v>
      </c>
      <c r="S20" t="str">
        <f t="shared" si="4"/>
        <v>"7y":4.69,</v>
      </c>
      <c r="T20" t="str">
        <f t="shared" si="16"/>
        <v>"10y":4.64,</v>
      </c>
      <c r="U20" t="str">
        <f t="shared" si="5"/>
        <v>"20y":4.97,</v>
      </c>
      <c r="V20" t="str">
        <f t="shared" si="7"/>
        <v>"30y":4.85}</v>
      </c>
      <c r="X20" t="str">
        <f t="shared" si="8"/>
        <v>,{"Rank":"AA2","6m":5.67,"1y":5.38,"2y":4.77,"3y":4.49,"5y":4.53,"7y":4.69,"10y":4.64,"20y":4.97,"30y":4.85}</v>
      </c>
    </row>
    <row r="21" spans="1:24">
      <c r="A21" t="s">
        <v>16</v>
      </c>
      <c r="B21" t="str">
        <f t="shared" si="9"/>
        <v>"AA3"</v>
      </c>
      <c r="C21" s="7">
        <f t="shared" si="10"/>
        <v>5.7511276120334225</v>
      </c>
      <c r="D21" s="8">
        <f t="shared" si="10"/>
        <v>5.4611276120334225</v>
      </c>
      <c r="E21" s="8">
        <f t="shared" si="10"/>
        <v>4.8511276120334221</v>
      </c>
      <c r="F21" s="8">
        <f t="shared" si="10"/>
        <v>4.5711276120334219</v>
      </c>
      <c r="G21" s="8">
        <f t="shared" si="11"/>
        <v>4.8569064940368358</v>
      </c>
      <c r="H21" s="8">
        <f t="shared" si="12"/>
        <v>5.1016908483924626</v>
      </c>
      <c r="I21" s="8">
        <f t="shared" si="12"/>
        <v>5.0516908483924619</v>
      </c>
      <c r="J21" s="8">
        <f t="shared" si="12"/>
        <v>5.3816908483924619</v>
      </c>
      <c r="K21" s="9">
        <f t="shared" si="12"/>
        <v>5.2616908483924618</v>
      </c>
      <c r="M21" t="str">
        <f t="shared" si="13"/>
        <v>,{"Rank":"AA3",</v>
      </c>
      <c r="N21" t="str">
        <f t="shared" si="14"/>
        <v>"6m":5.75,</v>
      </c>
      <c r="O21" t="str">
        <f t="shared" si="2"/>
        <v>"1y":5.46,</v>
      </c>
      <c r="P21" t="str">
        <f t="shared" si="2"/>
        <v>"2y":4.85,</v>
      </c>
      <c r="Q21" t="str">
        <f t="shared" si="15"/>
        <v>"3y":4.57,</v>
      </c>
      <c r="R21" t="str">
        <f t="shared" si="3"/>
        <v>"5y":4.86,</v>
      </c>
      <c r="S21" t="str">
        <f t="shared" si="4"/>
        <v>"7y":5.1,</v>
      </c>
      <c r="T21" t="str">
        <f t="shared" si="16"/>
        <v>"10y":5.05,</v>
      </c>
      <c r="U21" t="str">
        <f t="shared" si="5"/>
        <v>"20y":5.38,</v>
      </c>
      <c r="V21" t="str">
        <f t="shared" si="7"/>
        <v>"30y":5.26}</v>
      </c>
      <c r="X21" t="str">
        <f t="shared" si="8"/>
        <v>,{"Rank":"AA3","6m":5.75,"1y":5.46,"2y":4.85,"3y":4.57,"5y":4.86,"7y":5.1,"10y":5.05,"20y":5.38,"30y":5.26}</v>
      </c>
    </row>
    <row r="22" spans="1:24">
      <c r="A22" t="s">
        <v>16</v>
      </c>
      <c r="B22" t="str">
        <f t="shared" si="9"/>
        <v>"A1"</v>
      </c>
      <c r="C22" s="7">
        <f t="shared" si="10"/>
        <v>6.0520462752518984</v>
      </c>
      <c r="D22" s="8">
        <f t="shared" si="10"/>
        <v>5.7620462752518984</v>
      </c>
      <c r="E22" s="8">
        <f t="shared" si="10"/>
        <v>5.1520462752518981</v>
      </c>
      <c r="F22" s="8">
        <f t="shared" si="10"/>
        <v>4.8720462752518987</v>
      </c>
      <c r="G22" s="8">
        <f t="shared" si="11"/>
        <v>4.8956903835788852</v>
      </c>
      <c r="H22" s="8">
        <f t="shared" si="12"/>
        <v>5.1619579455851916</v>
      </c>
      <c r="I22" s="8">
        <f t="shared" si="12"/>
        <v>5.1119579455851918</v>
      </c>
      <c r="J22" s="8">
        <f t="shared" si="12"/>
        <v>5.4419579455851919</v>
      </c>
      <c r="K22" s="9">
        <f t="shared" si="12"/>
        <v>5.3219579455851918</v>
      </c>
      <c r="M22" t="str">
        <f t="shared" si="13"/>
        <v>,{"Rank":"A1",</v>
      </c>
      <c r="N22" t="str">
        <f t="shared" si="14"/>
        <v>"6m":6.05,</v>
      </c>
      <c r="O22" t="str">
        <f t="shared" si="2"/>
        <v>"1y":5.76,</v>
      </c>
      <c r="P22" t="str">
        <f t="shared" si="2"/>
        <v>"2y":5.15,</v>
      </c>
      <c r="Q22" t="str">
        <f t="shared" si="15"/>
        <v>"3y":4.87,</v>
      </c>
      <c r="R22" t="str">
        <f t="shared" si="3"/>
        <v>"5y":4.9,</v>
      </c>
      <c r="S22" t="str">
        <f t="shared" si="4"/>
        <v>"7y":5.16,</v>
      </c>
      <c r="T22" t="str">
        <f t="shared" si="16"/>
        <v>"10y":5.11,</v>
      </c>
      <c r="U22" t="str">
        <f t="shared" si="5"/>
        <v>"20y":5.44,</v>
      </c>
      <c r="V22" t="str">
        <f t="shared" si="7"/>
        <v>"30y":5.32}</v>
      </c>
      <c r="X22" t="str">
        <f t="shared" si="8"/>
        <v>,{"Rank":"A1","6m":6.05,"1y":5.76,"2y":5.15,"3y":4.87,"5y":4.9,"7y":5.16,"10y":5.11,"20y":5.44,"30y":5.32}</v>
      </c>
    </row>
    <row r="23" spans="1:24">
      <c r="A23" t="s">
        <v>16</v>
      </c>
      <c r="B23" t="str">
        <f t="shared" si="9"/>
        <v>"A2"</v>
      </c>
      <c r="C23" s="7">
        <f t="shared" si="10"/>
        <v>5.9252382360278677</v>
      </c>
      <c r="D23" s="8">
        <f t="shared" si="10"/>
        <v>5.6352382360278677</v>
      </c>
      <c r="E23" s="8">
        <f t="shared" si="10"/>
        <v>5.0252382360278673</v>
      </c>
      <c r="F23" s="8">
        <f t="shared" si="10"/>
        <v>4.7452382360278671</v>
      </c>
      <c r="G23" s="8">
        <f t="shared" si="11"/>
        <v>4.9704220215519666</v>
      </c>
      <c r="H23" s="8">
        <f t="shared" si="12"/>
        <v>5.2266483807642619</v>
      </c>
      <c r="I23" s="8">
        <f t="shared" si="12"/>
        <v>5.176648380764262</v>
      </c>
      <c r="J23" s="8">
        <f t="shared" si="12"/>
        <v>5.5066483807642621</v>
      </c>
      <c r="K23" s="9">
        <f t="shared" si="12"/>
        <v>5.386648380764262</v>
      </c>
      <c r="M23" t="str">
        <f t="shared" si="13"/>
        <v>,{"Rank":"A2",</v>
      </c>
      <c r="N23" t="str">
        <f t="shared" si="14"/>
        <v>"6m":5.93,</v>
      </c>
      <c r="O23" t="str">
        <f t="shared" si="2"/>
        <v>"1y":5.64,</v>
      </c>
      <c r="P23" t="str">
        <f t="shared" si="2"/>
        <v>"2y":5.03,</v>
      </c>
      <c r="Q23" t="str">
        <f t="shared" si="15"/>
        <v>"3y":4.75,</v>
      </c>
      <c r="R23" t="str">
        <f t="shared" si="3"/>
        <v>"5y":4.97,</v>
      </c>
      <c r="S23" t="str">
        <f t="shared" si="4"/>
        <v>"7y":5.23,</v>
      </c>
      <c r="T23" t="str">
        <f t="shared" si="16"/>
        <v>"10y":5.18,</v>
      </c>
      <c r="U23" t="str">
        <f t="shared" si="5"/>
        <v>"20y":5.51,</v>
      </c>
      <c r="V23" t="str">
        <f t="shared" si="7"/>
        <v>"30y":5.39}</v>
      </c>
      <c r="X23" t="str">
        <f t="shared" si="8"/>
        <v>,{"Rank":"A2","6m":5.93,"1y":5.64,"2y":5.03,"3y":4.75,"5y":4.97,"7y":5.23,"10y":5.18,"20y":5.51,"30y":5.39}</v>
      </c>
    </row>
    <row r="24" spans="1:24">
      <c r="A24" t="s">
        <v>16</v>
      </c>
      <c r="B24" t="str">
        <f t="shared" si="9"/>
        <v>"A3"</v>
      </c>
      <c r="C24" s="7">
        <f t="shared" si="10"/>
        <v>6.0589494220691487</v>
      </c>
      <c r="D24" s="8">
        <f t="shared" si="10"/>
        <v>5.7689494220691486</v>
      </c>
      <c r="E24" s="8">
        <f t="shared" si="10"/>
        <v>5.1589494220691483</v>
      </c>
      <c r="F24" s="8">
        <f t="shared" si="10"/>
        <v>4.8789494220691481</v>
      </c>
      <c r="G24" s="8">
        <f t="shared" si="11"/>
        <v>5.1955341081799418</v>
      </c>
      <c r="H24" s="8">
        <f t="shared" si="12"/>
        <v>5.2557236997705985</v>
      </c>
      <c r="I24" s="8">
        <f t="shared" si="12"/>
        <v>5.2057236997705978</v>
      </c>
      <c r="J24" s="8">
        <f t="shared" si="12"/>
        <v>5.5357236997705979</v>
      </c>
      <c r="K24" s="9">
        <f t="shared" si="12"/>
        <v>5.4157236997705978</v>
      </c>
      <c r="M24" t="str">
        <f t="shared" si="13"/>
        <v>,{"Rank":"A3",</v>
      </c>
      <c r="N24" t="str">
        <f t="shared" si="14"/>
        <v>"6m":6.06,</v>
      </c>
      <c r="O24" t="str">
        <f t="shared" si="2"/>
        <v>"1y":5.77,</v>
      </c>
      <c r="P24" t="str">
        <f t="shared" si="2"/>
        <v>"2y":5.16,</v>
      </c>
      <c r="Q24" t="str">
        <f t="shared" si="15"/>
        <v>"3y":4.88,</v>
      </c>
      <c r="R24" t="str">
        <f t="shared" si="3"/>
        <v>"5y":5.2,</v>
      </c>
      <c r="S24" t="str">
        <f t="shared" si="4"/>
        <v>"7y":5.26,</v>
      </c>
      <c r="T24" t="str">
        <f t="shared" si="16"/>
        <v>"10y":5.21,</v>
      </c>
      <c r="U24" t="str">
        <f t="shared" si="5"/>
        <v>"20y":5.54,</v>
      </c>
      <c r="V24" t="str">
        <f t="shared" si="7"/>
        <v>"30y":5.42}</v>
      </c>
      <c r="X24" t="str">
        <f t="shared" si="8"/>
        <v>,{"Rank":"A3","6m":6.06,"1y":5.77,"2y":5.16,"3y":4.88,"5y":5.2,"7y":5.26,"10y":5.21,"20y":5.54,"30y":5.42}</v>
      </c>
    </row>
    <row r="25" spans="1:24">
      <c r="A25" t="s">
        <v>16</v>
      </c>
      <c r="B25" t="str">
        <f t="shared" si="9"/>
        <v>"Baa1"</v>
      </c>
      <c r="C25" s="7">
        <f t="shared" si="10"/>
        <v>7.0455976152847004</v>
      </c>
      <c r="D25" s="8">
        <f t="shared" si="10"/>
        <v>6.7555976152847004</v>
      </c>
      <c r="E25" s="8">
        <f t="shared" si="10"/>
        <v>6.1455976152847001</v>
      </c>
      <c r="F25" s="8">
        <f t="shared" si="10"/>
        <v>5.8655976152847007</v>
      </c>
      <c r="G25" s="8">
        <f t="shared" si="11"/>
        <v>6.0780207153221522</v>
      </c>
      <c r="H25" s="8">
        <f t="shared" si="12"/>
        <v>6.6083339465489921</v>
      </c>
      <c r="I25" s="8">
        <f t="shared" si="12"/>
        <v>6.5583339465489923</v>
      </c>
      <c r="J25" s="8">
        <f t="shared" si="12"/>
        <v>6.8883339465489923</v>
      </c>
      <c r="K25" s="9">
        <f t="shared" si="12"/>
        <v>6.7683339465489922</v>
      </c>
      <c r="M25" t="str">
        <f t="shared" si="13"/>
        <v>,{"Rank":"Baa1",</v>
      </c>
      <c r="N25" t="str">
        <f t="shared" si="14"/>
        <v>"6m":7.05,</v>
      </c>
      <c r="O25" t="str">
        <f t="shared" si="2"/>
        <v>"1y":6.76,</v>
      </c>
      <c r="P25" t="str">
        <f t="shared" si="2"/>
        <v>"2y":6.15,</v>
      </c>
      <c r="Q25" t="str">
        <f t="shared" si="15"/>
        <v>"3y":5.87,</v>
      </c>
      <c r="R25" t="str">
        <f t="shared" si="3"/>
        <v>"5y":6.08,</v>
      </c>
      <c r="S25" t="str">
        <f t="shared" si="4"/>
        <v>"7y":6.61,</v>
      </c>
      <c r="T25" t="str">
        <f t="shared" si="16"/>
        <v>"10y":6.56,</v>
      </c>
      <c r="U25" t="str">
        <f t="shared" si="5"/>
        <v>"20y":6.89,</v>
      </c>
      <c r="V25" t="str">
        <f t="shared" si="7"/>
        <v>"30y":6.77}</v>
      </c>
      <c r="X25" t="str">
        <f t="shared" si="8"/>
        <v>,{"Rank":"Baa1","6m":7.05,"1y":6.76,"2y":6.15,"3y":5.87,"5y":6.08,"7y":6.61,"10y":6.56,"20y":6.89,"30y":6.77}</v>
      </c>
    </row>
    <row r="26" spans="1:24">
      <c r="A26" t="s">
        <v>16</v>
      </c>
      <c r="B26" t="str">
        <f>B11</f>
        <v>"Baa2"</v>
      </c>
      <c r="C26" s="7">
        <f t="shared" si="10"/>
        <v>7.6962586654874432</v>
      </c>
      <c r="D26" s="8">
        <f t="shared" si="10"/>
        <v>7.4062586654874432</v>
      </c>
      <c r="E26" s="8">
        <f t="shared" si="10"/>
        <v>6.7962586654874428</v>
      </c>
      <c r="F26" s="8">
        <f t="shared" si="10"/>
        <v>6.5162586654874435</v>
      </c>
      <c r="G26" s="8">
        <f t="shared" si="11"/>
        <v>5.9313156760812031</v>
      </c>
      <c r="H26" s="8">
        <f t="shared" si="12"/>
        <v>5.8913156760812031</v>
      </c>
      <c r="I26" s="8">
        <f t="shared" si="12"/>
        <v>5.8413156760812033</v>
      </c>
      <c r="J26" s="8">
        <f t="shared" si="12"/>
        <v>6.1713156760812033</v>
      </c>
      <c r="K26" s="9">
        <f t="shared" si="12"/>
        <v>6.0513156760812024</v>
      </c>
      <c r="M26" t="str">
        <f t="shared" si="13"/>
        <v>,{"Rank":"Baa2",</v>
      </c>
      <c r="N26" t="str">
        <f t="shared" si="14"/>
        <v>"6m":7.7,</v>
      </c>
      <c r="O26" t="str">
        <f t="shared" si="2"/>
        <v>"1y":7.41,</v>
      </c>
      <c r="P26" t="str">
        <f t="shared" si="2"/>
        <v>"2y":6.8,</v>
      </c>
      <c r="Q26" t="str">
        <f t="shared" si="15"/>
        <v>"3y":6.52,</v>
      </c>
      <c r="R26" t="str">
        <f t="shared" si="3"/>
        <v>"5y":5.93,</v>
      </c>
      <c r="S26" t="str">
        <f t="shared" si="4"/>
        <v>"7y":5.89,</v>
      </c>
      <c r="T26" t="str">
        <f t="shared" si="16"/>
        <v>"10y":5.84,</v>
      </c>
      <c r="U26" t="str">
        <f t="shared" si="5"/>
        <v>"20y":6.17,</v>
      </c>
      <c r="V26" t="str">
        <f t="shared" si="7"/>
        <v>"30y":6.05}</v>
      </c>
      <c r="X26" t="str">
        <f t="shared" si="8"/>
        <v>,{"Rank":"Baa2","6m":7.7,"1y":7.41,"2y":6.8,"3y":6.52,"5y":5.93,"7y":5.89,"10y":5.84,"20y":6.17,"30y":6.05}</v>
      </c>
    </row>
    <row r="27" spans="1:24">
      <c r="A27" t="s">
        <v>16</v>
      </c>
      <c r="B27" t="str">
        <f t="shared" si="9"/>
        <v>"Baa3"</v>
      </c>
      <c r="C27" s="10">
        <f t="shared" si="10"/>
        <v>8.3274509145969695</v>
      </c>
      <c r="D27" s="11">
        <f t="shared" si="10"/>
        <v>8.0374509145969686</v>
      </c>
      <c r="E27" s="11">
        <f t="shared" si="10"/>
        <v>7.4274509145969683</v>
      </c>
      <c r="F27" s="11">
        <f t="shared" si="10"/>
        <v>7.147450914596968</v>
      </c>
      <c r="G27" s="11">
        <f t="shared" si="11"/>
        <v>6.9174509145969685</v>
      </c>
      <c r="H27" s="11">
        <f t="shared" si="12"/>
        <v>6.8774509145969684</v>
      </c>
      <c r="I27" s="11">
        <f t="shared" si="12"/>
        <v>6.8274509145969677</v>
      </c>
      <c r="J27" s="11">
        <f t="shared" si="12"/>
        <v>7.1574509145969678</v>
      </c>
      <c r="K27" s="12">
        <f t="shared" si="12"/>
        <v>7.0374509145969686</v>
      </c>
      <c r="M27" t="str">
        <f t="shared" si="13"/>
        <v>,{"Rank":"Baa3",</v>
      </c>
      <c r="N27" t="str">
        <f t="shared" si="14"/>
        <v>"6m":8.33,</v>
      </c>
      <c r="O27" t="str">
        <f t="shared" si="2"/>
        <v>"1y":8.04,</v>
      </c>
      <c r="P27" t="str">
        <f t="shared" si="2"/>
        <v>"2y":7.43,</v>
      </c>
      <c r="Q27" t="str">
        <f t="shared" si="15"/>
        <v>"3y":7.15,</v>
      </c>
      <c r="R27" t="str">
        <f t="shared" si="3"/>
        <v>"5y":6.92,</v>
      </c>
      <c r="S27" t="str">
        <f t="shared" si="4"/>
        <v>"7y":6.88,</v>
      </c>
      <c r="T27" t="str">
        <f t="shared" si="16"/>
        <v>"10y":6.83,</v>
      </c>
      <c r="U27" t="str">
        <f t="shared" si="5"/>
        <v>"20y":7.16,</v>
      </c>
      <c r="V27" t="str">
        <f t="shared" si="7"/>
        <v>"30y":7.04}</v>
      </c>
      <c r="X27" t="str">
        <f t="shared" si="8"/>
        <v>,{"Rank":"Baa3","6m":8.33,"1y":8.04,"2y":7.43,"3y":7.15,"5y":6.92,"7y":6.88,"10y":6.83,"20y":7.16,"30y":7.04}</v>
      </c>
    </row>
    <row r="30" spans="1:24">
      <c r="M30" t="str">
        <f>CONCATENATE("'[",X17,"' +")</f>
        <v>'[{"Rank":"Treasury","6m":5.07,"1y":4.78,"2y":4.17,"3y":3.89,"5y":3.66,"7y":3.62,"10y":3.57,"20y":3.9,"30y":3.78}' +</v>
      </c>
    </row>
    <row r="31" spans="1:24">
      <c r="M31" t="str">
        <f>CONCATENATE("'",X18,"' +")</f>
        <v>',{"Rank":"AAA","6m":5.57,"1y":5.28,"2y":4.67,"3y":4.39,"5y":4.35,"7y":4.54,"10y":4.49,"20y":4.82,"30y":4.7}' +</v>
      </c>
    </row>
    <row r="32" spans="1:24">
      <c r="M32" t="str">
        <f t="shared" ref="M32:M40" si="17">CONCATENATE("'",X19,"' +")</f>
        <v>',{"Rank":"AA1","6m":5.68,"1y":5.39,"2y":4.78,"3y":4.5,"5y":4.53,"7y":4.6,"10y":4.55,"20y":4.88,"30y":4.76}' +</v>
      </c>
    </row>
    <row r="33" spans="13:13">
      <c r="M33" t="str">
        <f t="shared" si="17"/>
        <v>',{"Rank":"AA2","6m":5.67,"1y":5.38,"2y":4.77,"3y":4.49,"5y":4.53,"7y":4.69,"10y":4.64,"20y":4.97,"30y":4.85}' +</v>
      </c>
    </row>
    <row r="34" spans="13:13">
      <c r="M34" t="str">
        <f t="shared" si="17"/>
        <v>',{"Rank":"AA3","6m":5.75,"1y":5.46,"2y":4.85,"3y":4.57,"5y":4.86,"7y":5.1,"10y":5.05,"20y":5.38,"30y":5.26}' +</v>
      </c>
    </row>
    <row r="35" spans="13:13">
      <c r="M35" t="str">
        <f t="shared" si="17"/>
        <v>',{"Rank":"A1","6m":6.05,"1y":5.76,"2y":5.15,"3y":4.87,"5y":4.9,"7y":5.16,"10y":5.11,"20y":5.44,"30y":5.32}' +</v>
      </c>
    </row>
    <row r="36" spans="13:13">
      <c r="M36" t="str">
        <f t="shared" si="17"/>
        <v>',{"Rank":"A2","6m":5.93,"1y":5.64,"2y":5.03,"3y":4.75,"5y":4.97,"7y":5.23,"10y":5.18,"20y":5.51,"30y":5.39}' +</v>
      </c>
    </row>
    <row r="37" spans="13:13">
      <c r="M37" t="str">
        <f t="shared" si="17"/>
        <v>',{"Rank":"A3","6m":6.06,"1y":5.77,"2y":5.16,"3y":4.88,"5y":5.2,"7y":5.26,"10y":5.21,"20y":5.54,"30y":5.42}' +</v>
      </c>
    </row>
    <row r="38" spans="13:13">
      <c r="M38" t="str">
        <f t="shared" si="17"/>
        <v>',{"Rank":"Baa1","6m":7.05,"1y":6.76,"2y":6.15,"3y":5.87,"5y":6.08,"7y":6.61,"10y":6.56,"20y":6.89,"30y":6.77}' +</v>
      </c>
    </row>
    <row r="39" spans="13:13">
      <c r="M39" t="str">
        <f t="shared" si="17"/>
        <v>',{"Rank":"Baa2","6m":7.7,"1y":7.41,"2y":6.8,"3y":6.52,"5y":5.93,"7y":5.89,"10y":5.84,"20y":6.17,"30y":6.05}' +</v>
      </c>
    </row>
    <row r="40" spans="13:13">
      <c r="M40" t="str">
        <f t="shared" si="17"/>
        <v>',{"Rank":"Baa3","6m":8.33,"1y":8.04,"2y":7.43,"3y":7.15,"5y":6.92,"7y":6.88,"10y":6.83,"20y":7.16,"30y":7.04}' +</v>
      </c>
    </row>
  </sheetData>
  <mergeCells count="4">
    <mergeCell ref="B1:B2"/>
    <mergeCell ref="C1:E1"/>
    <mergeCell ref="F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Stan</cp:lastModifiedBy>
  <dcterms:created xsi:type="dcterms:W3CDTF">2023-04-24T17:41:18Z</dcterms:created>
  <dcterms:modified xsi:type="dcterms:W3CDTF">2023-04-24T18:21:39Z</dcterms:modified>
</cp:coreProperties>
</file>