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_5jf4crv\OneDrive - Wilfrid Laurier University\CH490 Data\"/>
    </mc:Choice>
  </mc:AlternateContent>
  <xr:revisionPtr revIDLastSave="277" documentId="8_{A7A09663-469F-486A-9702-C106FB34AFD7}" xr6:coauthVersionLast="36" xr6:coauthVersionMax="47" xr10:uidLastSave="{B71A791E-4D3F-44B3-9719-44696B2E8CFD}"/>
  <bookViews>
    <workbookView xWindow="0" yWindow="0" windowWidth="14400" windowHeight="4455" xr2:uid="{CBA015D2-2335-4A0E-9418-81AD82996A43}"/>
  </bookViews>
  <sheets>
    <sheet name="Oct 19" sheetId="1" r:id="rId1"/>
    <sheet name="graphs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5" i="1"/>
  <c r="O4" i="1"/>
  <c r="O3" i="1"/>
  <c r="O2" i="1"/>
  <c r="G32" i="1" l="1"/>
  <c r="C32" i="1"/>
  <c r="G20" i="1"/>
  <c r="G22" i="1"/>
  <c r="G28" i="1"/>
  <c r="C31" i="1"/>
  <c r="C30" i="1"/>
  <c r="G29" i="1" s="1"/>
  <c r="C29" i="1"/>
  <c r="C28" i="1"/>
  <c r="G27" i="1" s="1"/>
  <c r="C27" i="1"/>
  <c r="G26" i="1" s="1"/>
  <c r="C26" i="1"/>
  <c r="G25" i="1" s="1"/>
  <c r="C25" i="1"/>
  <c r="G24" i="1" s="1"/>
  <c r="C24" i="1"/>
  <c r="G23" i="1" s="1"/>
  <c r="C23" i="1"/>
  <c r="C22" i="1"/>
  <c r="G21" i="1" s="1"/>
  <c r="C21" i="1"/>
  <c r="C20" i="1"/>
  <c r="G19" i="1" s="1"/>
  <c r="C19" i="1"/>
  <c r="G18" i="1" s="1"/>
  <c r="C18" i="1"/>
  <c r="G17" i="1" s="1"/>
  <c r="C17" i="1"/>
  <c r="C16" i="1"/>
  <c r="C15" i="1"/>
  <c r="C14" i="1"/>
  <c r="G31" i="1" l="1"/>
  <c r="G30" i="1"/>
  <c r="G14" i="1"/>
  <c r="G15" i="1"/>
  <c r="G16" i="1"/>
  <c r="C13" i="1"/>
  <c r="C12" i="1"/>
  <c r="G11" i="1" s="1"/>
  <c r="C8" i="1"/>
  <c r="G7" i="1" s="1"/>
  <c r="C9" i="1"/>
  <c r="G8" i="1" s="1"/>
  <c r="C10" i="1"/>
  <c r="C11" i="1"/>
  <c r="G10" i="1" s="1"/>
  <c r="C5" i="1"/>
  <c r="C6" i="1"/>
  <c r="G5" i="1" s="1"/>
  <c r="C7" i="1"/>
  <c r="G6" i="1" s="1"/>
  <c r="G12" i="1" l="1"/>
  <c r="G9" i="1"/>
  <c r="G13" i="1"/>
  <c r="C3" i="1"/>
  <c r="C4" i="1"/>
  <c r="G3" i="1" s="1"/>
  <c r="C2" i="1"/>
  <c r="G4" i="1" l="1"/>
  <c r="M6" i="1"/>
  <c r="N6" i="1" s="1"/>
  <c r="M3" i="1"/>
  <c r="M4" i="1"/>
  <c r="M5" i="1"/>
  <c r="M2" i="1"/>
  <c r="N5" i="1" l="1"/>
  <c r="N3" i="1"/>
  <c r="N4" i="1"/>
  <c r="N2" i="1"/>
</calcChain>
</file>

<file path=xl/sharedStrings.xml><?xml version="1.0" encoding="utf-8"?>
<sst xmlns="http://schemas.openxmlformats.org/spreadsheetml/2006/main" count="23" uniqueCount="22">
  <si>
    <t>time hr</t>
  </si>
  <si>
    <t>time min</t>
  </si>
  <si>
    <t>time total</t>
  </si>
  <si>
    <t>pH</t>
  </si>
  <si>
    <t>comments</t>
  </si>
  <si>
    <t>Cu2+ Addition (uL)</t>
  </si>
  <si>
    <t>pH adjustment</t>
  </si>
  <si>
    <t xml:space="preserve">Cu2+ addition </t>
  </si>
  <si>
    <t>questionable</t>
  </si>
  <si>
    <t>Cum Cu</t>
  </si>
  <si>
    <t>log Cu</t>
  </si>
  <si>
    <t>Cu Conc</t>
  </si>
  <si>
    <t>cumulative
 vol added</t>
  </si>
  <si>
    <t xml:space="preserve"> </t>
  </si>
  <si>
    <t>mvB</t>
  </si>
  <si>
    <t>deltaB</t>
  </si>
  <si>
    <t>0.1 uM Cu Sample</t>
  </si>
  <si>
    <t>1e-5 EN</t>
  </si>
  <si>
    <t>added NaOH</t>
  </si>
  <si>
    <t>flow rate 9</t>
  </si>
  <si>
    <t>flow rate 1</t>
  </si>
  <si>
    <t>very unstable readings
turned flow rate back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</si>
</sst>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0" fillId="7" borderId="0" xfId="0" applyFill="1" applyAlignment="1">
      <alignment horizontal="center"/>
    </xf>
    <xf numFmtId="11" fontId="0" fillId="0" borderId="0" xfId="0" applyNumberFormat="1"/>
    <xf numFmtId="18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038385826771653"/>
                  <c:y val="0.13134769612131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19'!$N$2:$N$6</c:f>
              <c:numCache>
                <c:formatCode>General</c:formatCode>
                <c:ptCount val="5"/>
                <c:pt idx="0">
                  <c:v>-4.8446639625349386</c:v>
                </c:pt>
                <c:pt idx="1">
                  <c:v>-4.3882766919926581</c:v>
                </c:pt>
                <c:pt idx="2">
                  <c:v>-3.9689957186364633</c:v>
                </c:pt>
                <c:pt idx="3">
                  <c:v>-3.6190655366692983</c:v>
                </c:pt>
                <c:pt idx="4">
                  <c:v>-3.2955063029907015</c:v>
                </c:pt>
              </c:numCache>
            </c:numRef>
          </c:xVal>
          <c:yVal>
            <c:numRef>
              <c:f>'Oct 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4-44E3-9715-778F48D9E937}"/>
            </c:ext>
          </c:extLst>
        </c:ser>
        <c:ser>
          <c:idx val="1"/>
          <c:order val="1"/>
          <c:tx>
            <c:v>mvB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477471566054244E-2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19'!$N$2:$N$6</c:f>
              <c:numCache>
                <c:formatCode>General</c:formatCode>
                <c:ptCount val="5"/>
                <c:pt idx="0">
                  <c:v>-4.8446639625349386</c:v>
                </c:pt>
                <c:pt idx="1">
                  <c:v>-4.3882766919926581</c:v>
                </c:pt>
                <c:pt idx="2">
                  <c:v>-3.9689957186364633</c:v>
                </c:pt>
                <c:pt idx="3">
                  <c:v>-3.6190655366692983</c:v>
                </c:pt>
                <c:pt idx="4">
                  <c:v>-3.2955063029907015</c:v>
                </c:pt>
              </c:numCache>
            </c:numRef>
          </c:xVal>
          <c:yVal>
            <c:numRef>
              <c:f>'Oct 19'!$O$2:$O$6</c:f>
              <c:numCache>
                <c:formatCode>General</c:formatCode>
                <c:ptCount val="5"/>
                <c:pt idx="0">
                  <c:v>114.1</c:v>
                </c:pt>
                <c:pt idx="1">
                  <c:v>115.3</c:v>
                </c:pt>
                <c:pt idx="2">
                  <c:v>118.7</c:v>
                </c:pt>
                <c:pt idx="3">
                  <c:v>123.5</c:v>
                </c:pt>
                <c:pt idx="4">
                  <c:v>127.8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4-44E3-9715-778F48D9E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99360"/>
        <c:axId val="888844016"/>
      </c:scatterChart>
      <c:valAx>
        <c:axId val="61649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log[Cu]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44016"/>
        <c:crosses val="autoZero"/>
        <c:crossBetween val="midCat"/>
      </c:valAx>
      <c:valAx>
        <c:axId val="8888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9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vs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'Oct 19'!$E$1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'Oct 19'!$C$2:$C$74</c:f>
              <c:numCache>
                <c:formatCode>General</c:formatCode>
                <c:ptCount val="73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210</c:v>
                </c:pt>
                <c:pt idx="10">
                  <c:v>240</c:v>
                </c:pt>
                <c:pt idx="11">
                  <c:v>250</c:v>
                </c:pt>
                <c:pt idx="12">
                  <c:v>260</c:v>
                </c:pt>
                <c:pt idx="13">
                  <c:v>270</c:v>
                </c:pt>
                <c:pt idx="14">
                  <c:v>290</c:v>
                </c:pt>
                <c:pt idx="15">
                  <c:v>320</c:v>
                </c:pt>
                <c:pt idx="16">
                  <c:v>330</c:v>
                </c:pt>
                <c:pt idx="17">
                  <c:v>340</c:v>
                </c:pt>
                <c:pt idx="18">
                  <c:v>350</c:v>
                </c:pt>
                <c:pt idx="19">
                  <c:v>360</c:v>
                </c:pt>
                <c:pt idx="20">
                  <c:v>365</c:v>
                </c:pt>
                <c:pt idx="21">
                  <c:v>366</c:v>
                </c:pt>
                <c:pt idx="22">
                  <c:v>380</c:v>
                </c:pt>
                <c:pt idx="23">
                  <c:v>385</c:v>
                </c:pt>
                <c:pt idx="24">
                  <c:v>388</c:v>
                </c:pt>
                <c:pt idx="25">
                  <c:v>403</c:v>
                </c:pt>
                <c:pt idx="26">
                  <c:v>405</c:v>
                </c:pt>
                <c:pt idx="27">
                  <c:v>420</c:v>
                </c:pt>
                <c:pt idx="28">
                  <c:v>430</c:v>
                </c:pt>
                <c:pt idx="29">
                  <c:v>432</c:v>
                </c:pt>
                <c:pt idx="30">
                  <c:v>447</c:v>
                </c:pt>
              </c:numCache>
            </c:numRef>
          </c:xVal>
          <c:yVal>
            <c:numRef>
              <c:f>'Oct 19'!$E$2:$E$76</c:f>
              <c:numCache>
                <c:formatCode>0.000</c:formatCode>
                <c:ptCount val="75"/>
                <c:pt idx="0">
                  <c:v>10.32</c:v>
                </c:pt>
                <c:pt idx="1">
                  <c:v>10.194000000000001</c:v>
                </c:pt>
                <c:pt idx="2">
                  <c:v>10.029</c:v>
                </c:pt>
                <c:pt idx="3">
                  <c:v>9.8930000000000007</c:v>
                </c:pt>
                <c:pt idx="4">
                  <c:v>9.7119999999999997</c:v>
                </c:pt>
                <c:pt idx="5">
                  <c:v>9.5850000000000009</c:v>
                </c:pt>
                <c:pt idx="6">
                  <c:v>9.4559999999999995</c:v>
                </c:pt>
                <c:pt idx="7">
                  <c:v>9.2850000000000001</c:v>
                </c:pt>
                <c:pt idx="8">
                  <c:v>9.1310000000000002</c:v>
                </c:pt>
                <c:pt idx="9">
                  <c:v>10.195</c:v>
                </c:pt>
                <c:pt idx="10">
                  <c:v>10.063000000000001</c:v>
                </c:pt>
                <c:pt idx="11">
                  <c:v>10.115</c:v>
                </c:pt>
                <c:pt idx="12">
                  <c:v>10.151</c:v>
                </c:pt>
                <c:pt idx="13">
                  <c:v>2.1080000000000001</c:v>
                </c:pt>
                <c:pt idx="14">
                  <c:v>2.0950000000000002</c:v>
                </c:pt>
                <c:pt idx="15">
                  <c:v>2.1030000000000002</c:v>
                </c:pt>
                <c:pt idx="16">
                  <c:v>2.101</c:v>
                </c:pt>
                <c:pt idx="17">
                  <c:v>2.0990000000000002</c:v>
                </c:pt>
                <c:pt idx="18">
                  <c:v>2.0569999999999999</c:v>
                </c:pt>
                <c:pt idx="19">
                  <c:v>2.0680000000000001</c:v>
                </c:pt>
                <c:pt idx="20">
                  <c:v>2.06</c:v>
                </c:pt>
                <c:pt idx="21">
                  <c:v>1.994</c:v>
                </c:pt>
                <c:pt idx="22">
                  <c:v>2.0030000000000001</c:v>
                </c:pt>
                <c:pt idx="23">
                  <c:v>2.0289999999999999</c:v>
                </c:pt>
                <c:pt idx="24">
                  <c:v>2.0219999999999998</c:v>
                </c:pt>
                <c:pt idx="25">
                  <c:v>2.016</c:v>
                </c:pt>
                <c:pt idx="26">
                  <c:v>2.0059999999999998</c:v>
                </c:pt>
                <c:pt idx="27">
                  <c:v>2.004</c:v>
                </c:pt>
                <c:pt idx="28">
                  <c:v>2.0049999999999999</c:v>
                </c:pt>
                <c:pt idx="29">
                  <c:v>2.0030000000000001</c:v>
                </c:pt>
                <c:pt idx="30">
                  <c:v>1.9970000000000001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6-4780-B412-25CEFADDE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512079"/>
        <c:axId val="1585512559"/>
      </c:scatterChart>
      <c:valAx>
        <c:axId val="158551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12559"/>
        <c:crosses val="autoZero"/>
        <c:crossBetween val="midCat"/>
      </c:valAx>
      <c:valAx>
        <c:axId val="15855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1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delta mvB vs Time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'Oct 19'!$F$1</c:f>
              <c:strCache>
                <c:ptCount val="1"/>
                <c:pt idx="0">
                  <c:v>mvB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'Oct 19'!$C$2:$C$137</c:f>
              <c:numCache>
                <c:formatCode>General</c:formatCode>
                <c:ptCount val="136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210</c:v>
                </c:pt>
                <c:pt idx="10">
                  <c:v>240</c:v>
                </c:pt>
                <c:pt idx="11">
                  <c:v>250</c:v>
                </c:pt>
                <c:pt idx="12">
                  <c:v>260</c:v>
                </c:pt>
                <c:pt idx="13">
                  <c:v>270</c:v>
                </c:pt>
                <c:pt idx="14">
                  <c:v>290</c:v>
                </c:pt>
                <c:pt idx="15">
                  <c:v>320</c:v>
                </c:pt>
                <c:pt idx="16">
                  <c:v>330</c:v>
                </c:pt>
                <c:pt idx="17">
                  <c:v>340</c:v>
                </c:pt>
                <c:pt idx="18">
                  <c:v>350</c:v>
                </c:pt>
                <c:pt idx="19">
                  <c:v>360</c:v>
                </c:pt>
                <c:pt idx="20">
                  <c:v>365</c:v>
                </c:pt>
                <c:pt idx="21">
                  <c:v>366</c:v>
                </c:pt>
                <c:pt idx="22">
                  <c:v>380</c:v>
                </c:pt>
                <c:pt idx="23">
                  <c:v>385</c:v>
                </c:pt>
                <c:pt idx="24">
                  <c:v>388</c:v>
                </c:pt>
                <c:pt idx="25">
                  <c:v>403</c:v>
                </c:pt>
                <c:pt idx="26">
                  <c:v>405</c:v>
                </c:pt>
                <c:pt idx="27">
                  <c:v>420</c:v>
                </c:pt>
                <c:pt idx="28">
                  <c:v>430</c:v>
                </c:pt>
                <c:pt idx="29">
                  <c:v>432</c:v>
                </c:pt>
                <c:pt idx="30">
                  <c:v>447</c:v>
                </c:pt>
              </c:numCache>
            </c:numRef>
          </c:xVal>
          <c:yVal>
            <c:numRef>
              <c:f>'Oct 19'!$G$2:$G$65</c:f>
              <c:numCache>
                <c:formatCode>General</c:formatCode>
                <c:ptCount val="64"/>
                <c:pt idx="1">
                  <c:v>0.44799999999999957</c:v>
                </c:pt>
                <c:pt idx="2">
                  <c:v>0.34000000000000058</c:v>
                </c:pt>
                <c:pt idx="3">
                  <c:v>0.2</c:v>
                </c:pt>
                <c:pt idx="4">
                  <c:v>0.42499999999999999</c:v>
                </c:pt>
                <c:pt idx="5">
                  <c:v>0.29500000000000026</c:v>
                </c:pt>
                <c:pt idx="6">
                  <c:v>0.38999999999999913</c:v>
                </c:pt>
                <c:pt idx="7">
                  <c:v>0.38500000000000084</c:v>
                </c:pt>
                <c:pt idx="8">
                  <c:v>0.22749999999999987</c:v>
                </c:pt>
                <c:pt idx="9">
                  <c:v>-1.4699999999999998</c:v>
                </c:pt>
                <c:pt idx="10">
                  <c:v>0.5</c:v>
                </c:pt>
                <c:pt idx="11">
                  <c:v>-0.05</c:v>
                </c:pt>
                <c:pt idx="12">
                  <c:v>1.9999999999998862E-2</c:v>
                </c:pt>
                <c:pt idx="13">
                  <c:v>15.75</c:v>
                </c:pt>
                <c:pt idx="14">
                  <c:v>0.64333333333333376</c:v>
                </c:pt>
                <c:pt idx="15">
                  <c:v>0.11999999999999886</c:v>
                </c:pt>
                <c:pt idx="16">
                  <c:v>4.000000000000057E-2</c:v>
                </c:pt>
                <c:pt idx="17">
                  <c:v>-9.9999999999994312E-3</c:v>
                </c:pt>
                <c:pt idx="18">
                  <c:v>0.1</c:v>
                </c:pt>
                <c:pt idx="19">
                  <c:v>7.9999999999998295E-2</c:v>
                </c:pt>
                <c:pt idx="20">
                  <c:v>0.29999999999999716</c:v>
                </c:pt>
                <c:pt idx="21">
                  <c:v>0.10000000000000041</c:v>
                </c:pt>
                <c:pt idx="22">
                  <c:v>8.000000000000114E-2</c:v>
                </c:pt>
                <c:pt idx="23">
                  <c:v>-0.20000000000000284</c:v>
                </c:pt>
                <c:pt idx="24">
                  <c:v>0.23333333333333334</c:v>
                </c:pt>
                <c:pt idx="25">
                  <c:v>-4.9999999999997158E-2</c:v>
                </c:pt>
                <c:pt idx="26">
                  <c:v>0.15999999999999942</c:v>
                </c:pt>
                <c:pt idx="27">
                  <c:v>0.2</c:v>
                </c:pt>
                <c:pt idx="28">
                  <c:v>0.20000000000000284</c:v>
                </c:pt>
                <c:pt idx="29">
                  <c:v>0.28666666666666646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F-400C-B8B0-2A2B0F06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63920"/>
        <c:axId val="513393600"/>
      </c:scatterChart>
      <c:valAx>
        <c:axId val="52016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93600"/>
        <c:crosses val="autoZero"/>
        <c:crossBetween val="midCat"/>
      </c:valAx>
      <c:valAx>
        <c:axId val="5133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6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mV vs 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mvB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'Oct 19'!$E$2:$E$83</c:f>
              <c:numCache>
                <c:formatCode>0.000</c:formatCode>
                <c:ptCount val="82"/>
                <c:pt idx="0">
                  <c:v>10.32</c:v>
                </c:pt>
                <c:pt idx="1">
                  <c:v>10.194000000000001</c:v>
                </c:pt>
                <c:pt idx="2">
                  <c:v>10.029</c:v>
                </c:pt>
                <c:pt idx="3">
                  <c:v>9.8930000000000007</c:v>
                </c:pt>
                <c:pt idx="4">
                  <c:v>9.7119999999999997</c:v>
                </c:pt>
                <c:pt idx="5">
                  <c:v>9.5850000000000009</c:v>
                </c:pt>
                <c:pt idx="6">
                  <c:v>9.4559999999999995</c:v>
                </c:pt>
                <c:pt idx="7">
                  <c:v>9.2850000000000001</c:v>
                </c:pt>
                <c:pt idx="8">
                  <c:v>9.1310000000000002</c:v>
                </c:pt>
                <c:pt idx="9">
                  <c:v>10.195</c:v>
                </c:pt>
                <c:pt idx="10">
                  <c:v>10.063000000000001</c:v>
                </c:pt>
                <c:pt idx="11">
                  <c:v>10.115</c:v>
                </c:pt>
                <c:pt idx="12">
                  <c:v>10.151</c:v>
                </c:pt>
                <c:pt idx="13">
                  <c:v>2.1080000000000001</c:v>
                </c:pt>
                <c:pt idx="14">
                  <c:v>2.0950000000000002</c:v>
                </c:pt>
                <c:pt idx="15">
                  <c:v>2.1030000000000002</c:v>
                </c:pt>
                <c:pt idx="16">
                  <c:v>2.101</c:v>
                </c:pt>
                <c:pt idx="17">
                  <c:v>2.0990000000000002</c:v>
                </c:pt>
                <c:pt idx="18">
                  <c:v>2.0569999999999999</c:v>
                </c:pt>
                <c:pt idx="19">
                  <c:v>2.0680000000000001</c:v>
                </c:pt>
                <c:pt idx="20">
                  <c:v>2.06</c:v>
                </c:pt>
                <c:pt idx="21">
                  <c:v>1.994</c:v>
                </c:pt>
                <c:pt idx="22">
                  <c:v>2.0030000000000001</c:v>
                </c:pt>
                <c:pt idx="23">
                  <c:v>2.0289999999999999</c:v>
                </c:pt>
                <c:pt idx="24">
                  <c:v>2.0219999999999998</c:v>
                </c:pt>
                <c:pt idx="25">
                  <c:v>2.016</c:v>
                </c:pt>
                <c:pt idx="26">
                  <c:v>2.0059999999999998</c:v>
                </c:pt>
                <c:pt idx="27">
                  <c:v>2.004</c:v>
                </c:pt>
                <c:pt idx="28">
                  <c:v>2.0049999999999999</c:v>
                </c:pt>
                <c:pt idx="29">
                  <c:v>2.0030000000000001</c:v>
                </c:pt>
                <c:pt idx="30">
                  <c:v>1.9970000000000001</c:v>
                </c:pt>
              </c:numCache>
            </c:numRef>
          </c:xVal>
          <c:yVal>
            <c:numRef>
              <c:f>'Oct 19'!$F$2:$F$83</c:f>
              <c:numCache>
                <c:formatCode>General</c:formatCode>
                <c:ptCount val="82"/>
                <c:pt idx="0">
                  <c:v>-247</c:v>
                </c:pt>
                <c:pt idx="1">
                  <c:v>-235.8</c:v>
                </c:pt>
                <c:pt idx="2">
                  <c:v>-229</c:v>
                </c:pt>
                <c:pt idx="3">
                  <c:v>-223</c:v>
                </c:pt>
                <c:pt idx="4">
                  <c:v>-214.5</c:v>
                </c:pt>
                <c:pt idx="5">
                  <c:v>-208.6</c:v>
                </c:pt>
                <c:pt idx="6">
                  <c:v>-200.8</c:v>
                </c:pt>
                <c:pt idx="7">
                  <c:v>-193.1</c:v>
                </c:pt>
                <c:pt idx="8">
                  <c:v>-184</c:v>
                </c:pt>
                <c:pt idx="9">
                  <c:v>-228.1</c:v>
                </c:pt>
                <c:pt idx="10">
                  <c:v>-223.1</c:v>
                </c:pt>
                <c:pt idx="11">
                  <c:v>-223.6</c:v>
                </c:pt>
                <c:pt idx="12">
                  <c:v>-223.4</c:v>
                </c:pt>
                <c:pt idx="13">
                  <c:v>91.6</c:v>
                </c:pt>
                <c:pt idx="14">
                  <c:v>110.9</c:v>
                </c:pt>
                <c:pt idx="15" formatCode="0.000">
                  <c:v>112.1</c:v>
                </c:pt>
                <c:pt idx="16">
                  <c:v>112.5</c:v>
                </c:pt>
                <c:pt idx="17">
                  <c:v>112.4</c:v>
                </c:pt>
                <c:pt idx="18">
                  <c:v>113.4</c:v>
                </c:pt>
                <c:pt idx="19">
                  <c:v>113.8</c:v>
                </c:pt>
                <c:pt idx="20">
                  <c:v>114.1</c:v>
                </c:pt>
                <c:pt idx="21">
                  <c:v>115.5</c:v>
                </c:pt>
                <c:pt idx="22">
                  <c:v>115.9</c:v>
                </c:pt>
                <c:pt idx="23">
                  <c:v>115.3</c:v>
                </c:pt>
                <c:pt idx="24">
                  <c:v>118.8</c:v>
                </c:pt>
                <c:pt idx="25">
                  <c:v>118.7</c:v>
                </c:pt>
                <c:pt idx="26">
                  <c:v>121.1</c:v>
                </c:pt>
                <c:pt idx="27">
                  <c:v>123.1</c:v>
                </c:pt>
                <c:pt idx="28">
                  <c:v>123.5</c:v>
                </c:pt>
                <c:pt idx="29">
                  <c:v>127.8</c:v>
                </c:pt>
                <c:pt idx="30">
                  <c:v>127.8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9-44C3-AF54-888C35C0B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04912"/>
        <c:axId val="733758736"/>
      </c:scatterChart>
      <c:valAx>
        <c:axId val="205090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58736"/>
        <c:crosses val="autoZero"/>
        <c:crossBetween val="midCat"/>
      </c:valAx>
      <c:valAx>
        <c:axId val="7337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0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mVB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'Oct 19'!$C$2:$C$29</c:f>
              <c:numCache>
                <c:formatCode>General</c:formatCode>
                <c:ptCount val="2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210</c:v>
                </c:pt>
                <c:pt idx="10">
                  <c:v>240</c:v>
                </c:pt>
                <c:pt idx="11">
                  <c:v>250</c:v>
                </c:pt>
                <c:pt idx="12">
                  <c:v>260</c:v>
                </c:pt>
                <c:pt idx="13">
                  <c:v>270</c:v>
                </c:pt>
                <c:pt idx="14">
                  <c:v>290</c:v>
                </c:pt>
                <c:pt idx="15">
                  <c:v>320</c:v>
                </c:pt>
                <c:pt idx="16">
                  <c:v>330</c:v>
                </c:pt>
                <c:pt idx="17">
                  <c:v>340</c:v>
                </c:pt>
                <c:pt idx="18">
                  <c:v>350</c:v>
                </c:pt>
                <c:pt idx="19">
                  <c:v>360</c:v>
                </c:pt>
                <c:pt idx="20">
                  <c:v>365</c:v>
                </c:pt>
                <c:pt idx="21">
                  <c:v>366</c:v>
                </c:pt>
                <c:pt idx="22">
                  <c:v>380</c:v>
                </c:pt>
                <c:pt idx="23">
                  <c:v>385</c:v>
                </c:pt>
                <c:pt idx="24">
                  <c:v>388</c:v>
                </c:pt>
                <c:pt idx="25">
                  <c:v>403</c:v>
                </c:pt>
                <c:pt idx="26">
                  <c:v>405</c:v>
                </c:pt>
                <c:pt idx="27">
                  <c:v>420</c:v>
                </c:pt>
              </c:numCache>
            </c:numRef>
          </c:xVal>
          <c:yVal>
            <c:numRef>
              <c:f>'Oct 19'!$F$2:$F$29</c:f>
              <c:numCache>
                <c:formatCode>General</c:formatCode>
                <c:ptCount val="28"/>
                <c:pt idx="0">
                  <c:v>-247</c:v>
                </c:pt>
                <c:pt idx="1">
                  <c:v>-235.8</c:v>
                </c:pt>
                <c:pt idx="2">
                  <c:v>-229</c:v>
                </c:pt>
                <c:pt idx="3">
                  <c:v>-223</c:v>
                </c:pt>
                <c:pt idx="4">
                  <c:v>-214.5</c:v>
                </c:pt>
                <c:pt idx="5">
                  <c:v>-208.6</c:v>
                </c:pt>
                <c:pt idx="6">
                  <c:v>-200.8</c:v>
                </c:pt>
                <c:pt idx="7">
                  <c:v>-193.1</c:v>
                </c:pt>
                <c:pt idx="8">
                  <c:v>-184</c:v>
                </c:pt>
                <c:pt idx="9">
                  <c:v>-228.1</c:v>
                </c:pt>
                <c:pt idx="10">
                  <c:v>-223.1</c:v>
                </c:pt>
                <c:pt idx="11">
                  <c:v>-223.6</c:v>
                </c:pt>
                <c:pt idx="12">
                  <c:v>-223.4</c:v>
                </c:pt>
                <c:pt idx="13">
                  <c:v>91.6</c:v>
                </c:pt>
                <c:pt idx="14">
                  <c:v>110.9</c:v>
                </c:pt>
                <c:pt idx="15" formatCode="0.000">
                  <c:v>112.1</c:v>
                </c:pt>
                <c:pt idx="16">
                  <c:v>112.5</c:v>
                </c:pt>
                <c:pt idx="17">
                  <c:v>112.4</c:v>
                </c:pt>
                <c:pt idx="18">
                  <c:v>113.4</c:v>
                </c:pt>
                <c:pt idx="19">
                  <c:v>113.8</c:v>
                </c:pt>
                <c:pt idx="20">
                  <c:v>114.1</c:v>
                </c:pt>
                <c:pt idx="21">
                  <c:v>115.5</c:v>
                </c:pt>
                <c:pt idx="22">
                  <c:v>115.9</c:v>
                </c:pt>
                <c:pt idx="23">
                  <c:v>115.3</c:v>
                </c:pt>
                <c:pt idx="24">
                  <c:v>118.8</c:v>
                </c:pt>
                <c:pt idx="25">
                  <c:v>118.7</c:v>
                </c:pt>
                <c:pt idx="26">
                  <c:v>121.1</c:v>
                </c:pt>
                <c:pt idx="27">
                  <c:v>123.1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7-4A40-859D-5C16D4A1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39072"/>
        <c:axId val="1767262992"/>
      </c:scatterChart>
      <c:valAx>
        <c:axId val="17554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62992"/>
        <c:crosses val="autoZero"/>
        <c:crossBetween val="midCat"/>
      </c:valAx>
      <c:valAx>
        <c:axId val="17672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4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183253</xdr:colOff>
      <xdr:row>9</xdr:row>
      <xdr:rowOff>137905</xdr:rowOff>
    </xdr:from>
    <xdr:to>
      <xdr:col>16</xdr:col>
      <xdr:colOff>361329</xdr:colOff>
      <xdr:row>21</xdr:row>
      <xdr:rowOff>151985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03D23A-23D2-4A96-A0FB-2E5327BAB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625436</xdr:colOff>
      <xdr:row>0</xdr:row>
      <xdr:rowOff>86070</xdr:rowOff>
    </xdr:from>
    <xdr:to>
      <xdr:col>20</xdr:col>
      <xdr:colOff>191550</xdr:colOff>
      <xdr:row>16</xdr:row>
      <xdr:rowOff>80332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C7DBF6-FF6E-40EA-A268-5ED2C19C0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80330</xdr:rowOff>
    </xdr:from>
    <xdr:to>
      <xdr:col>20</xdr:col>
      <xdr:colOff>17215</xdr:colOff>
      <xdr:row>37</xdr:row>
      <xdr:rowOff>172597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039443-8B5B-48A6-9447-1B48A91E8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51642</xdr:rowOff>
    </xdr:from>
    <xdr:to>
      <xdr:col>9</xdr:col>
      <xdr:colOff>476248</xdr:colOff>
      <xdr:row>42</xdr:row>
      <xdr:rowOff>34428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FF41FB-1D17-4D8B-88D3-53F7C8EFD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556582</xdr:colOff>
      <xdr:row>1</xdr:row>
      <xdr:rowOff>45903</xdr:rowOff>
    </xdr:from>
    <xdr:to>
      <xdr:col>9</xdr:col>
      <xdr:colOff>550842</xdr:colOff>
      <xdr:row>18</xdr:row>
      <xdr:rowOff>172138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994FDD-6412-4880-A840-E057F4351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12E49-34B1-497E-9E54-AC237F045F4F}">
  <dimension ref="A1:W137"/>
  <sheetViews>
    <sheetView tabSelected="1" zoomScale="92" zoomScaleNormal="100" workbookViewId="0">
      <selection activeCell="O7" sqref="O7"/>
    </sheetView>
  </sheetViews>
  <sheetFormatPr defaultRowHeight="14.25" x14ac:dyDescent="0.45"/>
  <cols>
    <col min="4" max="4" width="13.86328125" style="7" customWidth="1"/>
    <col min="5" max="5" width="9" style="23"/>
    <col min="6" max="6" width="9" style="12"/>
    <col min="7" max="7" width="9.1328125" style="7"/>
    <col min="8" max="8" width="17" style="12" customWidth="1"/>
    <col min="9" max="9" width="18.3984375" style="12" customWidth="1"/>
    <col min="10" max="10" width="5.86328125" style="5" customWidth="1"/>
    <col min="11" max="11" width="13" style="7" customWidth="1"/>
    <col min="12" max="13" width="8.265625" customWidth="1"/>
    <col min="14" max="14" width="13.86328125" customWidth="1"/>
    <col min="24" max="24" width="24.59765625" customWidth="1"/>
  </cols>
  <sheetData>
    <row r="1" spans="1:15" s="7" customFormat="1" ht="28.5" x14ac:dyDescent="0.45">
      <c r="A1" s="6" t="s">
        <v>0</v>
      </c>
      <c r="B1" s="6" t="s">
        <v>1</v>
      </c>
      <c r="C1" s="6" t="s">
        <v>2</v>
      </c>
      <c r="D1" s="11" t="s">
        <v>12</v>
      </c>
      <c r="E1" s="21" t="s">
        <v>3</v>
      </c>
      <c r="F1" s="14" t="s">
        <v>14</v>
      </c>
      <c r="G1" s="6" t="s">
        <v>15</v>
      </c>
      <c r="H1" s="13" t="s">
        <v>4</v>
      </c>
      <c r="I1" s="14" t="s">
        <v>5</v>
      </c>
      <c r="J1" s="8"/>
      <c r="K1" s="10" t="s">
        <v>6</v>
      </c>
      <c r="L1" s="7" t="s">
        <v>9</v>
      </c>
      <c r="M1" s="7" t="s">
        <v>11</v>
      </c>
      <c r="N1" s="7" t="s">
        <v>10</v>
      </c>
      <c r="O1" s="7" t="s">
        <v>14</v>
      </c>
    </row>
    <row r="2" spans="1:15" x14ac:dyDescent="0.45">
      <c r="A2">
        <v>0</v>
      </c>
      <c r="B2">
        <v>0</v>
      </c>
      <c r="C2">
        <f>A2*60+B2</f>
        <v>0</v>
      </c>
      <c r="E2" s="22">
        <v>10.32</v>
      </c>
      <c r="F2" s="12">
        <v>-247</v>
      </c>
      <c r="H2" s="18" t="s">
        <v>19</v>
      </c>
      <c r="I2" s="15" t="s">
        <v>16</v>
      </c>
      <c r="J2" s="3"/>
      <c r="K2" t="s">
        <v>7</v>
      </c>
      <c r="L2">
        <v>50</v>
      </c>
      <c r="M2" s="17">
        <f>(L2*10^-6*0.0133/0.05)+0.000001</f>
        <v>1.4299999999999997E-5</v>
      </c>
      <c r="N2">
        <f>LOG(M2)</f>
        <v>-4.8446639625349386</v>
      </c>
      <c r="O2" s="16">
        <f>F22</f>
        <v>114.1</v>
      </c>
    </row>
    <row r="3" spans="1:15" x14ac:dyDescent="0.45">
      <c r="A3">
        <v>0</v>
      </c>
      <c r="B3">
        <v>15</v>
      </c>
      <c r="C3">
        <f t="shared" ref="C3:C32" si="0">A3*60+B3</f>
        <v>15</v>
      </c>
      <c r="E3" s="22">
        <v>10.194000000000001</v>
      </c>
      <c r="F3" s="12">
        <v>-235.8</v>
      </c>
      <c r="G3" s="7">
        <f>(F3-F2)/(C4-C3)</f>
        <v>0.44799999999999957</v>
      </c>
      <c r="H3" s="19"/>
      <c r="I3" s="12" t="s">
        <v>17</v>
      </c>
      <c r="J3" s="4"/>
      <c r="K3" t="s">
        <v>8</v>
      </c>
      <c r="L3">
        <v>150</v>
      </c>
      <c r="M3" s="17">
        <f t="shared" ref="M3:M6" si="1">(L3*10^-6*0.0133/0.05)+0.000001</f>
        <v>4.0899999999999984E-5</v>
      </c>
      <c r="N3">
        <f t="shared" ref="N3:N6" si="2">LOG(M3)</f>
        <v>-4.3882766919926581</v>
      </c>
      <c r="O3" s="16">
        <f>F25</f>
        <v>115.3</v>
      </c>
    </row>
    <row r="4" spans="1:15" x14ac:dyDescent="0.45">
      <c r="A4">
        <v>0</v>
      </c>
      <c r="B4">
        <v>40</v>
      </c>
      <c r="C4">
        <f t="shared" si="0"/>
        <v>40</v>
      </c>
      <c r="E4" s="22">
        <v>10.029</v>
      </c>
      <c r="F4" s="12">
        <v>-229</v>
      </c>
      <c r="G4" s="7">
        <f t="shared" ref="G4:G32" si="3">(F4-F3)/(C5-C4)</f>
        <v>0.34000000000000058</v>
      </c>
      <c r="H4" s="20"/>
      <c r="J4"/>
      <c r="K4"/>
      <c r="L4">
        <v>400</v>
      </c>
      <c r="M4" s="17">
        <f t="shared" si="1"/>
        <v>1.0739999999999997E-4</v>
      </c>
      <c r="N4">
        <f t="shared" si="2"/>
        <v>-3.9689957186364633</v>
      </c>
      <c r="O4" s="16">
        <f>F27</f>
        <v>118.7</v>
      </c>
    </row>
    <row r="5" spans="1:15" x14ac:dyDescent="0.45">
      <c r="A5">
        <v>1</v>
      </c>
      <c r="B5">
        <v>0</v>
      </c>
      <c r="C5">
        <f t="shared" si="0"/>
        <v>60</v>
      </c>
      <c r="E5" s="22">
        <v>9.8930000000000007</v>
      </c>
      <c r="F5" s="12">
        <v>-223</v>
      </c>
      <c r="G5" s="7">
        <f t="shared" si="3"/>
        <v>0.2</v>
      </c>
      <c r="H5" s="20"/>
      <c r="J5"/>
      <c r="K5"/>
      <c r="L5">
        <v>900</v>
      </c>
      <c r="M5" s="17">
        <f t="shared" si="1"/>
        <v>2.4039999999999996E-4</v>
      </c>
      <c r="N5">
        <f t="shared" si="2"/>
        <v>-3.6190655366692983</v>
      </c>
      <c r="O5" s="16">
        <f>F30</f>
        <v>123.5</v>
      </c>
    </row>
    <row r="6" spans="1:15" x14ac:dyDescent="0.45">
      <c r="A6">
        <v>1</v>
      </c>
      <c r="B6">
        <v>30</v>
      </c>
      <c r="C6">
        <f t="shared" si="0"/>
        <v>90</v>
      </c>
      <c r="E6" s="22">
        <v>9.7119999999999997</v>
      </c>
      <c r="F6" s="12">
        <v>-214.5</v>
      </c>
      <c r="G6" s="7">
        <f t="shared" si="3"/>
        <v>0.42499999999999999</v>
      </c>
      <c r="H6" s="19"/>
      <c r="J6"/>
      <c r="K6"/>
      <c r="L6">
        <v>1900</v>
      </c>
      <c r="M6" s="17">
        <f t="shared" si="1"/>
        <v>5.0639999999999995E-4</v>
      </c>
      <c r="N6">
        <f t="shared" si="2"/>
        <v>-3.2955063029907015</v>
      </c>
      <c r="O6" s="16">
        <f>F32</f>
        <v>127.8</v>
      </c>
    </row>
    <row r="7" spans="1:15" x14ac:dyDescent="0.45">
      <c r="A7">
        <v>1</v>
      </c>
      <c r="B7">
        <v>50</v>
      </c>
      <c r="C7">
        <f t="shared" si="0"/>
        <v>110</v>
      </c>
      <c r="E7" s="22">
        <v>9.5850000000000009</v>
      </c>
      <c r="F7" s="12">
        <v>-208.6</v>
      </c>
      <c r="G7" s="7">
        <f t="shared" si="3"/>
        <v>0.29500000000000026</v>
      </c>
      <c r="H7" s="20"/>
      <c r="I7" s="12" t="s">
        <v>13</v>
      </c>
      <c r="J7"/>
      <c r="K7"/>
      <c r="M7" s="17"/>
    </row>
    <row r="8" spans="1:15" x14ac:dyDescent="0.45">
      <c r="A8">
        <v>2</v>
      </c>
      <c r="B8">
        <v>10</v>
      </c>
      <c r="C8">
        <f t="shared" si="0"/>
        <v>130</v>
      </c>
      <c r="E8" s="22">
        <v>9.4559999999999995</v>
      </c>
      <c r="F8" s="12">
        <v>-200.8</v>
      </c>
      <c r="G8" s="7">
        <f t="shared" si="3"/>
        <v>0.38999999999999913</v>
      </c>
      <c r="H8" s="20"/>
      <c r="J8"/>
      <c r="K8"/>
    </row>
    <row r="9" spans="1:15" x14ac:dyDescent="0.45">
      <c r="A9">
        <v>2</v>
      </c>
      <c r="B9">
        <v>30</v>
      </c>
      <c r="C9">
        <f t="shared" si="0"/>
        <v>150</v>
      </c>
      <c r="E9" s="22">
        <v>9.2850000000000001</v>
      </c>
      <c r="F9" s="12">
        <v>-193.1</v>
      </c>
      <c r="G9" s="7">
        <f t="shared" si="3"/>
        <v>0.38500000000000084</v>
      </c>
      <c r="H9" s="20"/>
      <c r="J9"/>
      <c r="K9"/>
    </row>
    <row r="10" spans="1:15" x14ac:dyDescent="0.45">
      <c r="A10">
        <v>2</v>
      </c>
      <c r="B10">
        <v>50</v>
      </c>
      <c r="C10">
        <f t="shared" si="0"/>
        <v>170</v>
      </c>
      <c r="E10" s="22">
        <v>9.1310000000000002</v>
      </c>
      <c r="F10" s="12">
        <v>-184</v>
      </c>
      <c r="G10" s="7">
        <f t="shared" si="3"/>
        <v>0.22749999999999987</v>
      </c>
      <c r="H10" s="20"/>
      <c r="J10"/>
      <c r="K10"/>
    </row>
    <row r="11" spans="1:15" x14ac:dyDescent="0.45">
      <c r="A11">
        <v>3</v>
      </c>
      <c r="B11">
        <v>30</v>
      </c>
      <c r="C11">
        <f t="shared" si="0"/>
        <v>210</v>
      </c>
      <c r="E11" s="22">
        <v>10.195</v>
      </c>
      <c r="F11" s="12">
        <v>-228.1</v>
      </c>
      <c r="G11" s="7">
        <f t="shared" si="3"/>
        <v>-1.4699999999999998</v>
      </c>
      <c r="H11" s="20" t="s">
        <v>18</v>
      </c>
      <c r="J11"/>
      <c r="K11"/>
    </row>
    <row r="12" spans="1:15" x14ac:dyDescent="0.45">
      <c r="A12">
        <v>4</v>
      </c>
      <c r="B12">
        <v>0</v>
      </c>
      <c r="C12">
        <f t="shared" si="0"/>
        <v>240</v>
      </c>
      <c r="E12" s="22">
        <v>10.063000000000001</v>
      </c>
      <c r="F12" s="12">
        <v>-223.1</v>
      </c>
      <c r="G12" s="7">
        <f t="shared" si="3"/>
        <v>0.5</v>
      </c>
      <c r="H12" s="20"/>
      <c r="J12"/>
      <c r="K12"/>
    </row>
    <row r="13" spans="1:15" x14ac:dyDescent="0.45">
      <c r="A13">
        <v>4</v>
      </c>
      <c r="B13">
        <v>10</v>
      </c>
      <c r="C13">
        <f t="shared" si="0"/>
        <v>250</v>
      </c>
      <c r="E13" s="22">
        <v>10.115</v>
      </c>
      <c r="F13" s="12">
        <v>-223.6</v>
      </c>
      <c r="G13" s="7">
        <f t="shared" si="3"/>
        <v>-0.05</v>
      </c>
      <c r="H13" s="20"/>
      <c r="J13"/>
      <c r="K13"/>
    </row>
    <row r="14" spans="1:15" x14ac:dyDescent="0.45">
      <c r="A14">
        <v>4</v>
      </c>
      <c r="B14">
        <v>20</v>
      </c>
      <c r="C14">
        <f t="shared" si="0"/>
        <v>260</v>
      </c>
      <c r="E14" s="22">
        <v>10.151</v>
      </c>
      <c r="F14" s="12">
        <v>-223.4</v>
      </c>
      <c r="G14" s="7">
        <f t="shared" si="3"/>
        <v>1.9999999999998862E-2</v>
      </c>
      <c r="H14" s="20"/>
      <c r="J14"/>
      <c r="K14"/>
    </row>
    <row r="15" spans="1:15" x14ac:dyDescent="0.45">
      <c r="A15">
        <v>4</v>
      </c>
      <c r="B15">
        <v>30</v>
      </c>
      <c r="C15">
        <f t="shared" si="0"/>
        <v>270</v>
      </c>
      <c r="E15" s="22">
        <v>2.1080000000000001</v>
      </c>
      <c r="F15" s="12">
        <v>91.6</v>
      </c>
      <c r="G15" s="7">
        <f t="shared" si="3"/>
        <v>15.75</v>
      </c>
      <c r="H15" s="20" t="s">
        <v>20</v>
      </c>
      <c r="J15"/>
      <c r="K15"/>
    </row>
    <row r="16" spans="1:15" ht="57" x14ac:dyDescent="0.45">
      <c r="A16">
        <v>4</v>
      </c>
      <c r="B16">
        <v>50</v>
      </c>
      <c r="C16">
        <f t="shared" si="0"/>
        <v>290</v>
      </c>
      <c r="E16" s="22">
        <v>2.0950000000000002</v>
      </c>
      <c r="F16" s="12">
        <v>110.9</v>
      </c>
      <c r="G16" s="7">
        <f t="shared" si="3"/>
        <v>0.64333333333333376</v>
      </c>
      <c r="H16" s="19" t="s">
        <v>21</v>
      </c>
      <c r="J16"/>
      <c r="K16"/>
    </row>
    <row r="17" spans="1:11" x14ac:dyDescent="0.45">
      <c r="A17">
        <v>5</v>
      </c>
      <c r="B17">
        <v>20</v>
      </c>
      <c r="C17">
        <f t="shared" si="0"/>
        <v>320</v>
      </c>
      <c r="E17" s="23">
        <v>2.1030000000000002</v>
      </c>
      <c r="F17" s="22">
        <v>112.1</v>
      </c>
      <c r="G17" s="7">
        <f t="shared" si="3"/>
        <v>0.11999999999999886</v>
      </c>
      <c r="H17" s="19"/>
      <c r="J17"/>
      <c r="K17"/>
    </row>
    <row r="18" spans="1:11" x14ac:dyDescent="0.45">
      <c r="A18">
        <v>5</v>
      </c>
      <c r="B18">
        <v>30</v>
      </c>
      <c r="C18">
        <f t="shared" si="0"/>
        <v>330</v>
      </c>
      <c r="E18" s="22">
        <v>2.101</v>
      </c>
      <c r="F18" s="12">
        <v>112.5</v>
      </c>
      <c r="G18" s="7">
        <f t="shared" si="3"/>
        <v>4.000000000000057E-2</v>
      </c>
      <c r="H18" s="20"/>
      <c r="J18"/>
      <c r="K18"/>
    </row>
    <row r="19" spans="1:11" x14ac:dyDescent="0.45">
      <c r="A19">
        <v>5</v>
      </c>
      <c r="B19">
        <v>40</v>
      </c>
      <c r="C19">
        <f t="shared" si="0"/>
        <v>340</v>
      </c>
      <c r="E19" s="22">
        <v>2.0990000000000002</v>
      </c>
      <c r="F19" s="12">
        <v>112.4</v>
      </c>
      <c r="G19" s="7">
        <f t="shared" si="3"/>
        <v>-9.9999999999994312E-3</v>
      </c>
      <c r="H19" s="20"/>
      <c r="I19" s="9">
        <v>50</v>
      </c>
      <c r="J19"/>
      <c r="K19"/>
    </row>
    <row r="20" spans="1:11" x14ac:dyDescent="0.45">
      <c r="A20">
        <v>5</v>
      </c>
      <c r="B20">
        <v>50</v>
      </c>
      <c r="C20">
        <f t="shared" si="0"/>
        <v>350</v>
      </c>
      <c r="E20" s="22">
        <v>2.0569999999999999</v>
      </c>
      <c r="F20" s="12">
        <v>113.4</v>
      </c>
      <c r="G20" s="7">
        <f t="shared" si="3"/>
        <v>0.1</v>
      </c>
      <c r="H20" s="20"/>
      <c r="J20"/>
      <c r="K20"/>
    </row>
    <row r="21" spans="1:11" x14ac:dyDescent="0.45">
      <c r="A21">
        <v>6</v>
      </c>
      <c r="B21">
        <v>0</v>
      </c>
      <c r="C21">
        <f t="shared" si="0"/>
        <v>360</v>
      </c>
      <c r="E21" s="22">
        <v>2.0680000000000001</v>
      </c>
      <c r="F21" s="12">
        <v>113.8</v>
      </c>
      <c r="G21" s="7">
        <f t="shared" si="3"/>
        <v>7.9999999999998295E-2</v>
      </c>
      <c r="H21" s="20"/>
      <c r="J21"/>
      <c r="K21"/>
    </row>
    <row r="22" spans="1:11" x14ac:dyDescent="0.45">
      <c r="A22">
        <v>6</v>
      </c>
      <c r="B22">
        <v>5</v>
      </c>
      <c r="C22">
        <f t="shared" si="0"/>
        <v>365</v>
      </c>
      <c r="E22" s="22">
        <v>2.06</v>
      </c>
      <c r="F22" s="12">
        <v>114.1</v>
      </c>
      <c r="G22" s="7">
        <f t="shared" si="3"/>
        <v>0.29999999999999716</v>
      </c>
      <c r="H22" s="19"/>
      <c r="I22" s="9">
        <v>100</v>
      </c>
      <c r="J22"/>
      <c r="K22"/>
    </row>
    <row r="23" spans="1:11" x14ac:dyDescent="0.45">
      <c r="A23">
        <v>6</v>
      </c>
      <c r="B23">
        <v>6</v>
      </c>
      <c r="C23">
        <f t="shared" si="0"/>
        <v>366</v>
      </c>
      <c r="E23" s="22">
        <v>1.994</v>
      </c>
      <c r="F23" s="12">
        <v>115.5</v>
      </c>
      <c r="G23" s="7">
        <f t="shared" si="3"/>
        <v>0.10000000000000041</v>
      </c>
      <c r="H23" s="20"/>
      <c r="J23"/>
      <c r="K23"/>
    </row>
    <row r="24" spans="1:11" x14ac:dyDescent="0.45">
      <c r="A24">
        <v>6</v>
      </c>
      <c r="B24">
        <v>20</v>
      </c>
      <c r="C24">
        <f t="shared" si="0"/>
        <v>380</v>
      </c>
      <c r="E24" s="22">
        <v>2.0030000000000001</v>
      </c>
      <c r="F24" s="12">
        <v>115.9</v>
      </c>
      <c r="G24" s="7">
        <f t="shared" si="3"/>
        <v>8.000000000000114E-2</v>
      </c>
      <c r="H24" s="20"/>
      <c r="J24"/>
      <c r="K24"/>
    </row>
    <row r="25" spans="1:11" x14ac:dyDescent="0.45">
      <c r="A25">
        <v>6</v>
      </c>
      <c r="B25">
        <v>25</v>
      </c>
      <c r="C25">
        <f t="shared" si="0"/>
        <v>385</v>
      </c>
      <c r="E25" s="22">
        <v>2.0289999999999999</v>
      </c>
      <c r="F25" s="12">
        <v>115.3</v>
      </c>
      <c r="G25" s="7">
        <f t="shared" si="3"/>
        <v>-0.20000000000000284</v>
      </c>
      <c r="H25" s="20"/>
      <c r="I25" s="9">
        <v>250</v>
      </c>
      <c r="J25"/>
      <c r="K25"/>
    </row>
    <row r="26" spans="1:11" x14ac:dyDescent="0.45">
      <c r="A26">
        <v>6</v>
      </c>
      <c r="B26">
        <v>28</v>
      </c>
      <c r="C26">
        <f t="shared" si="0"/>
        <v>388</v>
      </c>
      <c r="E26" s="22">
        <v>2.0219999999999998</v>
      </c>
      <c r="F26" s="12">
        <v>118.8</v>
      </c>
      <c r="G26" s="7">
        <f t="shared" si="3"/>
        <v>0.23333333333333334</v>
      </c>
      <c r="H26" s="20"/>
      <c r="J26"/>
      <c r="K26"/>
    </row>
    <row r="27" spans="1:11" x14ac:dyDescent="0.45">
      <c r="A27">
        <v>6</v>
      </c>
      <c r="B27">
        <v>43</v>
      </c>
      <c r="C27">
        <f t="shared" si="0"/>
        <v>403</v>
      </c>
      <c r="E27" s="22">
        <v>2.016</v>
      </c>
      <c r="F27" s="12">
        <v>118.7</v>
      </c>
      <c r="G27" s="7">
        <f t="shared" si="3"/>
        <v>-4.9999999999997158E-2</v>
      </c>
      <c r="H27" s="20"/>
      <c r="I27" s="9">
        <v>500</v>
      </c>
      <c r="J27"/>
      <c r="K27"/>
    </row>
    <row r="28" spans="1:11" x14ac:dyDescent="0.45">
      <c r="A28">
        <v>6</v>
      </c>
      <c r="B28">
        <v>45</v>
      </c>
      <c r="C28">
        <f t="shared" si="0"/>
        <v>405</v>
      </c>
      <c r="E28" s="22">
        <v>2.0059999999999998</v>
      </c>
      <c r="F28" s="12">
        <v>121.1</v>
      </c>
      <c r="G28" s="7">
        <f t="shared" si="3"/>
        <v>0.15999999999999942</v>
      </c>
      <c r="H28" s="20"/>
      <c r="J28"/>
      <c r="K28"/>
    </row>
    <row r="29" spans="1:11" x14ac:dyDescent="0.45">
      <c r="A29">
        <v>7</v>
      </c>
      <c r="B29">
        <v>0</v>
      </c>
      <c r="C29">
        <f t="shared" si="0"/>
        <v>420</v>
      </c>
      <c r="E29" s="22">
        <v>2.004</v>
      </c>
      <c r="F29" s="12">
        <v>123.1</v>
      </c>
      <c r="G29" s="7">
        <f t="shared" si="3"/>
        <v>0.2</v>
      </c>
      <c r="H29" s="20"/>
      <c r="J29"/>
      <c r="K29"/>
    </row>
    <row r="30" spans="1:11" x14ac:dyDescent="0.45">
      <c r="A30">
        <v>7</v>
      </c>
      <c r="B30">
        <v>10</v>
      </c>
      <c r="C30">
        <f t="shared" si="0"/>
        <v>430</v>
      </c>
      <c r="E30" s="22">
        <v>2.0049999999999999</v>
      </c>
      <c r="F30" s="12">
        <v>123.5</v>
      </c>
      <c r="G30" s="7">
        <f t="shared" si="3"/>
        <v>0.20000000000000284</v>
      </c>
      <c r="H30" s="20"/>
      <c r="I30" s="9">
        <v>1000</v>
      </c>
      <c r="J30"/>
      <c r="K30"/>
    </row>
    <row r="31" spans="1:11" x14ac:dyDescent="0.45">
      <c r="A31">
        <v>7</v>
      </c>
      <c r="B31">
        <v>12</v>
      </c>
      <c r="C31">
        <f t="shared" si="0"/>
        <v>432</v>
      </c>
      <c r="E31" s="22">
        <v>2.0030000000000001</v>
      </c>
      <c r="F31" s="12">
        <v>127.8</v>
      </c>
      <c r="G31" s="7">
        <f t="shared" si="3"/>
        <v>0.28666666666666646</v>
      </c>
      <c r="H31" s="20"/>
      <c r="J31"/>
      <c r="K31"/>
    </row>
    <row r="32" spans="1:11" x14ac:dyDescent="0.45">
      <c r="A32">
        <v>7</v>
      </c>
      <c r="B32">
        <v>27</v>
      </c>
      <c r="C32">
        <f t="shared" si="0"/>
        <v>447</v>
      </c>
      <c r="E32" s="22">
        <v>1.9970000000000001</v>
      </c>
      <c r="F32" s="12">
        <v>127.8</v>
      </c>
      <c r="G32" s="7">
        <f t="shared" si="3"/>
        <v>0</v>
      </c>
      <c r="H32" s="20"/>
      <c r="J32"/>
      <c r="K32"/>
    </row>
    <row r="33" spans="5:23" x14ac:dyDescent="0.45">
      <c r="E33" s="22"/>
      <c r="H33" s="20"/>
      <c r="J33"/>
      <c r="K33"/>
    </row>
    <row r="34" spans="5:23" x14ac:dyDescent="0.45">
      <c r="E34" s="22"/>
      <c r="H34" s="20"/>
      <c r="J34"/>
      <c r="K34"/>
    </row>
    <row r="35" spans="5:23" x14ac:dyDescent="0.45">
      <c r="E35" s="22"/>
      <c r="H35" s="20"/>
      <c r="J35"/>
      <c r="K35"/>
    </row>
    <row r="36" spans="5:23" x14ac:dyDescent="0.45">
      <c r="E36" s="22"/>
      <c r="H36" s="20"/>
      <c r="J36"/>
      <c r="K36"/>
    </row>
    <row r="37" spans="5:23" x14ac:dyDescent="0.45">
      <c r="E37" s="22"/>
      <c r="H37" s="20"/>
      <c r="J37"/>
      <c r="K37"/>
    </row>
    <row r="38" spans="5:23" x14ac:dyDescent="0.45">
      <c r="E38" s="22"/>
      <c r="H38" s="20"/>
      <c r="J38"/>
      <c r="K38"/>
    </row>
    <row r="39" spans="5:23" x14ac:dyDescent="0.45">
      <c r="E39" s="22"/>
      <c r="H39" s="20"/>
      <c r="J39"/>
      <c r="K39"/>
      <c r="U39" s="2"/>
      <c r="V39" s="2"/>
      <c r="W39" s="2"/>
    </row>
    <row r="40" spans="5:23" x14ac:dyDescent="0.45">
      <c r="E40" s="22"/>
      <c r="H40" s="20"/>
      <c r="J40"/>
      <c r="K40"/>
      <c r="U40" s="1"/>
    </row>
    <row r="41" spans="5:23" x14ac:dyDescent="0.45">
      <c r="E41" s="22"/>
      <c r="H41" s="20"/>
      <c r="J41"/>
      <c r="K41"/>
      <c r="U41" s="1"/>
    </row>
    <row r="42" spans="5:23" x14ac:dyDescent="0.45">
      <c r="E42" s="22"/>
      <c r="H42" s="20"/>
      <c r="J42"/>
      <c r="K42"/>
    </row>
    <row r="43" spans="5:23" x14ac:dyDescent="0.45">
      <c r="E43" s="22"/>
      <c r="H43" s="20"/>
      <c r="J43"/>
      <c r="K43"/>
    </row>
    <row r="44" spans="5:23" x14ac:dyDescent="0.45">
      <c r="E44" s="22"/>
      <c r="H44" s="20"/>
      <c r="J44"/>
      <c r="K44"/>
    </row>
    <row r="45" spans="5:23" x14ac:dyDescent="0.45">
      <c r="E45" s="22"/>
      <c r="H45" s="20"/>
      <c r="J45"/>
      <c r="K45"/>
    </row>
    <row r="46" spans="5:23" x14ac:dyDescent="0.45">
      <c r="E46" s="22"/>
      <c r="H46" s="20"/>
      <c r="J46"/>
      <c r="K46"/>
    </row>
    <row r="47" spans="5:23" x14ac:dyDescent="0.45">
      <c r="E47" s="22"/>
      <c r="H47" s="20"/>
      <c r="J47"/>
      <c r="K47"/>
    </row>
    <row r="48" spans="5:23" x14ac:dyDescent="0.45">
      <c r="E48" s="22"/>
      <c r="H48" s="20"/>
      <c r="J48"/>
      <c r="K48"/>
    </row>
    <row r="49" spans="5:11" x14ac:dyDescent="0.45">
      <c r="E49" s="22"/>
      <c r="H49" s="20"/>
      <c r="J49"/>
      <c r="K49"/>
    </row>
    <row r="50" spans="5:11" x14ac:dyDescent="0.45">
      <c r="E50" s="22"/>
      <c r="H50" s="20"/>
      <c r="J50"/>
      <c r="K50"/>
    </row>
    <row r="51" spans="5:11" x14ac:dyDescent="0.45">
      <c r="E51" s="22"/>
      <c r="H51" s="20"/>
      <c r="J51"/>
      <c r="K51"/>
    </row>
    <row r="52" spans="5:11" x14ac:dyDescent="0.45">
      <c r="E52" s="22"/>
      <c r="H52" s="20"/>
      <c r="J52"/>
      <c r="K52"/>
    </row>
    <row r="53" spans="5:11" x14ac:dyDescent="0.45">
      <c r="E53" s="22"/>
      <c r="H53" s="20"/>
      <c r="J53"/>
      <c r="K53"/>
    </row>
    <row r="54" spans="5:11" x14ac:dyDescent="0.45">
      <c r="E54" s="22"/>
      <c r="H54" s="20"/>
      <c r="J54"/>
      <c r="K54"/>
    </row>
    <row r="55" spans="5:11" x14ac:dyDescent="0.45">
      <c r="E55" s="22"/>
      <c r="H55" s="20"/>
      <c r="J55"/>
      <c r="K55"/>
    </row>
    <row r="56" spans="5:11" x14ac:dyDescent="0.45">
      <c r="E56" s="22"/>
      <c r="H56" s="20"/>
      <c r="J56"/>
      <c r="K56"/>
    </row>
    <row r="57" spans="5:11" x14ac:dyDescent="0.45">
      <c r="E57" s="22"/>
      <c r="H57" s="20"/>
      <c r="J57"/>
      <c r="K57"/>
    </row>
    <row r="58" spans="5:11" x14ac:dyDescent="0.45">
      <c r="E58" s="22"/>
      <c r="H58" s="20"/>
      <c r="J58"/>
      <c r="K58"/>
    </row>
    <row r="59" spans="5:11" x14ac:dyDescent="0.45">
      <c r="E59" s="22"/>
      <c r="H59" s="20"/>
      <c r="J59"/>
      <c r="K59"/>
    </row>
    <row r="60" spans="5:11" x14ac:dyDescent="0.45">
      <c r="E60" s="22"/>
      <c r="H60" s="20"/>
      <c r="J60"/>
      <c r="K60"/>
    </row>
    <row r="61" spans="5:11" x14ac:dyDescent="0.45">
      <c r="E61" s="22"/>
      <c r="H61" s="20"/>
      <c r="J61"/>
      <c r="K61"/>
    </row>
    <row r="62" spans="5:11" x14ac:dyDescent="0.45">
      <c r="E62" s="22"/>
      <c r="H62" s="20"/>
      <c r="J62"/>
      <c r="K62"/>
    </row>
    <row r="63" spans="5:11" x14ac:dyDescent="0.45">
      <c r="E63" s="22"/>
      <c r="H63" s="20"/>
      <c r="J63"/>
      <c r="K63"/>
    </row>
    <row r="64" spans="5:11" x14ac:dyDescent="0.45">
      <c r="E64" s="22"/>
      <c r="H64" s="20"/>
      <c r="J64"/>
      <c r="K64"/>
    </row>
    <row r="65" spans="5:11" x14ac:dyDescent="0.45">
      <c r="E65" s="22"/>
      <c r="H65" s="20"/>
      <c r="J65"/>
      <c r="K65"/>
    </row>
    <row r="66" spans="5:11" x14ac:dyDescent="0.45">
      <c r="E66" s="22"/>
      <c r="H66" s="19"/>
      <c r="J66"/>
      <c r="K66"/>
    </row>
    <row r="67" spans="5:11" x14ac:dyDescent="0.45">
      <c r="E67" s="22"/>
      <c r="H67" s="20"/>
      <c r="J67"/>
      <c r="K67"/>
    </row>
    <row r="68" spans="5:11" x14ac:dyDescent="0.45">
      <c r="E68" s="22"/>
      <c r="H68" s="20"/>
      <c r="J68"/>
      <c r="K68"/>
    </row>
    <row r="69" spans="5:11" x14ac:dyDescent="0.45">
      <c r="E69" s="22"/>
      <c r="H69" s="20"/>
      <c r="J69"/>
      <c r="K69"/>
    </row>
    <row r="70" spans="5:11" x14ac:dyDescent="0.45">
      <c r="E70" s="22"/>
      <c r="H70" s="20"/>
      <c r="J70"/>
      <c r="K70"/>
    </row>
    <row r="71" spans="5:11" x14ac:dyDescent="0.45">
      <c r="E71" s="22"/>
      <c r="H71" s="18"/>
      <c r="J71"/>
      <c r="K71"/>
    </row>
    <row r="72" spans="5:11" x14ac:dyDescent="0.45">
      <c r="E72" s="22"/>
      <c r="H72" s="18"/>
      <c r="J72"/>
      <c r="K72"/>
    </row>
    <row r="73" spans="5:11" x14ac:dyDescent="0.45">
      <c r="E73" s="22"/>
      <c r="H73" s="18"/>
      <c r="J73"/>
      <c r="K73"/>
    </row>
    <row r="74" spans="5:11" x14ac:dyDescent="0.45">
      <c r="H74" s="20"/>
      <c r="J74"/>
      <c r="K74"/>
    </row>
    <row r="75" spans="5:11" x14ac:dyDescent="0.45">
      <c r="H75" s="20"/>
      <c r="J75"/>
      <c r="K75"/>
    </row>
    <row r="76" spans="5:11" x14ac:dyDescent="0.45">
      <c r="H76" s="20"/>
      <c r="J76"/>
      <c r="K76"/>
    </row>
    <row r="77" spans="5:11" x14ac:dyDescent="0.45">
      <c r="H77" s="20"/>
      <c r="J77"/>
      <c r="K77"/>
    </row>
    <row r="78" spans="5:11" x14ac:dyDescent="0.45">
      <c r="H78" s="20"/>
      <c r="J78"/>
      <c r="K78"/>
    </row>
    <row r="79" spans="5:11" x14ac:dyDescent="0.45">
      <c r="H79" s="20"/>
      <c r="J79"/>
      <c r="K79"/>
    </row>
    <row r="80" spans="5:11" x14ac:dyDescent="0.45">
      <c r="H80" s="20"/>
      <c r="J80"/>
      <c r="K80"/>
    </row>
    <row r="81" spans="8:11" x14ac:dyDescent="0.45">
      <c r="H81" s="20"/>
      <c r="J81"/>
      <c r="K81"/>
    </row>
    <row r="82" spans="8:11" x14ac:dyDescent="0.45">
      <c r="H82" s="20"/>
      <c r="J82"/>
      <c r="K82"/>
    </row>
    <row r="83" spans="8:11" x14ac:dyDescent="0.45">
      <c r="H83" s="20"/>
      <c r="J83"/>
      <c r="K83"/>
    </row>
    <row r="84" spans="8:11" x14ac:dyDescent="0.45">
      <c r="H84" s="20"/>
      <c r="J84"/>
      <c r="K84"/>
    </row>
    <row r="85" spans="8:11" x14ac:dyDescent="0.45">
      <c r="H85" s="20"/>
      <c r="J85"/>
      <c r="K85"/>
    </row>
    <row r="86" spans="8:11" x14ac:dyDescent="0.45">
      <c r="H86" s="20"/>
      <c r="J86"/>
      <c r="K86"/>
    </row>
    <row r="87" spans="8:11" x14ac:dyDescent="0.45">
      <c r="H87" s="20"/>
      <c r="J87"/>
      <c r="K87"/>
    </row>
    <row r="88" spans="8:11" x14ac:dyDescent="0.45">
      <c r="H88" s="19"/>
      <c r="J88"/>
      <c r="K88"/>
    </row>
    <row r="89" spans="8:11" x14ac:dyDescent="0.45">
      <c r="H89" s="20"/>
      <c r="J89"/>
      <c r="K89"/>
    </row>
    <row r="90" spans="8:11" x14ac:dyDescent="0.45">
      <c r="H90" s="20"/>
      <c r="J90"/>
      <c r="K90"/>
    </row>
    <row r="91" spans="8:11" x14ac:dyDescent="0.45">
      <c r="H91" s="20"/>
      <c r="J91"/>
      <c r="K91"/>
    </row>
    <row r="92" spans="8:11" x14ac:dyDescent="0.45">
      <c r="H92" s="20"/>
      <c r="J92"/>
      <c r="K92"/>
    </row>
    <row r="93" spans="8:11" x14ac:dyDescent="0.45">
      <c r="H93" s="20"/>
      <c r="J93"/>
      <c r="K93"/>
    </row>
    <row r="94" spans="8:11" x14ac:dyDescent="0.45">
      <c r="H94" s="20"/>
      <c r="J94"/>
      <c r="K94"/>
    </row>
    <row r="95" spans="8:11" x14ac:dyDescent="0.45">
      <c r="H95" s="18"/>
      <c r="J95"/>
      <c r="K95"/>
    </row>
    <row r="96" spans="8:11" x14ac:dyDescent="0.45">
      <c r="H96" s="20"/>
      <c r="J96"/>
      <c r="K96"/>
    </row>
    <row r="97" spans="8:11" x14ac:dyDescent="0.45">
      <c r="H97" s="20"/>
      <c r="J97"/>
      <c r="K97"/>
    </row>
    <row r="98" spans="8:11" x14ac:dyDescent="0.45">
      <c r="H98" s="20"/>
      <c r="J98"/>
      <c r="K98"/>
    </row>
    <row r="99" spans="8:11" x14ac:dyDescent="0.45">
      <c r="H99" s="20"/>
      <c r="J99"/>
      <c r="K99"/>
    </row>
    <row r="100" spans="8:11" x14ac:dyDescent="0.45">
      <c r="H100" s="20"/>
      <c r="J100"/>
      <c r="K100"/>
    </row>
    <row r="101" spans="8:11" x14ac:dyDescent="0.45">
      <c r="H101" s="20"/>
      <c r="J101"/>
      <c r="K101"/>
    </row>
    <row r="102" spans="8:11" x14ac:dyDescent="0.45">
      <c r="H102" s="20"/>
      <c r="J102"/>
      <c r="K102"/>
    </row>
    <row r="103" spans="8:11" x14ac:dyDescent="0.45">
      <c r="H103" s="20"/>
      <c r="J103"/>
      <c r="K103"/>
    </row>
    <row r="104" spans="8:11" x14ac:dyDescent="0.45">
      <c r="H104" s="20"/>
      <c r="J104"/>
      <c r="K104"/>
    </row>
    <row r="105" spans="8:11" x14ac:dyDescent="0.45">
      <c r="H105" s="20"/>
      <c r="J105"/>
      <c r="K105"/>
    </row>
    <row r="106" spans="8:11" x14ac:dyDescent="0.45">
      <c r="H106" s="20"/>
      <c r="J106"/>
      <c r="K106"/>
    </row>
    <row r="107" spans="8:11" x14ac:dyDescent="0.45">
      <c r="H107" s="20"/>
      <c r="J107"/>
      <c r="K107"/>
    </row>
    <row r="108" spans="8:11" x14ac:dyDescent="0.45">
      <c r="H108" s="20"/>
      <c r="J108"/>
      <c r="K108"/>
    </row>
    <row r="109" spans="8:11" x14ac:dyDescent="0.45">
      <c r="H109" s="20"/>
      <c r="J109"/>
      <c r="K109"/>
    </row>
    <row r="110" spans="8:11" x14ac:dyDescent="0.45">
      <c r="H110" s="20"/>
      <c r="J110"/>
      <c r="K110"/>
    </row>
    <row r="111" spans="8:11" x14ac:dyDescent="0.45">
      <c r="H111" s="20"/>
      <c r="J111"/>
      <c r="K111"/>
    </row>
    <row r="112" spans="8:11" x14ac:dyDescent="0.45">
      <c r="H112" s="20"/>
      <c r="J112"/>
      <c r="K112"/>
    </row>
    <row r="113" spans="8:11" x14ac:dyDescent="0.45">
      <c r="H113" s="20"/>
      <c r="J113"/>
      <c r="K113"/>
    </row>
    <row r="114" spans="8:11" x14ac:dyDescent="0.45">
      <c r="H114" s="20"/>
      <c r="J114"/>
      <c r="K114"/>
    </row>
    <row r="115" spans="8:11" x14ac:dyDescent="0.45">
      <c r="H115" s="20"/>
      <c r="J115"/>
      <c r="K115"/>
    </row>
    <row r="116" spans="8:11" x14ac:dyDescent="0.45">
      <c r="H116" s="20"/>
      <c r="J116"/>
      <c r="K116"/>
    </row>
    <row r="117" spans="8:11" x14ac:dyDescent="0.45">
      <c r="H117" s="20"/>
      <c r="J117"/>
      <c r="K117"/>
    </row>
    <row r="118" spans="8:11" x14ac:dyDescent="0.45">
      <c r="H118" s="20"/>
      <c r="J118"/>
      <c r="K118"/>
    </row>
    <row r="119" spans="8:11" x14ac:dyDescent="0.45">
      <c r="H119" s="20"/>
      <c r="J119"/>
      <c r="K119"/>
    </row>
    <row r="120" spans="8:11" x14ac:dyDescent="0.45">
      <c r="H120" s="20"/>
      <c r="J120"/>
      <c r="K120"/>
    </row>
    <row r="121" spans="8:11" x14ac:dyDescent="0.45">
      <c r="H121" s="20"/>
      <c r="J121"/>
      <c r="K121"/>
    </row>
    <row r="122" spans="8:11" x14ac:dyDescent="0.45">
      <c r="H122" s="20"/>
      <c r="J122"/>
      <c r="K122"/>
    </row>
    <row r="123" spans="8:11" x14ac:dyDescent="0.45">
      <c r="H123" s="20"/>
      <c r="J123"/>
      <c r="K123"/>
    </row>
    <row r="124" spans="8:11" x14ac:dyDescent="0.45">
      <c r="H124" s="20"/>
      <c r="J124"/>
      <c r="K124"/>
    </row>
    <row r="125" spans="8:11" x14ac:dyDescent="0.45">
      <c r="H125" s="20"/>
      <c r="J125"/>
      <c r="K125"/>
    </row>
    <row r="126" spans="8:11" x14ac:dyDescent="0.45">
      <c r="H126" s="20"/>
      <c r="J126"/>
      <c r="K126"/>
    </row>
    <row r="127" spans="8:11" x14ac:dyDescent="0.45">
      <c r="H127" s="20"/>
      <c r="J127"/>
      <c r="K127"/>
    </row>
    <row r="128" spans="8:11" x14ac:dyDescent="0.45">
      <c r="H128" s="20"/>
      <c r="J128"/>
      <c r="K128"/>
    </row>
    <row r="129" spans="8:11" x14ac:dyDescent="0.45">
      <c r="H129" s="20"/>
      <c r="J129"/>
      <c r="K129"/>
    </row>
    <row r="130" spans="8:11" x14ac:dyDescent="0.45">
      <c r="H130" s="20"/>
      <c r="J130"/>
      <c r="K130"/>
    </row>
    <row r="131" spans="8:11" x14ac:dyDescent="0.45">
      <c r="H131" s="20"/>
      <c r="J131"/>
      <c r="K131"/>
    </row>
    <row r="132" spans="8:11" x14ac:dyDescent="0.45">
      <c r="H132" s="20"/>
      <c r="J132"/>
      <c r="K132"/>
    </row>
    <row r="133" spans="8:11" x14ac:dyDescent="0.45">
      <c r="H133" s="20"/>
      <c r="J133"/>
      <c r="K133"/>
    </row>
    <row r="134" spans="8:11" x14ac:dyDescent="0.45">
      <c r="H134" s="20"/>
      <c r="J134"/>
      <c r="K134"/>
    </row>
    <row r="135" spans="8:11" x14ac:dyDescent="0.45">
      <c r="H135" s="20"/>
      <c r="J135"/>
      <c r="K135"/>
    </row>
    <row r="136" spans="8:11" x14ac:dyDescent="0.45">
      <c r="H136" s="20"/>
      <c r="J136"/>
      <c r="K136"/>
    </row>
    <row r="137" spans="8:11" x14ac:dyDescent="0.45">
      <c r="H137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DD55-0325-4D8F-BB57-8580B1A783ED}">
  <dimension ref="A1"/>
  <sheetViews>
    <sheetView view="pageBreakPreview" zoomScale="83" zoomScaleNormal="100" zoomScaleSheetLayoutView="110" workbookViewId="0">
      <selection activeCell="K13" sqref="K13"/>
    </sheetView>
  </sheetViews>
  <sheetFormatPr defaultRowHeight="14.25" x14ac:dyDescent="0.45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0B1E819965C54AAED4AC9CB7189CB9" ma:contentTypeVersion="7" ma:contentTypeDescription="Create a new document." ma:contentTypeScope="" ma:versionID="128cafc9cb5868572ed63e733ab11b05">
  <xsd:schema xmlns:xsd="http://www.w3.org/2001/XMLSchema" xmlns:xs="http://www.w3.org/2001/XMLSchema" xmlns:p="http://schemas.microsoft.com/office/2006/metadata/properties" xmlns:ns3="c3ae70aa-e292-4eeb-86bd-cde5745fbac6" xmlns:ns4="dc1c8d2e-52f9-49ae-9717-ded0fd3052e0" targetNamespace="http://schemas.microsoft.com/office/2006/metadata/properties" ma:root="true" ma:fieldsID="99ad7469c50ef131f6c8c6f0a4fdc6a6" ns3:_="" ns4:_="">
    <xsd:import namespace="c3ae70aa-e292-4eeb-86bd-cde5745fbac6"/>
    <xsd:import namespace="dc1c8d2e-52f9-49ae-9717-ded0fd3052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ae70aa-e292-4eeb-86bd-cde5745fba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c8d2e-52f9-49ae-9717-ded0fd3052e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ae70aa-e292-4eeb-86bd-cde5745fbac6" xsi:nil="true"/>
  </documentManagement>
</p:properties>
</file>

<file path=customXml/itemProps1.xml><?xml version="1.0" encoding="utf-8"?>
<ds:datastoreItem xmlns:ds="http://schemas.openxmlformats.org/officeDocument/2006/customXml" ds:itemID="{AC2D3631-3A12-4489-A2E1-5AF9A8B1E8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ae70aa-e292-4eeb-86bd-cde5745fbac6"/>
    <ds:schemaRef ds:uri="dc1c8d2e-52f9-49ae-9717-ded0fd3052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06CABA-568C-44CD-B642-6FB6A02CCB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707B0D-33E1-496F-BC06-C31273D01B94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c3ae70aa-e292-4eeb-86bd-cde5745fbac6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dc1c8d2e-52f9-49ae-9717-ded0fd3052e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 19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Smith</dc:creator>
  <cp:keywords/>
  <dc:description/>
  <cp:lastModifiedBy>Yu-Hsuan Tai</cp:lastModifiedBy>
  <cp:revision/>
  <dcterms:created xsi:type="dcterms:W3CDTF">2023-05-04T13:32:50Z</dcterms:created>
  <dcterms:modified xsi:type="dcterms:W3CDTF">2023-10-22T20:34:00Z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0x010100EA0B1E819965C54AAED4AC9CB7189CB9</vt:lpwstr>
  </property>
</Properties>
</file>