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esktop\Course 1\"/>
    </mc:Choice>
  </mc:AlternateContent>
  <xr:revisionPtr revIDLastSave="0" documentId="13_ncr:1_{FA5864DF-2D65-4428-9B6C-C8C565016AB2}" xr6:coauthVersionLast="28" xr6:coauthVersionMax="28" xr10:uidLastSave="{00000000-0000-0000-0000-000000000000}"/>
  <bookViews>
    <workbookView xWindow="0" yWindow="0" windowWidth="23040" windowHeight="9048" xr2:uid="{6F3CF818-8B22-40F2-8DFF-2DA90565D4E6}"/>
  </bookViews>
  <sheets>
    <sheet name="Data" sheetId="1" r:id="rId1"/>
    <sheet name="Descriptive statistics" sheetId="2" r:id="rId2"/>
    <sheet name="Correlation" sheetId="3" r:id="rId3"/>
    <sheet name="t test" sheetId="6" r:id="rId4"/>
    <sheet name="Regression" sheetId="7" r:id="rId5"/>
  </sheets>
  <definedNames>
    <definedName name="ExternalData_1" localSheetId="0" hidden="1">Data!$A$1:$G$32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C22" i="7"/>
  <c r="E35" i="1"/>
  <c r="E34" i="1"/>
  <c r="I32" i="1"/>
  <c r="H32" i="1"/>
  <c r="H31" i="1"/>
  <c r="I31" i="1" s="1"/>
  <c r="I30" i="1"/>
  <c r="H30" i="1"/>
  <c r="H29" i="1"/>
  <c r="I29" i="1" s="1"/>
  <c r="I28" i="1"/>
  <c r="H28" i="1"/>
  <c r="H27" i="1"/>
  <c r="I27" i="1" s="1"/>
  <c r="I26" i="1"/>
  <c r="H26" i="1"/>
  <c r="H25" i="1"/>
  <c r="I25" i="1" s="1"/>
  <c r="I24" i="1"/>
  <c r="H24" i="1"/>
  <c r="H23" i="1"/>
  <c r="I23" i="1" s="1"/>
  <c r="I22" i="1"/>
  <c r="H22" i="1"/>
  <c r="H21" i="1"/>
  <c r="I21" i="1" s="1"/>
  <c r="I20" i="1"/>
  <c r="H20" i="1"/>
  <c r="H19" i="1"/>
  <c r="I19" i="1" s="1"/>
  <c r="I18" i="1"/>
  <c r="H18" i="1"/>
  <c r="H17" i="1"/>
  <c r="I17" i="1" s="1"/>
  <c r="I16" i="1"/>
  <c r="H16" i="1"/>
  <c r="H15" i="1"/>
  <c r="I15" i="1" s="1"/>
  <c r="I14" i="1"/>
  <c r="H14" i="1"/>
  <c r="H13" i="1"/>
  <c r="I13" i="1" s="1"/>
  <c r="I12" i="1"/>
  <c r="H12" i="1"/>
  <c r="H11" i="1"/>
  <c r="I11" i="1" s="1"/>
  <c r="I10" i="1"/>
  <c r="H10" i="1"/>
  <c r="H9" i="1"/>
  <c r="I9" i="1" s="1"/>
  <c r="I8" i="1"/>
  <c r="H8" i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I3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emonade2016" description="Connection to the 'Lemonade2016' query in the workbook." type="5" refreshedVersion="6" background="1" saveData="1">
    <dbPr connection="Provider=Microsoft.Mashup.OleDb.1;Data Source=$Workbook$;Location=Lemonade2016;Extended Properties=&quot;&quot;" command="SELECT * FROM [Lemonade2016]"/>
  </connection>
</connections>
</file>

<file path=xl/sharedStrings.xml><?xml version="1.0" encoding="utf-8"?>
<sst xmlns="http://schemas.openxmlformats.org/spreadsheetml/2006/main" count="155" uniqueCount="64">
  <si>
    <t>Date</t>
  </si>
  <si>
    <t>Location</t>
  </si>
  <si>
    <t>Lemon</t>
  </si>
  <si>
    <t>Orange</t>
  </si>
  <si>
    <t>Temperature</t>
  </si>
  <si>
    <t>Leaflets</t>
  </si>
  <si>
    <t>Price</t>
  </si>
  <si>
    <t>Sales</t>
  </si>
  <si>
    <t>Revenue</t>
  </si>
  <si>
    <t>Park</t>
  </si>
  <si>
    <t>Beach</t>
  </si>
  <si>
    <t xml:space="preserve">min temp = </t>
  </si>
  <si>
    <t xml:space="preserve">max temp =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</si>
  <si>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</si>
  <si>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</si>
  <si>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</si>
  <si>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</si>
  <si>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</si>
  <si>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</si>
  <si>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</si>
  <si>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</si>
  <si>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</si>
  <si>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</si>
  <si>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</si>
  <si>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</si>
  <si>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</si>
  <si>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</si>
  <si>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</si>
  <si>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</si>
  <si>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</si>
  <si>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</si>
  <si>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</si>
  <si>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</si>
  <si>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</si>
  <si>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</si>
  <si>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</si>
  <si>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</si>
  <si>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</si>
  <si>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</si>
  <si>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</si>
  <si>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</si>
  <si>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</si>
  <si>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</si>
  <si>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</si>
  <si>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</si>
  <si>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</si>
  <si>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</si>
  <si>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</si>
  <si>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</si>
  <si>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</si>
  <si>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</si>
  <si>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</si>
  <si>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</si>
  <si>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</si>
  <si>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</si>
  <si>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</si>
  <si>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</si>
  <si>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</si>
  <si>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</si>
  <si>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</si>
  <si>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</si>
  <si>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</si>
  <si>
    <t>when leaflets increased to 120</t>
  </si>
  <si>
    <t>when leaflets =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</si>
</sst>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Fill="1"/>
    <xf numFmtId="44" fontId="0" fillId="0" borderId="0" xfId="0" applyNumberFormat="1" applyFont="1" applyFill="1"/>
    <xf numFmtId="0" fontId="0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13.798014310521324</c:v>
                </c:pt>
                <c:pt idx="1">
                  <c:v>9.3014803877524628</c:v>
                </c:pt>
                <c:pt idx="2">
                  <c:v>7.2964721234697549</c:v>
                </c:pt>
                <c:pt idx="3">
                  <c:v>51.02082669897635</c:v>
                </c:pt>
                <c:pt idx="4">
                  <c:v>18.819208251230123</c:v>
                </c:pt>
                <c:pt idx="5">
                  <c:v>-11.181189226091902</c:v>
                </c:pt>
                <c:pt idx="6">
                  <c:v>-22.425592632923212</c:v>
                </c:pt>
                <c:pt idx="7">
                  <c:v>-18.132998525402172</c:v>
                </c:pt>
                <c:pt idx="8">
                  <c:v>-17.478791597895622</c:v>
                </c:pt>
                <c:pt idx="9">
                  <c:v>-23.53006667268852</c:v>
                </c:pt>
                <c:pt idx="10">
                  <c:v>10.077873444307897</c:v>
                </c:pt>
                <c:pt idx="11">
                  <c:v>19.123742777496091</c:v>
                </c:pt>
                <c:pt idx="12">
                  <c:v>-2.6383884928128793</c:v>
                </c:pt>
                <c:pt idx="13">
                  <c:v>-9.1399306798644204</c:v>
                </c:pt>
                <c:pt idx="14">
                  <c:v>-5.2023910432832281</c:v>
                </c:pt>
                <c:pt idx="15">
                  <c:v>2.9429440653875076</c:v>
                </c:pt>
                <c:pt idx="16">
                  <c:v>-14.095993113338409</c:v>
                </c:pt>
                <c:pt idx="17">
                  <c:v>14.554731962743062</c:v>
                </c:pt>
                <c:pt idx="18">
                  <c:v>23.998066920539515</c:v>
                </c:pt>
                <c:pt idx="19">
                  <c:v>-42.282952697170629</c:v>
                </c:pt>
                <c:pt idx="20">
                  <c:v>-3.3018568187657991</c:v>
                </c:pt>
                <c:pt idx="21">
                  <c:v>8.0562741497945751</c:v>
                </c:pt>
                <c:pt idx="22">
                  <c:v>3.1094731147670132</c:v>
                </c:pt>
                <c:pt idx="23">
                  <c:v>1.3612061533825681</c:v>
                </c:pt>
                <c:pt idx="24">
                  <c:v>27.467604083327387</c:v>
                </c:pt>
                <c:pt idx="25">
                  <c:v>2.3812631851591846</c:v>
                </c:pt>
                <c:pt idx="26">
                  <c:v>-9.6279903368046007</c:v>
                </c:pt>
                <c:pt idx="27">
                  <c:v>-10.925990185930345</c:v>
                </c:pt>
                <c:pt idx="28">
                  <c:v>-10.732464376569851</c:v>
                </c:pt>
                <c:pt idx="29">
                  <c:v>-7.7274561122872001</c:v>
                </c:pt>
                <c:pt idx="30">
                  <c:v>-4.8851291170248459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68-4D10-91D0-AA171250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01824"/>
        <c:axId val="835302480"/>
      </c:scatterChart>
      <c:valAx>
        <c:axId val="8353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302480"/>
        <c:crosses val="autoZero"/>
        <c:crossBetween val="midCat"/>
      </c:valAx>
      <c:valAx>
        <c:axId val="83530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30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110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13.798014310521324</c:v>
                </c:pt>
                <c:pt idx="1">
                  <c:v>9.3014803877524628</c:v>
                </c:pt>
                <c:pt idx="2">
                  <c:v>7.2964721234697549</c:v>
                </c:pt>
                <c:pt idx="3">
                  <c:v>51.02082669897635</c:v>
                </c:pt>
                <c:pt idx="4">
                  <c:v>18.819208251230123</c:v>
                </c:pt>
                <c:pt idx="5">
                  <c:v>-11.181189226091902</c:v>
                </c:pt>
                <c:pt idx="6">
                  <c:v>-22.425592632923212</c:v>
                </c:pt>
                <c:pt idx="7">
                  <c:v>-18.132998525402172</c:v>
                </c:pt>
                <c:pt idx="8">
                  <c:v>-17.478791597895622</c:v>
                </c:pt>
                <c:pt idx="9">
                  <c:v>-23.53006667268852</c:v>
                </c:pt>
                <c:pt idx="10">
                  <c:v>10.077873444307897</c:v>
                </c:pt>
                <c:pt idx="11">
                  <c:v>19.123742777496091</c:v>
                </c:pt>
                <c:pt idx="12">
                  <c:v>-2.6383884928128793</c:v>
                </c:pt>
                <c:pt idx="13">
                  <c:v>-9.1399306798644204</c:v>
                </c:pt>
                <c:pt idx="14">
                  <c:v>-5.2023910432832281</c:v>
                </c:pt>
                <c:pt idx="15">
                  <c:v>2.9429440653875076</c:v>
                </c:pt>
                <c:pt idx="16">
                  <c:v>-14.095993113338409</c:v>
                </c:pt>
                <c:pt idx="17">
                  <c:v>14.554731962743062</c:v>
                </c:pt>
                <c:pt idx="18">
                  <c:v>23.998066920539515</c:v>
                </c:pt>
                <c:pt idx="19">
                  <c:v>-42.282952697170629</c:v>
                </c:pt>
                <c:pt idx="20">
                  <c:v>-3.3018568187657991</c:v>
                </c:pt>
                <c:pt idx="21">
                  <c:v>8.0562741497945751</c:v>
                </c:pt>
                <c:pt idx="22">
                  <c:v>3.1094731147670132</c:v>
                </c:pt>
                <c:pt idx="23">
                  <c:v>1.3612061533825681</c:v>
                </c:pt>
                <c:pt idx="24">
                  <c:v>27.467604083327387</c:v>
                </c:pt>
                <c:pt idx="25">
                  <c:v>2.3812631851591846</c:v>
                </c:pt>
                <c:pt idx="26">
                  <c:v>-9.6279903368046007</c:v>
                </c:pt>
                <c:pt idx="27">
                  <c:v>-10.925990185930345</c:v>
                </c:pt>
                <c:pt idx="28">
                  <c:v>-10.732464376569851</c:v>
                </c:pt>
                <c:pt idx="29">
                  <c:v>-7.7274561122872001</c:v>
                </c:pt>
                <c:pt idx="30">
                  <c:v>-4.8851291170248459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0-498F-AF2F-FFF262DF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1704"/>
        <c:axId val="417903016"/>
      </c:scatterChart>
      <c:valAx>
        <c:axId val="41790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903016"/>
        <c:crosses val="autoZero"/>
        <c:crossBetween val="midCat"/>
      </c:valAx>
      <c:valAx>
        <c:axId val="417903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901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13.798014310521324</c:v>
                </c:pt>
                <c:pt idx="1">
                  <c:v>9.3014803877524628</c:v>
                </c:pt>
                <c:pt idx="2">
                  <c:v>7.2964721234697549</c:v>
                </c:pt>
                <c:pt idx="3">
                  <c:v>51.02082669897635</c:v>
                </c:pt>
                <c:pt idx="4">
                  <c:v>18.819208251230123</c:v>
                </c:pt>
                <c:pt idx="5">
                  <c:v>-11.181189226091902</c:v>
                </c:pt>
                <c:pt idx="6">
                  <c:v>-22.425592632923212</c:v>
                </c:pt>
                <c:pt idx="7">
                  <c:v>-18.132998525402172</c:v>
                </c:pt>
                <c:pt idx="8">
                  <c:v>-17.478791597895622</c:v>
                </c:pt>
                <c:pt idx="9">
                  <c:v>-23.53006667268852</c:v>
                </c:pt>
                <c:pt idx="10">
                  <c:v>10.077873444307897</c:v>
                </c:pt>
                <c:pt idx="11">
                  <c:v>19.123742777496091</c:v>
                </c:pt>
                <c:pt idx="12">
                  <c:v>-2.6383884928128793</c:v>
                </c:pt>
                <c:pt idx="13">
                  <c:v>-9.1399306798644204</c:v>
                </c:pt>
                <c:pt idx="14">
                  <c:v>-5.2023910432832281</c:v>
                </c:pt>
                <c:pt idx="15">
                  <c:v>2.9429440653875076</c:v>
                </c:pt>
                <c:pt idx="16">
                  <c:v>-14.095993113338409</c:v>
                </c:pt>
                <c:pt idx="17">
                  <c:v>14.554731962743062</c:v>
                </c:pt>
                <c:pt idx="18">
                  <c:v>23.998066920539515</c:v>
                </c:pt>
                <c:pt idx="19">
                  <c:v>-42.282952697170629</c:v>
                </c:pt>
                <c:pt idx="20">
                  <c:v>-3.3018568187657991</c:v>
                </c:pt>
                <c:pt idx="21">
                  <c:v>8.0562741497945751</c:v>
                </c:pt>
                <c:pt idx="22">
                  <c:v>3.1094731147670132</c:v>
                </c:pt>
                <c:pt idx="23">
                  <c:v>1.3612061533825681</c:v>
                </c:pt>
                <c:pt idx="24">
                  <c:v>27.467604083327387</c:v>
                </c:pt>
                <c:pt idx="25">
                  <c:v>2.3812631851591846</c:v>
                </c:pt>
                <c:pt idx="26">
                  <c:v>-9.6279903368046007</c:v>
                </c:pt>
                <c:pt idx="27">
                  <c:v>-10.925990185930345</c:v>
                </c:pt>
                <c:pt idx="28">
                  <c:v>-10.732464376569851</c:v>
                </c:pt>
                <c:pt idx="29">
                  <c:v>-7.7274561122872001</c:v>
                </c:pt>
                <c:pt idx="30">
                  <c:v>-4.8851291170248459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D4-416D-BFCA-746A2903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45080"/>
        <c:axId val="834546392"/>
      </c:scatterChart>
      <c:valAx>
        <c:axId val="83454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546392"/>
        <c:crosses val="autoZero"/>
        <c:crossBetween val="midCat"/>
      </c:valAx>
      <c:valAx>
        <c:axId val="83454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545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Data!$H$2:$H$32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84-45D3-8AF1-333A2C5767B4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Data!$E$2:$E$32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150.20198568947868</c:v>
                </c:pt>
                <c:pt idx="1">
                  <c:v>155.69851961224754</c:v>
                </c:pt>
                <c:pt idx="2">
                  <c:v>179.70352787653025</c:v>
                </c:pt>
                <c:pt idx="3">
                  <c:v>181.97917330102365</c:v>
                </c:pt>
                <c:pt idx="4">
                  <c:v>258.18079174876988</c:v>
                </c:pt>
                <c:pt idx="5">
                  <c:v>183.1811892260919</c:v>
                </c:pt>
                <c:pt idx="6">
                  <c:v>266.42559263292321</c:v>
                </c:pt>
                <c:pt idx="7">
                  <c:v>227.13299852540217</c:v>
                </c:pt>
                <c:pt idx="8">
                  <c:v>246.47879159789562</c:v>
                </c:pt>
                <c:pt idx="9">
                  <c:v>261.53006667268852</c:v>
                </c:pt>
                <c:pt idx="10">
                  <c:v>271.9221265556921</c:v>
                </c:pt>
                <c:pt idx="11">
                  <c:v>205.87625722250391</c:v>
                </c:pt>
                <c:pt idx="12">
                  <c:v>186.63838849281288</c:v>
                </c:pt>
                <c:pt idx="13">
                  <c:v>216.13993067986442</c:v>
                </c:pt>
                <c:pt idx="14">
                  <c:v>165.20239104328323</c:v>
                </c:pt>
                <c:pt idx="15">
                  <c:v>128.05705593461249</c:v>
                </c:pt>
                <c:pt idx="16">
                  <c:v>205.09599311333841</c:v>
                </c:pt>
                <c:pt idx="17">
                  <c:v>208.44526803725694</c:v>
                </c:pt>
                <c:pt idx="18">
                  <c:v>183.00193307946049</c:v>
                </c:pt>
                <c:pt idx="19">
                  <c:v>155.28295269717063</c:v>
                </c:pt>
                <c:pt idx="20">
                  <c:v>136.3018568187658</c:v>
                </c:pt>
                <c:pt idx="21">
                  <c:v>178.94372585020542</c:v>
                </c:pt>
                <c:pt idx="22">
                  <c:v>198.89052688523299</c:v>
                </c:pt>
                <c:pt idx="23">
                  <c:v>201.63879384661743</c:v>
                </c:pt>
                <c:pt idx="24">
                  <c:v>241.53239591667261</c:v>
                </c:pt>
                <c:pt idx="25">
                  <c:v>302.61873681484082</c:v>
                </c:pt>
                <c:pt idx="26">
                  <c:v>181.6279903368046</c:v>
                </c:pt>
                <c:pt idx="27">
                  <c:v>169.92599018593035</c:v>
                </c:pt>
                <c:pt idx="28">
                  <c:v>176.73246437656985</c:v>
                </c:pt>
                <c:pt idx="29">
                  <c:v>152.7274561122872</c:v>
                </c:pt>
                <c:pt idx="30">
                  <c:v>127.88512911702485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84-45D3-8AF1-333A2C576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70072"/>
        <c:axId val="416872040"/>
      </c:scatterChart>
      <c:valAx>
        <c:axId val="41687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872040"/>
        <c:crosses val="autoZero"/>
        <c:crossBetween val="midCat"/>
      </c:valAx>
      <c:valAx>
        <c:axId val="416872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870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110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Data!$H$2:$H$32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F3-4184-BBDB-6C95FBD53D97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Data!$F$2:$F$32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110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150.20198568947868</c:v>
                </c:pt>
                <c:pt idx="1">
                  <c:v>155.69851961224754</c:v>
                </c:pt>
                <c:pt idx="2">
                  <c:v>179.70352787653025</c:v>
                </c:pt>
                <c:pt idx="3">
                  <c:v>181.97917330102365</c:v>
                </c:pt>
                <c:pt idx="4">
                  <c:v>258.18079174876988</c:v>
                </c:pt>
                <c:pt idx="5">
                  <c:v>183.1811892260919</c:v>
                </c:pt>
                <c:pt idx="6">
                  <c:v>266.42559263292321</c:v>
                </c:pt>
                <c:pt idx="7">
                  <c:v>227.13299852540217</c:v>
                </c:pt>
                <c:pt idx="8">
                  <c:v>246.47879159789562</c:v>
                </c:pt>
                <c:pt idx="9">
                  <c:v>261.53006667268852</c:v>
                </c:pt>
                <c:pt idx="10">
                  <c:v>271.9221265556921</c:v>
                </c:pt>
                <c:pt idx="11">
                  <c:v>205.87625722250391</c:v>
                </c:pt>
                <c:pt idx="12">
                  <c:v>186.63838849281288</c:v>
                </c:pt>
                <c:pt idx="13">
                  <c:v>216.13993067986442</c:v>
                </c:pt>
                <c:pt idx="14">
                  <c:v>165.20239104328323</c:v>
                </c:pt>
                <c:pt idx="15">
                  <c:v>128.05705593461249</c:v>
                </c:pt>
                <c:pt idx="16">
                  <c:v>205.09599311333841</c:v>
                </c:pt>
                <c:pt idx="17">
                  <c:v>208.44526803725694</c:v>
                </c:pt>
                <c:pt idx="18">
                  <c:v>183.00193307946049</c:v>
                </c:pt>
                <c:pt idx="19">
                  <c:v>155.28295269717063</c:v>
                </c:pt>
                <c:pt idx="20">
                  <c:v>136.3018568187658</c:v>
                </c:pt>
                <c:pt idx="21">
                  <c:v>178.94372585020542</c:v>
                </c:pt>
                <c:pt idx="22">
                  <c:v>198.89052688523299</c:v>
                </c:pt>
                <c:pt idx="23">
                  <c:v>201.63879384661743</c:v>
                </c:pt>
                <c:pt idx="24">
                  <c:v>241.53239591667261</c:v>
                </c:pt>
                <c:pt idx="25">
                  <c:v>302.61873681484082</c:v>
                </c:pt>
                <c:pt idx="26">
                  <c:v>181.6279903368046</c:v>
                </c:pt>
                <c:pt idx="27">
                  <c:v>169.92599018593035</c:v>
                </c:pt>
                <c:pt idx="28">
                  <c:v>176.73246437656985</c:v>
                </c:pt>
                <c:pt idx="29">
                  <c:v>152.7274561122872</c:v>
                </c:pt>
                <c:pt idx="30">
                  <c:v>127.88512911702485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F3-4184-BBDB-6C95FBD5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7040"/>
        <c:axId val="413678024"/>
      </c:scatterChart>
      <c:valAx>
        <c:axId val="41367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678024"/>
        <c:crosses val="autoZero"/>
        <c:crossBetween val="midCat"/>
      </c:valAx>
      <c:valAx>
        <c:axId val="413678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677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Data!$H$2:$H$32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40-4F4D-BA5E-4EFE4DE4A243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Data!$G$2:$G$32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150.20198568947868</c:v>
                </c:pt>
                <c:pt idx="1">
                  <c:v>155.69851961224754</c:v>
                </c:pt>
                <c:pt idx="2">
                  <c:v>179.70352787653025</c:v>
                </c:pt>
                <c:pt idx="3">
                  <c:v>181.97917330102365</c:v>
                </c:pt>
                <c:pt idx="4">
                  <c:v>258.18079174876988</c:v>
                </c:pt>
                <c:pt idx="5">
                  <c:v>183.1811892260919</c:v>
                </c:pt>
                <c:pt idx="6">
                  <c:v>266.42559263292321</c:v>
                </c:pt>
                <c:pt idx="7">
                  <c:v>227.13299852540217</c:v>
                </c:pt>
                <c:pt idx="8">
                  <c:v>246.47879159789562</c:v>
                </c:pt>
                <c:pt idx="9">
                  <c:v>261.53006667268852</c:v>
                </c:pt>
                <c:pt idx="10">
                  <c:v>271.9221265556921</c:v>
                </c:pt>
                <c:pt idx="11">
                  <c:v>205.87625722250391</c:v>
                </c:pt>
                <c:pt idx="12">
                  <c:v>186.63838849281288</c:v>
                </c:pt>
                <c:pt idx="13">
                  <c:v>216.13993067986442</c:v>
                </c:pt>
                <c:pt idx="14">
                  <c:v>165.20239104328323</c:v>
                </c:pt>
                <c:pt idx="15">
                  <c:v>128.05705593461249</c:v>
                </c:pt>
                <c:pt idx="16">
                  <c:v>205.09599311333841</c:v>
                </c:pt>
                <c:pt idx="17">
                  <c:v>208.44526803725694</c:v>
                </c:pt>
                <c:pt idx="18">
                  <c:v>183.00193307946049</c:v>
                </c:pt>
                <c:pt idx="19">
                  <c:v>155.28295269717063</c:v>
                </c:pt>
                <c:pt idx="20">
                  <c:v>136.3018568187658</c:v>
                </c:pt>
                <c:pt idx="21">
                  <c:v>178.94372585020542</c:v>
                </c:pt>
                <c:pt idx="22">
                  <c:v>198.89052688523299</c:v>
                </c:pt>
                <c:pt idx="23">
                  <c:v>201.63879384661743</c:v>
                </c:pt>
                <c:pt idx="24">
                  <c:v>241.53239591667261</c:v>
                </c:pt>
                <c:pt idx="25">
                  <c:v>302.61873681484082</c:v>
                </c:pt>
                <c:pt idx="26">
                  <c:v>181.6279903368046</c:v>
                </c:pt>
                <c:pt idx="27">
                  <c:v>169.92599018593035</c:v>
                </c:pt>
                <c:pt idx="28">
                  <c:v>176.73246437656985</c:v>
                </c:pt>
                <c:pt idx="29">
                  <c:v>152.7274561122872</c:v>
                </c:pt>
                <c:pt idx="30">
                  <c:v>127.88512911702485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40-4F4D-BA5E-4EFE4DE4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9336"/>
        <c:axId val="413678680"/>
      </c:scatterChart>
      <c:valAx>
        <c:axId val="41367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678680"/>
        <c:crosses val="autoZero"/>
        <c:crossBetween val="midCat"/>
      </c:valAx>
      <c:valAx>
        <c:axId val="413678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679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86EAB-4697-46B4-9F4C-67D65B595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9AF5C-D968-4331-BA79-757491E46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A6E284-BD3F-4B5B-A2FE-14C49E3F5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8488A5-E253-44A7-B23E-5D792D68B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43CC8B-B668-4ACB-A3FB-BFE9FE280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DEC7D-2513-4F47-809D-0794B91D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5BC2A3-846F-4D2B-A78E-86ECEF052612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Date" tableColumnId="1"/>
      <queryTableField id="2" name="Location" tableColumnId="2"/>
      <queryTableField id="3" name="Lemon" tableColumnId="3"/>
      <queryTableField id="4" name="Orange" tableColumnId="4"/>
      <queryTableField id="5" name="Temperature" tableColumnId="5"/>
      <queryTableField id="6" name="Leaflets" tableColumnId="6"/>
      <queryTableField id="7" name="Pric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F92A7-9106-402B-8D78-DD2939ED10E4}" name="Lemonade2016" displayName="Lemonade2016" ref="A1:I33" tableType="queryTable" totalsRowCount="1">
  <autoFilter ref="A1:I32" xr:uid="{EE1AE72D-29F3-48D0-883B-38E0A3267E15}"/>
  <tableColumns count="9">
    <tableColumn id="1" xr3:uid="{386A5C27-031B-43BF-8318-F0F78DAC5D96}" uniqueName="1" name="Date" queryTableFieldId="1" dataDxfId="2"/>
    <tableColumn id="2" xr3:uid="{7A3802FA-14A9-46F7-A5DD-4770F5DD839F}" uniqueName="2" name="Location" queryTableFieldId="2" dataDxfId="0" totalsRowDxfId="1"/>
    <tableColumn id="3" xr3:uid="{CD2DB49D-740F-4175-9F25-EA522D5CC78A}" uniqueName="3" name="Lemon" queryTableFieldId="3"/>
    <tableColumn id="4" xr3:uid="{C2FD0369-FFD6-4005-97AD-03538C6AE3A1}" uniqueName="4" name="Orange" queryTableFieldId="4"/>
    <tableColumn id="5" xr3:uid="{625EB44B-7065-4106-9CF4-E5C435C76DA5}" uniqueName="5" name="Temperature" queryTableFieldId="5"/>
    <tableColumn id="6" xr3:uid="{1568FE9C-192D-4E05-BE16-6AD691213DAB}" uniqueName="6" name="Leaflets" queryTableFieldId="6"/>
    <tableColumn id="7" xr3:uid="{2C2982C0-2325-48C9-B733-0F7260AFF048}" uniqueName="7" name="Price" queryTableFieldId="7"/>
    <tableColumn id="8" xr3:uid="{FA06F09B-B1D4-4885-9E5C-B60E2F0D400D}" uniqueName="8" name="Sales" queryTableFieldId="8" dataCellStyle="Normal">
      <calculatedColumnFormula>SUM(Lemonade2016[[#This Row],[Lemon]],Lemonade2016[[#This Row],[Orange]])</calculatedColumnFormula>
    </tableColumn>
    <tableColumn id="9" xr3:uid="{3E5FBC71-722C-467C-AB96-1E683B250D1F}" uniqueName="9" name="Revenue" totalsRowFunction="custom" queryTableFieldId="9" dataCellStyle="Currency">
      <calculatedColumnFormula>(Lemonade2016[Sales]*Lemonade2016[Price])</calculatedColumnFormula>
      <totalsRowFormula>SUM(Lemonade2016[Revenue])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D876-31B8-4C4C-906A-A88AC8E1C603}">
  <dimension ref="A1:I35"/>
  <sheetViews>
    <sheetView tabSelected="1" workbookViewId="0">
      <selection activeCell="F26" sqref="F26"/>
    </sheetView>
  </sheetViews>
  <sheetFormatPr defaultRowHeight="14.4" x14ac:dyDescent="0.3"/>
  <cols>
    <col min="1" max="1" width="11.44140625" customWidth="1"/>
    <col min="9" max="9" width="12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42552</v>
      </c>
      <c r="B2" s="2" t="s">
        <v>9</v>
      </c>
      <c r="C2">
        <v>97</v>
      </c>
      <c r="D2">
        <v>67</v>
      </c>
      <c r="E2">
        <v>70</v>
      </c>
      <c r="F2">
        <v>90</v>
      </c>
      <c r="G2">
        <v>0.25</v>
      </c>
      <c r="H2">
        <f>SUM(Lemonade2016[[#This Row],[Lemon]],Lemonade2016[[#This Row],[Orange]])</f>
        <v>164</v>
      </c>
      <c r="I2" s="3">
        <f>(Lemonade2016[Sales]*Lemonade2016[Price])</f>
        <v>41</v>
      </c>
    </row>
    <row r="3" spans="1:9" x14ac:dyDescent="0.3">
      <c r="A3" s="1">
        <v>42553</v>
      </c>
      <c r="B3" s="2" t="s">
        <v>9</v>
      </c>
      <c r="C3">
        <v>98</v>
      </c>
      <c r="D3">
        <v>67</v>
      </c>
      <c r="E3">
        <v>72</v>
      </c>
      <c r="F3">
        <v>90</v>
      </c>
      <c r="G3">
        <v>0.25</v>
      </c>
      <c r="H3">
        <f>SUM(Lemonade2016[[#This Row],[Lemon]],Lemonade2016[[#This Row],[Orange]])</f>
        <v>165</v>
      </c>
      <c r="I3" s="3">
        <f>(Lemonade2016[Sales]*Lemonade2016[Price])</f>
        <v>41.25</v>
      </c>
    </row>
    <row r="4" spans="1:9" x14ac:dyDescent="0.3">
      <c r="A4" s="1">
        <v>42554</v>
      </c>
      <c r="B4" s="2" t="s">
        <v>9</v>
      </c>
      <c r="C4">
        <v>110</v>
      </c>
      <c r="D4">
        <v>77</v>
      </c>
      <c r="E4">
        <v>71</v>
      </c>
      <c r="F4">
        <v>104</v>
      </c>
      <c r="G4">
        <v>0.25</v>
      </c>
      <c r="H4">
        <f>SUM(Lemonade2016[[#This Row],[Lemon]],Lemonade2016[[#This Row],[Orange]])</f>
        <v>187</v>
      </c>
      <c r="I4" s="3">
        <f>(Lemonade2016[Sales]*Lemonade2016[Price])</f>
        <v>46.75</v>
      </c>
    </row>
    <row r="5" spans="1:9" x14ac:dyDescent="0.3">
      <c r="A5" s="1">
        <v>42555</v>
      </c>
      <c r="B5" s="2" t="s">
        <v>10</v>
      </c>
      <c r="C5">
        <v>134</v>
      </c>
      <c r="D5">
        <v>99</v>
      </c>
      <c r="E5">
        <v>76</v>
      </c>
      <c r="F5">
        <v>98</v>
      </c>
      <c r="G5">
        <v>0.25</v>
      </c>
      <c r="H5">
        <f>SUM(Lemonade2016[[#This Row],[Lemon]],Lemonade2016[[#This Row],[Orange]])</f>
        <v>233</v>
      </c>
      <c r="I5" s="3">
        <f>(Lemonade2016[Sales]*Lemonade2016[Price])</f>
        <v>58.25</v>
      </c>
    </row>
    <row r="6" spans="1:9" x14ac:dyDescent="0.3">
      <c r="A6" s="1">
        <v>42556</v>
      </c>
      <c r="B6" s="2" t="s">
        <v>10</v>
      </c>
      <c r="C6">
        <v>159</v>
      </c>
      <c r="D6">
        <v>118</v>
      </c>
      <c r="E6">
        <v>78</v>
      </c>
      <c r="F6">
        <v>135</v>
      </c>
      <c r="G6">
        <v>0.25</v>
      </c>
      <c r="H6">
        <f>SUM(Lemonade2016[[#This Row],[Lemon]],Lemonade2016[[#This Row],[Orange]])</f>
        <v>277</v>
      </c>
      <c r="I6" s="3">
        <f>(Lemonade2016[Sales]*Lemonade2016[Price])</f>
        <v>69.25</v>
      </c>
    </row>
    <row r="7" spans="1:9" x14ac:dyDescent="0.3">
      <c r="A7" s="1">
        <v>42557</v>
      </c>
      <c r="B7" s="2" t="s">
        <v>10</v>
      </c>
      <c r="C7">
        <v>103</v>
      </c>
      <c r="D7">
        <v>69</v>
      </c>
      <c r="E7">
        <v>82</v>
      </c>
      <c r="F7">
        <v>90</v>
      </c>
      <c r="G7">
        <v>0.25</v>
      </c>
      <c r="H7">
        <f>SUM(Lemonade2016[[#This Row],[Lemon]],Lemonade2016[[#This Row],[Orange]])</f>
        <v>172</v>
      </c>
      <c r="I7" s="3">
        <f>(Lemonade2016[Sales]*Lemonade2016[Price])</f>
        <v>43</v>
      </c>
    </row>
    <row r="8" spans="1:9" x14ac:dyDescent="0.3">
      <c r="A8" s="1">
        <v>42558</v>
      </c>
      <c r="B8" s="2" t="s">
        <v>10</v>
      </c>
      <c r="C8">
        <v>143</v>
      </c>
      <c r="D8">
        <v>101</v>
      </c>
      <c r="E8">
        <v>81</v>
      </c>
      <c r="F8">
        <v>135</v>
      </c>
      <c r="G8">
        <v>0.25</v>
      </c>
      <c r="H8">
        <f>SUM(Lemonade2016[[#This Row],[Lemon]],Lemonade2016[[#This Row],[Orange]])</f>
        <v>244</v>
      </c>
      <c r="I8" s="3">
        <f>(Lemonade2016[Sales]*Lemonade2016[Price])</f>
        <v>61</v>
      </c>
    </row>
    <row r="9" spans="1:9" x14ac:dyDescent="0.3">
      <c r="A9" s="1">
        <v>42559</v>
      </c>
      <c r="B9" s="2" t="s">
        <v>10</v>
      </c>
      <c r="C9">
        <v>123</v>
      </c>
      <c r="D9">
        <v>86</v>
      </c>
      <c r="E9">
        <v>82</v>
      </c>
      <c r="F9">
        <v>113</v>
      </c>
      <c r="G9">
        <v>0.25</v>
      </c>
      <c r="H9">
        <f>SUM(Lemonade2016[[#This Row],[Lemon]],Lemonade2016[[#This Row],[Orange]])</f>
        <v>209</v>
      </c>
      <c r="I9" s="3">
        <f>(Lemonade2016[Sales]*Lemonade2016[Price])</f>
        <v>52.25</v>
      </c>
    </row>
    <row r="10" spans="1:9" x14ac:dyDescent="0.3">
      <c r="A10" s="1">
        <v>42560</v>
      </c>
      <c r="B10" s="2" t="s">
        <v>10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>SUM(Lemonade2016[[#This Row],[Lemon]],Lemonade2016[[#This Row],[Orange]])</f>
        <v>229</v>
      </c>
      <c r="I10" s="3">
        <f>(Lemonade2016[Sales]*Lemonade2016[Price])</f>
        <v>57.25</v>
      </c>
    </row>
    <row r="11" spans="1:9" x14ac:dyDescent="0.3">
      <c r="A11" s="1">
        <v>42561</v>
      </c>
      <c r="B11" s="2" t="s">
        <v>10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>SUM(Lemonade2016[[#This Row],[Lemon]],Lemonade2016[[#This Row],[Orange]])</f>
        <v>238</v>
      </c>
      <c r="I11" s="3">
        <f>(Lemonade2016[Sales]*Lemonade2016[Price])</f>
        <v>59.5</v>
      </c>
    </row>
    <row r="12" spans="1:9" x14ac:dyDescent="0.3">
      <c r="A12" s="1">
        <v>42562</v>
      </c>
      <c r="B12" s="2" t="s">
        <v>10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>SUM(Lemonade2016[[#This Row],[Lemon]],Lemonade2016[[#This Row],[Orange]])</f>
        <v>282</v>
      </c>
      <c r="I12" s="3">
        <f>(Lemonade2016[Sales]*Lemonade2016[Price])</f>
        <v>70.5</v>
      </c>
    </row>
    <row r="13" spans="1:9" x14ac:dyDescent="0.3">
      <c r="A13" s="1">
        <v>42563</v>
      </c>
      <c r="B13" s="2" t="s">
        <v>10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>SUM(Lemonade2016[[#This Row],[Lemon]],Lemonade2016[[#This Row],[Orange]])</f>
        <v>225</v>
      </c>
      <c r="I13" s="3">
        <f>(Lemonade2016[Sales]*Lemonade2016[Price])</f>
        <v>56.25</v>
      </c>
    </row>
    <row r="14" spans="1:9" x14ac:dyDescent="0.3">
      <c r="A14" s="1">
        <v>42564</v>
      </c>
      <c r="B14" s="2" t="s">
        <v>10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>SUM(Lemonade2016[[#This Row],[Lemon]],Lemonade2016[[#This Row],[Orange]])</f>
        <v>184</v>
      </c>
      <c r="I14" s="3">
        <f>(Lemonade2016[Sales]*Lemonade2016[Price])</f>
        <v>46</v>
      </c>
    </row>
    <row r="15" spans="1:9" x14ac:dyDescent="0.3">
      <c r="A15" s="1">
        <v>42565</v>
      </c>
      <c r="B15" s="2" t="s">
        <v>10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>SUM(Lemonade2016[[#This Row],[Lemon]],Lemonade2016[[#This Row],[Orange]])</f>
        <v>207</v>
      </c>
      <c r="I15" s="3">
        <f>(Lemonade2016[Sales]*Lemonade2016[Price])</f>
        <v>51.75</v>
      </c>
    </row>
    <row r="16" spans="1:9" x14ac:dyDescent="0.3">
      <c r="A16" s="1">
        <v>42566</v>
      </c>
      <c r="B16" s="2" t="s">
        <v>10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>SUM(Lemonade2016[[#This Row],[Lemon]],Lemonade2016[[#This Row],[Orange]])</f>
        <v>160</v>
      </c>
      <c r="I16" s="3">
        <f>(Lemonade2016[Sales]*Lemonade2016[Price])</f>
        <v>80</v>
      </c>
    </row>
    <row r="17" spans="1:9" x14ac:dyDescent="0.3">
      <c r="A17" s="1">
        <v>42567</v>
      </c>
      <c r="B17" s="2" t="s">
        <v>10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>SUM(Lemonade2016[[#This Row],[Lemon]],Lemonade2016[[#This Row],[Orange]])</f>
        <v>131</v>
      </c>
      <c r="I17" s="3">
        <f>(Lemonade2016[Sales]*Lemonade2016[Price])</f>
        <v>65.5</v>
      </c>
    </row>
    <row r="18" spans="1:9" x14ac:dyDescent="0.3">
      <c r="A18" s="1">
        <v>42568</v>
      </c>
      <c r="B18" s="2" t="s">
        <v>10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>SUM(Lemonade2016[[#This Row],[Lemon]],Lemonade2016[[#This Row],[Orange]])</f>
        <v>191</v>
      </c>
      <c r="I18" s="3">
        <f>(Lemonade2016[Sales]*Lemonade2016[Price])</f>
        <v>95.5</v>
      </c>
    </row>
    <row r="19" spans="1:9" x14ac:dyDescent="0.3">
      <c r="A19" s="1">
        <v>42569</v>
      </c>
      <c r="B19" s="2" t="s">
        <v>9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>SUM(Lemonade2016[[#This Row],[Lemon]],Lemonade2016[[#This Row],[Orange]])</f>
        <v>223</v>
      </c>
      <c r="I19" s="3">
        <f>(Lemonade2016[Sales]*Lemonade2016[Price])</f>
        <v>111.5</v>
      </c>
    </row>
    <row r="20" spans="1:9" x14ac:dyDescent="0.3">
      <c r="A20" s="1">
        <v>42570</v>
      </c>
      <c r="B20" s="2" t="s">
        <v>9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>SUM(Lemonade2016[[#This Row],[Lemon]],Lemonade2016[[#This Row],[Orange]])</f>
        <v>207</v>
      </c>
      <c r="I20" s="3">
        <f>(Lemonade2016[Sales]*Lemonade2016[Price])</f>
        <v>103.5</v>
      </c>
    </row>
    <row r="21" spans="1:9" x14ac:dyDescent="0.3">
      <c r="A21" s="1">
        <v>42571</v>
      </c>
      <c r="B21" s="2" t="s">
        <v>9</v>
      </c>
      <c r="C21">
        <v>71</v>
      </c>
      <c r="D21">
        <v>42</v>
      </c>
      <c r="E21">
        <v>70</v>
      </c>
      <c r="F21">
        <v>110</v>
      </c>
      <c r="G21">
        <v>0.5</v>
      </c>
      <c r="H21">
        <f>SUM(Lemonade2016[[#This Row],[Lemon]],Lemonade2016[[#This Row],[Orange]])</f>
        <v>113</v>
      </c>
      <c r="I21" s="3">
        <f>(Lemonade2016[Sales]*Lemonade2016[Price])</f>
        <v>56.5</v>
      </c>
    </row>
    <row r="22" spans="1:9" x14ac:dyDescent="0.3">
      <c r="A22" s="1">
        <v>42572</v>
      </c>
      <c r="B22" s="2" t="s">
        <v>9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>SUM(Lemonade2016[[#This Row],[Lemon]],Lemonade2016[[#This Row],[Orange]])</f>
        <v>133</v>
      </c>
      <c r="I22" s="3">
        <f>(Lemonade2016[Sales]*Lemonade2016[Price])</f>
        <v>66.5</v>
      </c>
    </row>
    <row r="23" spans="1:9" x14ac:dyDescent="0.3">
      <c r="A23" s="1">
        <v>42573</v>
      </c>
      <c r="B23" s="2" t="s">
        <v>9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>SUM(Lemonade2016[[#This Row],[Lemon]],Lemonade2016[[#This Row],[Orange]])</f>
        <v>187</v>
      </c>
      <c r="I23" s="3">
        <f>(Lemonade2016[Sales]*Lemonade2016[Price])</f>
        <v>93.5</v>
      </c>
    </row>
    <row r="24" spans="1:9" x14ac:dyDescent="0.3">
      <c r="A24" s="1">
        <v>42574</v>
      </c>
      <c r="B24" s="2" t="s">
        <v>9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>SUM(Lemonade2016[[#This Row],[Lemon]],Lemonade2016[[#This Row],[Orange]])</f>
        <v>202</v>
      </c>
      <c r="I24" s="3">
        <f>(Lemonade2016[Sales]*Lemonade2016[Price])</f>
        <v>101</v>
      </c>
    </row>
    <row r="25" spans="1:9" x14ac:dyDescent="0.3">
      <c r="A25" s="1">
        <v>42575</v>
      </c>
      <c r="B25" s="2" t="s">
        <v>9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>SUM(Lemonade2016[[#This Row],[Lemon]],Lemonade2016[[#This Row],[Orange]])</f>
        <v>203</v>
      </c>
      <c r="I25" s="3">
        <f>(Lemonade2016[Sales]*Lemonade2016[Price])</f>
        <v>101.5</v>
      </c>
    </row>
    <row r="26" spans="1:9" x14ac:dyDescent="0.3">
      <c r="A26" s="1">
        <v>42576</v>
      </c>
      <c r="B26" s="2" t="s">
        <v>9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>SUM(Lemonade2016[[#This Row],[Lemon]],Lemonade2016[[#This Row],[Orange]])</f>
        <v>269</v>
      </c>
      <c r="I26" s="3">
        <f>(Lemonade2016[Sales]*Lemonade2016[Price])</f>
        <v>134.5</v>
      </c>
    </row>
    <row r="27" spans="1:9" x14ac:dyDescent="0.3">
      <c r="A27" s="1">
        <v>42577</v>
      </c>
      <c r="B27" s="2" t="s">
        <v>9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>SUM(Lemonade2016[[#This Row],[Lemon]],Lemonade2016[[#This Row],[Orange]])</f>
        <v>305</v>
      </c>
      <c r="I27" s="3">
        <f>(Lemonade2016[Sales]*Lemonade2016[Price])</f>
        <v>106.75</v>
      </c>
    </row>
    <row r="28" spans="1:9" x14ac:dyDescent="0.3">
      <c r="A28" s="1">
        <v>42578</v>
      </c>
      <c r="B28" s="2" t="s">
        <v>9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>SUM(Lemonade2016[[#This Row],[Lemon]],Lemonade2016[[#This Row],[Orange]])</f>
        <v>172</v>
      </c>
      <c r="I28" s="3">
        <f>(Lemonade2016[Sales]*Lemonade2016[Price])</f>
        <v>60.199999999999996</v>
      </c>
    </row>
    <row r="29" spans="1:9" x14ac:dyDescent="0.3">
      <c r="A29" s="1">
        <v>42579</v>
      </c>
      <c r="B29" s="2" t="s">
        <v>9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>SUM(Lemonade2016[[#This Row],[Lemon]],Lemonade2016[[#This Row],[Orange]])</f>
        <v>159</v>
      </c>
      <c r="I29" s="3">
        <f>(Lemonade2016[Sales]*Lemonade2016[Price])</f>
        <v>55.65</v>
      </c>
    </row>
    <row r="30" spans="1:9" x14ac:dyDescent="0.3">
      <c r="A30" s="1">
        <v>42580</v>
      </c>
      <c r="B30" s="2" t="s">
        <v>9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>SUM(Lemonade2016[[#This Row],[Lemon]],Lemonade2016[[#This Row],[Orange]])</f>
        <v>166</v>
      </c>
      <c r="I30" s="3">
        <f>(Lemonade2016[Sales]*Lemonade2016[Price])</f>
        <v>58.099999999999994</v>
      </c>
    </row>
    <row r="31" spans="1:9" x14ac:dyDescent="0.3">
      <c r="A31" s="1">
        <v>42581</v>
      </c>
      <c r="B31" s="2" t="s">
        <v>10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>SUM(Lemonade2016[[#This Row],[Lemon]],Lemonade2016[[#This Row],[Orange]])</f>
        <v>145</v>
      </c>
      <c r="I31" s="3">
        <f>(Lemonade2016[Sales]*Lemonade2016[Price])</f>
        <v>50.75</v>
      </c>
    </row>
    <row r="32" spans="1:9" x14ac:dyDescent="0.3">
      <c r="A32" s="1">
        <v>42582</v>
      </c>
      <c r="B32" s="2" t="s">
        <v>10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>SUM(Lemonade2016[[#This Row],[Lemon]],Lemonade2016[[#This Row],[Orange]])</f>
        <v>123</v>
      </c>
      <c r="I32" s="3">
        <f>(Lemonade2016[Sales]*Lemonade2016[Price])</f>
        <v>43.05</v>
      </c>
    </row>
    <row r="33" spans="1:9" x14ac:dyDescent="0.3">
      <c r="A33" s="1"/>
      <c r="B33" s="2"/>
      <c r="H33" s="4"/>
      <c r="I33" s="5">
        <f>SUM(Lemonade2016[Revenue])</f>
        <v>2138</v>
      </c>
    </row>
    <row r="34" spans="1:9" ht="15" thickBot="1" x14ac:dyDescent="0.35">
      <c r="D34" t="s">
        <v>11</v>
      </c>
      <c r="E34">
        <f>MIN(E2:E32)</f>
        <v>70</v>
      </c>
    </row>
    <row r="35" spans="1:9" ht="15" thickTop="1" x14ac:dyDescent="0.3">
      <c r="D35" s="6" t="s">
        <v>12</v>
      </c>
      <c r="E35" s="6">
        <f>MAX(E2:E32)</f>
        <v>84</v>
      </c>
    </row>
  </sheetData>
  <conditionalFormatting sqref="E2:E32">
    <cfRule type="top10" dxfId="5" priority="1" percent="1" bottom="1" rank="10"/>
    <cfRule type="top10" dxfId="4" priority="2" percent="1" rank="10"/>
    <cfRule type="top10" dxfId="3" priority="3" percent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729C-8E30-4FFC-9B33-2DE1DEC29581}">
  <dimension ref="A1:H15"/>
  <sheetViews>
    <sheetView workbookViewId="0">
      <selection activeCell="D11" sqref="D11"/>
    </sheetView>
  </sheetViews>
  <sheetFormatPr defaultRowHeight="14.4" x14ac:dyDescent="0.3"/>
  <cols>
    <col min="1" max="1" width="17" customWidth="1"/>
    <col min="2" max="2" width="13.88671875" customWidth="1"/>
    <col min="3" max="3" width="19.6640625" customWidth="1"/>
    <col min="4" max="4" width="16.77734375" customWidth="1"/>
    <col min="5" max="5" width="15.21875" customWidth="1"/>
    <col min="6" max="6" width="15.6640625" customWidth="1"/>
    <col min="7" max="7" width="15.88671875" customWidth="1"/>
    <col min="8" max="8" width="8.88671875" customWidth="1"/>
  </cols>
  <sheetData>
    <row r="1" spans="1:8" x14ac:dyDescent="0.3">
      <c r="A1" s="9" t="s">
        <v>4</v>
      </c>
      <c r="B1" s="9"/>
      <c r="C1" s="9" t="s">
        <v>5</v>
      </c>
      <c r="D1" s="9"/>
      <c r="E1" s="9" t="s">
        <v>6</v>
      </c>
      <c r="F1" s="9"/>
      <c r="G1" s="9" t="s">
        <v>7</v>
      </c>
      <c r="H1" s="9"/>
    </row>
    <row r="2" spans="1:8" x14ac:dyDescent="0.3">
      <c r="A2" s="7"/>
      <c r="B2" s="7"/>
      <c r="C2" s="7"/>
      <c r="D2" s="7"/>
      <c r="E2" s="7"/>
      <c r="F2" s="7"/>
      <c r="G2" s="7"/>
      <c r="H2" s="7"/>
    </row>
    <row r="3" spans="1:8" x14ac:dyDescent="0.3">
      <c r="A3" s="7" t="s">
        <v>13</v>
      </c>
      <c r="B3" s="7">
        <v>78.870967741935488</v>
      </c>
      <c r="C3" s="7" t="s">
        <v>13</v>
      </c>
      <c r="D3" s="7">
        <v>109.19354838709677</v>
      </c>
      <c r="E3" s="7" t="s">
        <v>13</v>
      </c>
      <c r="F3" s="7">
        <v>0.35806451612903217</v>
      </c>
      <c r="G3" s="7" t="s">
        <v>13</v>
      </c>
      <c r="H3" s="7">
        <v>196.93548387096774</v>
      </c>
    </row>
    <row r="4" spans="1:8" x14ac:dyDescent="0.3">
      <c r="A4" s="7" t="s">
        <v>14</v>
      </c>
      <c r="B4" s="7">
        <v>0.73578563890370041</v>
      </c>
      <c r="C4" s="7" t="s">
        <v>14</v>
      </c>
      <c r="D4" s="7">
        <v>3.5600590048386396</v>
      </c>
      <c r="E4" s="7" t="s">
        <v>14</v>
      </c>
      <c r="F4" s="7">
        <v>2.0359243256732815E-2</v>
      </c>
      <c r="G4" s="7" t="s">
        <v>14</v>
      </c>
      <c r="H4" s="7">
        <v>8.661984113499523</v>
      </c>
    </row>
    <row r="5" spans="1:8" x14ac:dyDescent="0.3">
      <c r="A5" s="7" t="s">
        <v>15</v>
      </c>
      <c r="B5" s="7">
        <v>80</v>
      </c>
      <c r="C5" s="7" t="s">
        <v>15</v>
      </c>
      <c r="D5" s="7">
        <v>108</v>
      </c>
      <c r="E5" s="7" t="s">
        <v>15</v>
      </c>
      <c r="F5" s="7">
        <v>0.35</v>
      </c>
      <c r="G5" s="7" t="s">
        <v>15</v>
      </c>
      <c r="H5" s="7">
        <v>191</v>
      </c>
    </row>
    <row r="6" spans="1:8" x14ac:dyDescent="0.3">
      <c r="A6" s="7" t="s">
        <v>16</v>
      </c>
      <c r="B6" s="7">
        <v>82</v>
      </c>
      <c r="C6" s="7" t="s">
        <v>16</v>
      </c>
      <c r="D6" s="7">
        <v>90</v>
      </c>
      <c r="E6" s="7" t="s">
        <v>16</v>
      </c>
      <c r="F6" s="7">
        <v>0.25</v>
      </c>
      <c r="G6" s="7" t="s">
        <v>16</v>
      </c>
      <c r="H6" s="7">
        <v>187</v>
      </c>
    </row>
    <row r="7" spans="1:8" x14ac:dyDescent="0.3">
      <c r="A7" s="7" t="s">
        <v>17</v>
      </c>
      <c r="B7" s="7">
        <v>4.0966810589701419</v>
      </c>
      <c r="C7" s="7" t="s">
        <v>17</v>
      </c>
      <c r="D7" s="7">
        <v>19.82156965671269</v>
      </c>
      <c r="E7" s="7" t="s">
        <v>17</v>
      </c>
      <c r="F7" s="7">
        <v>0.11335546905902438</v>
      </c>
      <c r="G7" s="7" t="s">
        <v>17</v>
      </c>
      <c r="H7" s="7">
        <v>48.227886458542436</v>
      </c>
    </row>
    <row r="8" spans="1:8" x14ac:dyDescent="0.3">
      <c r="A8" s="7" t="s">
        <v>18</v>
      </c>
      <c r="B8" s="7">
        <v>16.782795698924723</v>
      </c>
      <c r="C8" s="7" t="s">
        <v>18</v>
      </c>
      <c r="D8" s="7">
        <v>392.89462365591316</v>
      </c>
      <c r="E8" s="7" t="s">
        <v>18</v>
      </c>
      <c r="F8" s="7">
        <v>1.2849462365591435E-2</v>
      </c>
      <c r="G8" s="7" t="s">
        <v>18</v>
      </c>
      <c r="H8" s="7">
        <v>2325.9290322580609</v>
      </c>
    </row>
    <row r="9" spans="1:8" x14ac:dyDescent="0.3">
      <c r="A9" s="7" t="s">
        <v>19</v>
      </c>
      <c r="B9" s="7">
        <v>-0.13428863746643094</v>
      </c>
      <c r="C9" s="7" t="s">
        <v>19</v>
      </c>
      <c r="D9" s="7">
        <v>-8.4552331075704146E-2</v>
      </c>
      <c r="E9" s="7" t="s">
        <v>19</v>
      </c>
      <c r="F9" s="7">
        <v>-1.7531353156375418</v>
      </c>
      <c r="G9" s="7" t="s">
        <v>19</v>
      </c>
      <c r="H9" s="7">
        <v>-0.32390101912181457</v>
      </c>
    </row>
    <row r="10" spans="1:8" x14ac:dyDescent="0.3">
      <c r="A10" s="7" t="s">
        <v>20</v>
      </c>
      <c r="B10" s="7">
        <v>-0.91163462314131105</v>
      </c>
      <c r="C10" s="7" t="s">
        <v>20</v>
      </c>
      <c r="D10" s="7">
        <v>0.30091348856126698</v>
      </c>
      <c r="E10" s="7" t="s">
        <v>20</v>
      </c>
      <c r="F10" s="7">
        <v>0.33716585048405046</v>
      </c>
      <c r="G10" s="7" t="s">
        <v>20</v>
      </c>
      <c r="H10" s="7">
        <v>0.36227744053700056</v>
      </c>
    </row>
    <row r="11" spans="1:8" x14ac:dyDescent="0.3">
      <c r="A11" s="7" t="s">
        <v>21</v>
      </c>
      <c r="B11" s="7">
        <v>14</v>
      </c>
      <c r="C11" s="7" t="s">
        <v>21</v>
      </c>
      <c r="D11" s="7">
        <v>90</v>
      </c>
      <c r="E11" s="7" t="s">
        <v>21</v>
      </c>
      <c r="F11" s="7">
        <v>0.25</v>
      </c>
      <c r="G11" s="7" t="s">
        <v>21</v>
      </c>
      <c r="H11" s="7">
        <v>192</v>
      </c>
    </row>
    <row r="12" spans="1:8" x14ac:dyDescent="0.3">
      <c r="A12" s="7" t="s">
        <v>22</v>
      </c>
      <c r="B12" s="7">
        <v>70</v>
      </c>
      <c r="C12" s="7" t="s">
        <v>22</v>
      </c>
      <c r="D12" s="7">
        <v>68</v>
      </c>
      <c r="E12" s="7" t="s">
        <v>22</v>
      </c>
      <c r="F12" s="7">
        <v>0.25</v>
      </c>
      <c r="G12" s="7" t="s">
        <v>22</v>
      </c>
      <c r="H12" s="7">
        <v>113</v>
      </c>
    </row>
    <row r="13" spans="1:8" x14ac:dyDescent="0.3">
      <c r="A13" s="7" t="s">
        <v>23</v>
      </c>
      <c r="B13" s="7">
        <v>84</v>
      </c>
      <c r="C13" s="7" t="s">
        <v>23</v>
      </c>
      <c r="D13" s="7">
        <v>158</v>
      </c>
      <c r="E13" s="7" t="s">
        <v>23</v>
      </c>
      <c r="F13" s="7">
        <v>0.5</v>
      </c>
      <c r="G13" s="7" t="s">
        <v>23</v>
      </c>
      <c r="H13" s="7">
        <v>305</v>
      </c>
    </row>
    <row r="14" spans="1:8" x14ac:dyDescent="0.3">
      <c r="A14" s="7" t="s">
        <v>24</v>
      </c>
      <c r="B14" s="7">
        <v>2445</v>
      </c>
      <c r="C14" s="7" t="s">
        <v>24</v>
      </c>
      <c r="D14" s="7">
        <v>3385</v>
      </c>
      <c r="E14" s="7" t="s">
        <v>24</v>
      </c>
      <c r="F14" s="7">
        <v>11.099999999999998</v>
      </c>
      <c r="G14" s="7" t="s">
        <v>24</v>
      </c>
      <c r="H14" s="7">
        <v>6105</v>
      </c>
    </row>
    <row r="15" spans="1:8" ht="15" thickBot="1" x14ac:dyDescent="0.35">
      <c r="A15" s="8" t="s">
        <v>25</v>
      </c>
      <c r="B15" s="8">
        <v>31</v>
      </c>
      <c r="C15" s="8" t="s">
        <v>25</v>
      </c>
      <c r="D15" s="8">
        <v>31</v>
      </c>
      <c r="E15" s="8" t="s">
        <v>25</v>
      </c>
      <c r="F15" s="8">
        <v>31</v>
      </c>
      <c r="G15" s="8" t="s">
        <v>25</v>
      </c>
      <c r="H15" s="8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48A4-6E9F-4300-8E86-CCB30E3FF31C}">
  <dimension ref="A1:E5"/>
  <sheetViews>
    <sheetView workbookViewId="0">
      <selection activeCell="C9" sqref="C9"/>
    </sheetView>
  </sheetViews>
  <sheetFormatPr defaultRowHeight="14.4" x14ac:dyDescent="0.3"/>
  <cols>
    <col min="1" max="1" width="13.6640625" customWidth="1"/>
    <col min="2" max="2" width="16.21875" customWidth="1"/>
    <col min="3" max="3" width="10.88671875" customWidth="1"/>
    <col min="4" max="4" width="11.77734375" customWidth="1"/>
  </cols>
  <sheetData>
    <row r="1" spans="1:5" x14ac:dyDescent="0.3">
      <c r="A1" s="9"/>
      <c r="B1" s="9" t="s">
        <v>4</v>
      </c>
      <c r="C1" s="9" t="s">
        <v>5</v>
      </c>
      <c r="D1" s="9" t="s">
        <v>6</v>
      </c>
      <c r="E1" s="9" t="s">
        <v>7</v>
      </c>
    </row>
    <row r="2" spans="1:5" x14ac:dyDescent="0.3">
      <c r="A2" s="7" t="s">
        <v>4</v>
      </c>
      <c r="B2" s="7">
        <v>1</v>
      </c>
      <c r="C2" s="7"/>
      <c r="D2" s="7"/>
      <c r="E2" s="7"/>
    </row>
    <row r="3" spans="1:5" x14ac:dyDescent="0.3">
      <c r="A3" s="7" t="s">
        <v>5</v>
      </c>
      <c r="B3" s="7">
        <v>0.28355979445490975</v>
      </c>
      <c r="C3" s="7">
        <v>1</v>
      </c>
      <c r="D3" s="7"/>
      <c r="E3" s="7"/>
    </row>
    <row r="4" spans="1:5" x14ac:dyDescent="0.3">
      <c r="A4" s="7" t="s">
        <v>6</v>
      </c>
      <c r="B4" s="7">
        <v>-3.3574567075296491E-2</v>
      </c>
      <c r="C4" s="7">
        <v>3.4145266566530774E-2</v>
      </c>
      <c r="D4" s="7">
        <v>1</v>
      </c>
      <c r="E4" s="7"/>
    </row>
    <row r="5" spans="1:5" ht="15" thickBot="1" x14ac:dyDescent="0.35">
      <c r="A5" s="8" t="s">
        <v>7</v>
      </c>
      <c r="B5" s="8">
        <v>0.46661641888188637</v>
      </c>
      <c r="C5" s="8">
        <v>0.84095494097287116</v>
      </c>
      <c r="D5" s="8">
        <v>-0.29257237534797398</v>
      </c>
      <c r="E5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8AEE-D9CC-4AB6-9E3A-3DF300DBE4E6}">
  <dimension ref="A1:C14"/>
  <sheetViews>
    <sheetView workbookViewId="0"/>
  </sheetViews>
  <sheetFormatPr defaultRowHeight="14.4" x14ac:dyDescent="0.3"/>
  <cols>
    <col min="1" max="1" width="38.88671875" bestFit="1" customWidth="1"/>
    <col min="2" max="2" width="22.77734375" customWidth="1"/>
  </cols>
  <sheetData>
    <row r="1" spans="1:3" x14ac:dyDescent="0.3">
      <c r="A1" t="s">
        <v>35</v>
      </c>
    </row>
    <row r="2" spans="1:3" ht="15" thickBot="1" x14ac:dyDescent="0.35"/>
    <row r="3" spans="1:3" x14ac:dyDescent="0.3">
      <c r="A3" s="9"/>
      <c r="B3" s="9" t="s">
        <v>2</v>
      </c>
      <c r="C3" s="9" t="s">
        <v>3</v>
      </c>
    </row>
    <row r="4" spans="1:3" x14ac:dyDescent="0.3">
      <c r="A4" s="7" t="s">
        <v>13</v>
      </c>
      <c r="B4" s="7">
        <v>116.58064516129032</v>
      </c>
      <c r="C4" s="7">
        <v>80.354838709677423</v>
      </c>
    </row>
    <row r="5" spans="1:3" x14ac:dyDescent="0.3">
      <c r="A5" s="7" t="s">
        <v>26</v>
      </c>
      <c r="B5" s="7">
        <v>683.11827956989293</v>
      </c>
      <c r="C5" s="7">
        <v>489.7698924731182</v>
      </c>
    </row>
    <row r="6" spans="1:3" x14ac:dyDescent="0.3">
      <c r="A6" s="7" t="s">
        <v>27</v>
      </c>
      <c r="B6" s="7">
        <v>31</v>
      </c>
      <c r="C6" s="7">
        <v>31</v>
      </c>
    </row>
    <row r="7" spans="1:3" x14ac:dyDescent="0.3">
      <c r="A7" s="7" t="s">
        <v>36</v>
      </c>
      <c r="B7" s="7">
        <v>586.44408602150554</v>
      </c>
      <c r="C7" s="7"/>
    </row>
    <row r="8" spans="1:3" x14ac:dyDescent="0.3">
      <c r="A8" s="7" t="s">
        <v>28</v>
      </c>
      <c r="B8" s="7">
        <v>0</v>
      </c>
      <c r="C8" s="7"/>
    </row>
    <row r="9" spans="1:3" x14ac:dyDescent="0.3">
      <c r="A9" s="7" t="s">
        <v>29</v>
      </c>
      <c r="B9" s="7">
        <v>60</v>
      </c>
      <c r="C9" s="7"/>
    </row>
    <row r="10" spans="1:3" x14ac:dyDescent="0.3">
      <c r="A10" s="7" t="s">
        <v>30</v>
      </c>
      <c r="B10" s="7">
        <v>5.8893939518238767</v>
      </c>
      <c r="C10" s="7"/>
    </row>
    <row r="11" spans="1:3" x14ac:dyDescent="0.3">
      <c r="A11" s="7" t="s">
        <v>31</v>
      </c>
      <c r="B11" s="7">
        <v>9.3931126296514368E-8</v>
      </c>
      <c r="C11" s="7"/>
    </row>
    <row r="12" spans="1:3" x14ac:dyDescent="0.3">
      <c r="A12" s="7" t="s">
        <v>32</v>
      </c>
      <c r="B12" s="7">
        <v>1.6706488649046354</v>
      </c>
      <c r="C12" s="7"/>
    </row>
    <row r="13" spans="1:3" x14ac:dyDescent="0.3">
      <c r="A13" s="7" t="s">
        <v>33</v>
      </c>
      <c r="B13" s="7">
        <v>1.8786225259302874E-7</v>
      </c>
      <c r="C13" s="7"/>
    </row>
    <row r="14" spans="1:3" ht="15" thickBot="1" x14ac:dyDescent="0.35">
      <c r="A14" s="8" t="s">
        <v>34</v>
      </c>
      <c r="B14" s="8">
        <v>2.0002978220142609</v>
      </c>
      <c r="C1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0621-F337-4CB1-A0BE-20322ABC5796}">
  <dimension ref="A1:I57"/>
  <sheetViews>
    <sheetView workbookViewId="0">
      <selection activeCell="B23" sqref="B23"/>
    </sheetView>
  </sheetViews>
  <sheetFormatPr defaultRowHeight="14.4" x14ac:dyDescent="0.3"/>
  <cols>
    <col min="1" max="1" width="17.44140625" bestFit="1" customWidth="1"/>
    <col min="2" max="2" width="26.21875" bestFit="1" customWidth="1"/>
    <col min="3" max="3" width="13.44140625" bestFit="1" customWidth="1"/>
  </cols>
  <sheetData>
    <row r="1" spans="1:9" x14ac:dyDescent="0.3">
      <c r="A1" t="s">
        <v>37</v>
      </c>
    </row>
    <row r="2" spans="1:9" ht="15" thickBot="1" x14ac:dyDescent="0.35"/>
    <row r="3" spans="1:9" x14ac:dyDescent="0.3">
      <c r="A3" s="10" t="s">
        <v>38</v>
      </c>
      <c r="B3" s="10"/>
    </row>
    <row r="4" spans="1:9" x14ac:dyDescent="0.3">
      <c r="A4" s="7" t="s">
        <v>39</v>
      </c>
      <c r="B4" s="7">
        <v>0.92766673187368986</v>
      </c>
    </row>
    <row r="5" spans="1:9" x14ac:dyDescent="0.3">
      <c r="A5" s="7" t="s">
        <v>40</v>
      </c>
      <c r="B5" s="7">
        <v>0.86056556542521234</v>
      </c>
    </row>
    <row r="6" spans="1:9" x14ac:dyDescent="0.3">
      <c r="A6" s="7" t="s">
        <v>41</v>
      </c>
      <c r="B6" s="7">
        <v>0.84507285047245817</v>
      </c>
    </row>
    <row r="7" spans="1:9" x14ac:dyDescent="0.3">
      <c r="A7" s="7" t="s">
        <v>14</v>
      </c>
      <c r="B7" s="7">
        <v>18.98287530831659</v>
      </c>
    </row>
    <row r="8" spans="1:9" ht="15" thickBot="1" x14ac:dyDescent="0.35">
      <c r="A8" s="8" t="s">
        <v>27</v>
      </c>
      <c r="B8" s="8">
        <v>31</v>
      </c>
    </row>
    <row r="10" spans="1:9" ht="15" thickBot="1" x14ac:dyDescent="0.35">
      <c r="A10" t="s">
        <v>42</v>
      </c>
    </row>
    <row r="11" spans="1:9" x14ac:dyDescent="0.3">
      <c r="A11" s="9"/>
      <c r="B11" s="9" t="s">
        <v>29</v>
      </c>
      <c r="C11" s="9" t="s">
        <v>47</v>
      </c>
      <c r="D11" s="9" t="s">
        <v>48</v>
      </c>
      <c r="E11" s="9" t="s">
        <v>49</v>
      </c>
      <c r="F11" s="9" t="s">
        <v>50</v>
      </c>
    </row>
    <row r="12" spans="1:9" x14ac:dyDescent="0.3">
      <c r="A12" s="7" t="s">
        <v>43</v>
      </c>
      <c r="B12" s="7">
        <v>3</v>
      </c>
      <c r="C12" s="7">
        <v>60048.432983522354</v>
      </c>
      <c r="D12" s="7">
        <v>20016.144327840786</v>
      </c>
      <c r="E12" s="7">
        <v>55.546466068055281</v>
      </c>
      <c r="F12" s="7">
        <v>1.1173537123631233E-11</v>
      </c>
    </row>
    <row r="13" spans="1:9" x14ac:dyDescent="0.3">
      <c r="A13" s="7" t="s">
        <v>44</v>
      </c>
      <c r="B13" s="7">
        <v>27</v>
      </c>
      <c r="C13" s="7">
        <v>9729.4379842195831</v>
      </c>
      <c r="D13" s="7">
        <v>360.34955497109564</v>
      </c>
      <c r="E13" s="7"/>
      <c r="F13" s="7"/>
    </row>
    <row r="14" spans="1:9" ht="15" thickBot="1" x14ac:dyDescent="0.35">
      <c r="A14" s="8" t="s">
        <v>45</v>
      </c>
      <c r="B14" s="8">
        <v>30</v>
      </c>
      <c r="C14" s="8">
        <v>69777.870967741939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51</v>
      </c>
      <c r="C16" s="9" t="s">
        <v>14</v>
      </c>
      <c r="D16" s="9" t="s">
        <v>30</v>
      </c>
      <c r="E16" s="9" t="s">
        <v>52</v>
      </c>
      <c r="F16" s="9" t="s">
        <v>53</v>
      </c>
      <c r="G16" s="9" t="s">
        <v>54</v>
      </c>
      <c r="H16" s="9" t="s">
        <v>55</v>
      </c>
      <c r="I16" s="9" t="s">
        <v>56</v>
      </c>
    </row>
    <row r="17" spans="1:9" x14ac:dyDescent="0.3">
      <c r="A17" s="7" t="s">
        <v>46</v>
      </c>
      <c r="B17" s="7">
        <v>-181.02404474345943</v>
      </c>
      <c r="C17" s="7">
        <v>68.103594568248383</v>
      </c>
      <c r="D17" s="7">
        <v>-2.6580688712700842</v>
      </c>
      <c r="E17" s="7">
        <v>1.3044311165170764E-2</v>
      </c>
      <c r="F17" s="7">
        <v>-320.76107836059248</v>
      </c>
      <c r="G17" s="7">
        <v>-41.287011126326348</v>
      </c>
      <c r="H17" s="7">
        <v>-320.76107836059248</v>
      </c>
      <c r="I17" s="7">
        <v>-41.287011126326348</v>
      </c>
    </row>
    <row r="18" spans="1:9" x14ac:dyDescent="0.3">
      <c r="A18" s="7" t="s">
        <v>4</v>
      </c>
      <c r="B18" s="7">
        <v>2.7482669613844357</v>
      </c>
      <c r="C18" s="7">
        <v>0.88310835810806976</v>
      </c>
      <c r="D18" s="7">
        <v>3.1120382183588378</v>
      </c>
      <c r="E18" s="7">
        <v>4.3580365462833875E-3</v>
      </c>
      <c r="F18" s="7">
        <v>0.93627828285949755</v>
      </c>
      <c r="G18" s="7">
        <v>4.5602556399093741</v>
      </c>
      <c r="H18" s="7">
        <v>0.93627828285949755</v>
      </c>
      <c r="I18" s="7">
        <v>4.5602556399093741</v>
      </c>
    </row>
    <row r="19" spans="1:9" x14ac:dyDescent="0.3">
      <c r="A19" s="7" t="s">
        <v>5</v>
      </c>
      <c r="B19" s="7">
        <v>1.9109482304047949</v>
      </c>
      <c r="C19" s="7">
        <v>0.18252254172089669</v>
      </c>
      <c r="D19" s="7">
        <v>10.469656034742879</v>
      </c>
      <c r="E19" s="7">
        <v>5.2562017079550197E-11</v>
      </c>
      <c r="F19" s="7">
        <v>1.536442909356313</v>
      </c>
      <c r="G19" s="7">
        <v>2.2854535514532768</v>
      </c>
      <c r="H19" s="7">
        <v>1.536442909356313</v>
      </c>
      <c r="I19" s="7">
        <v>2.2854535514532768</v>
      </c>
    </row>
    <row r="20" spans="1:9" ht="15" thickBot="1" x14ac:dyDescent="0.35">
      <c r="A20" s="8" t="s">
        <v>6</v>
      </c>
      <c r="B20" s="8">
        <v>-132.55199040161574</v>
      </c>
      <c r="C20" s="8">
        <v>30.623513560987863</v>
      </c>
      <c r="D20" s="8">
        <v>-4.3284383464893255</v>
      </c>
      <c r="E20" s="8">
        <v>1.847218449360088E-4</v>
      </c>
      <c r="F20" s="8">
        <v>-195.3862500478985</v>
      </c>
      <c r="G20" s="8">
        <v>-69.71773075533298</v>
      </c>
      <c r="H20" s="8">
        <v>-195.3862500478985</v>
      </c>
      <c r="I20" s="8">
        <v>-69.71773075533298</v>
      </c>
    </row>
    <row r="21" spans="1:9" x14ac:dyDescent="0.3">
      <c r="B21" t="s">
        <v>63</v>
      </c>
      <c r="C21">
        <f>B17+B18*80+B19*110+B20*0.35</f>
        <v>202.64842087125737</v>
      </c>
    </row>
    <row r="22" spans="1:9" x14ac:dyDescent="0.3">
      <c r="B22" t="s">
        <v>62</v>
      </c>
      <c r="C22">
        <f>B17+B18*80+B19*120+B20*0.35</f>
        <v>221.75790317530527</v>
      </c>
    </row>
    <row r="24" spans="1:9" x14ac:dyDescent="0.3">
      <c r="A24" t="s">
        <v>57</v>
      </c>
    </row>
    <row r="25" spans="1:9" ht="15" thickBot="1" x14ac:dyDescent="0.35"/>
    <row r="26" spans="1:9" x14ac:dyDescent="0.3">
      <c r="A26" s="9" t="s">
        <v>58</v>
      </c>
      <c r="B26" s="9" t="s">
        <v>59</v>
      </c>
      <c r="C26" s="9" t="s">
        <v>60</v>
      </c>
      <c r="D26" s="9" t="s">
        <v>61</v>
      </c>
    </row>
    <row r="27" spans="1:9" x14ac:dyDescent="0.3">
      <c r="A27" s="7">
        <v>1</v>
      </c>
      <c r="B27" s="7">
        <v>150.20198568947868</v>
      </c>
      <c r="C27" s="7">
        <v>13.798014310521324</v>
      </c>
      <c r="D27" s="7">
        <v>0.7661844636312648</v>
      </c>
    </row>
    <row r="28" spans="1:9" x14ac:dyDescent="0.3">
      <c r="A28" s="7">
        <v>2</v>
      </c>
      <c r="B28" s="7">
        <v>155.69851961224754</v>
      </c>
      <c r="C28" s="7">
        <v>9.3014803877524628</v>
      </c>
      <c r="D28" s="7">
        <v>0.51649821499551607</v>
      </c>
    </row>
    <row r="29" spans="1:9" x14ac:dyDescent="0.3">
      <c r="A29" s="7">
        <v>3</v>
      </c>
      <c r="B29" s="7">
        <v>179.70352787653025</v>
      </c>
      <c r="C29" s="7">
        <v>7.2964721234697549</v>
      </c>
      <c r="D29" s="7">
        <v>0.40516290637981872</v>
      </c>
    </row>
    <row r="30" spans="1:9" x14ac:dyDescent="0.3">
      <c r="A30" s="7">
        <v>4</v>
      </c>
      <c r="B30" s="7">
        <v>181.97917330102365</v>
      </c>
      <c r="C30" s="7">
        <v>51.02082669897635</v>
      </c>
      <c r="D30" s="7">
        <v>2.8331152482260284</v>
      </c>
    </row>
    <row r="31" spans="1:9" x14ac:dyDescent="0.3">
      <c r="A31" s="7">
        <v>5</v>
      </c>
      <c r="B31" s="7">
        <v>258.18079174876988</v>
      </c>
      <c r="C31" s="7">
        <v>18.819208251230123</v>
      </c>
      <c r="D31" s="7">
        <v>1.045004350295462</v>
      </c>
    </row>
    <row r="32" spans="1:9" x14ac:dyDescent="0.3">
      <c r="A32" s="7">
        <v>6</v>
      </c>
      <c r="B32" s="7">
        <v>183.1811892260919</v>
      </c>
      <c r="C32" s="7">
        <v>-11.181189226091902</v>
      </c>
      <c r="D32" s="7">
        <v>-0.62087582148834741</v>
      </c>
    </row>
    <row r="33" spans="1:4" x14ac:dyDescent="0.3">
      <c r="A33" s="7">
        <v>7</v>
      </c>
      <c r="B33" s="7">
        <v>266.42559263292321</v>
      </c>
      <c r="C33" s="7">
        <v>-22.425592632923212</v>
      </c>
      <c r="D33" s="7">
        <v>-1.245261838144907</v>
      </c>
    </row>
    <row r="34" spans="1:4" x14ac:dyDescent="0.3">
      <c r="A34" s="7">
        <v>8</v>
      </c>
      <c r="B34" s="7">
        <v>227.13299852540217</v>
      </c>
      <c r="C34" s="7">
        <v>-18.132998525402172</v>
      </c>
      <c r="D34" s="7">
        <v>-1.0069000826168051</v>
      </c>
    </row>
    <row r="35" spans="1:4" x14ac:dyDescent="0.3">
      <c r="A35" s="7">
        <v>9</v>
      </c>
      <c r="B35" s="7">
        <v>246.47879159789562</v>
      </c>
      <c r="C35" s="7">
        <v>-17.478791597895622</v>
      </c>
      <c r="D35" s="7">
        <v>-0.97057288563214517</v>
      </c>
    </row>
    <row r="36" spans="1:4" x14ac:dyDescent="0.3">
      <c r="A36" s="7">
        <v>10</v>
      </c>
      <c r="B36" s="7">
        <v>261.53006667268852</v>
      </c>
      <c r="C36" s="7">
        <v>-23.53006667268852</v>
      </c>
      <c r="D36" s="7">
        <v>-1.3065917390065815</v>
      </c>
    </row>
    <row r="37" spans="1:4" x14ac:dyDescent="0.3">
      <c r="A37" s="7">
        <v>11</v>
      </c>
      <c r="B37" s="7">
        <v>271.9221265556921</v>
      </c>
      <c r="C37" s="7">
        <v>10.077873444307897</v>
      </c>
      <c r="D37" s="7">
        <v>0.55961023707469071</v>
      </c>
    </row>
    <row r="38" spans="1:4" x14ac:dyDescent="0.3">
      <c r="A38" s="7">
        <v>12</v>
      </c>
      <c r="B38" s="7">
        <v>205.87625722250391</v>
      </c>
      <c r="C38" s="7">
        <v>19.123742777496091</v>
      </c>
      <c r="D38" s="7">
        <v>1.0619147272100862</v>
      </c>
    </row>
    <row r="39" spans="1:4" x14ac:dyDescent="0.3">
      <c r="A39" s="7">
        <v>13</v>
      </c>
      <c r="B39" s="7">
        <v>186.63838849281288</v>
      </c>
      <c r="C39" s="7">
        <v>-2.6383884928128793</v>
      </c>
      <c r="D39" s="7">
        <v>-0.14650602809386129</v>
      </c>
    </row>
    <row r="40" spans="1:4" x14ac:dyDescent="0.3">
      <c r="A40" s="7">
        <v>14</v>
      </c>
      <c r="B40" s="7">
        <v>216.13993067986442</v>
      </c>
      <c r="C40" s="7">
        <v>-9.1399306798644204</v>
      </c>
      <c r="D40" s="7">
        <v>-0.50752758534530584</v>
      </c>
    </row>
    <row r="41" spans="1:4" x14ac:dyDescent="0.3">
      <c r="A41" s="7">
        <v>15</v>
      </c>
      <c r="B41" s="7">
        <v>165.20239104328323</v>
      </c>
      <c r="C41" s="7">
        <v>-5.2023910432832281</v>
      </c>
      <c r="D41" s="7">
        <v>-0.28888150870075852</v>
      </c>
    </row>
    <row r="42" spans="1:4" x14ac:dyDescent="0.3">
      <c r="A42" s="7">
        <v>16</v>
      </c>
      <c r="B42" s="7">
        <v>128.05705593461249</v>
      </c>
      <c r="C42" s="7">
        <v>2.9429440653875076</v>
      </c>
      <c r="D42" s="7">
        <v>0.16341757368061086</v>
      </c>
    </row>
    <row r="43" spans="1:4" x14ac:dyDescent="0.3">
      <c r="A43" s="7">
        <v>17</v>
      </c>
      <c r="B43" s="7">
        <v>205.09599311333841</v>
      </c>
      <c r="C43" s="7">
        <v>-14.095993113338409</v>
      </c>
      <c r="D43" s="7">
        <v>-0.78273081037884029</v>
      </c>
    </row>
    <row r="44" spans="1:4" x14ac:dyDescent="0.3">
      <c r="A44" s="7">
        <v>18</v>
      </c>
      <c r="B44" s="7">
        <v>208.44526803725694</v>
      </c>
      <c r="C44" s="7">
        <v>14.554731962743062</v>
      </c>
      <c r="D44" s="7">
        <v>0.80820393798749324</v>
      </c>
    </row>
    <row r="45" spans="1:4" x14ac:dyDescent="0.3">
      <c r="A45" s="7">
        <v>19</v>
      </c>
      <c r="B45" s="7">
        <v>183.00193307946049</v>
      </c>
      <c r="C45" s="7">
        <v>23.998066920539515</v>
      </c>
      <c r="D45" s="7">
        <v>1.3325791391360038</v>
      </c>
    </row>
    <row r="46" spans="1:4" x14ac:dyDescent="0.3">
      <c r="A46" s="7">
        <v>20</v>
      </c>
      <c r="B46" s="7">
        <v>155.28295269717063</v>
      </c>
      <c r="C46" s="7">
        <v>-42.282952697170629</v>
      </c>
      <c r="D46" s="7">
        <v>-2.3479133086798338</v>
      </c>
    </row>
    <row r="47" spans="1:4" x14ac:dyDescent="0.3">
      <c r="A47" s="7">
        <v>21</v>
      </c>
      <c r="B47" s="7">
        <v>136.3018568187658</v>
      </c>
      <c r="C47" s="7">
        <v>-3.3018568187657991</v>
      </c>
      <c r="D47" s="7">
        <v>-0.18334749759929223</v>
      </c>
    </row>
    <row r="48" spans="1:4" x14ac:dyDescent="0.3">
      <c r="A48" s="7">
        <v>22</v>
      </c>
      <c r="B48" s="7">
        <v>178.94372585020542</v>
      </c>
      <c r="C48" s="7">
        <v>8.0562741497945751</v>
      </c>
      <c r="D48" s="7">
        <v>0.44735365172219221</v>
      </c>
    </row>
    <row r="49" spans="1:4" x14ac:dyDescent="0.3">
      <c r="A49" s="7">
        <v>23</v>
      </c>
      <c r="B49" s="7">
        <v>198.89052688523299</v>
      </c>
      <c r="C49" s="7">
        <v>3.1094731147670132</v>
      </c>
      <c r="D49" s="7">
        <v>0.17266469920943198</v>
      </c>
    </row>
    <row r="50" spans="1:4" x14ac:dyDescent="0.3">
      <c r="A50" s="7">
        <v>24</v>
      </c>
      <c r="B50" s="7">
        <v>201.63879384661743</v>
      </c>
      <c r="C50" s="7">
        <v>1.3612061533825681</v>
      </c>
      <c r="D50" s="7">
        <v>7.558587656527771E-2</v>
      </c>
    </row>
    <row r="51" spans="1:4" x14ac:dyDescent="0.3">
      <c r="A51" s="7">
        <v>25</v>
      </c>
      <c r="B51" s="7">
        <v>241.53239591667261</v>
      </c>
      <c r="C51" s="7">
        <v>27.467604083327387</v>
      </c>
      <c r="D51" s="7">
        <v>1.5252376920476605</v>
      </c>
    </row>
    <row r="52" spans="1:4" x14ac:dyDescent="0.3">
      <c r="A52" s="7">
        <v>26</v>
      </c>
      <c r="B52" s="7">
        <v>302.61873681484082</v>
      </c>
      <c r="C52" s="7">
        <v>2.3812631851591846</v>
      </c>
      <c r="D52" s="7">
        <v>0.13222821887457031</v>
      </c>
    </row>
    <row r="53" spans="1:4" x14ac:dyDescent="0.3">
      <c r="A53" s="7">
        <v>27</v>
      </c>
      <c r="B53" s="7">
        <v>181.6279903368046</v>
      </c>
      <c r="C53" s="7">
        <v>-9.6279903368046007</v>
      </c>
      <c r="D53" s="7">
        <v>-0.53462885644542568</v>
      </c>
    </row>
    <row r="54" spans="1:4" x14ac:dyDescent="0.3">
      <c r="A54" s="7">
        <v>28</v>
      </c>
      <c r="B54" s="7">
        <v>169.92599018593035</v>
      </c>
      <c r="C54" s="7">
        <v>-10.925990185930345</v>
      </c>
      <c r="D54" s="7">
        <v>-0.6067049752125685</v>
      </c>
    </row>
    <row r="55" spans="1:4" x14ac:dyDescent="0.3">
      <c r="A55" s="7">
        <v>29</v>
      </c>
      <c r="B55" s="7">
        <v>176.73246437656985</v>
      </c>
      <c r="C55" s="7">
        <v>-10.732464376569851</v>
      </c>
      <c r="D55" s="7">
        <v>-0.59595875730709691</v>
      </c>
    </row>
    <row r="56" spans="1:4" x14ac:dyDescent="0.3">
      <c r="A56" s="7">
        <v>30</v>
      </c>
      <c r="B56" s="7">
        <v>152.7274561122872</v>
      </c>
      <c r="C56" s="7">
        <v>-7.7274561122872001</v>
      </c>
      <c r="D56" s="7">
        <v>-0.42909484534396092</v>
      </c>
    </row>
    <row r="57" spans="1:4" ht="15" thickBot="1" x14ac:dyDescent="0.35">
      <c r="A57" s="8">
        <v>31</v>
      </c>
      <c r="B57" s="8">
        <v>127.88512911702485</v>
      </c>
      <c r="C57" s="8">
        <v>-4.8851291170248459</v>
      </c>
      <c r="D57" s="8">
        <v>-0.27126439704031147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Z 6 h 6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Z 6 h 6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o e k z Q o S U J U g E A A F E C A A A T A B w A R m 9 y b X V s Y X M v U 2 V j d G l v b j E u b S C i G A A o o B Q A A A A A A A A A A A A A A A A A A A A A A A A A A A B t U V 1 r g z A U f R f 8 D y F 7 s R C k l q 2 D F R + K b m w g W 4 f u q Y 4 R 9 b Y K + S h J 7 F p K / / v i 7 N Z C z U t u z r n 3 3 H t y N Z S m k Q K l / R 3 M X M d 1 d E 0 V V C g B L g W t Y D I O p i h E D I z r I H t S 2 a o S L B L p r R / L s u U g j P f U M P A j K Y x 9 a A 9 H D / m H B q X z t G 6 L m v I 8 l t + C S V r p P J 5 n w T j Y f S W 0 W N m i A e C y s 1 / q L R 6 R Z Q y s 4 Y 0 B F W K C C Y o k a 7 n Q 4 T 1 B j 6 K U V S P W Y T C 5 m x D 0 3 k o D q d k z C M + h / y o F f I 5 I 7 + A G L 5 T k l q v Q M 9 g + S m N r J 6 O F T T w x J 9 z r z R K 0 P O F z x t K S M q p 0 a F R 7 K R n V V K y t Y r b f w F k u U 1 T o l V S 8 H 7 g j t T f Q n x w O O K Y G r D V j c 1 B l 4 y N B B 5 z I k n a r + S M M 7 E x P d J 9 k 0 R d h p r d + J / w L v 6 l u j G s 8 A 7 4 B R U 2 r B s g E 6 M r u V 1 8 z C 9 W U / 0 O J l h e g j s e R 6 z R i 0 P f s B 1 B L A Q I t A B Q A A g A I A G e o e k y G n 6 1 M p w A A A P g A A A A S A A A A A A A A A A A A A A A A A A A A A A B D b 2 5 m a W c v U G F j a 2 F n Z S 5 4 b W x Q S w E C L Q A U A A I A C A B n q H p M D 8 r p q 6 Q A A A D p A A A A E w A A A A A A A A A A A A A A A A D z A A A A W 0 N v b n R l b n R f V H l w Z X N d L n h t b F B L A Q I t A B Q A A g A I A G e o e k z Q o S U J U g E A A F E C A A A T A A A A A A A A A A A A A A A A A O Q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L A A A A A A A A d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1 v b m F k Z T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Z W 1 v b m F k Z T I w M T Y i I C 8 + P E V u d H J 5 I F R 5 c G U 9 I k Z p b G x D b 3 V u d C I g V m F s d W U 9 I m w z M i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N v b H V t b l R 5 c G V z I i B W Y W x 1 Z T 0 i c 0 N R W U R B d 0 1 E Q l E 9 P S I g L z 4 8 R W 5 0 c n k g V H l w Z T 0 i R m l s b E N v b H V t b k 5 h b W V z I i B W Y W x 1 Z T 0 i c 1 s m c X V v d D t E Y X R l J n F 1 b 3 Q 7 L C Z x d W 9 0 O 0 x v Y 2 F 0 a W 9 u J n F 1 b 3 Q 7 L C Z x d W 9 0 O 0 x l b W 9 u J n F 1 b 3 Q 7 L C Z x d W 9 0 O 0 9 y Y W 5 n Z S Z x d W 9 0 O y w m c X V v d D t U Z W 1 w Z X J h d H V y Z S Z x d W 9 0 O y w m c X V v d D t M Z W F m b G V 0 c y Z x d W 9 0 O y w m c X V v d D t Q c m l j Z S Z x d W 9 0 O 1 0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b W 9 u Y W R l M j A x N i 9 D a G F u Z 2 V k I F R 5 c G U u e 0 R h d G U s M H 0 m c X V v d D s s J n F 1 b 3 Q 7 U 2 V j d G l v b j E v T G V t b 2 5 h Z G U y M D E 2 L 0 N o Y W 5 n Z W Q g V H l w Z S 5 7 T G 9 j Y X R p b 2 4 s M X 0 m c X V v d D s s J n F 1 b 3 Q 7 U 2 V j d G l v b j E v T G V t b 2 5 h Z G U y M D E 2 L 0 N o Y W 5 n Z W Q g V H l w Z S 5 7 T G V t b 2 4 s M n 0 m c X V v d D s s J n F 1 b 3 Q 7 U 2 V j d G l v b j E v T G V t b 2 5 h Z G U y M D E 2 L 0 N o Y W 5 n Z W Q g V H l w Z S 5 7 T 3 J h b m d l L D N 9 J n F 1 b 3 Q 7 L C Z x d W 9 0 O 1 N l Y 3 R p b 2 4 x L 0 x l b W 9 u Y W R l M j A x N i 9 D a G F u Z 2 V k I F R 5 c G U u e 1 R l b X B l c m F 0 d X J l L D R 9 J n F 1 b 3 Q 7 L C Z x d W 9 0 O 1 N l Y 3 R p b 2 4 x L 0 x l b W 9 u Y W R l M j A x N i 9 D a G F u Z 2 V k I F R 5 c G U u e 0 x l Y W Z s Z X R z L D V 9 J n F 1 b 3 Q 7 L C Z x d W 9 0 O 1 N l Y 3 R p b 2 4 x L 0 x l b W 9 u Y W R l M j A x N i 9 D a G F u Z 2 V k I F R 5 c G U u e 1 B y a W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l b W 9 u Y W R l M j A x N i 9 D a G F u Z 2 V k I F R 5 c G U u e 0 R h d G U s M H 0 m c X V v d D s s J n F 1 b 3 Q 7 U 2 V j d G l v b j E v T G V t b 2 5 h Z G U y M D E 2 L 0 N o Y W 5 n Z W Q g V H l w Z S 5 7 T G 9 j Y X R p b 2 4 s M X 0 m c X V v d D s s J n F 1 b 3 Q 7 U 2 V j d G l v b j E v T G V t b 2 5 h Z G U y M D E 2 L 0 N o Y W 5 n Z W Q g V H l w Z S 5 7 T G V t b 2 4 s M n 0 m c X V v d D s s J n F 1 b 3 Q 7 U 2 V j d G l v b j E v T G V t b 2 5 h Z G U y M D E 2 L 0 N o Y W 5 n Z W Q g V H l w Z S 5 7 T 3 J h b m d l L D N 9 J n F 1 b 3 Q 7 L C Z x d W 9 0 O 1 N l Y 3 R p b 2 4 x L 0 x l b W 9 u Y W R l M j A x N i 9 D a G F u Z 2 V k I F R 5 c G U u e 1 R l b X B l c m F 0 d X J l L D R 9 J n F 1 b 3 Q 7 L C Z x d W 9 0 O 1 N l Y 3 R p b 2 4 x L 0 x l b W 9 u Y W R l M j A x N i 9 D a G F u Z 2 V k I F R 5 c G U u e 0 x l Y W Z s Z X R z L D V 9 J n F 1 b 3 Q 7 L C Z x d W 9 0 O 1 N l Y 3 R p b 2 4 x L 0 x l b W 9 u Y W R l M j A x N i 9 D a G F u Z 2 V k I F R 5 c G U u e 1 B y a W N l L D Z 9 J n F 1 b 3 Q 7 X S w m c X V v d D t S Z W x h d G l v b n N o a X B J b m Z v J n F 1 b 3 Q 7 O l t d f S I g L z 4 8 R W 5 0 c n k g V H l w Z T 0 i R m l s b E x h c 3 R V c G R h d G V k I i B W Y W x 1 Z T 0 i Z D I w M T g t M D M t M j V U M D k 6 M D A 6 M z U u N j E z O D Y 3 N 1 o i I C 8 + P C 9 T d G F i b G V F b n R y a W V z P j w v S X R l b T 4 8 S X R l b T 4 8 S X R l b U x v Y 2 F 0 a W 9 u P j x J d G V t V H l w Z T 5 G b 3 J t d W x h P C 9 J d G V t V H l w Z T 4 8 S X R l b V B h d G g + U 2 V j d G l v b j E v T G V t b 2 5 h Z G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b W 9 u Y W R l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1 v b m F k Z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s e 8 a 2 H R O 0 2 8 w y Y g L f m T t A A A A A A C A A A A A A A Q Z g A A A A E A A C A A A A C g n M l b r B L W e h y K m S m 3 1 n E z P z M e V v m N u E V 7 5 1 2 q M V j T + Q A A A A A O g A A A A A I A A C A A A A D k T 5 x z 1 l 2 N z P W 1 R r R G 9 t i / 8 f Q I h L u w c 4 3 q C w k T N C A 4 H F A A A A B d + E W Z r 6 r 3 z b g g q 7 t O x e A k B s i U P U q X v J 4 m 3 v 5 C Y l Y 4 J n L N X z h w 0 K 3 x P e 3 3 q U / H T p w o b q 0 m s E x J 9 x T t r q H w j G C Z y t J q 3 9 Q z w 9 n w 9 V j x x S + v V U A A A A B B B o b s e E q m J l x v Z n O D o 2 D k I i Q 0 m h Z T N J 3 O U y p 6 b o x C 1 3 W E t z f 1 C 2 V O 5 6 k A M q w g v v P f E s R 4 P 2 E 5 m d 6 M j y D I U D w p < / D a t a M a s h u p > 
</file>

<file path=customXml/itemProps1.xml><?xml version="1.0" encoding="utf-8"?>
<ds:datastoreItem xmlns:ds="http://schemas.openxmlformats.org/officeDocument/2006/customXml" ds:itemID="{3FD0E2AB-F67E-49ED-A11E-4F9F6BFFFF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Descriptive statistics</vt:lpstr>
      <vt:lpstr>Correlation</vt:lpstr>
      <vt:lpstr>t test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Periwal</dc:creator>
  <cp:lastModifiedBy>Shubham Periwal</cp:lastModifiedBy>
  <dcterms:created xsi:type="dcterms:W3CDTF">2018-03-26T15:33:08Z</dcterms:created>
  <dcterms:modified xsi:type="dcterms:W3CDTF">2018-03-26T18:25:04Z</dcterms:modified>
</cp:coreProperties>
</file>