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ekib\Documents\GDA Capstone\Bike-Share\to merge\Project files\Analysis\"/>
    </mc:Choice>
  </mc:AlternateContent>
  <xr:revisionPtr revIDLastSave="0" documentId="13_ncr:1_{4CEE8DBE-2195-4C4D-B32C-CC67B91DDAE0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Total Rides by week" sheetId="3" r:id="rId1"/>
    <sheet name="Total rides by user" sheetId="5" r:id="rId2"/>
    <sheet name="Avg Duration of Ride by Week" sheetId="8" r:id="rId3"/>
    <sheet name="Casual_WD_vs_WE" sheetId="10" r:id="rId4"/>
    <sheet name="Avg Duration of Rides" sheetId="9" r:id="rId5"/>
    <sheet name="Casual_No_Vs_Avg_duration_" sheetId="18" r:id="rId6"/>
    <sheet name="avg_total_ride_length_weekly" sheetId="1" r:id="rId7"/>
  </sheets>
  <calcPr calcId="191029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C13" i="10" l="1"/>
  <c r="D13" i="10" s="1"/>
  <c r="C12" i="10"/>
  <c r="D12" i="10" s="1"/>
  <c r="F3" i="10" l="1"/>
  <c r="F4" i="10"/>
  <c r="F5" i="10"/>
  <c r="F6" i="10"/>
  <c r="F7" i="10"/>
  <c r="F8" i="10"/>
  <c r="F2" i="10"/>
  <c r="E9" i="10" l="1"/>
  <c r="D9" i="10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<sst xmlns="http://schemas.openxmlformats.org/spreadsheetml/2006/main" count="104" uniqueCount="26">
  <si>
    <t>member_casual</t>
  </si>
  <si>
    <t>weekday</t>
  </si>
  <si>
    <t>number_of_rides</t>
  </si>
  <si>
    <t>casual</t>
  </si>
  <si>
    <t>Sun</t>
  </si>
  <si>
    <t>Mon</t>
  </si>
  <si>
    <t>Tue</t>
  </si>
  <si>
    <t>Wed</t>
  </si>
  <si>
    <t>Thu</t>
  </si>
  <si>
    <t>Fri</t>
  </si>
  <si>
    <t>Sat</t>
  </si>
  <si>
    <t>member</t>
  </si>
  <si>
    <t>Row Labels</t>
  </si>
  <si>
    <t>Grand Total</t>
  </si>
  <si>
    <t>Column Labels</t>
  </si>
  <si>
    <t>Total Number of Rides</t>
  </si>
  <si>
    <t>Average_duration_hms</t>
  </si>
  <si>
    <t>average_duration_sec</t>
  </si>
  <si>
    <t>Average duration of Rides</t>
  </si>
  <si>
    <t>Average of Average_duration_hms</t>
  </si>
  <si>
    <t>Total duration</t>
  </si>
  <si>
    <t>Weekday</t>
  </si>
  <si>
    <t>Weekend</t>
  </si>
  <si>
    <t>num_of_rides</t>
  </si>
  <si>
    <t>total_duration</t>
  </si>
  <si>
    <t>Average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</si>
</sst>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9" fontId="0" fillId="0" borderId="0" xfId="0" applyNumberFormat="1"/>
    <xf numFmtId="2" fontId="0" fillId="0" borderId="0" xfId="0" applyNumberFormat="1"/>
    <xf numFmtId="1" fontId="0" fillId="0" borderId="0" xfId="0" applyNumberFormat="1"/>
    <xf numFmtId="0" fontId="17" fillId="0" borderId="0" xfId="0" applyFont="1"/>
    <xf numFmtId="164" fontId="17" fillId="0" borderId="0" xfId="0" applyNumberFormat="1" applyFont="1"/>
    <xf numFmtId="1" fontId="17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4" formatCode="h:mm:ss\ AM/PM"/>
    </dxf>
    <dxf>
      <numFmt numFmtId="24" formatCode="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[summary_ride_length_weekday.xlsx]Total Rides by week!PivotTable23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Rides From June 2020 to May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Rides by week'!$B$3:$B$4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Rides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week'!$B$5:$B$12</c:f>
              <c:numCache>
                <c:formatCode>General</c:formatCode>
                <c:ptCount val="7"/>
                <c:pt idx="0">
                  <c:v>58191</c:v>
                </c:pt>
                <c:pt idx="1">
                  <c:v>59170</c:v>
                </c:pt>
                <c:pt idx="2">
                  <c:v>61758</c:v>
                </c:pt>
                <c:pt idx="3">
                  <c:v>65339</c:v>
                </c:pt>
                <c:pt idx="4">
                  <c:v>64530</c:v>
                </c:pt>
                <c:pt idx="5">
                  <c:v>66286</c:v>
                </c:pt>
                <c:pt idx="6">
                  <c:v>67677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3-4536-AEE2-569A7A90230E}"/>
            </c:ext>
          </c:extLst>
        </c:ser>
        <c:ser>
          <c:idx val="1"/>
          <c:order val="1"/>
          <c:tx>
            <c:strRef>
              <c:f>'Total Rides by week'!$C$3:$C$4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Rides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'Total Rides by week'!$C$5:$C$12</c:f>
              <c:numCache>
                <c:formatCode>General</c:formatCode>
                <c:ptCount val="7"/>
                <c:pt idx="0">
                  <c:v>62212</c:v>
                </c:pt>
                <c:pt idx="1">
                  <c:v>35959</c:v>
                </c:pt>
                <c:pt idx="2">
                  <c:v>33015</c:v>
                </c:pt>
                <c:pt idx="3">
                  <c:v>34211</c:v>
                </c:pt>
                <c:pt idx="4">
                  <c:v>36009</c:v>
                </c:pt>
                <c:pt idx="5">
                  <c:v>46641</c:v>
                </c:pt>
                <c:pt idx="6">
                  <c:v>74529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3-4536-AEE2-569A7A90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2016"/>
        <c:axId val="94746240"/>
      </c:lineChart>
      <c:catAx>
        <c:axId val="1630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6240"/>
        <c:crosses val="autoZero"/>
        <c:auto val="1"/>
        <c:lblAlgn val="ctr"/>
        <c:lblOffset val="100"/>
        <c:noMultiLvlLbl val="0"/>
      </c:catAx>
      <c:valAx>
        <c:axId val="947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[summary_ride_length_weekday.xlsx]Total rides by user!PivotTable25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</a:t>
            </a:r>
            <a:r>
              <a:rPr lang="en-US" sz="1400" baseline="0"/>
              <a:t> ride share of each user group From june 2020 to may 2021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rides by user'!$B$3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DA-407A-BD55-D6CB9C849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DA-407A-BD55-D6CB9C8498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8DA-407A-BD55-D6CB9C8498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8DA-407A-BD55-D6CB9C8498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rides by user'!$A$4:$A$6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rides by user'!$B$4:$B$6</c:f>
              <c:numCache>
                <c:formatCode>General</c:formatCode>
                <c:ptCount val="2"/>
                <c:pt idx="0">
                  <c:v>322576</c:v>
                </c:pt>
                <c:pt idx="1">
                  <c:v>442951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A-407A-BD55-D6CB9C849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[summary_ride_length_weekday.xlsx]Avg Duration of Ride by Week!PivotTable27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Duration of Ride by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'Avg Duration of Ride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'Avg Duration of Ride by Week'!$B$5:$B$12</c:f>
              <c:numCache>
                <c:formatCode>[h]:mm:ss;@</c:formatCode>
                <c:ptCount val="7"/>
                <c:pt idx="0">
                  <c:v>3.3449074074074069E-2</c:v>
                </c:pt>
                <c:pt idx="1">
                  <c:v>2.8194444444444442E-2</c:v>
                </c:pt>
                <c:pt idx="2">
                  <c:v>2.5833333333333333E-2</c:v>
                </c:pt>
                <c:pt idx="3">
                  <c:v>2.6967592592592595E-2</c:v>
                </c:pt>
                <c:pt idx="4">
                  <c:v>3.0266203703703708E-2</c:v>
                </c:pt>
                <c:pt idx="5">
                  <c:v>2.8078703703703703E-2</c:v>
                </c:pt>
                <c:pt idx="6">
                  <c:v>3.1828703703703706E-2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7-4520-8674-CAA60C5F2718}"/>
            </c:ext>
          </c:extLst>
        </c:ser>
        <c:ser>
          <c:idx val="1"/>
          <c:order val="1"/>
          <c:tx>
            <c:strRef>
              <c:f>'Avg Duration of Ride by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'Avg Duration of Ride by Week'!$A$5:$A$12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'Avg Duration of Ride by Week'!$C$5:$C$12</c:f>
              <c:numCache>
                <c:formatCode>[h]:mm:ss;@</c:formatCode>
                <c:ptCount val="7"/>
                <c:pt idx="0">
                  <c:v>1.2314814814814815E-2</c:v>
                </c:pt>
                <c:pt idx="1">
                  <c:v>1.0439814814814813E-2</c:v>
                </c:pt>
                <c:pt idx="2">
                  <c:v>0.01</c:v>
                </c:pt>
                <c:pt idx="3">
                  <c:v>1.0462962962962964E-2</c:v>
                </c:pt>
                <c:pt idx="4">
                  <c:v>1.0138888888888888E-2</c:v>
                </c:pt>
                <c:pt idx="5">
                  <c:v>1.0636574074074074E-2</c:v>
                </c:pt>
                <c:pt idx="6">
                  <c:v>1.1817129629629629E-2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7-4520-8674-CAA60C5F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14496"/>
        <c:axId val="109454112"/>
      </c:lineChart>
      <c:catAx>
        <c:axId val="1082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4112"/>
        <c:crosses val="autoZero"/>
        <c:auto val="1"/>
        <c:lblAlgn val="ctr"/>
        <c:lblOffset val="100"/>
        <c:noMultiLvlLbl val="0"/>
      </c:catAx>
      <c:valAx>
        <c:axId val="1094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21-4616-A9D0-757B796684F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Casual_WD_vs_WE!$K$5:$L$5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Casual_WD_vs_WE!$K$6:$L$6</c:f>
              <c:numCache>
                <c:formatCode>[h]:mm:ss;@</c:formatCode>
                <c:ptCount val="2"/>
                <c:pt idx="0">
                  <c:v>2.7919568172781736E-2</c:v>
                </c:pt>
                <c:pt idx="1">
                  <c:v>3.2565488347530216E-2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1-4616-A9D0-757B7966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758879"/>
        <c:axId val="1672553279"/>
      </c:barChart>
      <c:catAx>
        <c:axId val="16707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53279"/>
        <c:crosses val="autoZero"/>
        <c:auto val="1"/>
        <c:lblAlgn val="ctr"/>
        <c:lblOffset val="100"/>
        <c:noMultiLvlLbl val="0"/>
      </c:catAx>
      <c:valAx>
        <c:axId val="167255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</a:t>
            </a:r>
          </a:p>
        </c:rich>
      </c:tx>
      <c:layout>
        <c:manualLayout>
          <c:xMode val="edge"/>
          <c:yMode val="edge"/>
          <c:x val="0.141746398723538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44317287362157"/>
          <c:y val="0.17171296296296296"/>
          <c:w val="0.5461734788403603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2-464A-8A1F-B4F0A6E39F2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Casual_WD_vs_WE!$K$7:$L$7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Casual_WD_vs_WE!$K$8:$L$8</c:f>
              <c:numCache>
                <c:formatCode>0</c:formatCode>
                <c:ptCount val="2"/>
                <c:pt idx="0" formatCode="General">
                  <c:v>37167</c:v>
                </c:pt>
                <c:pt idx="1">
                  <c:v>68370.5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2-464A-8A1F-B4F0A6E3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692079"/>
        <c:axId val="1672545791"/>
      </c:barChart>
      <c:catAx>
        <c:axId val="166969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45791"/>
        <c:crosses val="autoZero"/>
        <c:auto val="1"/>
        <c:lblAlgn val="ctr"/>
        <c:lblOffset val="100"/>
        <c:noMultiLvlLbl val="0"/>
      </c:catAx>
      <c:valAx>
        <c:axId val="16725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9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[summary_ride_length_weekday.xlsx]Avg Duration of Rides!PivotTable28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 of Rides From June 2020 to May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Duration of Rides'!$B$3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F3-4C16-96A5-5D5F0FE632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F3-4C16-96A5-5D5F0FE6328B}"/>
              </c:ext>
            </c:extLst>
          </c:dPt>
          <c:cat>
            <c:strRef>
              <c:f>'Avg Duration of Rides'!$A$4:$A$6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'Avg Duration of Rides'!$B$4:$B$6</c:f>
              <c:numCache>
                <c:formatCode>[h]:mm:ss;@</c:formatCode>
                <c:ptCount val="2"/>
                <c:pt idx="0">
                  <c:v>2.9231150793650795E-2</c:v>
                </c:pt>
                <c:pt idx="1">
                  <c:v>1.0665509259259258E-2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C16-96A5-5D5F0FE6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5610159"/>
        <c:axId val="581870911"/>
      </c:barChart>
      <c:valAx>
        <c:axId val="5818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10159"/>
        <c:crosses val="autoZero"/>
        <c:crossBetween val="between"/>
      </c:valAx>
      <c:catAx>
        <c:axId val="57561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0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334295713035865"/>
          <c:y val="0.51235928842228051"/>
          <c:w val="0.1754060909984017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Casual</a:t>
            </a:r>
            <a:r>
              <a:rPr lang="en-US" baseline="0"/>
              <a:t> riders vs their average duration of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Casual_No_Vs_Avg_duration_!$B$1</c:f>
              <c:strCache>
                <c:ptCount val="1"/>
                <c:pt idx="0">
                  <c:v>Average_duration_hms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Casual_No_Vs_Avg_duration_!$A$2:$A$8</c:f>
              <c:numCache>
                <c:formatCode>General</c:formatCode>
                <c:ptCount val="7"/>
                <c:pt idx="0">
                  <c:v>62212</c:v>
                </c:pt>
                <c:pt idx="1">
                  <c:v>35959</c:v>
                </c:pt>
                <c:pt idx="2">
                  <c:v>33015</c:v>
                </c:pt>
                <c:pt idx="3">
                  <c:v>34211</c:v>
                </c:pt>
                <c:pt idx="4">
                  <c:v>36009</c:v>
                </c:pt>
                <c:pt idx="5">
                  <c:v>46641</c:v>
                </c:pt>
                <c:pt idx="6">
                  <c:v>74529</c:v>
                </c:pt>
              </c:numCache>
            </c:numRef>
          </c:xVal>
          <c:yVal>
            <c:numRef>
              <c:f>Casual_No_Vs_Avg_duration_!$B$2:$B$8</c:f>
              <c:numCache>
                <c:formatCode>[h]:mm:ss;@</c:formatCode>
                <c:ptCount val="7"/>
                <c:pt idx="0">
                  <c:v>3.3447918192214932E-2</c:v>
                </c:pt>
                <c:pt idx="1">
                  <c:v>2.8195730631490858E-2</c:v>
                </c:pt>
                <c:pt idx="2">
                  <c:v>2.5829886176878123E-2</c:v>
                </c:pt>
                <c:pt idx="3">
                  <c:v>2.6971283941054282E-2</c:v>
                </c:pt>
                <c:pt idx="4">
                  <c:v>3.0260618358784838E-2</c:v>
                </c:pt>
                <c:pt idx="5">
                  <c:v>2.8074007420351044E-2</c:v>
                </c:pt>
                <c:pt idx="6">
                  <c:v>3.1828892854533913E-2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B0F-8005-B5B49633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184239"/>
        <c:axId val="1239686815"/>
      </c:scatterChart>
      <c:valAx>
        <c:axId val="123818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6815"/>
        <c:crosses val="autoZero"/>
        <c:crossBetween val="midCat"/>
      </c:valAx>
      <c:valAx>
        <c:axId val="123968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8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0</xdr:rowOff>
    </xdr:from>
    <xdr:to>
      <xdr:col>12</xdr:col>
      <xdr:colOff>428625</xdr:colOff>
      <xdr:row>17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A04F2-B20D-4FEE-AA8F-A01756F1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10</xdr:col>
      <xdr:colOff>476250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BB303-4CE7-45B5-9E01-0A720EDC3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176212</xdr:rowOff>
    </xdr:from>
    <xdr:to>
      <xdr:col>10</xdr:col>
      <xdr:colOff>219075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685BD-EE2A-4EFA-9EE9-F8B342EB8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19051</xdr:colOff>
      <xdr:row>0</xdr:row>
      <xdr:rowOff>0</xdr:rowOff>
    </xdr:from>
    <xdr:to>
      <xdr:col>8</xdr:col>
      <xdr:colOff>1457323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480AA5-11ED-4AC3-9540-E0BF6D5AE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0</xdr:row>
      <xdr:rowOff>0</xdr:rowOff>
    </xdr:from>
    <xdr:to>
      <xdr:col>10</xdr:col>
      <xdr:colOff>1009649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6CE52-8EEC-474E-AA09-BE733C01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14287</xdr:rowOff>
    </xdr:from>
    <xdr:to>
      <xdr:col>8</xdr:col>
      <xdr:colOff>609599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99874-DEF4-4C29-822D-793B4FB9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12</xdr:col>
      <xdr:colOff>19050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111DD-FF90-4F6C-AD70-30A0FAA65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kib" refreshedDate="44383.589505439813" createdVersion="6" refreshedVersion="6" minRefreshableVersion="3" recordCount="14" xr:uid="{00000000-000A-0000-FFFF-FFFF21000000}">
  <cacheSource type="worksheet">
    <worksheetSource ref="B1:E15" sheet="avg_total_ride_length_weekly"/>
  </cacheSource>
  <cacheFields count="4"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33015" maxValue="74529" count="14">
        <n v="62212"/>
        <n v="35959"/>
        <n v="33015"/>
        <n v="34211"/>
        <n v="36009"/>
        <n v="46641"/>
        <n v="74529"/>
        <n v="58191"/>
        <n v="59170"/>
        <n v="61758"/>
        <n v="65339"/>
        <n v="64530"/>
        <n v="66286"/>
        <n v="67677"/>
      </sharedItems>
    </cacheField>
    <cacheField name="average_duration" numFmtId="0">
      <sharedItems containsSemiMixedTypes="0" containsString="0" containsNumber="1" minValue="864.15084685384898" maxValue="2889.900131807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kib" refreshedDate="44383.61682372685" createdVersion="6" refreshedVersion="6" minRefreshableVersion="3" recordCount="14" xr:uid="{00000000-000A-0000-FFFF-FFFF25000000}">
  <cacheSource type="worksheet">
    <worksheetSource ref="B1:F15" sheet="avg_total_ride_length_weekly"/>
  </cacheSource>
  <cacheFields count="5"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33015" maxValue="74529" count="14">
        <n v="62212"/>
        <n v="35959"/>
        <n v="33015"/>
        <n v="34211"/>
        <n v="36009"/>
        <n v="46641"/>
        <n v="74529"/>
        <n v="58191"/>
        <n v="59170"/>
        <n v="61758"/>
        <n v="65339"/>
        <n v="64530"/>
        <n v="66286"/>
        <n v="67677"/>
      </sharedItems>
    </cacheField>
    <cacheField name="average_duration_sec" numFmtId="0">
      <sharedItems containsSemiMixedTypes="0" containsString="0" containsNumber="1" minValue="864.15084685384898" maxValue="2889.9001318073701"/>
    </cacheField>
    <cacheField name="Average_duration_hms" numFmtId="164">
      <sharedItems containsSemiMixedTypes="0" containsNonDate="0" containsDate="1" containsString="0" minDate="1899-12-30T00:14:24" maxDate="1899-12-30T00:48:10" count="14">
        <d v="1899-12-30T00:48:10"/>
        <d v="1899-12-30T00:40:36"/>
        <d v="1899-12-30T00:37:12"/>
        <d v="1899-12-30T00:38:50"/>
        <d v="1899-12-30T00:43:35"/>
        <d v="1899-12-30T00:40:26"/>
        <d v="1899-12-30T00:45:50"/>
        <d v="1899-12-30T00:17:44"/>
        <d v="1899-12-30T00:15:02"/>
        <d v="1899-12-30T00:14:24"/>
        <d v="1899-12-30T00:15:04"/>
        <d v="1899-12-30T00:14:36"/>
        <d v="1899-12-30T00:15:19"/>
        <d v="1899-12-30T00:17: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kib" refreshedDate="44383.620687615738" createdVersion="6" refreshedVersion="6" minRefreshableVersion="3" recordCount="13" xr:uid="{00000000-000A-0000-FFFF-FFFF28000000}">
  <cacheSource type="worksheet">
    <worksheetSource ref="B1:F14" sheet="avg_total_ride_length_weekly"/>
  </cacheSource>
  <cacheFields count="5">
    <cacheField name="member_casual" numFmtId="0">
      <sharedItems count="2">
        <s v="casual"/>
        <s v="member"/>
      </sharedItems>
    </cacheField>
    <cacheField name="weekday" numFmtId="0">
      <sharedItems/>
    </cacheField>
    <cacheField name="number_of_rides" numFmtId="0">
      <sharedItems containsSemiMixedTypes="0" containsString="0" containsNumber="1" containsInteger="1" minValue="33015" maxValue="74529"/>
    </cacheField>
    <cacheField name="average_duration_sec" numFmtId="0">
      <sharedItems containsSemiMixedTypes="0" containsString="0" containsNumber="1" minValue="864.15084685384898" maxValue="2889.9001318073701"/>
    </cacheField>
    <cacheField name="Average_duration_hms" numFmtId="164">
      <sharedItems containsSemiMixedTypes="0" containsNonDate="0" containsDate="1" containsString="0" minDate="1899-12-30T00:14:24" maxDate="1899-12-30T00:48: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n v="2889.9001318073701"/>
  </r>
  <r>
    <x v="0"/>
    <x v="1"/>
    <x v="1"/>
    <n v="2436.1111265608101"/>
  </r>
  <r>
    <x v="0"/>
    <x v="2"/>
    <x v="2"/>
    <n v="2231.7021656822699"/>
  </r>
  <r>
    <x v="0"/>
    <x v="3"/>
    <x v="3"/>
    <n v="2330.3189325070898"/>
  </r>
  <r>
    <x v="0"/>
    <x v="4"/>
    <x v="4"/>
    <n v="2614.5174261990101"/>
  </r>
  <r>
    <x v="0"/>
    <x v="5"/>
    <x v="5"/>
    <n v="2425.59424111833"/>
  </r>
  <r>
    <x v="0"/>
    <x v="6"/>
    <x v="6"/>
    <n v="2750.0163426317299"/>
  </r>
  <r>
    <x v="1"/>
    <x v="0"/>
    <x v="7"/>
    <n v="1064.3277826468"/>
  </r>
  <r>
    <x v="1"/>
    <x v="1"/>
    <x v="8"/>
    <n v="902.05093797532504"/>
  </r>
  <r>
    <x v="1"/>
    <x v="2"/>
    <x v="9"/>
    <n v="864.15084685384898"/>
  </r>
  <r>
    <x v="1"/>
    <x v="3"/>
    <x v="10"/>
    <n v="904.40745955707905"/>
  </r>
  <r>
    <x v="1"/>
    <x v="4"/>
    <x v="11"/>
    <n v="875.99666821633298"/>
  </r>
  <r>
    <x v="1"/>
    <x v="5"/>
    <x v="12"/>
    <n v="919.40542497661602"/>
  </r>
  <r>
    <x v="1"/>
    <x v="6"/>
    <x v="13"/>
    <n v="1021.395895208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2889.9001318073701"/>
    <x v="0"/>
  </r>
  <r>
    <x v="0"/>
    <x v="1"/>
    <x v="1"/>
    <n v="2436.1111265608101"/>
    <x v="1"/>
  </r>
  <r>
    <x v="0"/>
    <x v="2"/>
    <x v="2"/>
    <n v="2231.7021656822699"/>
    <x v="2"/>
  </r>
  <r>
    <x v="0"/>
    <x v="3"/>
    <x v="3"/>
    <n v="2330.3189325070898"/>
    <x v="3"/>
  </r>
  <r>
    <x v="0"/>
    <x v="4"/>
    <x v="4"/>
    <n v="2614.5174261990101"/>
    <x v="4"/>
  </r>
  <r>
    <x v="0"/>
    <x v="5"/>
    <x v="5"/>
    <n v="2425.59424111833"/>
    <x v="5"/>
  </r>
  <r>
    <x v="0"/>
    <x v="6"/>
    <x v="6"/>
    <n v="2750.0163426317299"/>
    <x v="6"/>
  </r>
  <r>
    <x v="1"/>
    <x v="0"/>
    <x v="7"/>
    <n v="1064.3277826468"/>
    <x v="7"/>
  </r>
  <r>
    <x v="1"/>
    <x v="1"/>
    <x v="8"/>
    <n v="902.05093797532504"/>
    <x v="8"/>
  </r>
  <r>
    <x v="1"/>
    <x v="2"/>
    <x v="9"/>
    <n v="864.15084685384898"/>
    <x v="9"/>
  </r>
  <r>
    <x v="1"/>
    <x v="3"/>
    <x v="10"/>
    <n v="904.40745955707905"/>
    <x v="10"/>
  </r>
  <r>
    <x v="1"/>
    <x v="4"/>
    <x v="11"/>
    <n v="875.99666821633298"/>
    <x v="11"/>
  </r>
  <r>
    <x v="1"/>
    <x v="5"/>
    <x v="12"/>
    <n v="919.40542497661602"/>
    <x v="12"/>
  </r>
  <r>
    <x v="1"/>
    <x v="6"/>
    <x v="13"/>
    <n v="1021.39589520812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x v="0"/>
    <s v="Sun"/>
    <n v="62212"/>
    <n v="2889.9001318073701"/>
    <d v="1899-12-30T00:48:10"/>
  </r>
  <r>
    <x v="0"/>
    <s v="Mon"/>
    <n v="35959"/>
    <n v="2436.1111265608101"/>
    <d v="1899-12-30T00:40:36"/>
  </r>
  <r>
    <x v="0"/>
    <s v="Tue"/>
    <n v="33015"/>
    <n v="2231.7021656822699"/>
    <d v="1899-12-30T00:37:12"/>
  </r>
  <r>
    <x v="0"/>
    <s v="Wed"/>
    <n v="34211"/>
    <n v="2330.3189325070898"/>
    <d v="1899-12-30T00:38:50"/>
  </r>
  <r>
    <x v="0"/>
    <s v="Thu"/>
    <n v="36009"/>
    <n v="2614.5174261990101"/>
    <d v="1899-12-30T00:43:35"/>
  </r>
  <r>
    <x v="0"/>
    <s v="Fri"/>
    <n v="46641"/>
    <n v="2425.59424111833"/>
    <d v="1899-12-30T00:40:26"/>
  </r>
  <r>
    <x v="0"/>
    <s v="Sat"/>
    <n v="74529"/>
    <n v="2750.0163426317299"/>
    <d v="1899-12-30T00:45:50"/>
  </r>
  <r>
    <x v="1"/>
    <s v="Sun"/>
    <n v="58191"/>
    <n v="1064.3277826468"/>
    <d v="1899-12-30T00:17:44"/>
  </r>
  <r>
    <x v="1"/>
    <s v="Mon"/>
    <n v="59170"/>
    <n v="902.05093797532504"/>
    <d v="1899-12-30T00:15:02"/>
  </r>
  <r>
    <x v="1"/>
    <s v="Tue"/>
    <n v="61758"/>
    <n v="864.15084685384898"/>
    <d v="1899-12-30T00:14:24"/>
  </r>
  <r>
    <x v="1"/>
    <s v="Wed"/>
    <n v="65339"/>
    <n v="904.40745955707905"/>
    <d v="1899-12-30T00:15:04"/>
  </r>
  <r>
    <x v="1"/>
    <s v="Thu"/>
    <n v="64530"/>
    <n v="875.99666821633298"/>
    <d v="1899-12-30T00:14:36"/>
  </r>
  <r>
    <x v="1"/>
    <s v="Fri"/>
    <n v="66286"/>
    <n v="919.40542497661602"/>
    <d v="1899-12-30T00:15: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2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Total Number of Ride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6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Number of Rides" fld="2" baseField="0" baseItem="0"/>
  </dataFields>
  <chartFormats count="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D12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duration of Rides" fld="4" baseField="1" baseItem="5" numFmtId="164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erage_duration_hms" fld="4" subtotal="average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D7FC6-8255-4155-AA13-FB343229C622}" name="Table1" displayName="Table1" ref="A1:F9" totalsRowCount="1">
  <autoFilter ref="A1:F8" xr:uid="{5EDAA7AA-F1E2-4F69-8DE6-5BF1E1C2B445}"/>
  <tableColumns count="6">
    <tableColumn id="1" xr3:uid="{027A717E-4C7D-40A5-98A5-E8E3A9BCE1F4}" name="member_casual"/>
    <tableColumn id="2" xr3:uid="{B23B6571-CDCA-42C0-9F8C-34BB08F2A312}" name="weekday"/>
    <tableColumn id="3" xr3:uid="{F1258E9A-42A2-4034-8650-CC9964326C46}" name="number_of_rides"/>
    <tableColumn id="4" xr3:uid="{C0070826-3C33-456D-AC7C-CA744631C7FB}" name="average_duration_sec" totalsRowFunction="sum"/>
    <tableColumn id="5" xr3:uid="{9E3EFBC4-7895-43CB-9F85-132453712EC9}" name="Average_duration_hms" totalsRowFunction="sum" dataDxfId="1" totalsRowDxfId="0"/>
    <tableColumn id="6" xr3:uid="{E3C69CC7-697B-4EF4-BBCB-040698191914}" name="Total duration">
      <calculatedColumnFormula>Table1[[#This Row],[number_of_rides]]*Table1[[#This Row],[average_duration_sec]]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tabSelected="1" zoomScaleNormal="100" workbookViewId="0">
      <selection activeCell="X12" sqref="X12"/>
    </sheetView>
  </sheetViews>
  <sheetFormatPr defaultRowHeight="15" x14ac:dyDescent="0.25"/>
  <cols>
    <col min="1" max="1" width="21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3" spans="1:4" x14ac:dyDescent="0.25">
      <c r="A3" s="1" t="s">
        <v>15</v>
      </c>
      <c r="B3" s="1" t="s">
        <v>14</v>
      </c>
    </row>
    <row r="4" spans="1:4" x14ac:dyDescent="0.25">
      <c r="A4" s="1" t="s">
        <v>12</v>
      </c>
      <c r="B4" t="s">
        <v>11</v>
      </c>
      <c r="C4" t="s">
        <v>3</v>
      </c>
      <c r="D4" t="s">
        <v>13</v>
      </c>
    </row>
    <row r="5" spans="1:4" x14ac:dyDescent="0.25">
      <c r="A5" s="2" t="s">
        <v>4</v>
      </c>
      <c r="B5" s="3">
        <v>58191</v>
      </c>
      <c r="C5" s="3">
        <v>62212</v>
      </c>
      <c r="D5" s="3">
        <v>120403</v>
      </c>
    </row>
    <row r="6" spans="1:4" x14ac:dyDescent="0.25">
      <c r="A6" s="2" t="s">
        <v>5</v>
      </c>
      <c r="B6" s="3">
        <v>59170</v>
      </c>
      <c r="C6" s="3">
        <v>35959</v>
      </c>
      <c r="D6" s="3">
        <v>95129</v>
      </c>
    </row>
    <row r="7" spans="1:4" x14ac:dyDescent="0.25">
      <c r="A7" s="2" t="s">
        <v>6</v>
      </c>
      <c r="B7" s="3">
        <v>61758</v>
      </c>
      <c r="C7" s="3">
        <v>33015</v>
      </c>
      <c r="D7" s="3">
        <v>94773</v>
      </c>
    </row>
    <row r="8" spans="1:4" x14ac:dyDescent="0.25">
      <c r="A8" s="2" t="s">
        <v>7</v>
      </c>
      <c r="B8" s="3">
        <v>65339</v>
      </c>
      <c r="C8" s="3">
        <v>34211</v>
      </c>
      <c r="D8" s="3">
        <v>99550</v>
      </c>
    </row>
    <row r="9" spans="1:4" x14ac:dyDescent="0.25">
      <c r="A9" s="2" t="s">
        <v>8</v>
      </c>
      <c r="B9" s="3">
        <v>64530</v>
      </c>
      <c r="C9" s="3">
        <v>36009</v>
      </c>
      <c r="D9" s="3">
        <v>100539</v>
      </c>
    </row>
    <row r="10" spans="1:4" x14ac:dyDescent="0.25">
      <c r="A10" s="2" t="s">
        <v>9</v>
      </c>
      <c r="B10" s="3">
        <v>66286</v>
      </c>
      <c r="C10" s="3">
        <v>46641</v>
      </c>
      <c r="D10" s="3">
        <v>112927</v>
      </c>
    </row>
    <row r="11" spans="1:4" x14ac:dyDescent="0.25">
      <c r="A11" s="2" t="s">
        <v>10</v>
      </c>
      <c r="B11" s="3">
        <v>67677</v>
      </c>
      <c r="C11" s="3">
        <v>74529</v>
      </c>
      <c r="D11" s="3">
        <v>142206</v>
      </c>
    </row>
    <row r="12" spans="1:4" x14ac:dyDescent="0.25">
      <c r="A12" s="2" t="s">
        <v>13</v>
      </c>
      <c r="B12" s="3">
        <v>442951</v>
      </c>
      <c r="C12" s="3">
        <v>322576</v>
      </c>
      <c r="D12" s="3">
        <v>765527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topLeftCell="A2" workbookViewId="0">
      <selection activeCell="M6" sqref="M6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1" t="s">
        <v>12</v>
      </c>
      <c r="B3" t="s">
        <v>15</v>
      </c>
    </row>
    <row r="4" spans="1:2" x14ac:dyDescent="0.25">
      <c r="A4" s="2" t="s">
        <v>3</v>
      </c>
      <c r="B4" s="3">
        <v>322576</v>
      </c>
    </row>
    <row r="5" spans="1:2" x14ac:dyDescent="0.25">
      <c r="A5" s="2" t="s">
        <v>11</v>
      </c>
      <c r="B5" s="3">
        <v>442951</v>
      </c>
    </row>
    <row r="6" spans="1:2" x14ac:dyDescent="0.25">
      <c r="A6" s="2" t="s">
        <v>13</v>
      </c>
      <c r="B6" s="3">
        <v>765527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2"/>
  <sheetViews>
    <sheetView workbookViewId="0">
      <selection activeCell="D14" sqref="D14"/>
    </sheetView>
  </sheetViews>
  <sheetFormatPr defaultRowHeight="15" x14ac:dyDescent="0.25"/>
  <cols>
    <col min="1" max="1" width="28.7109375" bestFit="1" customWidth="1"/>
    <col min="2" max="2" width="16.28515625" bestFit="1" customWidth="1"/>
    <col min="3" max="3" width="8.5703125" bestFit="1" customWidth="1"/>
    <col min="4" max="4" width="11.28515625" bestFit="1" customWidth="1"/>
    <col min="5" max="9" width="12" bestFit="1" customWidth="1"/>
  </cols>
  <sheetData>
    <row r="3" spans="1:4" x14ac:dyDescent="0.25">
      <c r="A3" s="1" t="s">
        <v>18</v>
      </c>
      <c r="B3" s="1" t="s">
        <v>14</v>
      </c>
    </row>
    <row r="4" spans="1:4" x14ac:dyDescent="0.25">
      <c r="A4" s="1" t="s">
        <v>12</v>
      </c>
      <c r="B4" t="s">
        <v>3</v>
      </c>
      <c r="C4" t="s">
        <v>11</v>
      </c>
      <c r="D4" t="s">
        <v>13</v>
      </c>
    </row>
    <row r="5" spans="1:4" x14ac:dyDescent="0.25">
      <c r="A5" s="2" t="s">
        <v>4</v>
      </c>
      <c r="B5" s="4">
        <v>3.3449074074074069E-2</v>
      </c>
      <c r="C5" s="4">
        <v>1.2314814814814815E-2</v>
      </c>
      <c r="D5" s="4">
        <v>4.5763888888888882E-2</v>
      </c>
    </row>
    <row r="6" spans="1:4" x14ac:dyDescent="0.25">
      <c r="A6" s="2" t="s">
        <v>5</v>
      </c>
      <c r="B6" s="4">
        <v>2.8194444444444442E-2</v>
      </c>
      <c r="C6" s="4">
        <v>1.0439814814814813E-2</v>
      </c>
      <c r="D6" s="4">
        <v>3.8634259259259257E-2</v>
      </c>
    </row>
    <row r="7" spans="1:4" x14ac:dyDescent="0.25">
      <c r="A7" s="2" t="s">
        <v>6</v>
      </c>
      <c r="B7" s="4">
        <v>2.5833333333333333E-2</v>
      </c>
      <c r="C7" s="4">
        <v>0.01</v>
      </c>
      <c r="D7" s="4">
        <v>3.5833333333333335E-2</v>
      </c>
    </row>
    <row r="8" spans="1:4" x14ac:dyDescent="0.25">
      <c r="A8" s="2" t="s">
        <v>7</v>
      </c>
      <c r="B8" s="4">
        <v>2.6967592592592595E-2</v>
      </c>
      <c r="C8" s="4">
        <v>1.0462962962962964E-2</v>
      </c>
      <c r="D8" s="4">
        <v>3.7430555555555557E-2</v>
      </c>
    </row>
    <row r="9" spans="1:4" x14ac:dyDescent="0.25">
      <c r="A9" s="2" t="s">
        <v>8</v>
      </c>
      <c r="B9" s="4">
        <v>3.0266203703703708E-2</v>
      </c>
      <c r="C9" s="4">
        <v>1.0138888888888888E-2</v>
      </c>
      <c r="D9" s="4">
        <v>4.0405092592592597E-2</v>
      </c>
    </row>
    <row r="10" spans="1:4" x14ac:dyDescent="0.25">
      <c r="A10" s="2" t="s">
        <v>9</v>
      </c>
      <c r="B10" s="4">
        <v>2.8078703703703703E-2</v>
      </c>
      <c r="C10" s="4">
        <v>1.0636574074074074E-2</v>
      </c>
      <c r="D10" s="4">
        <v>3.8715277777777779E-2</v>
      </c>
    </row>
    <row r="11" spans="1:4" x14ac:dyDescent="0.25">
      <c r="A11" s="2" t="s">
        <v>10</v>
      </c>
      <c r="B11" s="4">
        <v>3.1828703703703706E-2</v>
      </c>
      <c r="C11" s="4">
        <v>1.1817129629629629E-2</v>
      </c>
      <c r="D11" s="4">
        <v>4.3645833333333335E-2</v>
      </c>
    </row>
    <row r="12" spans="1:4" x14ac:dyDescent="0.25">
      <c r="A12" s="2" t="s">
        <v>13</v>
      </c>
      <c r="B12" s="4">
        <v>0.20461805555555557</v>
      </c>
      <c r="C12" s="4">
        <v>7.5810185185185175E-2</v>
      </c>
      <c r="D12" s="4">
        <v>0.28042824074074074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0C78-3129-4A24-B1E8-78FA90598C36}">
  <dimension ref="A1:L18"/>
  <sheetViews>
    <sheetView topLeftCell="D1" workbookViewId="0">
      <selection activeCell="L1" sqref="L1"/>
    </sheetView>
  </sheetViews>
  <sheetFormatPr defaultRowHeight="15" x14ac:dyDescent="0.25"/>
  <cols>
    <col min="1" max="1" width="17.140625" customWidth="1"/>
    <col min="2" max="2" width="13.7109375" bestFit="1" customWidth="1"/>
    <col min="3" max="3" width="18.42578125" customWidth="1"/>
    <col min="4" max="4" width="22.5703125" customWidth="1"/>
    <col min="5" max="5" width="23.7109375" customWidth="1"/>
    <col min="6" max="6" width="15.85546875" bestFit="1" customWidth="1"/>
    <col min="8" max="8" width="10" bestFit="1" customWidth="1"/>
    <col min="9" max="9" width="23" bestFit="1" customWidth="1"/>
    <col min="10" max="10" width="16.42578125" style="8" customWidth="1"/>
    <col min="11" max="11" width="16.42578125" style="8" bestFit="1" customWidth="1"/>
    <col min="12" max="12" width="9.140625" style="8"/>
    <col min="15" max="15" width="12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20</v>
      </c>
    </row>
    <row r="2" spans="1:12" x14ac:dyDescent="0.25">
      <c r="A2" t="s">
        <v>3</v>
      </c>
      <c r="B2" t="s">
        <v>4</v>
      </c>
      <c r="C2">
        <v>62212</v>
      </c>
      <c r="D2">
        <v>2889.9001318073701</v>
      </c>
      <c r="E2" s="5">
        <v>3.3449074074074069E-2</v>
      </c>
      <c r="F2">
        <f>Table1[[#This Row],[number_of_rides]]*Table1[[#This Row],[average_duration_sec]]</f>
        <v>179786467.00000012</v>
      </c>
      <c r="L2" s="9"/>
    </row>
    <row r="3" spans="1:12" x14ac:dyDescent="0.25">
      <c r="A3" t="s">
        <v>3</v>
      </c>
      <c r="B3" t="s">
        <v>5</v>
      </c>
      <c r="C3">
        <v>35959</v>
      </c>
      <c r="D3">
        <v>2436.1111265608101</v>
      </c>
      <c r="E3" s="5">
        <v>2.8194444444444442E-2</v>
      </c>
      <c r="F3">
        <f>Table1[[#This Row],[number_of_rides]]*Table1[[#This Row],[average_duration_sec]]</f>
        <v>87600120.000000179</v>
      </c>
      <c r="K3" s="10"/>
      <c r="L3" s="9"/>
    </row>
    <row r="4" spans="1:12" x14ac:dyDescent="0.25">
      <c r="A4" t="s">
        <v>3</v>
      </c>
      <c r="B4" t="s">
        <v>6</v>
      </c>
      <c r="C4">
        <v>33015</v>
      </c>
      <c r="D4">
        <v>2231.7021656822699</v>
      </c>
      <c r="E4" s="5">
        <v>2.5833333333333333E-2</v>
      </c>
      <c r="F4">
        <f>Table1[[#This Row],[number_of_rides]]*Table1[[#This Row],[average_duration_sec]]</f>
        <v>73679647.000000134</v>
      </c>
    </row>
    <row r="5" spans="1:12" x14ac:dyDescent="0.25">
      <c r="A5" t="s">
        <v>3</v>
      </c>
      <c r="B5" t="s">
        <v>7</v>
      </c>
      <c r="C5">
        <v>34211</v>
      </c>
      <c r="D5">
        <v>2330.3189325070898</v>
      </c>
      <c r="E5" s="5">
        <v>2.6967592592592595E-2</v>
      </c>
      <c r="F5">
        <f>Table1[[#This Row],[number_of_rides]]*Table1[[#This Row],[average_duration_sec]]</f>
        <v>79722541.000000045</v>
      </c>
      <c r="K5" s="8" t="s">
        <v>21</v>
      </c>
      <c r="L5" s="8" t="s">
        <v>22</v>
      </c>
    </row>
    <row r="6" spans="1:12" x14ac:dyDescent="0.25">
      <c r="A6" t="s">
        <v>3</v>
      </c>
      <c r="B6" t="s">
        <v>8</v>
      </c>
      <c r="C6">
        <v>36009</v>
      </c>
      <c r="D6">
        <v>2614.5174261990101</v>
      </c>
      <c r="E6" s="5">
        <v>3.0266203703703708E-2</v>
      </c>
      <c r="F6">
        <f>Table1[[#This Row],[number_of_rides]]*Table1[[#This Row],[average_duration_sec]]</f>
        <v>94146158.000000149</v>
      </c>
      <c r="J6" s="8" t="s">
        <v>25</v>
      </c>
      <c r="K6" s="9">
        <v>2.7919568172781736E-2</v>
      </c>
      <c r="L6" s="9">
        <v>3.2565488347530216E-2</v>
      </c>
    </row>
    <row r="7" spans="1:12" x14ac:dyDescent="0.25">
      <c r="A7" t="s">
        <v>3</v>
      </c>
      <c r="B7" t="s">
        <v>9</v>
      </c>
      <c r="C7">
        <v>46641</v>
      </c>
      <c r="D7">
        <v>2425.59424111833</v>
      </c>
      <c r="E7" s="5">
        <v>2.8078703703703703E-2</v>
      </c>
      <c r="F7">
        <f>Table1[[#This Row],[number_of_rides]]*Table1[[#This Row],[average_duration_sec]]</f>
        <v>113132141.00000003</v>
      </c>
      <c r="K7" s="8" t="s">
        <v>21</v>
      </c>
      <c r="L7" s="8" t="s">
        <v>22</v>
      </c>
    </row>
    <row r="8" spans="1:12" x14ac:dyDescent="0.25">
      <c r="A8" t="s">
        <v>3</v>
      </c>
      <c r="B8" t="s">
        <v>10</v>
      </c>
      <c r="C8">
        <v>74529</v>
      </c>
      <c r="D8">
        <v>2750.0163426317299</v>
      </c>
      <c r="E8" s="5">
        <v>3.1828703703703706E-2</v>
      </c>
      <c r="F8">
        <f>Table1[[#This Row],[number_of_rides]]*Table1[[#This Row],[average_duration_sec]]</f>
        <v>204955968.00000021</v>
      </c>
      <c r="J8" s="8" t="s">
        <v>23</v>
      </c>
      <c r="K8" s="8">
        <v>37167</v>
      </c>
      <c r="L8" s="10">
        <v>68370.5</v>
      </c>
    </row>
    <row r="9" spans="1:12" x14ac:dyDescent="0.25">
      <c r="D9">
        <f>SUBTOTAL(109,Table1[average_duration_sec])</f>
        <v>17678.16036650661</v>
      </c>
      <c r="E9" s="5">
        <f>SUBTOTAL(109,Table1[Average_duration_hms])</f>
        <v>0.20461805555555557</v>
      </c>
    </row>
    <row r="11" spans="1:12" x14ac:dyDescent="0.25">
      <c r="B11" t="s">
        <v>23</v>
      </c>
      <c r="C11" t="s">
        <v>24</v>
      </c>
      <c r="D11" t="s">
        <v>25</v>
      </c>
    </row>
    <row r="12" spans="1:12" x14ac:dyDescent="0.25">
      <c r="A12" t="s">
        <v>21</v>
      </c>
      <c r="B12">
        <v>37167</v>
      </c>
      <c r="C12" s="4">
        <f>89656121.4000001/86400</f>
        <v>1037.6865902777788</v>
      </c>
      <c r="D12" s="4">
        <f>C12/B12</f>
        <v>2.7919568172781736E-2</v>
      </c>
    </row>
    <row r="13" spans="1:12" x14ac:dyDescent="0.25">
      <c r="A13" t="s">
        <v>22</v>
      </c>
      <c r="B13" s="7">
        <v>68370.5</v>
      </c>
      <c r="C13" s="4">
        <f>192371217.5/86400</f>
        <v>2226.5187210648146</v>
      </c>
      <c r="D13" s="4">
        <f>C13/B13</f>
        <v>3.2565488347530216E-2</v>
      </c>
      <c r="E13" s="6"/>
      <c r="F13" s="4"/>
    </row>
    <row r="14" spans="1:12" x14ac:dyDescent="0.25">
      <c r="D14" s="6"/>
      <c r="E14" s="6"/>
      <c r="F14" s="4"/>
    </row>
    <row r="18" spans="10:11" x14ac:dyDescent="0.25">
      <c r="J18" s="9"/>
      <c r="K18" s="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32.28515625" bestFit="1" customWidth="1"/>
    <col min="3" max="3" width="11.28515625" bestFit="1" customWidth="1"/>
  </cols>
  <sheetData>
    <row r="3" spans="1:2" x14ac:dyDescent="0.25">
      <c r="A3" s="1" t="s">
        <v>12</v>
      </c>
      <c r="B3" t="s">
        <v>19</v>
      </c>
    </row>
    <row r="4" spans="1:2" x14ac:dyDescent="0.25">
      <c r="A4" s="2" t="s">
        <v>3</v>
      </c>
      <c r="B4" s="4">
        <v>2.9231150793650795E-2</v>
      </c>
    </row>
    <row r="5" spans="1:2" x14ac:dyDescent="0.25">
      <c r="A5" s="2" t="s">
        <v>11</v>
      </c>
      <c r="B5" s="4">
        <v>1.0665509259259258E-2</v>
      </c>
    </row>
    <row r="6" spans="1:2" x14ac:dyDescent="0.25">
      <c r="A6" s="2" t="s">
        <v>13</v>
      </c>
      <c r="B6" s="4">
        <v>2.0662393162393163E-2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4EC6-C1B3-4AB8-9F5E-DD2D85924AE6}">
  <dimension ref="A1:B8"/>
  <sheetViews>
    <sheetView workbookViewId="0">
      <selection activeCell="N19" sqref="N19"/>
    </sheetView>
  </sheetViews>
  <sheetFormatPr defaultRowHeight="15" x14ac:dyDescent="0.25"/>
  <cols>
    <col min="1" max="1" width="16.42578125" bestFit="1" customWidth="1"/>
    <col min="2" max="2" width="22" bestFit="1" customWidth="1"/>
  </cols>
  <sheetData>
    <row r="1" spans="1:2" x14ac:dyDescent="0.25">
      <c r="A1" t="s">
        <v>2</v>
      </c>
      <c r="B1" t="s">
        <v>16</v>
      </c>
    </row>
    <row r="2" spans="1:2" x14ac:dyDescent="0.25">
      <c r="A2">
        <v>62212</v>
      </c>
      <c r="B2" s="4">
        <v>3.3447918192214932E-2</v>
      </c>
    </row>
    <row r="3" spans="1:2" x14ac:dyDescent="0.25">
      <c r="A3">
        <v>35959</v>
      </c>
      <c r="B3" s="4">
        <v>2.8195730631490858E-2</v>
      </c>
    </row>
    <row r="4" spans="1:2" x14ac:dyDescent="0.25">
      <c r="A4">
        <v>33015</v>
      </c>
      <c r="B4" s="4">
        <v>2.5829886176878123E-2</v>
      </c>
    </row>
    <row r="5" spans="1:2" x14ac:dyDescent="0.25">
      <c r="A5">
        <v>34211</v>
      </c>
      <c r="B5" s="4">
        <v>2.6971283941054282E-2</v>
      </c>
    </row>
    <row r="6" spans="1:2" x14ac:dyDescent="0.25">
      <c r="A6">
        <v>36009</v>
      </c>
      <c r="B6" s="4">
        <v>3.0260618358784838E-2</v>
      </c>
    </row>
    <row r="7" spans="1:2" x14ac:dyDescent="0.25">
      <c r="A7">
        <v>46641</v>
      </c>
      <c r="B7" s="4">
        <v>2.8074007420351044E-2</v>
      </c>
    </row>
    <row r="8" spans="1:2" x14ac:dyDescent="0.25">
      <c r="A8">
        <v>74529</v>
      </c>
      <c r="B8" s="4">
        <v>3.1828892854533913E-2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/>
  </sheetViews>
  <sheetFormatPr defaultRowHeight="15" x14ac:dyDescent="0.25"/>
  <cols>
    <col min="3" max="3" width="9" bestFit="1" customWidth="1"/>
    <col min="4" max="4" width="16.42578125" bestFit="1" customWidth="1"/>
    <col min="5" max="5" width="16.7109375" bestFit="1" customWidth="1"/>
    <col min="6" max="6" width="11.5703125" bestFit="1" customWidth="1"/>
    <col min="10" max="10" width="11.140625" customWidth="1"/>
    <col min="11" max="11" width="18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17</v>
      </c>
      <c r="F1" t="s">
        <v>16</v>
      </c>
    </row>
    <row r="2" spans="1:6" x14ac:dyDescent="0.25">
      <c r="A2">
        <v>1</v>
      </c>
      <c r="B2" t="s">
        <v>3</v>
      </c>
      <c r="C2" t="s">
        <v>4</v>
      </c>
      <c r="D2">
        <v>62212</v>
      </c>
      <c r="E2">
        <v>2889.9001318073701</v>
      </c>
      <c r="F2" s="4">
        <f>E2/86400</f>
        <v>3.3447918192214932E-2</v>
      </c>
    </row>
    <row r="3" spans="1:6" x14ac:dyDescent="0.25">
      <c r="A3">
        <v>2</v>
      </c>
      <c r="B3" t="s">
        <v>3</v>
      </c>
      <c r="C3" t="s">
        <v>5</v>
      </c>
      <c r="D3">
        <v>35959</v>
      </c>
      <c r="E3">
        <v>2436.1111265608101</v>
      </c>
      <c r="F3" s="4">
        <f t="shared" ref="F3:F15" si="0">E3/86400</f>
        <v>2.8195730631490858E-2</v>
      </c>
    </row>
    <row r="4" spans="1:6" x14ac:dyDescent="0.25">
      <c r="A4">
        <v>3</v>
      </c>
      <c r="B4" t="s">
        <v>3</v>
      </c>
      <c r="C4" t="s">
        <v>6</v>
      </c>
      <c r="D4">
        <v>33015</v>
      </c>
      <c r="E4">
        <v>2231.7021656822699</v>
      </c>
      <c r="F4" s="4">
        <f t="shared" si="0"/>
        <v>2.5829886176878123E-2</v>
      </c>
    </row>
    <row r="5" spans="1:6" x14ac:dyDescent="0.25">
      <c r="A5">
        <v>4</v>
      </c>
      <c r="B5" t="s">
        <v>3</v>
      </c>
      <c r="C5" t="s">
        <v>7</v>
      </c>
      <c r="D5">
        <v>34211</v>
      </c>
      <c r="E5">
        <v>2330.3189325070898</v>
      </c>
      <c r="F5" s="4">
        <f t="shared" si="0"/>
        <v>2.6971283941054282E-2</v>
      </c>
    </row>
    <row r="6" spans="1:6" x14ac:dyDescent="0.25">
      <c r="A6">
        <v>5</v>
      </c>
      <c r="B6" t="s">
        <v>3</v>
      </c>
      <c r="C6" t="s">
        <v>8</v>
      </c>
      <c r="D6">
        <v>36009</v>
      </c>
      <c r="E6">
        <v>2614.5174261990101</v>
      </c>
      <c r="F6" s="4">
        <f t="shared" si="0"/>
        <v>3.0260618358784838E-2</v>
      </c>
    </row>
    <row r="7" spans="1:6" x14ac:dyDescent="0.25">
      <c r="A7">
        <v>6</v>
      </c>
      <c r="B7" t="s">
        <v>3</v>
      </c>
      <c r="C7" t="s">
        <v>9</v>
      </c>
      <c r="D7">
        <v>46641</v>
      </c>
      <c r="E7">
        <v>2425.59424111833</v>
      </c>
      <c r="F7" s="4">
        <f t="shared" si="0"/>
        <v>2.8074007420351044E-2</v>
      </c>
    </row>
    <row r="8" spans="1:6" x14ac:dyDescent="0.25">
      <c r="A8">
        <v>7</v>
      </c>
      <c r="B8" t="s">
        <v>3</v>
      </c>
      <c r="C8" t="s">
        <v>10</v>
      </c>
      <c r="D8">
        <v>74529</v>
      </c>
      <c r="E8">
        <v>2750.0163426317299</v>
      </c>
      <c r="F8" s="4">
        <f t="shared" si="0"/>
        <v>3.1828892854533913E-2</v>
      </c>
    </row>
    <row r="9" spans="1:6" x14ac:dyDescent="0.25">
      <c r="A9">
        <v>8</v>
      </c>
      <c r="B9" t="s">
        <v>11</v>
      </c>
      <c r="C9" t="s">
        <v>4</v>
      </c>
      <c r="D9">
        <v>58191</v>
      </c>
      <c r="E9">
        <v>1064.3277826468</v>
      </c>
      <c r="F9" s="4">
        <f t="shared" si="0"/>
        <v>1.2318608595449074E-2</v>
      </c>
    </row>
    <row r="10" spans="1:6" x14ac:dyDescent="0.25">
      <c r="A10">
        <v>9</v>
      </c>
      <c r="B10" t="s">
        <v>11</v>
      </c>
      <c r="C10" t="s">
        <v>5</v>
      </c>
      <c r="D10">
        <v>59170</v>
      </c>
      <c r="E10">
        <v>902.05093797532504</v>
      </c>
      <c r="F10" s="4">
        <f t="shared" si="0"/>
        <v>1.0440404374714411E-2</v>
      </c>
    </row>
    <row r="11" spans="1:6" x14ac:dyDescent="0.25">
      <c r="A11">
        <v>10</v>
      </c>
      <c r="B11" t="s">
        <v>11</v>
      </c>
      <c r="C11" t="s">
        <v>6</v>
      </c>
      <c r="D11">
        <v>61758</v>
      </c>
      <c r="E11">
        <v>864.15084685384898</v>
      </c>
      <c r="F11" s="4">
        <f t="shared" si="0"/>
        <v>1.0001745912660289E-2</v>
      </c>
    </row>
    <row r="12" spans="1:6" x14ac:dyDescent="0.25">
      <c r="A12">
        <v>11</v>
      </c>
      <c r="B12" t="s">
        <v>11</v>
      </c>
      <c r="C12" t="s">
        <v>7</v>
      </c>
      <c r="D12">
        <v>65339</v>
      </c>
      <c r="E12">
        <v>904.40745955707905</v>
      </c>
      <c r="F12" s="4">
        <f t="shared" si="0"/>
        <v>1.0467678930058785E-2</v>
      </c>
    </row>
    <row r="13" spans="1:6" x14ac:dyDescent="0.25">
      <c r="A13">
        <v>12</v>
      </c>
      <c r="B13" t="s">
        <v>11</v>
      </c>
      <c r="C13" t="s">
        <v>8</v>
      </c>
      <c r="D13">
        <v>64530</v>
      </c>
      <c r="E13">
        <v>875.99666821633298</v>
      </c>
      <c r="F13" s="4">
        <f t="shared" si="0"/>
        <v>1.0138850326577927E-2</v>
      </c>
    </row>
    <row r="14" spans="1:6" x14ac:dyDescent="0.25">
      <c r="A14">
        <v>13</v>
      </c>
      <c r="B14" t="s">
        <v>11</v>
      </c>
      <c r="C14" t="s">
        <v>9</v>
      </c>
      <c r="D14">
        <v>66286</v>
      </c>
      <c r="E14">
        <v>919.40542497661602</v>
      </c>
      <c r="F14" s="4">
        <f t="shared" si="0"/>
        <v>1.0641266492784908E-2</v>
      </c>
    </row>
    <row r="15" spans="1:6" x14ac:dyDescent="0.25">
      <c r="A15">
        <v>14</v>
      </c>
      <c r="B15" t="s">
        <v>11</v>
      </c>
      <c r="C15" t="s">
        <v>10</v>
      </c>
      <c r="D15">
        <v>67677</v>
      </c>
      <c r="E15">
        <v>1021.39589520812</v>
      </c>
      <c r="F15" s="4">
        <f t="shared" si="0"/>
        <v>1.1821711750093982E-2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Rides by week</vt:lpstr>
      <vt:lpstr>Total rides by user</vt:lpstr>
      <vt:lpstr>Avg Duration of Ride by Week</vt:lpstr>
      <vt:lpstr>Casual_WD_vs_WE</vt:lpstr>
      <vt:lpstr>Avg Duration of Rides</vt:lpstr>
      <vt:lpstr>Casual_No_Vs_Avg_duration_</vt:lpstr>
      <vt:lpstr>avg_total_ride_length_weekly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Shekib</dc:creator>
  <cp:lastModifiedBy>Shekib</cp:lastModifiedBy>
  <dcterms:created xsi:type="dcterms:W3CDTF">2021-07-06T09:06:39Z</dcterms:created>
  <dcterms:modified xsi:type="dcterms:W3CDTF">2021-07-09T11:56:25Z</dcterms:modified>
</cp:coreProperties>
</file>