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zilard\Desktop\"/>
    </mc:Choice>
  </mc:AlternateContent>
  <xr:revisionPtr revIDLastSave="0" documentId="8_{76F9ADD5-9C21-4779-86D1-86753396040D}" xr6:coauthVersionLast="47" xr6:coauthVersionMax="47" xr10:uidLastSave="{00000000-0000-0000-0000-000000000000}"/>
  <bookViews>
    <workbookView xWindow="38280" yWindow="11040" windowWidth="29040" windowHeight="15720" xr2:uid="{00000000-000D-0000-FFFF-FFFF00000000}"/>
  </bookViews>
  <sheets>
    <sheet name="Munka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RMELŐI ADATOK 47-535ebdea-9025-43fe-9452-18730be2104d" name="TERMELŐI ADATOK 47" connection="ADATBÁZIS4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F30" i="1" s="1"/>
  <c r="F29" i="1"/>
  <c r="F28" i="1"/>
  <c r="E27" i="1"/>
  <c r="F27" i="1" s="1"/>
  <c r="E26" i="1"/>
  <c r="F26" i="1" s="1"/>
  <c r="E25" i="1"/>
  <c r="F25" i="1" s="1"/>
  <c r="B6" i="1"/>
  <c r="F31" i="1" l="1"/>
  <c r="E31" i="1"/>
  <c r="E40" i="1" l="1"/>
  <c r="E41" i="1" s="1"/>
  <c r="F33" i="1"/>
  <c r="F40" i="1" l="1"/>
  <c r="C40" i="1" l="1"/>
  <c r="D4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D:\ADATBÁZIS.accdb" name="ADATBÁZIS47" type="100" refreshedVersion="6" minRefreshableVersion="5" refreshOnLoad="1">
    <extLst>
      <ext xmlns:x15="http://schemas.microsoft.com/office/spreadsheetml/2010/11/main" uri="{DE250136-89BD-433C-8126-D09CA5730AF9}">
        <x15:connection id="ac1911a5-a072-4695-9a0a-8bb7f455205e" autoDelete="1"/>
      </ext>
    </extLst>
  </connection>
  <connection id="2" xr16:uid="{00000000-0015-0000-FFFF-FFFF01000000}" keepAlive="1" name="ThisWorkbookDataModel" description="Adat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<sst xmlns="http://schemas.openxmlformats.org/spreadsheetml/2006/main" count="42" uniqueCount="42">
  <si>
    <t>MÉRLEGELÉSI JEGY</t>
  </si>
  <si>
    <t>DÁTUM</t>
  </si>
  <si>
    <t>Sorcímkék</t>
  </si>
  <si>
    <t>TERMELŐ NEVE:</t>
  </si>
  <si>
    <t>LEÁNYKORI NÉV:</t>
  </si>
  <si>
    <t>FELVÁSÁRLÓ:</t>
  </si>
  <si>
    <t>LAKCÍM:</t>
  </si>
  <si>
    <t>FELÍR SZÁM:</t>
  </si>
  <si>
    <t xml:space="preserve">       BOROS TORMA KFT</t>
  </si>
  <si>
    <t>ADÓAZONOSÍTÓ:</t>
  </si>
  <si>
    <t>ADÓSZÁM:</t>
  </si>
  <si>
    <t xml:space="preserve">                               4288 ÚJLÉTA</t>
  </si>
  <si>
    <t>SZÜLETÉSI HELY:</t>
  </si>
  <si>
    <t xml:space="preserve">                   DÓZSA GYÖRGY UTCA 32.</t>
  </si>
  <si>
    <t>SZÜLETÉSI IDŐ:</t>
  </si>
  <si>
    <t xml:space="preserve">                              12118568-2-09</t>
  </si>
  <si>
    <t>ANYJA NEVE:</t>
  </si>
  <si>
    <t>TAJ SZÁM:</t>
  </si>
  <si>
    <t>ÖCSG SZÁM:</t>
  </si>
  <si>
    <t>GGN SZÁM:</t>
  </si>
  <si>
    <t>TELEFONSZÁM:</t>
  </si>
  <si>
    <t>BANKSZÁMLASZÁM:</t>
  </si>
  <si>
    <t>SZERZŐDÉS</t>
  </si>
  <si>
    <t xml:space="preserve">                ÁRU MEGNEVEZÉSE:TORMA ÉTKEZÉSI                  VTSZ:07069</t>
  </si>
  <si>
    <t>MINŐSÍTÉS</t>
  </si>
  <si>
    <t>EGYSÉGÁRA</t>
  </si>
  <si>
    <t>BRUTTÓ KG</t>
  </si>
  <si>
    <t>LEVONÁS</t>
  </si>
  <si>
    <t>NETTÓ KG</t>
  </si>
  <si>
    <t>KIFIZETENDŐ BRUTTÓ</t>
  </si>
  <si>
    <t>I.OSZTÁLYÚ</t>
  </si>
  <si>
    <t>II.OSZTÁLYÚ</t>
  </si>
  <si>
    <t>III.OSZTÁLYÚ</t>
  </si>
  <si>
    <t>IV.OSZTÁLYÚ</t>
  </si>
  <si>
    <t>GYÖKÉR</t>
  </si>
  <si>
    <t>IPARI</t>
  </si>
  <si>
    <t>ÖSSZESEN</t>
  </si>
  <si>
    <t>ELŐLEG</t>
  </si>
  <si>
    <t>KIFIZETENDŐ</t>
  </si>
  <si>
    <t xml:space="preserve">                               KÉRJÜK KIFIZETÉSHEZ HOZZA EZT MAGÁVAL!</t>
  </si>
  <si>
    <t>ÁTLAGÁR BR.</t>
  </si>
  <si>
    <t>ÁTLAGÁR NETTÓ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</si>
</sst>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2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4" xfId="2" quotePrefix="1" applyBorder="1" applyAlignment="1" applyProtection="1"/>
    <xf numFmtId="0" fontId="4" fillId="0" borderId="0" xfId="0" applyFont="1"/>
    <xf numFmtId="0" fontId="0" fillId="0" borderId="6" xfId="0" applyBorder="1"/>
    <xf numFmtId="0" fontId="5" fillId="0" borderId="7" xfId="0" applyFont="1" applyBorder="1" applyAlignment="1">
      <alignment horizontal="right"/>
    </xf>
    <xf numFmtId="14" fontId="6" fillId="0" borderId="8" xfId="0" applyNumberFormat="1" applyFont="1" applyBorder="1"/>
    <xf numFmtId="0" fontId="5" fillId="0" borderId="9" xfId="0" applyFont="1" applyBorder="1"/>
    <xf numFmtId="0" fontId="0" fillId="0" borderId="9" xfId="0" applyBorder="1"/>
    <xf numFmtId="0" fontId="0" fillId="0" borderId="10" xfId="0" applyBorder="1"/>
    <xf numFmtId="0" fontId="7" fillId="0" borderId="4" xfId="0" applyFont="1" applyBorder="1"/>
    <xf numFmtId="0" fontId="7" fillId="0" borderId="0" xfId="0" applyFont="1"/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8" fillId="0" borderId="4" xfId="0" applyFont="1" applyBorder="1"/>
    <xf numFmtId="0" fontId="9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3" xfId="0" applyFont="1" applyBorder="1"/>
    <xf numFmtId="0" fontId="0" fillId="0" borderId="17" xfId="0" applyBorder="1"/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8" xfId="0" applyBorder="1"/>
    <xf numFmtId="0" fontId="10" fillId="0" borderId="7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5" fillId="0" borderId="7" xfId="0" applyFont="1" applyBorder="1"/>
    <xf numFmtId="0" fontId="5" fillId="0" borderId="13" xfId="0" applyFont="1" applyBorder="1"/>
    <xf numFmtId="9" fontId="5" fillId="0" borderId="13" xfId="0" applyNumberFormat="1" applyFont="1" applyBorder="1"/>
    <xf numFmtId="3" fontId="0" fillId="0" borderId="18" xfId="0" applyNumberFormat="1" applyBorder="1"/>
    <xf numFmtId="9" fontId="5" fillId="0" borderId="13" xfId="1" applyFont="1" applyBorder="1"/>
    <xf numFmtId="0" fontId="10" fillId="0" borderId="7" xfId="0" applyFont="1" applyBorder="1"/>
    <xf numFmtId="0" fontId="0" fillId="0" borderId="8" xfId="0" applyBorder="1"/>
    <xf numFmtId="0" fontId="11" fillId="0" borderId="13" xfId="0" applyFont="1" applyBorder="1"/>
    <xf numFmtId="3" fontId="7" fillId="0" borderId="18" xfId="0" applyNumberFormat="1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3" xfId="0" applyBorder="1"/>
    <xf numFmtId="0" fontId="0" fillId="0" borderId="22" xfId="0" applyBorder="1"/>
    <xf numFmtId="0" fontId="11" fillId="0" borderId="10" xfId="0" applyFont="1" applyBorder="1"/>
    <xf numFmtId="3" fontId="11" fillId="0" borderId="18" xfId="0" applyNumberFormat="1" applyFont="1" applyBorder="1"/>
    <xf numFmtId="0" fontId="0" fillId="0" borderId="7" xfId="0" applyBorder="1"/>
    <xf numFmtId="3" fontId="7" fillId="0" borderId="13" xfId="0" applyNumberFormat="1" applyFont="1" applyBorder="1"/>
    <xf numFmtId="0" fontId="7" fillId="0" borderId="8" xfId="0" applyFont="1" applyBorder="1"/>
    <xf numFmtId="3" fontId="7" fillId="0" borderId="23" xfId="0" applyNumberFormat="1" applyFont="1" applyBorder="1"/>
    <xf numFmtId="0" fontId="7" fillId="0" borderId="13" xfId="0" applyFont="1" applyBorder="1"/>
    <xf numFmtId="0" fontId="0" fillId="0" borderId="24" xfId="0" applyBorder="1"/>
    <xf numFmtId="0" fontId="0" fillId="0" borderId="25" xfId="0" applyBorder="1"/>
    <xf numFmtId="3" fontId="0" fillId="0" borderId="25" xfId="0" applyNumberFormat="1" applyBorder="1"/>
    <xf numFmtId="0" fontId="0" fillId="0" borderId="26" xfId="0" applyBorder="1"/>
    <xf numFmtId="0" fontId="0" fillId="0" borderId="11" xfId="0" pivotButton="1" applyBorder="1"/>
  </cellXfs>
  <cellStyles count="3">
    <cellStyle name="Hivatkozás" xfId="2" builtinId="8"/>
    <cellStyle name="Normál" xfId="0" builtinId="0"/>
    <cellStyle name="Százalék" xfId="1" builtinId="5"/>
  </cellStyles>
  <dxfs count="18"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user" refreshedDate="44861.6188625" backgroundQuery="1" createdVersion="5" refreshedVersion="6" minRefreshableVersion="3" recordCount="0" supportSubquery="1" supportAdvancedDrill="1" xr:uid="{00000000-000A-0000-FFFF-FFFFBC050000}">
  <cacheSource type="external" connectionId="2"/>
  <cacheFields count="15">
    <cacheField name="[TERMELŐI ADATOK 47].[TERMELŐ NEVE].[TERMELŐ NEVE]" caption="TERMELŐ NEVE" numFmtId="0" level="1">
      <sharedItems count="1">
        <s v="VIDA JÓZSEFNÉ"/>
      </sharedItems>
    </cacheField>
    <cacheField name="[TERMELŐI ADATOK 47].[LEÁNYKORI NÉV].[LEÁNYKORI NÉV]" caption="LEÁNYKORI NÉV" numFmtId="0" hierarchy="1" level="1">
      <sharedItems containsBlank="1" count="2">
        <s v="KISS KATALIN"/>
        <m u="1"/>
      </sharedItems>
    </cacheField>
    <cacheField name="[TERMELŐI ADATOK 47].[CÍM].[CÍM]" caption="CÍM" numFmtId="0" hierarchy="2" level="1">
      <sharedItems count="1">
        <s v="4281 LÉTAVÉRTES,HUNYADI 24"/>
      </sharedItems>
    </cacheField>
    <cacheField name="[TERMELŐI ADATOK 47].[FELIR AZONOSITÓ].[FELIR AZONOSITÓ]" caption="FELIR AZONOSITÓ" numFmtId="0" hierarchy="14" level="1">
      <sharedItems count="1">
        <s v="AA6182647"/>
      </sharedItems>
    </cacheField>
    <cacheField name="[TERMELŐI ADATOK 47].[ADÓAZONOSÍTÓ].[ADÓAZONOSÍTÓ]" caption="ADÓAZONOSÍTÓ" numFmtId="0" hierarchy="4" level="1">
      <sharedItems count="1">
        <s v="8363861952"/>
      </sharedItems>
    </cacheField>
    <cacheField name="[TERMELŐI ADATOK 47].[ADÓSZÁM].[ADÓSZÁM]" caption="ADÓSZÁM" numFmtId="0" hierarchy="5" level="1">
      <sharedItems count="1">
        <s v="79981206-1-29"/>
      </sharedItems>
    </cacheField>
    <cacheField name="[TERMELŐI ADATOK 47].[SZÜLETÉSI HELY].[SZÜLETÉSI HELY]" caption="SZÜLETÉSI HELY" numFmtId="0" hierarchy="6" level="1">
      <sharedItems count="1">
        <s v="DERECSKE"/>
      </sharedItems>
    </cacheField>
    <cacheField name="[TERMELŐI ADATOK 47].[SZÜLETÉSI IDŐ].[SZÜLETÉSI IDŐ]" caption="SZÜLETÉSI IDŐ" numFmtId="0" hierarchy="7" level="1">
      <sharedItems count="1">
        <s v="1966.08.16."/>
      </sharedItems>
    </cacheField>
    <cacheField name="[TERMELŐI ADATOK 47].[ANYJA NEVE].[ANYJA NEVE]" caption="ANYJA NEVE" numFmtId="0" hierarchy="8" level="1">
      <sharedItems count="1">
        <s v="SÁFIÁN MARGIT"/>
      </sharedItems>
    </cacheField>
    <cacheField name="[TERMELŐI ADATOK 47].[TAJ].[TAJ]" caption="TAJ" numFmtId="0" hierarchy="9" level="1">
      <sharedItems count="1">
        <s v="075-938-947"/>
      </sharedItems>
    </cacheField>
    <cacheField name="[TERMELŐI ADATOK 47].[ÖCSG].[ÖCSG]" caption="ÖCSG" numFmtId="0" hierarchy="15" level="1">
      <sharedItems containsNonDate="0" containsString="0" containsBlank="1" count="1">
        <m/>
      </sharedItems>
    </cacheField>
    <cacheField name="[TERMELŐI ADATOK 47].[GLOBALGAP SZÁM].[GLOBALGAP SZÁM]" caption="GLOBALGAP SZÁM" numFmtId="0" hierarchy="11" level="1">
      <sharedItems containsNonDate="0" containsString="0" containsBlank="1" count="1">
        <m/>
      </sharedItems>
    </cacheField>
    <cacheField name="[TERMELŐI ADATOK 47].[TELEFONSZÁM].[TELEFONSZÁM]" caption="TELEFONSZÁM" numFmtId="0" hierarchy="12" level="1">
      <sharedItems count="1">
        <s v="06/30/6453110"/>
      </sharedItems>
    </cacheField>
    <cacheField name="[TERMELŐI ADATOK 47].[BANKSZÁMLASZÁM].[BANKSZÁMLASZÁM]" caption="BANKSZÁMLASZÁM" numFmtId="0" hierarchy="13" level="1">
      <sharedItems containsNonDate="0" containsString="0" containsBlank="1" count="1">
        <m/>
      </sharedItems>
    </cacheField>
    <cacheField name="[TERMELŐI ADATOK 47].[SZERZŐDÉS].[SZERZŐDÉS]" caption="SZERZŐDÉS" numFmtId="0" hierarchy="10" level="1">
      <sharedItems count="1">
        <b v="1"/>
      </sharedItems>
    </cacheField>
  </cacheFields>
  <cacheHierarchies count="18">
    <cacheHierarchy uniqueName="[TERMELŐI ADATOK 47].[TERMELŐ NEVE]" caption="TERMELŐ NEVE" attribute="1" defaultMemberUniqueName="[TERMELŐI ADATOK 47].[TERMELŐ NEVE].[All]" allUniqueName="[TERMELŐI ADATOK 47].[TERMELŐ NEVE].[All]" dimensionUniqueName="[TERMELŐI ADATOK 47]" displayFolder="" count="2" memberValueDatatype="130" unbalanced="0">
      <fieldsUsage count="2">
        <fieldUsage x="-1"/>
        <fieldUsage x="0"/>
      </fieldsUsage>
    </cacheHierarchy>
    <cacheHierarchy uniqueName="[TERMELŐI ADATOK 47].[LEÁNYKORI NÉV]" caption="LEÁNYKORI NÉV" attribute="1" defaultMemberUniqueName="[TERMELŐI ADATOK 47].[LEÁNYKORI NÉV].[All]" allUniqueName="[TERMELŐI ADATOK 47].[LEÁNYKORI NÉV].[All]" dimensionUniqueName="[TERMELŐI ADATOK 47]" displayFolder="" count="2" memberValueDatatype="130" unbalanced="0">
      <fieldsUsage count="2">
        <fieldUsage x="-1"/>
        <fieldUsage x="1"/>
      </fieldsUsage>
    </cacheHierarchy>
    <cacheHierarchy uniqueName="[TERMELŐI ADATOK 47].[CÍM]" caption="CÍM" attribute="1" defaultMemberUniqueName="[TERMELŐI ADATOK 47].[CÍM].[All]" allUniqueName="[TERMELŐI ADATOK 47].[CÍM].[All]" dimensionUniqueName="[TERMELŐI ADATOK 47]" displayFolder="" count="2" memberValueDatatype="130" unbalanced="0">
      <fieldsUsage count="2">
        <fieldUsage x="-1"/>
        <fieldUsage x="2"/>
      </fieldsUsage>
    </cacheHierarchy>
    <cacheHierarchy uniqueName="[TERMELŐI ADATOK 47].[ŐSTERMELŐI]" caption="ŐSTERMELŐI" attribute="1" defaultMemberUniqueName="[TERMELŐI ADATOK 47].[ŐSTERMELŐI].[All]" allUniqueName="[TERMELŐI ADATOK 47].[ŐSTERMELŐI].[All]" dimensionUniqueName="[TERMELŐI ADATOK 47]" displayFolder="" count="0" memberValueDatatype="130" unbalanced="0"/>
    <cacheHierarchy uniqueName="[TERMELŐI ADATOK 47].[ADÓAZONOSÍTÓ]" caption="ADÓAZONOSÍTÓ" attribute="1" defaultMemberUniqueName="[TERMELŐI ADATOK 47].[ADÓAZONOSÍTÓ].[All]" allUniqueName="[TERMELŐI ADATOK 47].[ADÓAZONOSÍTÓ].[All]" dimensionUniqueName="[TERMELŐI ADATOK 47]" displayFolder="" count="2" memberValueDatatype="130" unbalanced="0">
      <fieldsUsage count="2">
        <fieldUsage x="-1"/>
        <fieldUsage x="4"/>
      </fieldsUsage>
    </cacheHierarchy>
    <cacheHierarchy uniqueName="[TERMELŐI ADATOK 47].[ADÓSZÁM]" caption="ADÓSZÁM" attribute="1" defaultMemberUniqueName="[TERMELŐI ADATOK 47].[ADÓSZÁM].[All]" allUniqueName="[TERMELŐI ADATOK 47].[ADÓSZÁM].[All]" dimensionUniqueName="[TERMELŐI ADATOK 47]" displayFolder="" count="2" memberValueDatatype="130" unbalanced="0">
      <fieldsUsage count="2">
        <fieldUsage x="-1"/>
        <fieldUsage x="5"/>
      </fieldsUsage>
    </cacheHierarchy>
    <cacheHierarchy uniqueName="[TERMELŐI ADATOK 47].[SZÜLETÉSI HELY]" caption="SZÜLETÉSI HELY" attribute="1" defaultMemberUniqueName="[TERMELŐI ADATOK 47].[SZÜLETÉSI HELY].[All]" allUniqueName="[TERMELŐI ADATOK 47].[SZÜLETÉSI HELY].[All]" dimensionUniqueName="[TERMELŐI ADATOK 47]" displayFolder="" count="2" memberValueDatatype="130" unbalanced="0">
      <fieldsUsage count="2">
        <fieldUsage x="-1"/>
        <fieldUsage x="6"/>
      </fieldsUsage>
    </cacheHierarchy>
    <cacheHierarchy uniqueName="[TERMELŐI ADATOK 47].[SZÜLETÉSI IDŐ]" caption="SZÜLETÉSI IDŐ" attribute="1" defaultMemberUniqueName="[TERMELŐI ADATOK 47].[SZÜLETÉSI IDŐ].[All]" allUniqueName="[TERMELŐI ADATOK 47].[SZÜLETÉSI IDŐ].[All]" dimensionUniqueName="[TERMELŐI ADATOK 47]" displayFolder="" count="2" memberValueDatatype="130" unbalanced="0">
      <fieldsUsage count="2">
        <fieldUsage x="-1"/>
        <fieldUsage x="7"/>
      </fieldsUsage>
    </cacheHierarchy>
    <cacheHierarchy uniqueName="[TERMELŐI ADATOK 47].[ANYJA NEVE]" caption="ANYJA NEVE" attribute="1" defaultMemberUniqueName="[TERMELŐI ADATOK 47].[ANYJA NEVE].[All]" allUniqueName="[TERMELŐI ADATOK 47].[ANYJA NEVE].[All]" dimensionUniqueName="[TERMELŐI ADATOK 47]" displayFolder="" count="2" memberValueDatatype="130" unbalanced="0">
      <fieldsUsage count="2">
        <fieldUsage x="-1"/>
        <fieldUsage x="8"/>
      </fieldsUsage>
    </cacheHierarchy>
    <cacheHierarchy uniqueName="[TERMELŐI ADATOK 47].[TAJ]" caption="TAJ" attribute="1" defaultMemberUniqueName="[TERMELŐI ADATOK 47].[TAJ].[All]" allUniqueName="[TERMELŐI ADATOK 47].[TAJ].[All]" dimensionUniqueName="[TERMELŐI ADATOK 47]" displayFolder="" count="2" memberValueDatatype="130" unbalanced="0">
      <fieldsUsage count="2">
        <fieldUsage x="-1"/>
        <fieldUsage x="9"/>
      </fieldsUsage>
    </cacheHierarchy>
    <cacheHierarchy uniqueName="[TERMELŐI ADATOK 47].[SZERZŐDÉS]" caption="SZERZŐDÉS" attribute="1" defaultMemberUniqueName="[TERMELŐI ADATOK 47].[SZERZŐDÉS].[All]" allUniqueName="[TERMELŐI ADATOK 47].[SZERZŐDÉS].[All]" dimensionUniqueName="[TERMELŐI ADATOK 47]" displayFolder="" count="2" memberValueDatatype="11" unbalanced="0">
      <fieldsUsage count="2">
        <fieldUsage x="-1"/>
        <fieldUsage x="14"/>
      </fieldsUsage>
    </cacheHierarchy>
    <cacheHierarchy uniqueName="[TERMELŐI ADATOK 47].[GLOBALGAP SZÁM]" caption="GLOBALGAP SZÁM" attribute="1" defaultMemberUniqueName="[TERMELŐI ADATOK 47].[GLOBALGAP SZÁM].[All]" allUniqueName="[TERMELŐI ADATOK 47].[GLOBALGAP SZÁM].[All]" dimensionUniqueName="[TERMELŐI ADATOK 47]" displayFolder="" count="2" memberValueDatatype="130" unbalanced="0">
      <fieldsUsage count="2">
        <fieldUsage x="-1"/>
        <fieldUsage x="11"/>
      </fieldsUsage>
    </cacheHierarchy>
    <cacheHierarchy uniqueName="[TERMELŐI ADATOK 47].[TELEFONSZÁM]" caption="TELEFONSZÁM" attribute="1" defaultMemberUniqueName="[TERMELŐI ADATOK 47].[TELEFONSZÁM].[All]" allUniqueName="[TERMELŐI ADATOK 47].[TELEFONSZÁM].[All]" dimensionUniqueName="[TERMELŐI ADATOK 47]" displayFolder="" count="2" memberValueDatatype="130" unbalanced="0">
      <fieldsUsage count="2">
        <fieldUsage x="-1"/>
        <fieldUsage x="12"/>
      </fieldsUsage>
    </cacheHierarchy>
    <cacheHierarchy uniqueName="[TERMELŐI ADATOK 47].[BANKSZÁMLASZÁM]" caption="BANKSZÁMLASZÁM" attribute="1" defaultMemberUniqueName="[TERMELŐI ADATOK 47].[BANKSZÁMLASZÁM].[All]" allUniqueName="[TERMELŐI ADATOK 47].[BANKSZÁMLASZÁM].[All]" dimensionUniqueName="[TERMELŐI ADATOK 47]" displayFolder="" count="2" memberValueDatatype="130" unbalanced="0">
      <fieldsUsage count="2">
        <fieldUsage x="-1"/>
        <fieldUsage x="13"/>
      </fieldsUsage>
    </cacheHierarchy>
    <cacheHierarchy uniqueName="[TERMELŐI ADATOK 47].[FELIR AZONOSITÓ]" caption="FELIR AZONOSITÓ" attribute="1" defaultMemberUniqueName="[TERMELŐI ADATOK 47].[FELIR AZONOSITÓ].[All]" allUniqueName="[TERMELŐI ADATOK 47].[FELIR AZONOSITÓ].[All]" dimensionUniqueName="[TERMELŐI ADATOK 47]" displayFolder="" count="2" memberValueDatatype="130" unbalanced="0">
      <fieldsUsage count="2">
        <fieldUsage x="-1"/>
        <fieldUsage x="3"/>
      </fieldsUsage>
    </cacheHierarchy>
    <cacheHierarchy uniqueName="[TERMELŐI ADATOK 47].[ÖCSG]" caption="ÖCSG" attribute="1" defaultMemberUniqueName="[TERMELŐI ADATOK 47].[ÖCSG].[All]" allUniqueName="[TERMELŐI ADATOK 47].[ÖCSG].[All]" dimensionUniqueName="[TERMELŐI ADATOK 47]" displayFolder="" count="2" memberValueDatatype="130" unbalanced="0">
      <fieldsUsage count="2">
        <fieldUsage x="-1"/>
        <fieldUsage x="10"/>
      </fieldsUsage>
    </cacheHierarchy>
    <cacheHierarchy uniqueName="[Measures].[__XL_Count TERMELŐI ADATOK 47]" caption="__XL_Count TERMELŐI ADATOK 47" measure="1" displayFolder="" measureGroup="TERMELŐI ADATOK 47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ERMELŐI ADATOK 47" uniqueName="[TERMELŐI ADATOK 47]" caption="TERMELŐI ADATOK 47"/>
  </dimensions>
  <measureGroups count="1">
    <measureGroup name="TERMELŐI ADATOK 47" caption="TERMELŐI ADATOK 47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Kimutatás1" cacheId="0" applyNumberFormats="0" applyBorderFormats="0" applyFontFormats="0" applyPatternFormats="0" applyAlignmentFormats="0" applyWidthHeightFormats="1" dataCaption="Értékek" updatedVersion="6" minRefreshableVersion="3" showDrill="0" subtotalHiddenItems="1" rowGrandTotals="0" colGrandTotals="0" itemPrintTitles="1" createdVersion="5" indent="127" outline="1" outlineData="1" multipleFieldFilters="0">
  <location ref="F6" firstHeaderRow="1" firstDataRow="1" firstDataCol="1"/>
  <pivotFields count="15"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Subtotal="0" defaultAttributeDrillState="1">
      <items count="2">
        <item x="0"/>
        <item n="(ÜRES)" x="1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</pivotFields>
  <rowFields count="15">
    <field x="0"/>
    <field x="1"/>
    <field x="2"/>
    <field x="3"/>
    <field x="4"/>
    <field x="5"/>
    <field x="6"/>
    <field x="7"/>
    <field x="8"/>
    <field x="9"/>
    <field x="10"/>
    <field x="11"/>
    <field x="12"/>
    <field x="13"/>
    <field x="14"/>
  </rowFields>
  <formats count="18">
    <format dxfId="17">
      <pivotArea type="all" dataOnly="0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fieldPosition="0">
        <references count="2">
          <reference field="0" count="0" selected="0"/>
          <reference field="1" count="0"/>
        </references>
      </pivotArea>
    </format>
    <format dxfId="13">
      <pivotArea dataOnly="0" labelOnly="1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12">
      <pivotArea dataOnly="0" labelOnly="1" fieldPosition="0">
        <references count="4">
          <reference field="0" count="0" selected="0"/>
          <reference field="1" count="0" selected="0"/>
          <reference field="2" count="0" selected="0"/>
          <reference field="3" count="0"/>
        </references>
      </pivotArea>
    </format>
    <format dxfId="11">
      <pivotArea dataOnly="0" labelOnly="1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10">
      <pivotArea dataOnly="0" labelOnly="1" fieldPosition="0">
        <references count="6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/>
        </references>
      </pivotArea>
    </format>
    <format dxfId="9">
      <pivotArea dataOnly="0" labelOnly="1" fieldPosition="0">
        <references count="7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/>
        </references>
      </pivotArea>
    </format>
    <format dxfId="8">
      <pivotArea dataOnly="0" labelOnly="1" fieldPosition="0">
        <references count="8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/>
        </references>
      </pivotArea>
    </format>
    <format dxfId="7">
      <pivotArea dataOnly="0" labelOnly="1" fieldPosition="0">
        <references count="9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/>
        </references>
      </pivotArea>
    </format>
    <format dxfId="6">
      <pivotArea dataOnly="0" labelOnly="1" fieldPosition="0">
        <references count="10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/>
        </references>
      </pivotArea>
    </format>
    <format dxfId="5">
      <pivotArea dataOnly="0" labelOnly="1" fieldPosition="0">
        <references count="11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/>
        </references>
      </pivotArea>
    </format>
    <format dxfId="4">
      <pivotArea dataOnly="0" labelOnly="1" fieldPosition="0">
        <references count="12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 selected="0"/>
          <reference field="11" count="0"/>
        </references>
      </pivotArea>
    </format>
    <format dxfId="3">
      <pivotArea dataOnly="0" labelOnly="1" fieldPosition="0">
        <references count="13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 selected="0"/>
          <reference field="11" count="0" selected="0"/>
          <reference field="12" count="0"/>
        </references>
      </pivotArea>
    </format>
    <format dxfId="2">
      <pivotArea dataOnly="0" labelOnly="1" fieldPosition="0">
        <references count="14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 selected="0"/>
          <reference field="11" count="0" selected="0"/>
          <reference field="12" count="0" selected="0"/>
          <reference field="13" count="0"/>
        </references>
      </pivotArea>
    </format>
    <format dxfId="1">
      <pivotArea type="all" dataOnly="0" outline="0" fieldPosition="0"/>
    </format>
    <format dxfId="0">
      <pivotArea field="0" type="button" dataOnly="0" labelOnly="1" outline="0" axis="axisRow" fieldPosition="0"/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aptionEqual" evalOrder="-1" id="10" stringValue1="G">
      <autoFilter ref="A1">
        <filterColumn colId="0">
          <filters>
            <filter val="G"/>
          </filters>
        </filterColumn>
      </autoFilter>
    </filter>
  </filters>
  <rowHierarchiesUsage count="15">
    <rowHierarchyUsage hierarchyUsage="0"/>
    <rowHierarchyUsage hierarchyUsage="1"/>
    <rowHierarchyUsage hierarchyUsage="2"/>
    <rowHierarchyUsage hierarchyUsage="14"/>
    <rowHierarchyUsage hierarchyUsage="4"/>
    <rowHierarchyUsage hierarchyUsage="5"/>
    <rowHierarchyUsage hierarchyUsage="6"/>
    <rowHierarchyUsage hierarchyUsage="7"/>
    <rowHierarchyUsage hierarchyUsage="8"/>
    <rowHierarchyUsage hierarchyUsage="9"/>
    <rowHierarchyUsage hierarchyUsage="15"/>
    <rowHierarchyUsage hierarchyUsage="11"/>
    <rowHierarchyUsage hierarchyUsage="12"/>
    <rowHierarchyUsage hierarchyUsage="13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ADATBÁZIS47">
        <x15:activeTabTopLevelEntity name="[TERMELŐI ADATOK 47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workbookViewId="0">
      <selection activeCell="E8" sqref="E8"/>
    </sheetView>
  </sheetViews>
  <sheetFormatPr defaultRowHeight="15" x14ac:dyDescent="0.25"/>
  <cols>
    <col min="1" max="1" width="12.42578125" customWidth="1"/>
    <col min="2" max="2" width="15.140625" customWidth="1"/>
    <col min="3" max="3" width="12.42578125" customWidth="1"/>
    <col min="4" max="4" width="12.140625" customWidth="1"/>
    <col min="5" max="5" width="15.85546875" customWidth="1"/>
    <col min="6" max="6" width="27.28515625" customWidth="1"/>
  </cols>
  <sheetData>
    <row r="1" spans="1:6" x14ac:dyDescent="0.25">
      <c r="A1" s="1"/>
      <c r="B1" s="2"/>
      <c r="C1" s="2"/>
      <c r="D1" s="2"/>
      <c r="E1" s="2"/>
      <c r="F1" s="3"/>
    </row>
    <row r="2" spans="1:6" x14ac:dyDescent="0.25">
      <c r="A2" s="4"/>
      <c r="F2" s="5"/>
    </row>
    <row r="3" spans="1:6" ht="31.5" x14ac:dyDescent="0.5">
      <c r="A3" s="6"/>
      <c r="C3" s="7" t="s">
        <v>0</v>
      </c>
      <c r="D3" s="7"/>
      <c r="F3" s="5"/>
    </row>
    <row r="4" spans="1:6" x14ac:dyDescent="0.25">
      <c r="A4" s="4"/>
      <c r="F4" s="5"/>
    </row>
    <row r="5" spans="1:6" ht="15.75" thickBot="1" x14ac:dyDescent="0.3">
      <c r="A5" s="4"/>
      <c r="F5" s="8"/>
    </row>
    <row r="6" spans="1:6" ht="15.75" x14ac:dyDescent="0.25">
      <c r="A6" s="9" t="s">
        <v>1</v>
      </c>
      <c r="B6" s="10">
        <f ca="1">TODAY()</f>
        <v>44988</v>
      </c>
      <c r="C6" s="11"/>
      <c r="D6" s="12"/>
      <c r="E6" s="13"/>
      <c r="F6" s="58" t="s">
        <v>2</v>
      </c>
    </row>
    <row r="7" spans="1:6" ht="18.75" x14ac:dyDescent="0.3">
      <c r="A7" s="14"/>
      <c r="B7" s="15"/>
      <c r="D7" s="16" t="s">
        <v>3</v>
      </c>
      <c r="E7" s="16"/>
    </row>
    <row r="8" spans="1:6" x14ac:dyDescent="0.25">
      <c r="A8" s="4"/>
      <c r="D8" s="17" t="s">
        <v>4</v>
      </c>
      <c r="E8" s="17"/>
    </row>
    <row r="9" spans="1:6" ht="18.75" x14ac:dyDescent="0.3">
      <c r="A9" s="14"/>
      <c r="B9" s="15" t="s">
        <v>5</v>
      </c>
      <c r="D9" s="18" t="s">
        <v>6</v>
      </c>
      <c r="E9" s="19"/>
    </row>
    <row r="10" spans="1:6" ht="18.75" x14ac:dyDescent="0.3">
      <c r="A10" s="14"/>
      <c r="B10" s="15"/>
      <c r="C10" s="15"/>
      <c r="D10" s="17" t="s">
        <v>7</v>
      </c>
      <c r="E10" s="17"/>
    </row>
    <row r="11" spans="1:6" ht="23.25" x14ac:dyDescent="0.35">
      <c r="A11" s="20" t="s">
        <v>8</v>
      </c>
      <c r="B11" s="21"/>
      <c r="C11" s="21"/>
      <c r="D11" s="17" t="s">
        <v>9</v>
      </c>
      <c r="E11" s="17"/>
    </row>
    <row r="12" spans="1:6" x14ac:dyDescent="0.25">
      <c r="A12" s="4"/>
      <c r="D12" s="17" t="s">
        <v>10</v>
      </c>
      <c r="E12" s="17"/>
    </row>
    <row r="13" spans="1:6" x14ac:dyDescent="0.25">
      <c r="A13" s="4" t="s">
        <v>11</v>
      </c>
      <c r="D13" s="18" t="s">
        <v>12</v>
      </c>
      <c r="E13" s="19"/>
    </row>
    <row r="14" spans="1:6" x14ac:dyDescent="0.25">
      <c r="A14" s="4" t="s">
        <v>13</v>
      </c>
      <c r="D14" s="17" t="s">
        <v>14</v>
      </c>
      <c r="E14" s="17"/>
    </row>
    <row r="15" spans="1:6" x14ac:dyDescent="0.25">
      <c r="A15" s="4" t="s">
        <v>15</v>
      </c>
      <c r="D15" s="17" t="s">
        <v>16</v>
      </c>
      <c r="E15" s="17"/>
    </row>
    <row r="16" spans="1:6" x14ac:dyDescent="0.25">
      <c r="A16" s="4"/>
      <c r="D16" s="17" t="s">
        <v>17</v>
      </c>
      <c r="E16" s="17"/>
    </row>
    <row r="17" spans="1:6" x14ac:dyDescent="0.25">
      <c r="A17" s="4"/>
      <c r="D17" s="18" t="s">
        <v>18</v>
      </c>
      <c r="E17" s="19"/>
    </row>
    <row r="18" spans="1:6" x14ac:dyDescent="0.25">
      <c r="A18" s="4"/>
      <c r="D18" s="17" t="s">
        <v>19</v>
      </c>
      <c r="E18" s="17"/>
    </row>
    <row r="19" spans="1:6" x14ac:dyDescent="0.25">
      <c r="A19" s="4"/>
      <c r="D19" s="17" t="s">
        <v>20</v>
      </c>
      <c r="E19" s="17"/>
    </row>
    <row r="20" spans="1:6" x14ac:dyDescent="0.25">
      <c r="A20" s="4"/>
      <c r="D20" s="17" t="s">
        <v>21</v>
      </c>
      <c r="E20" s="17"/>
    </row>
    <row r="21" spans="1:6" x14ac:dyDescent="0.25">
      <c r="A21" s="22"/>
      <c r="B21" s="23"/>
      <c r="C21" s="24"/>
      <c r="D21" s="17" t="s">
        <v>22</v>
      </c>
      <c r="E21" s="25"/>
    </row>
    <row r="22" spans="1:6" x14ac:dyDescent="0.25">
      <c r="A22" s="4"/>
      <c r="F22" s="5"/>
    </row>
    <row r="23" spans="1:6" x14ac:dyDescent="0.25">
      <c r="A23" s="26"/>
      <c r="B23" s="27" t="s">
        <v>23</v>
      </c>
      <c r="C23" s="28"/>
      <c r="D23" s="28"/>
      <c r="E23" s="28"/>
      <c r="F23" s="29"/>
    </row>
    <row r="24" spans="1:6" ht="15.75" x14ac:dyDescent="0.25">
      <c r="A24" s="30" t="s">
        <v>24</v>
      </c>
      <c r="B24" s="31" t="s">
        <v>25</v>
      </c>
      <c r="C24" s="31" t="s">
        <v>26</v>
      </c>
      <c r="D24" s="31" t="s">
        <v>27</v>
      </c>
      <c r="E24" s="31" t="s">
        <v>28</v>
      </c>
      <c r="F24" s="32" t="s">
        <v>29</v>
      </c>
    </row>
    <row r="25" spans="1:6" ht="15.75" x14ac:dyDescent="0.25">
      <c r="A25" s="33" t="s">
        <v>30</v>
      </c>
      <c r="B25" s="34">
        <v>672</v>
      </c>
      <c r="C25" s="34">
        <v>0</v>
      </c>
      <c r="D25" s="35">
        <v>0.05</v>
      </c>
      <c r="E25" s="34">
        <f>ROUNDDOWN(C25*0.95,0)</f>
        <v>0</v>
      </c>
      <c r="F25" s="36">
        <f t="shared" ref="F25:F30" si="0">SUM(B25*E25)</f>
        <v>0</v>
      </c>
    </row>
    <row r="26" spans="1:6" ht="15.75" x14ac:dyDescent="0.25">
      <c r="A26" s="33" t="s">
        <v>31</v>
      </c>
      <c r="B26" s="34">
        <v>560</v>
      </c>
      <c r="C26" s="34">
        <v>0</v>
      </c>
      <c r="D26" s="35">
        <v>0.05</v>
      </c>
      <c r="E26" s="34">
        <f>ROUNDDOWN(C26*0.95,0)</f>
        <v>0</v>
      </c>
      <c r="F26" s="36">
        <f t="shared" si="0"/>
        <v>0</v>
      </c>
    </row>
    <row r="27" spans="1:6" ht="15.75" x14ac:dyDescent="0.25">
      <c r="A27" s="33" t="s">
        <v>32</v>
      </c>
      <c r="B27" s="34">
        <v>448</v>
      </c>
      <c r="C27" s="34">
        <v>0</v>
      </c>
      <c r="D27" s="35">
        <v>0.05</v>
      </c>
      <c r="E27" s="34">
        <f>ROUNDDOWN(C27*0.95,0)</f>
        <v>0</v>
      </c>
      <c r="F27" s="36">
        <f t="shared" si="0"/>
        <v>0</v>
      </c>
    </row>
    <row r="28" spans="1:6" ht="15.75" x14ac:dyDescent="0.25">
      <c r="A28" s="33" t="s">
        <v>33</v>
      </c>
      <c r="B28" s="34">
        <v>224</v>
      </c>
      <c r="C28" s="34">
        <v>0</v>
      </c>
      <c r="D28" s="35">
        <v>0.05</v>
      </c>
      <c r="E28" s="34">
        <v>0</v>
      </c>
      <c r="F28" s="36">
        <f t="shared" si="0"/>
        <v>0</v>
      </c>
    </row>
    <row r="29" spans="1:6" ht="15.75" x14ac:dyDescent="0.25">
      <c r="A29" s="33" t="s">
        <v>34</v>
      </c>
      <c r="B29" s="34">
        <v>56</v>
      </c>
      <c r="C29" s="34">
        <v>0</v>
      </c>
      <c r="D29" s="35">
        <v>0.05</v>
      </c>
      <c r="E29" s="34">
        <v>0</v>
      </c>
      <c r="F29" s="36">
        <f t="shared" si="0"/>
        <v>0</v>
      </c>
    </row>
    <row r="30" spans="1:6" ht="15.75" x14ac:dyDescent="0.25">
      <c r="A30" s="33" t="s">
        <v>35</v>
      </c>
      <c r="B30" s="34">
        <v>300</v>
      </c>
      <c r="C30" s="34">
        <v>0</v>
      </c>
      <c r="D30" s="37">
        <v>0.08</v>
      </c>
      <c r="E30" s="34">
        <f>ROUNDDOWN(C30*0.95,0)</f>
        <v>0</v>
      </c>
      <c r="F30" s="36">
        <f t="shared" si="0"/>
        <v>0</v>
      </c>
    </row>
    <row r="31" spans="1:6" ht="18.75" x14ac:dyDescent="0.3">
      <c r="A31" s="38" t="s">
        <v>36</v>
      </c>
      <c r="B31" s="39"/>
      <c r="C31" s="12"/>
      <c r="D31" s="13"/>
      <c r="E31" s="40">
        <f>SUM(E25:E30)</f>
        <v>0</v>
      </c>
      <c r="F31" s="41">
        <f>SUM(F25:F30)</f>
        <v>0</v>
      </c>
    </row>
    <row r="32" spans="1:6" x14ac:dyDescent="0.25">
      <c r="A32" s="42"/>
      <c r="B32" s="43"/>
      <c r="C32" s="44"/>
      <c r="D32" s="45" t="s">
        <v>37</v>
      </c>
      <c r="E32" s="45"/>
      <c r="F32" s="36"/>
    </row>
    <row r="33" spans="1:6" ht="18.75" x14ac:dyDescent="0.3">
      <c r="A33" s="4"/>
      <c r="C33" s="46"/>
      <c r="D33" s="47" t="s">
        <v>38</v>
      </c>
      <c r="E33" s="40"/>
      <c r="F33" s="48">
        <f>SUM(F31-F32)</f>
        <v>0</v>
      </c>
    </row>
    <row r="34" spans="1:6" x14ac:dyDescent="0.25">
      <c r="A34" s="4"/>
      <c r="F34" s="5"/>
    </row>
    <row r="35" spans="1:6" x14ac:dyDescent="0.25">
      <c r="A35" s="4"/>
      <c r="F35" s="5"/>
    </row>
    <row r="36" spans="1:6" x14ac:dyDescent="0.25">
      <c r="A36" s="4"/>
      <c r="B36" t="s">
        <v>39</v>
      </c>
      <c r="F36" s="5"/>
    </row>
    <row r="37" spans="1:6" ht="15.75" thickBot="1" x14ac:dyDescent="0.3">
      <c r="A37" s="4"/>
      <c r="F37" s="5"/>
    </row>
    <row r="38" spans="1:6" x14ac:dyDescent="0.25">
      <c r="A38" s="1"/>
      <c r="B38" s="2"/>
      <c r="C38" s="2"/>
      <c r="D38" s="2"/>
      <c r="E38" s="2"/>
      <c r="F38" s="3"/>
    </row>
    <row r="39" spans="1:6" x14ac:dyDescent="0.25">
      <c r="A39" s="4"/>
      <c r="F39" s="5"/>
    </row>
    <row r="40" spans="1:6" ht="18.75" x14ac:dyDescent="0.3">
      <c r="A40" s="49" t="s">
        <v>40</v>
      </c>
      <c r="B40" s="45"/>
      <c r="C40" s="50" t="e">
        <f>ROUND(F40/1.12,0)</f>
        <v>#DIV/0!</v>
      </c>
      <c r="D40" s="50" t="e">
        <f>SUM(F40-C40)</f>
        <v>#DIV/0!</v>
      </c>
      <c r="E40" s="51" t="e">
        <f>ROUND(F31/E31,2)</f>
        <v>#DIV/0!</v>
      </c>
      <c r="F40" s="52" t="e">
        <f>ROUND(E31*E40,0)</f>
        <v>#DIV/0!</v>
      </c>
    </row>
    <row r="41" spans="1:6" ht="18.75" x14ac:dyDescent="0.3">
      <c r="A41" s="49" t="s">
        <v>41</v>
      </c>
      <c r="B41" s="45"/>
      <c r="C41" s="53"/>
      <c r="D41" s="53"/>
      <c r="E41" s="53" t="e">
        <f>ROUND(E40/1.12,2)</f>
        <v>#DIV/0!</v>
      </c>
      <c r="F41" s="29"/>
    </row>
    <row r="42" spans="1:6" x14ac:dyDescent="0.25">
      <c r="A42" s="4"/>
      <c r="F42" s="5"/>
    </row>
    <row r="43" spans="1:6" ht="15.75" thickBot="1" x14ac:dyDescent="0.3">
      <c r="A43" s="54"/>
      <c r="B43" s="55"/>
      <c r="C43" s="56"/>
      <c r="D43" s="56"/>
      <c r="E43" s="55"/>
      <c r="F43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Szilard</cp:lastModifiedBy>
  <dcterms:created xsi:type="dcterms:W3CDTF">2023-02-15T16:22:03Z</dcterms:created>
  <dcterms:modified xsi:type="dcterms:W3CDTF">2023-03-03T00:37:53Z</dcterms:modified>
</cp:coreProperties>
</file>