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eceived Files\Order Details 2024 &amp; 2025\dec'24\Report\"/>
    </mc:Choice>
  </mc:AlternateContent>
  <xr:revisionPtr revIDLastSave="0" documentId="13_ncr:1_{099C7588-81D6-4ED7-9584-CAD95E308DDC}" xr6:coauthVersionLast="47" xr6:coauthVersionMax="47" xr10:uidLastSave="{00000000-0000-0000-0000-000000000000}"/>
  <bookViews>
    <workbookView xWindow="-120" yWindow="-120" windowWidth="21840" windowHeight="13020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1'!$B$69:$H$75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52" i="1"/>
  <c r="F153" i="1"/>
  <c r="D168" i="1"/>
  <c r="E168" i="1"/>
  <c r="F144" i="1" l="1"/>
  <c r="H86" i="1" l="1"/>
  <c r="G86" i="1"/>
  <c r="F150" i="1" l="1"/>
  <c r="F154" i="1"/>
  <c r="F155" i="1"/>
  <c r="F156" i="1"/>
  <c r="G75" i="1"/>
  <c r="E135" i="1" l="1"/>
  <c r="J175" i="1" l="1"/>
  <c r="I175" i="1"/>
  <c r="H75" i="1" l="1"/>
  <c r="F158" i="1" l="1"/>
  <c r="F159" i="1" l="1"/>
  <c r="F160" i="1"/>
  <c r="F162" i="1" l="1"/>
  <c r="F163" i="1"/>
  <c r="F164" i="1"/>
  <c r="F165" i="1"/>
  <c r="F166" i="1" l="1"/>
  <c r="F167" i="1"/>
  <c r="F182" i="1" l="1"/>
  <c r="E182" i="1"/>
  <c r="G12" i="1"/>
  <c r="F161" i="1" l="1"/>
  <c r="F157" i="1" l="1"/>
  <c r="F149" i="1"/>
  <c r="F148" i="1"/>
  <c r="F168" i="1" l="1"/>
  <c r="E126" i="1" l="1"/>
  <c r="D126" i="1"/>
  <c r="E107" i="1"/>
  <c r="E98" i="1"/>
  <c r="D116" i="1"/>
  <c r="D107" i="1"/>
  <c r="D135" i="1"/>
  <c r="D98" i="1"/>
  <c r="G8" i="1" l="1"/>
  <c r="G9" i="1"/>
  <c r="G10" i="1"/>
  <c r="G11" i="1"/>
  <c r="G13" i="1"/>
</calcChain>
</file>

<file path=xl/sharedStrings.xml><?xml version="1.0" encoding="utf-8"?>
<sst xmlns="http://schemas.openxmlformats.org/spreadsheetml/2006/main" count="345" uniqueCount="199">
  <si>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</si>
  <si>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</si>
  <si>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</si>
  <si>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</si>
  <si>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</si>
  <si>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</si>
  <si>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</si>
  <si>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</si>
  <si>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</si>
  <si>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</si>
  <si>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</si>
  <si>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</si>
  <si>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</si>
  <si>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</si>
  <si>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</si>
  <si>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</si>
  <si>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</si>
  <si>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</si>
  <si>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</si>
  <si>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</si>
  <si>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</si>
  <si>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</si>
  <si>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</si>
  <si>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</si>
  <si>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</si>
  <si>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</si>
  <si>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</si>
  <si>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</si>
  <si>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</si>
  <si>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</si>
  <si>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</si>
  <si>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</si>
  <si>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</si>
  <si>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</si>
  <si>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</si>
  <si>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</si>
  <si>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</si>
  <si>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</si>
  <si>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</si>
  <si>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</si>
  <si>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</si>
  <si>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</si>
  <si>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</si>
  <si>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</si>
  <si>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</si>
  <si>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</si>
  <si>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</si>
  <si>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</si>
  <si>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</si>
  <si>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</si>
  <si>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</si>
  <si>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</si>
  <si>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</si>
  <si>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</si>
  <si>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</si>
  <si>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</si>
  <si>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</si>
  <si>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</si>
  <si>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</si>
  <si>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</si>
  <si>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</si>
  <si>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</si>
  <si>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</si>
  <si>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</si>
  <si>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</si>
  <si>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</si>
  <si>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</si>
  <si>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</si>
  <si>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</si>
  <si>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</si>
  <si>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</si>
  <si>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</si>
  <si>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</si>
  <si>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</si>
  <si>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</si>
  <si>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</si>
  <si>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</si>
  <si>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</si>
  <si>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</si>
  <si>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</si>
  <si>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</si>
  <si>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</si>
  <si>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</si>
  <si>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</si>
  <si>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</si>
  <si>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</si>
  <si>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</si>
  <si>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</si>
  <si>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</si>
  <si>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</si>
  <si>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</si>
  <si>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</si>
  <si>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</si>
  <si>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</si>
  <si>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</si>
  <si>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</si>
  <si>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</si>
  <si>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</si>
  <si>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</si>
  <si>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</si>
  <si>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</si>
  <si>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</si>
  <si>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</si>
  <si>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</si>
  <si>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USMAN ROAD T NAGAR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</si>
  <si>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</si>
  <si>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</si>
  <si>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</si>
  <si>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</si>
  <si>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</si>
  <si>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</si>
  <si>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</si>
  <si>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Order placed at</t>
  </si>
  <si>
    <t xml:space="preserve">Complaint received at </t>
  </si>
  <si>
    <t>Complaint Status</t>
  </si>
  <si>
    <t>Recommended Refund Amount</t>
  </si>
  <si>
    <t>RESTAURANT</t>
  </si>
  <si>
    <t>GUINDY FACTORY</t>
  </si>
  <si>
    <t>BAZULLAH ROAD T NAGAR</t>
  </si>
  <si>
    <t>PONDICHERRY</t>
  </si>
  <si>
    <t>THIRUVANMIYUR,72524</t>
  </si>
  <si>
    <t>THIRUVANMIYUR,67992</t>
  </si>
  <si>
    <t>The customer has not rated this order yet</t>
  </si>
  <si>
    <t xml:space="preserve"> </t>
  </si>
  <si>
    <t>PURASAI PALACE REGENCY</t>
  </si>
  <si>
    <t xml:space="preserve">SWIGGY COMPLAINTS </t>
  </si>
  <si>
    <t>BAZULLAH ROAD T NAGAR</t>
  </si>
  <si>
    <t>KANCHI GANDHI ROAD</t>
  </si>
  <si>
    <t>KORATTUR</t>
  </si>
  <si>
    <t>PERAMBUR</t>
  </si>
  <si>
    <t>Bad quality food</t>
  </si>
  <si>
    <t>WRONG ENTRY</t>
  </si>
  <si>
    <t>PURASAI PALACE REGENCY,793429</t>
  </si>
  <si>
    <t>NEED TO CLARIFY</t>
  </si>
  <si>
    <t>CUSTOMER</t>
  </si>
  <si>
    <t>USMAN ROAD T NAGAR,219029</t>
  </si>
  <si>
    <t>Order cancelled after pickup</t>
  </si>
  <si>
    <t>KANCHI GANDHI ROAD,20686487</t>
  </si>
  <si>
    <t>THIRUVANNAMALAI,20526335</t>
  </si>
  <si>
    <t>KANCHIPURAM,21370008</t>
  </si>
  <si>
    <t xml:space="preserve">ZOMATO CUSTOMER COMPLANTS </t>
  </si>
  <si>
    <t xml:space="preserve">ZOMATO COMPLAINTS </t>
  </si>
  <si>
    <t>Wrong item(s) delivered</t>
  </si>
  <si>
    <t>OKKIYAMPET</t>
  </si>
  <si>
    <t>Thenkuzhal X1 250GMS
Mysurpa 2 PIC
Milk Peda X1 250GMS</t>
  </si>
  <si>
    <t>Mysurpa 2 PIC
Milk Peda X1 250GMS</t>
  </si>
  <si>
    <t>"</t>
  </si>
  <si>
    <t>7:19 PM | 29 December</t>
  </si>
  <si>
    <t>7:36 PM | 29 December</t>
  </si>
  <si>
    <t xml:space="preserve">(Complaint  Solved) </t>
  </si>
  <si>
    <t>Rs. 336.44</t>
  </si>
  <si>
    <t>POR-SRWRV 25</t>
  </si>
  <si>
    <t>POR-SRWRV 26</t>
  </si>
  <si>
    <t>18:38:33</t>
  </si>
  <si>
    <t>23:07:48</t>
  </si>
  <si>
    <t>ONLINE SALES ON 30-12-2024</t>
  </si>
  <si>
    <t>SWIGGY &amp; ZOMATO ORDER DETAILS (30-12-2024)</t>
  </si>
  <si>
    <t>DATE (30-12-2024)</t>
  </si>
  <si>
    <t>ZERO ORDERS IN SWIGGY &amp; ZOMATO 30-12-2024</t>
  </si>
  <si>
    <t>SWIGGY AND ZOMATO CUSTOMER COMPLAINTS ON 30-12-2024</t>
  </si>
  <si>
    <t>SWIGGY &amp; ZOMATO ORDER CANCELLATION ON 30-12-2024</t>
  </si>
  <si>
    <t>COMPLIMENTARY DETAILS ON 30-12-2024</t>
  </si>
  <si>
    <t>Customer not responding</t>
  </si>
  <si>
    <t>ORDER AGAINST INVOICE : 30-12-2024</t>
  </si>
  <si>
    <t>17:33, December 30 2024</t>
  </si>
  <si>
    <t>18:55, December 30 2024</t>
  </si>
  <si>
    <t>13:15, December 30 2024</t>
  </si>
  <si>
    <t>11:38, December 30 2024</t>
  </si>
  <si>
    <t>14:41, December 30 2024</t>
  </si>
  <si>
    <t>13:21, December 30 2024</t>
  </si>
  <si>
    <t>19:07, December 30 2024</t>
  </si>
  <si>
    <t>Customer Cancellation</t>
  </si>
  <si>
    <t>No response from restaurant</t>
  </si>
  <si>
    <t>Items out of stock</t>
  </si>
  <si>
    <t>DISCOUNT DIFFERENCE</t>
  </si>
  <si>
    <t>S</t>
  </si>
  <si>
    <t>KANCHI GANDHI ROAD,710461</t>
  </si>
  <si>
    <t>KARAPAKKAM,72590</t>
  </si>
  <si>
    <t>PURASAIWAKKAM,593505</t>
  </si>
  <si>
    <t>TRIPLICANE,69943</t>
  </si>
  <si>
    <t>PONDICHERRY,3700062</t>
  </si>
  <si>
    <t>KORATTUR,20452143</t>
  </si>
  <si>
    <t>PURASAI PALACE REGENCY,20922280</t>
  </si>
  <si>
    <t>PADUR</t>
  </si>
  <si>
    <t>#19453156619 6191</t>
  </si>
  <si>
    <t>Rasagulla(1 Pcs)</t>
  </si>
  <si>
    <t>“The rasagulla was SUPER STALE and the after taste of it being spoilt was felt in the mouth. ”</t>
  </si>
  <si>
    <t>30 Dec'24, 06:02 PM</t>
  </si>
  <si>
    <t>30 Dec'24, 08:26 PM</t>
  </si>
  <si>
    <t>MOG-POSRWRV 20</t>
  </si>
  <si>
    <t>NRW-POSRWRV 13</t>
  </si>
  <si>
    <t>PUR-POSRWRV 19</t>
  </si>
  <si>
    <t>APROOVED MR SAKTHIVEL SIR HR</t>
  </si>
  <si>
    <t>customer replacement product</t>
  </si>
  <si>
    <t>SC/CS 1336</t>
  </si>
  <si>
    <t>SC/CS 1338</t>
  </si>
  <si>
    <t xml:space="preserve">(Complaint Solved ) </t>
  </si>
  <si>
    <t xml:space="preserve">Rs. 63 </t>
  </si>
  <si>
    <t>SWIGGY , ZOMATO OUT OF STOCK DETAILS ON 31-12-2024 (02:30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</si>
</sst>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82C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82C3F"/>
      <name val="Calibri"/>
      <family val="2"/>
      <scheme val="minor"/>
    </font>
    <font>
      <sz val="11"/>
      <color rgb="FF282C3F"/>
      <name val="ProximaNova-Medium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7" xfId="0" applyFont="1" applyFill="1" applyBorder="1"/>
    <xf numFmtId="164" fontId="0" fillId="7" borderId="8" xfId="1" applyNumberFormat="1" applyFont="1" applyFill="1" applyBorder="1" applyAlignment="1">
      <alignment vertical="top"/>
    </xf>
    <xf numFmtId="164" fontId="0" fillId="7" borderId="9" xfId="1" applyNumberFormat="1" applyFont="1" applyFill="1" applyBorder="1" applyAlignment="1">
      <alignment vertical="top"/>
    </xf>
    <xf numFmtId="0" fontId="2" fillId="7" borderId="10" xfId="0" applyFont="1" applyFill="1" applyBorder="1"/>
    <xf numFmtId="164" fontId="0" fillId="7" borderId="11" xfId="1" applyNumberFormat="1" applyFont="1" applyFill="1" applyBorder="1" applyAlignment="1">
      <alignment vertical="top"/>
    </xf>
    <xf numFmtId="0" fontId="0" fillId="7" borderId="10" xfId="0" applyFill="1" applyBorder="1"/>
    <xf numFmtId="0" fontId="0" fillId="7" borderId="11" xfId="0" applyFill="1" applyBorder="1"/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164" fontId="0" fillId="7" borderId="14" xfId="1" applyNumberFormat="1" applyFont="1" applyFill="1" applyBorder="1" applyAlignment="1">
      <alignment vertical="top"/>
    </xf>
    <xf numFmtId="0" fontId="2" fillId="7" borderId="10" xfId="0" applyFont="1" applyFill="1" applyBorder="1" applyAlignment="1">
      <alignment wrapText="1"/>
    </xf>
    <xf numFmtId="0" fontId="0" fillId="7" borderId="7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13" xfId="0" applyFill="1" applyBorder="1"/>
    <xf numFmtId="164" fontId="0" fillId="7" borderId="13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3" borderId="15" xfId="0" applyFont="1" applyFill="1" applyBorder="1"/>
    <xf numFmtId="0" fontId="0" fillId="3" borderId="16" xfId="0" applyFill="1" applyBorder="1"/>
    <xf numFmtId="0" fontId="2" fillId="7" borderId="0" xfId="0" applyFont="1" applyFill="1"/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5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165" fontId="0" fillId="7" borderId="7" xfId="0" applyNumberFormat="1" applyFill="1" applyBorder="1" applyAlignment="1">
      <alignment horizontal="left"/>
    </xf>
    <xf numFmtId="165" fontId="0" fillId="7" borderId="10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1" xfId="3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0" fillId="2" borderId="24" xfId="0" applyFill="1" applyBorder="1"/>
    <xf numFmtId="0" fontId="2" fillId="3" borderId="4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left"/>
    </xf>
    <xf numFmtId="0" fontId="2" fillId="8" borderId="12" xfId="0" applyFont="1" applyFill="1" applyBorder="1"/>
    <xf numFmtId="0" fontId="2" fillId="8" borderId="13" xfId="0" applyFont="1" applyFill="1" applyBorder="1"/>
    <xf numFmtId="9" fontId="2" fillId="8" borderId="14" xfId="3" applyFont="1" applyFill="1" applyBorder="1" applyAlignment="1">
      <alignment horizontal="center" vertical="center"/>
    </xf>
    <xf numFmtId="1" fontId="2" fillId="8" borderId="13" xfId="0" applyNumberFormat="1" applyFont="1" applyFill="1" applyBorder="1"/>
    <xf numFmtId="1" fontId="2" fillId="8" borderId="14" xfId="0" applyNumberFormat="1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0" fontId="2" fillId="8" borderId="17" xfId="0" applyFont="1" applyFill="1" applyBorder="1"/>
    <xf numFmtId="164" fontId="0" fillId="7" borderId="0" xfId="1" applyNumberFormat="1" applyFont="1" applyFill="1" applyBorder="1" applyAlignment="1">
      <alignment horizontal="left" vertical="top"/>
    </xf>
    <xf numFmtId="164" fontId="0" fillId="7" borderId="11" xfId="1" applyNumberFormat="1" applyFont="1" applyFill="1" applyBorder="1" applyAlignment="1">
      <alignment horizontal="left" vertical="top"/>
    </xf>
    <xf numFmtId="164" fontId="0" fillId="7" borderId="13" xfId="1" applyNumberFormat="1" applyFont="1" applyFill="1" applyBorder="1" applyAlignment="1">
      <alignment horizontal="left" vertical="top"/>
    </xf>
    <xf numFmtId="164" fontId="0" fillId="7" borderId="14" xfId="1" applyNumberFormat="1" applyFont="1" applyFill="1" applyBorder="1" applyAlignment="1">
      <alignment horizontal="left" vertical="top"/>
    </xf>
    <xf numFmtId="164" fontId="2" fillId="3" borderId="16" xfId="1" applyNumberFormat="1" applyFont="1" applyFill="1" applyBorder="1" applyAlignment="1">
      <alignment horizontal="left" vertical="top"/>
    </xf>
    <xf numFmtId="164" fontId="2" fillId="3" borderId="17" xfId="1" applyNumberFormat="1" applyFont="1" applyFill="1" applyBorder="1" applyAlignment="1">
      <alignment horizontal="left" vertical="top"/>
    </xf>
    <xf numFmtId="164" fontId="0" fillId="7" borderId="8" xfId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1" applyNumberFormat="1" applyFont="1" applyFill="1" applyBorder="1" applyAlignment="1">
      <alignment horizontal="left" vertical="top"/>
    </xf>
    <xf numFmtId="14" fontId="0" fillId="7" borderId="10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1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wrapText="1"/>
    </xf>
    <xf numFmtId="0" fontId="0" fillId="7" borderId="11" xfId="0" applyFill="1" applyBorder="1" applyAlignment="1">
      <alignment horizontal="center" vertical="center"/>
    </xf>
    <xf numFmtId="165" fontId="0" fillId="7" borderId="10" xfId="0" applyNumberFormat="1" applyFill="1" applyBorder="1" applyAlignment="1">
      <alignment horizontal="left" vertical="center"/>
    </xf>
    <xf numFmtId="0" fontId="2" fillId="8" borderId="15" xfId="0" applyFont="1" applyFill="1" applyBorder="1"/>
    <xf numFmtId="0" fontId="2" fillId="8" borderId="16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167" fontId="0" fillId="7" borderId="7" xfId="0" applyNumberFormat="1" applyFill="1" applyBorder="1" applyAlignment="1">
      <alignment horizontal="left" vertical="center"/>
    </xf>
    <xf numFmtId="0" fontId="0" fillId="7" borderId="8" xfId="0" applyFill="1" applyBorder="1" applyAlignment="1">
      <alignment vertical="center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/>
    <xf numFmtId="0" fontId="2" fillId="3" borderId="9" xfId="0" applyFont="1" applyFill="1" applyBorder="1"/>
    <xf numFmtId="164" fontId="0" fillId="0" borderId="0" xfId="0" applyNumberFormat="1"/>
    <xf numFmtId="0" fontId="2" fillId="3" borderId="29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/>
    <xf numFmtId="0" fontId="0" fillId="7" borderId="8" xfId="0" applyFill="1" applyBorder="1" applyAlignment="1">
      <alignment horizontal="left" vertical="center"/>
    </xf>
    <xf numFmtId="0" fontId="4" fillId="7" borderId="8" xfId="0" applyFont="1" applyFill="1" applyBorder="1" applyAlignment="1">
      <alignment vertical="center" wrapText="1"/>
    </xf>
    <xf numFmtId="164" fontId="0" fillId="7" borderId="9" xfId="1" applyNumberFormat="1" applyFont="1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wrapText="1"/>
    </xf>
    <xf numFmtId="0" fontId="0" fillId="7" borderId="11" xfId="0" applyFill="1" applyBorder="1" applyAlignment="1">
      <alignment horizontal="left"/>
    </xf>
    <xf numFmtId="164" fontId="0" fillId="7" borderId="13" xfId="1" applyNumberFormat="1" applyFont="1" applyFill="1" applyBorder="1" applyAlignment="1">
      <alignment horizontal="center" vertical="top"/>
    </xf>
    <xf numFmtId="167" fontId="0" fillId="7" borderId="10" xfId="0" applyNumberForma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64" fontId="0" fillId="7" borderId="0" xfId="1" applyNumberFormat="1" applyFont="1" applyFill="1"/>
    <xf numFmtId="14" fontId="0" fillId="7" borderId="10" xfId="0" applyNumberFormat="1" applyFill="1" applyBorder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4" fillId="7" borderId="11" xfId="0" applyFont="1" applyFill="1" applyBorder="1" applyAlignment="1">
      <alignment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 vertical="center"/>
    </xf>
    <xf numFmtId="0" fontId="0" fillId="7" borderId="13" xfId="0" applyFill="1" applyBorder="1" applyAlignment="1">
      <alignment vertical="center"/>
    </xf>
    <xf numFmtId="0" fontId="0" fillId="7" borderId="13" xfId="0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164" fontId="2" fillId="7" borderId="0" xfId="0" applyNumberFormat="1" applyFont="1" applyFill="1"/>
    <xf numFmtId="0" fontId="2" fillId="9" borderId="14" xfId="0" applyFont="1" applyFill="1" applyBorder="1"/>
    <xf numFmtId="0" fontId="2" fillId="7" borderId="10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wrapText="1"/>
    </xf>
    <xf numFmtId="0" fontId="9" fillId="0" borderId="11" xfId="0" applyFont="1" applyBorder="1"/>
    <xf numFmtId="4" fontId="0" fillId="7" borderId="9" xfId="0" applyNumberForma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11" xfId="0" applyFont="1" applyFill="1" applyBorder="1" applyAlignment="1">
      <alignment wrapText="1"/>
    </xf>
    <xf numFmtId="0" fontId="6" fillId="7" borderId="11" xfId="0" applyFont="1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14" fontId="0" fillId="7" borderId="12" xfId="0" applyNumberFormat="1" applyFill="1" applyBorder="1" applyAlignment="1">
      <alignment horizontal="left"/>
    </xf>
    <xf numFmtId="0" fontId="0" fillId="7" borderId="13" xfId="0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0" fontId="7" fillId="7" borderId="11" xfId="0" applyFont="1" applyFill="1" applyBorder="1" applyAlignment="1">
      <alignment vertical="center" wrapText="1"/>
    </xf>
    <xf numFmtId="0" fontId="0" fillId="7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vertical="center" wrapText="1"/>
    </xf>
    <xf numFmtId="164" fontId="0" fillId="7" borderId="11" xfId="1" applyNumberFormat="1" applyFont="1" applyFill="1" applyBorder="1" applyAlignment="1">
      <alignment vertical="center"/>
    </xf>
    <xf numFmtId="0" fontId="7" fillId="7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2" fillId="2" borderId="0" xfId="0" applyFont="1" applyFill="1"/>
    <xf numFmtId="22" fontId="0" fillId="7" borderId="0" xfId="0" applyNumberFormat="1" applyFill="1" applyAlignment="1">
      <alignment vertical="center"/>
    </xf>
    <xf numFmtId="0" fontId="2" fillId="6" borderId="0" xfId="0" applyFont="1" applyFill="1"/>
    <xf numFmtId="0" fontId="2" fillId="7" borderId="7" xfId="0" applyFont="1" applyFill="1" applyBorder="1" applyAlignment="1">
      <alignment wrapText="1"/>
    </xf>
    <xf numFmtId="0" fontId="0" fillId="7" borderId="11" xfId="0" applyFill="1" applyBorder="1" applyAlignment="1">
      <alignment horizontal="left" vertical="top" wrapText="1"/>
    </xf>
    <xf numFmtId="0" fontId="2" fillId="7" borderId="11" xfId="0" applyFont="1" applyFill="1" applyBorder="1" applyAlignment="1">
      <alignment wrapText="1"/>
    </xf>
    <xf numFmtId="0" fontId="6" fillId="0" borderId="11" xfId="0" applyFont="1" applyBorder="1" applyAlignment="1">
      <alignment horizontal="left" wrapText="1"/>
    </xf>
    <xf numFmtId="0" fontId="2" fillId="7" borderId="12" xfId="0" applyFont="1" applyFill="1" applyBorder="1" applyAlignment="1">
      <alignment wrapText="1"/>
    </xf>
    <xf numFmtId="1" fontId="0" fillId="7" borderId="14" xfId="0" applyNumberForma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32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0" fillId="7" borderId="0" xfId="0" applyFill="1" applyBorder="1" applyAlignment="1">
      <alignment vertical="center"/>
    </xf>
    <xf numFmtId="0" fontId="4" fillId="7" borderId="8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vertical="center" wrapText="1"/>
    </xf>
    <xf numFmtId="0" fontId="4" fillId="7" borderId="14" xfId="0" applyFont="1" applyFill="1" applyBorder="1" applyAlignment="1">
      <alignment wrapText="1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</cellXfs>
  <cellStyles count="4">
    <cellStyle name="Comma" xfId="1" builtinId="3"/>
    <cellStyle name="Comma 2" xfId="2" xr:uid="{0AF41558-106B-4E4A-B488-FB74206AF0FF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39</xdr:row>
      <xdr:rowOff>19050</xdr:rowOff>
    </xdr:from>
    <xdr:to>
      <xdr:col>4</xdr:col>
      <xdr:colOff>1915025</xdr:colOff>
      <xdr:row>50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025348-50C4-4986-97DC-E575A26CA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2889" y="8060155"/>
          <a:ext cx="3511215" cy="245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2"/>
  <sheetViews>
    <sheetView tabSelected="1" topLeftCell="B1" zoomScale="95" zoomScaleNormal="95" workbookViewId="0">
      <selection activeCell="B88" sqref="B88:E135"/>
    </sheetView>
  </sheetViews>
  <sheetFormatPr defaultRowHeight="15"/>
  <cols>
    <col min="1" max="1" width="5" customWidth="1"/>
    <col min="2" max="2" width="36.5703125" customWidth="1"/>
    <col min="3" max="3" width="43" customWidth="1"/>
    <col min="4" max="4" width="24.5703125" bestFit="1" customWidth="1"/>
    <col min="5" max="5" width="30.85546875" bestFit="1" customWidth="1"/>
    <col min="6" max="6" width="25.140625" customWidth="1"/>
    <col min="7" max="7" width="16.140625" customWidth="1"/>
    <col min="8" max="8" width="15.42578125" customWidth="1"/>
    <col min="9" max="9" width="12" customWidth="1"/>
    <col min="10" max="10" width="12.42578125" customWidth="1"/>
    <col min="11" max="11" width="29" customWidth="1"/>
  </cols>
  <sheetData>
    <row r="2" spans="2:7">
      <c r="C2" s="141" t="s">
        <v>155</v>
      </c>
      <c r="D2" s="142"/>
      <c r="E2" s="143"/>
    </row>
    <row r="4" spans="2:7">
      <c r="B4" s="144" t="s">
        <v>156</v>
      </c>
      <c r="C4" s="145"/>
      <c r="G4" s="3"/>
    </row>
    <row r="5" spans="2:7">
      <c r="B5" s="46" t="s">
        <v>61</v>
      </c>
      <c r="C5" s="47"/>
    </row>
    <row r="6" spans="2:7" ht="30" customHeight="1">
      <c r="B6" s="165" t="s">
        <v>157</v>
      </c>
      <c r="C6" s="169" t="s">
        <v>0</v>
      </c>
      <c r="D6" s="169" t="s">
        <v>1</v>
      </c>
      <c r="E6" s="146" t="s">
        <v>2</v>
      </c>
      <c r="F6" s="147"/>
      <c r="G6" s="167" t="s">
        <v>7</v>
      </c>
    </row>
    <row r="7" spans="2:7" ht="30">
      <c r="B7" s="166"/>
      <c r="C7" s="170"/>
      <c r="D7" s="170"/>
      <c r="E7" s="48" t="s">
        <v>49</v>
      </c>
      <c r="F7" s="48" t="s">
        <v>50</v>
      </c>
      <c r="G7" s="168"/>
    </row>
    <row r="8" spans="2:7">
      <c r="B8" s="10" t="s">
        <v>62</v>
      </c>
      <c r="C8" s="6">
        <v>190</v>
      </c>
      <c r="D8" s="5">
        <v>149998</v>
      </c>
      <c r="E8" s="5">
        <v>2500.8200000000002</v>
      </c>
      <c r="F8" s="5">
        <v>275.83000000000004</v>
      </c>
      <c r="G8" s="11">
        <f>+D8-E8-F8</f>
        <v>147221.35</v>
      </c>
    </row>
    <row r="9" spans="2:7">
      <c r="B9" s="10" t="s">
        <v>3</v>
      </c>
      <c r="C9" s="6">
        <v>187</v>
      </c>
      <c r="D9" s="5">
        <v>147934</v>
      </c>
      <c r="E9" s="5">
        <v>2500.8200000000002</v>
      </c>
      <c r="F9" s="5">
        <v>249.97000000000003</v>
      </c>
      <c r="G9" s="11">
        <f t="shared" ref="G9:G13" si="0">+D9-E9-F9</f>
        <v>145183.21</v>
      </c>
    </row>
    <row r="10" spans="2:7">
      <c r="B10" s="10" t="s">
        <v>4</v>
      </c>
      <c r="C10" s="6">
        <v>3</v>
      </c>
      <c r="D10" s="5">
        <v>2064</v>
      </c>
      <c r="E10" s="5">
        <v>0</v>
      </c>
      <c r="F10" s="5">
        <v>25.86</v>
      </c>
      <c r="G10" s="11">
        <f t="shared" si="0"/>
        <v>2038.14</v>
      </c>
    </row>
    <row r="11" spans="2:7">
      <c r="B11" s="10" t="s">
        <v>74</v>
      </c>
      <c r="C11" s="5">
        <v>1</v>
      </c>
      <c r="D11" s="5">
        <v>875</v>
      </c>
      <c r="E11" s="5">
        <v>0</v>
      </c>
      <c r="F11" s="5">
        <v>0</v>
      </c>
      <c r="G11" s="11">
        <f t="shared" si="0"/>
        <v>875</v>
      </c>
    </row>
    <row r="12" spans="2:7">
      <c r="B12" s="10" t="s">
        <v>5</v>
      </c>
      <c r="C12" s="99">
        <v>2</v>
      </c>
      <c r="D12" s="5">
        <v>1189</v>
      </c>
      <c r="E12" s="5">
        <v>0</v>
      </c>
      <c r="F12" s="5">
        <v>25.86</v>
      </c>
      <c r="G12" s="11">
        <f t="shared" si="0"/>
        <v>1163.1400000000001</v>
      </c>
    </row>
    <row r="13" spans="2:7">
      <c r="B13" s="10" t="s">
        <v>51</v>
      </c>
      <c r="C13" s="5">
        <v>0</v>
      </c>
      <c r="D13" s="5">
        <v>0</v>
      </c>
      <c r="E13" s="5">
        <v>0</v>
      </c>
      <c r="F13" s="5">
        <v>0</v>
      </c>
      <c r="G13" s="11">
        <f t="shared" si="0"/>
        <v>0</v>
      </c>
    </row>
    <row r="14" spans="2:7" ht="15.75" thickBot="1">
      <c r="B14" s="14" t="s">
        <v>6</v>
      </c>
      <c r="C14" s="96">
        <v>1</v>
      </c>
      <c r="D14" s="15"/>
      <c r="E14" s="15"/>
      <c r="F14" s="15"/>
      <c r="G14" s="16"/>
    </row>
    <row r="15" spans="2:7" ht="15.75" thickBot="1">
      <c r="B15" s="32"/>
      <c r="C15" s="42"/>
      <c r="D15" s="5"/>
      <c r="E15" s="5"/>
      <c r="F15" s="5"/>
      <c r="G15" s="5"/>
    </row>
    <row r="16" spans="2:7" ht="28.5" customHeight="1" thickBot="1">
      <c r="B16" s="26" t="s">
        <v>157</v>
      </c>
      <c r="C16" s="27" t="s">
        <v>0</v>
      </c>
      <c r="D16" s="28" t="s">
        <v>7</v>
      </c>
    </row>
    <row r="17" spans="2:6">
      <c r="B17" s="7" t="s">
        <v>8</v>
      </c>
      <c r="C17" s="8">
        <v>143</v>
      </c>
      <c r="D17" s="9">
        <v>121687.64000000004</v>
      </c>
    </row>
    <row r="18" spans="2:6">
      <c r="B18" s="10" t="s">
        <v>3</v>
      </c>
      <c r="C18" s="5">
        <v>136</v>
      </c>
      <c r="D18" s="11">
        <v>112787.41000000005</v>
      </c>
    </row>
    <row r="19" spans="2:6">
      <c r="B19" s="10" t="s">
        <v>4</v>
      </c>
      <c r="C19" s="5">
        <v>7</v>
      </c>
      <c r="D19" s="11">
        <v>8900.23</v>
      </c>
    </row>
    <row r="20" spans="2:6">
      <c r="B20" s="10" t="s">
        <v>74</v>
      </c>
      <c r="C20" s="5">
        <v>2</v>
      </c>
      <c r="D20" s="11">
        <v>4627.92</v>
      </c>
    </row>
    <row r="21" spans="2:6">
      <c r="B21" s="10" t="s">
        <v>102</v>
      </c>
      <c r="C21" s="5">
        <v>0</v>
      </c>
      <c r="D21" s="11">
        <v>0</v>
      </c>
    </row>
    <row r="22" spans="2:6">
      <c r="B22" s="17" t="s">
        <v>5</v>
      </c>
      <c r="C22" s="5">
        <v>5</v>
      </c>
      <c r="D22" s="11">
        <v>4272.3099999999995</v>
      </c>
    </row>
    <row r="23" spans="2:6" ht="15.75" thickBot="1">
      <c r="B23" s="14" t="s">
        <v>9</v>
      </c>
      <c r="C23" s="24">
        <v>0</v>
      </c>
      <c r="D23" s="16"/>
    </row>
    <row r="24" spans="2:6">
      <c r="B24" s="32"/>
      <c r="C24" s="43"/>
      <c r="D24" s="5"/>
      <c r="F24" s="83"/>
    </row>
    <row r="25" spans="2:6">
      <c r="B25" s="1" t="s">
        <v>158</v>
      </c>
      <c r="C25" s="2"/>
    </row>
    <row r="26" spans="2:6" ht="15.75" thickBot="1">
      <c r="B26" s="4" t="s">
        <v>46</v>
      </c>
      <c r="C26" s="4" t="s">
        <v>47</v>
      </c>
    </row>
    <row r="27" spans="2:6">
      <c r="B27" s="18" t="s">
        <v>176</v>
      </c>
      <c r="C27" s="19" t="s">
        <v>137</v>
      </c>
    </row>
    <row r="28" spans="2:6">
      <c r="B28" s="12" t="s">
        <v>177</v>
      </c>
      <c r="C28" s="13" t="s">
        <v>121</v>
      </c>
    </row>
    <row r="29" spans="2:6">
      <c r="B29" s="12" t="s">
        <v>120</v>
      </c>
      <c r="C29" s="13" t="s">
        <v>138</v>
      </c>
    </row>
    <row r="30" spans="2:6">
      <c r="B30" s="12" t="s">
        <v>178</v>
      </c>
      <c r="C30" s="13" t="s">
        <v>179</v>
      </c>
    </row>
    <row r="31" spans="2:6">
      <c r="B31" s="12" t="s">
        <v>132</v>
      </c>
      <c r="C31" s="13" t="s">
        <v>180</v>
      </c>
    </row>
    <row r="32" spans="2:6">
      <c r="B32" s="12" t="s">
        <v>135</v>
      </c>
      <c r="C32" s="13" t="s">
        <v>181</v>
      </c>
    </row>
    <row r="33" spans="2:3">
      <c r="B33" s="12"/>
      <c r="C33" s="13" t="s">
        <v>182</v>
      </c>
    </row>
    <row r="34" spans="2:3">
      <c r="B34" s="12"/>
      <c r="C34" s="13" t="s">
        <v>139</v>
      </c>
    </row>
    <row r="35" spans="2:3" ht="15.75" thickBot="1">
      <c r="B35" s="20"/>
      <c r="C35" s="21"/>
    </row>
    <row r="36" spans="2:3">
      <c r="B36" s="6"/>
      <c r="C36" s="6"/>
    </row>
    <row r="37" spans="2:3">
      <c r="B37" s="6"/>
      <c r="C37" s="6"/>
    </row>
    <row r="38" spans="2:3">
      <c r="B38" s="152" t="s">
        <v>159</v>
      </c>
      <c r="C38" s="153"/>
    </row>
    <row r="39" spans="2:3" ht="15.75" thickBot="1"/>
    <row r="40" spans="2:3">
      <c r="B40" s="171" t="s">
        <v>125</v>
      </c>
      <c r="C40" s="172"/>
    </row>
    <row r="41" spans="2:3">
      <c r="B41" s="10" t="s">
        <v>105</v>
      </c>
      <c r="C41" s="71" t="s">
        <v>130</v>
      </c>
    </row>
    <row r="42" spans="2:3">
      <c r="B42" s="10" t="s">
        <v>106</v>
      </c>
      <c r="C42" s="13" t="s">
        <v>183</v>
      </c>
    </row>
    <row r="43" spans="2:3">
      <c r="B43" s="10" t="s">
        <v>107</v>
      </c>
      <c r="C43" s="95">
        <v>833254</v>
      </c>
    </row>
    <row r="44" spans="2:3">
      <c r="B44" s="10" t="s">
        <v>108</v>
      </c>
      <c r="C44" s="13" t="s">
        <v>184</v>
      </c>
    </row>
    <row r="45" spans="2:3">
      <c r="B45" s="111" t="s">
        <v>109</v>
      </c>
      <c r="C45" s="114" t="s">
        <v>185</v>
      </c>
    </row>
    <row r="46" spans="2:3" ht="30">
      <c r="B46" s="112" t="s">
        <v>110</v>
      </c>
      <c r="C46" s="113" t="s">
        <v>186</v>
      </c>
    </row>
    <row r="47" spans="2:3">
      <c r="B47" s="94" t="s">
        <v>111</v>
      </c>
      <c r="C47" s="119" t="s">
        <v>122</v>
      </c>
    </row>
    <row r="48" spans="2:3">
      <c r="B48" s="10" t="s">
        <v>112</v>
      </c>
      <c r="C48" s="71" t="s">
        <v>187</v>
      </c>
    </row>
    <row r="49" spans="2:3">
      <c r="B49" s="17" t="s">
        <v>113</v>
      </c>
      <c r="C49" s="71" t="s">
        <v>188</v>
      </c>
    </row>
    <row r="50" spans="2:3">
      <c r="B50" s="10" t="s">
        <v>114</v>
      </c>
      <c r="C50" s="118" t="s">
        <v>196</v>
      </c>
    </row>
    <row r="51" spans="2:3" ht="15.75" thickBot="1">
      <c r="B51" s="14" t="s">
        <v>115</v>
      </c>
      <c r="C51" s="21" t="s">
        <v>197</v>
      </c>
    </row>
    <row r="54" spans="2:3" hidden="1">
      <c r="B54" s="134" t="s">
        <v>140</v>
      </c>
    </row>
    <row r="55" spans="2:3" ht="15.75" hidden="1" thickBot="1">
      <c r="B55" s="173" t="s">
        <v>141</v>
      </c>
      <c r="C55" s="174"/>
    </row>
    <row r="56" spans="2:3" hidden="1">
      <c r="B56" s="135" t="s">
        <v>105</v>
      </c>
      <c r="C56" s="19" t="s">
        <v>142</v>
      </c>
    </row>
    <row r="57" spans="2:3" hidden="1">
      <c r="B57" s="17" t="s">
        <v>106</v>
      </c>
      <c r="C57" s="71" t="s">
        <v>143</v>
      </c>
    </row>
    <row r="58" spans="2:3" ht="15.75" hidden="1" customHeight="1">
      <c r="B58" s="17" t="s">
        <v>107</v>
      </c>
      <c r="C58" s="95">
        <v>19804118</v>
      </c>
    </row>
    <row r="59" spans="2:3" hidden="1">
      <c r="B59" s="17" t="s">
        <v>108</v>
      </c>
      <c r="C59" s="95">
        <v>6479712423</v>
      </c>
    </row>
    <row r="60" spans="2:3" ht="45" hidden="1">
      <c r="B60" s="17" t="s">
        <v>109</v>
      </c>
      <c r="C60" s="136" t="s">
        <v>144</v>
      </c>
    </row>
    <row r="61" spans="2:3" ht="30" hidden="1">
      <c r="B61" s="17" t="s">
        <v>142</v>
      </c>
      <c r="C61" s="136" t="s">
        <v>145</v>
      </c>
    </row>
    <row r="62" spans="2:3" hidden="1">
      <c r="B62" s="94" t="s">
        <v>110</v>
      </c>
      <c r="C62" s="137" t="s">
        <v>146</v>
      </c>
    </row>
    <row r="63" spans="2:3" hidden="1">
      <c r="B63" s="94" t="s">
        <v>111</v>
      </c>
      <c r="C63" s="138" t="s">
        <v>122</v>
      </c>
    </row>
    <row r="64" spans="2:3" hidden="1">
      <c r="B64" s="17" t="s">
        <v>112</v>
      </c>
      <c r="C64" s="71" t="s">
        <v>147</v>
      </c>
    </row>
    <row r="65" spans="2:8" hidden="1">
      <c r="B65" s="17" t="s">
        <v>113</v>
      </c>
      <c r="C65" s="71" t="s">
        <v>148</v>
      </c>
    </row>
    <row r="66" spans="2:8" hidden="1">
      <c r="B66" s="17" t="s">
        <v>114</v>
      </c>
      <c r="C66" s="118" t="s">
        <v>149</v>
      </c>
    </row>
    <row r="67" spans="2:8" ht="15.75" hidden="1" thickBot="1">
      <c r="B67" s="139" t="s">
        <v>115</v>
      </c>
      <c r="C67" s="140" t="s">
        <v>150</v>
      </c>
    </row>
    <row r="68" spans="2:8">
      <c r="B68" s="49"/>
      <c r="C68" s="6"/>
      <c r="D68" s="6"/>
      <c r="E68" s="6"/>
    </row>
    <row r="69" spans="2:8">
      <c r="B69" s="131" t="s">
        <v>160</v>
      </c>
      <c r="C69" s="131"/>
    </row>
    <row r="70" spans="2:8" ht="15.75" thickBot="1">
      <c r="B70" s="132" t="s">
        <v>87</v>
      </c>
    </row>
    <row r="71" spans="2:8">
      <c r="B71" s="80" t="s">
        <v>10</v>
      </c>
      <c r="C71" s="81" t="s">
        <v>88</v>
      </c>
      <c r="D71" s="81" t="s">
        <v>103</v>
      </c>
      <c r="E71" s="81" t="s">
        <v>89</v>
      </c>
      <c r="F71" s="81" t="s">
        <v>90</v>
      </c>
      <c r="G71" s="81" t="s">
        <v>91</v>
      </c>
      <c r="H71" s="82" t="s">
        <v>92</v>
      </c>
    </row>
    <row r="72" spans="2:8">
      <c r="B72" s="97">
        <v>45656</v>
      </c>
      <c r="C72" s="98" t="s">
        <v>34</v>
      </c>
      <c r="D72" s="98" t="s">
        <v>134</v>
      </c>
      <c r="E72" s="127" t="s">
        <v>171</v>
      </c>
      <c r="F72" s="133">
        <v>45656.75335648148</v>
      </c>
      <c r="G72" s="98">
        <v>1</v>
      </c>
      <c r="H72" s="121">
        <v>888</v>
      </c>
    </row>
    <row r="73" spans="2:8">
      <c r="B73" s="97">
        <v>45656</v>
      </c>
      <c r="C73" s="98" t="s">
        <v>117</v>
      </c>
      <c r="D73" s="98" t="s">
        <v>116</v>
      </c>
      <c r="E73" s="130" t="s">
        <v>173</v>
      </c>
      <c r="F73" s="133">
        <v>45656.514074074075</v>
      </c>
      <c r="G73" s="98">
        <v>1</v>
      </c>
      <c r="H73" s="121">
        <v>875</v>
      </c>
    </row>
    <row r="74" spans="2:8">
      <c r="B74" s="97">
        <v>45656</v>
      </c>
      <c r="C74" s="98" t="s">
        <v>104</v>
      </c>
      <c r="D74" s="98" t="s">
        <v>134</v>
      </c>
      <c r="E74" s="127" t="s">
        <v>171</v>
      </c>
      <c r="F74" s="133">
        <v>45656.849872685183</v>
      </c>
      <c r="G74" s="98">
        <v>1</v>
      </c>
      <c r="H74" s="121">
        <v>301</v>
      </c>
    </row>
    <row r="75" spans="2:8" ht="15.75" thickBot="1">
      <c r="B75" s="88" t="s">
        <v>93</v>
      </c>
      <c r="C75" s="89"/>
      <c r="D75" s="89"/>
      <c r="E75" s="89"/>
      <c r="F75" s="89"/>
      <c r="G75" s="89">
        <f>SUM(G72:G74)</f>
        <v>3</v>
      </c>
      <c r="H75" s="110">
        <f>SUM(H72:H74)</f>
        <v>2064</v>
      </c>
    </row>
    <row r="76" spans="2:8">
      <c r="B76" s="66"/>
      <c r="C76" s="32"/>
      <c r="D76" s="32"/>
      <c r="E76" s="32"/>
      <c r="F76" s="32"/>
      <c r="G76" s="109"/>
      <c r="H76" s="6"/>
    </row>
    <row r="77" spans="2:8" ht="15.75" thickBot="1">
      <c r="B77" s="37" t="s">
        <v>100</v>
      </c>
      <c r="C77" s="6"/>
      <c r="D77" s="6"/>
      <c r="E77" s="6"/>
      <c r="F77" s="6"/>
      <c r="G77" s="6"/>
      <c r="H77" s="6"/>
    </row>
    <row r="78" spans="2:8" ht="15.75" thickBot="1">
      <c r="B78" s="80" t="s">
        <v>10</v>
      </c>
      <c r="C78" s="81" t="s">
        <v>88</v>
      </c>
      <c r="D78" s="81" t="s">
        <v>103</v>
      </c>
      <c r="E78" s="81" t="s">
        <v>89</v>
      </c>
      <c r="F78" s="81" t="s">
        <v>90</v>
      </c>
      <c r="G78" s="81" t="s">
        <v>91</v>
      </c>
      <c r="H78" s="82" t="s">
        <v>92</v>
      </c>
    </row>
    <row r="79" spans="2:8">
      <c r="B79" s="78">
        <v>45656</v>
      </c>
      <c r="C79" s="90" t="s">
        <v>34</v>
      </c>
      <c r="D79" s="90" t="s">
        <v>134</v>
      </c>
      <c r="E79" s="181" t="s">
        <v>171</v>
      </c>
      <c r="F79" s="91" t="s">
        <v>164</v>
      </c>
      <c r="G79" s="79">
        <v>1</v>
      </c>
      <c r="H79" s="92">
        <v>1404.5</v>
      </c>
    </row>
    <row r="80" spans="2:8">
      <c r="B80" s="97">
        <v>45656</v>
      </c>
      <c r="C80" s="177" t="s">
        <v>40</v>
      </c>
      <c r="D80" s="177" t="s">
        <v>116</v>
      </c>
      <c r="E80" s="178" t="s">
        <v>172</v>
      </c>
      <c r="F80" s="179" t="s">
        <v>165</v>
      </c>
      <c r="G80" s="180">
        <v>1</v>
      </c>
      <c r="H80" s="129">
        <v>1252.9100000000001</v>
      </c>
    </row>
    <row r="81" spans="2:8">
      <c r="B81" s="97">
        <v>45656</v>
      </c>
      <c r="C81" s="177" t="s">
        <v>37</v>
      </c>
      <c r="D81" s="177" t="s">
        <v>116</v>
      </c>
      <c r="E81" s="178" t="s">
        <v>173</v>
      </c>
      <c r="F81" s="179" t="s">
        <v>166</v>
      </c>
      <c r="G81" s="180">
        <v>1</v>
      </c>
      <c r="H81" s="129">
        <v>3375.01</v>
      </c>
    </row>
    <row r="82" spans="2:8">
      <c r="B82" s="97">
        <v>45656</v>
      </c>
      <c r="C82" s="177" t="s">
        <v>119</v>
      </c>
      <c r="D82" s="177" t="s">
        <v>134</v>
      </c>
      <c r="E82" s="182" t="s">
        <v>171</v>
      </c>
      <c r="F82" s="179" t="s">
        <v>167</v>
      </c>
      <c r="G82" s="180">
        <v>1</v>
      </c>
      <c r="H82" s="129">
        <v>807</v>
      </c>
    </row>
    <row r="83" spans="2:8">
      <c r="B83" s="97">
        <v>45656</v>
      </c>
      <c r="C83" s="177" t="s">
        <v>119</v>
      </c>
      <c r="D83" s="177" t="s">
        <v>134</v>
      </c>
      <c r="E83" s="182" t="s">
        <v>171</v>
      </c>
      <c r="F83" s="179" t="s">
        <v>168</v>
      </c>
      <c r="G83" s="180">
        <v>1</v>
      </c>
      <c r="H83" s="129">
        <v>455.99</v>
      </c>
    </row>
    <row r="84" spans="2:8">
      <c r="B84" s="97">
        <v>45656</v>
      </c>
      <c r="C84" s="177" t="s">
        <v>28</v>
      </c>
      <c r="D84" s="177" t="s">
        <v>134</v>
      </c>
      <c r="E84" s="182" t="s">
        <v>171</v>
      </c>
      <c r="F84" s="179" t="s">
        <v>169</v>
      </c>
      <c r="G84" s="180">
        <v>1</v>
      </c>
      <c r="H84" s="129">
        <v>948.75</v>
      </c>
    </row>
    <row r="85" spans="2:8">
      <c r="B85" s="97">
        <v>45656</v>
      </c>
      <c r="C85" s="126" t="s">
        <v>124</v>
      </c>
      <c r="D85" s="126" t="s">
        <v>134</v>
      </c>
      <c r="E85" s="127" t="s">
        <v>171</v>
      </c>
      <c r="F85" s="128" t="s">
        <v>170</v>
      </c>
      <c r="G85" s="98">
        <v>1</v>
      </c>
      <c r="H85" s="129">
        <v>656.07</v>
      </c>
    </row>
    <row r="86" spans="2:8" ht="15.75" thickBot="1">
      <c r="B86" s="88" t="s">
        <v>93</v>
      </c>
      <c r="C86" s="89"/>
      <c r="D86" s="89"/>
      <c r="E86" s="89"/>
      <c r="F86" s="89"/>
      <c r="G86" s="89">
        <f>SUM(G79:G85)</f>
        <v>7</v>
      </c>
      <c r="H86" s="89">
        <f>SUM(H79:H85)</f>
        <v>8900.23</v>
      </c>
    </row>
    <row r="87" spans="2:8" ht="15.75" thickBot="1">
      <c r="B87" s="49"/>
      <c r="C87" s="32"/>
      <c r="D87" s="32"/>
      <c r="E87" s="32"/>
      <c r="F87" s="32"/>
      <c r="G87" s="32"/>
    </row>
    <row r="88" spans="2:8" ht="15.75" thickBot="1">
      <c r="B88" s="156" t="s">
        <v>198</v>
      </c>
      <c r="C88" s="157"/>
      <c r="D88" s="157"/>
      <c r="E88" s="158"/>
      <c r="F88" s="3"/>
      <c r="G88" s="29"/>
    </row>
    <row r="89" spans="2:8" ht="36.75" customHeight="1" thickBot="1">
      <c r="B89" s="84" t="s">
        <v>11</v>
      </c>
      <c r="C89" s="85" t="s">
        <v>52</v>
      </c>
      <c r="D89" s="86" t="s">
        <v>53</v>
      </c>
      <c r="E89" s="87" t="s">
        <v>54</v>
      </c>
      <c r="F89" s="3"/>
      <c r="G89" s="29"/>
    </row>
    <row r="90" spans="2:8">
      <c r="B90" s="12" t="s">
        <v>22</v>
      </c>
      <c r="C90" s="6" t="s">
        <v>55</v>
      </c>
      <c r="D90" s="58">
        <v>2</v>
      </c>
      <c r="E90" s="59">
        <v>0</v>
      </c>
      <c r="F90" s="3"/>
      <c r="G90" s="29"/>
    </row>
    <row r="91" spans="2:8">
      <c r="B91" s="12" t="s">
        <v>23</v>
      </c>
      <c r="C91" s="6" t="s">
        <v>55</v>
      </c>
      <c r="D91" s="58">
        <v>3</v>
      </c>
      <c r="E91" s="59">
        <v>3</v>
      </c>
      <c r="F91" s="3"/>
      <c r="G91" s="29"/>
    </row>
    <row r="92" spans="2:8">
      <c r="B92" s="12" t="s">
        <v>48</v>
      </c>
      <c r="C92" s="6" t="s">
        <v>55</v>
      </c>
      <c r="D92" s="58">
        <v>3</v>
      </c>
      <c r="E92" s="59">
        <v>2</v>
      </c>
      <c r="F92" s="3"/>
    </row>
    <row r="93" spans="2:8">
      <c r="B93" s="12" t="s">
        <v>24</v>
      </c>
      <c r="C93" s="6" t="s">
        <v>55</v>
      </c>
      <c r="D93" s="58">
        <v>7</v>
      </c>
      <c r="E93" s="59">
        <v>5</v>
      </c>
      <c r="F93" s="3"/>
    </row>
    <row r="94" spans="2:8">
      <c r="B94" s="12" t="s">
        <v>25</v>
      </c>
      <c r="C94" s="6" t="s">
        <v>55</v>
      </c>
      <c r="D94" s="58">
        <v>7</v>
      </c>
      <c r="E94" s="59">
        <v>4</v>
      </c>
      <c r="F94" s="3"/>
    </row>
    <row r="95" spans="2:8">
      <c r="B95" s="12" t="s">
        <v>14</v>
      </c>
      <c r="C95" s="6" t="s">
        <v>56</v>
      </c>
      <c r="D95" s="58">
        <v>4</v>
      </c>
      <c r="E95" s="59">
        <v>1</v>
      </c>
      <c r="F95" s="3"/>
    </row>
    <row r="96" spans="2:8">
      <c r="B96" s="12" t="s">
        <v>15</v>
      </c>
      <c r="C96" s="6" t="s">
        <v>56</v>
      </c>
      <c r="D96" s="58">
        <v>27</v>
      </c>
      <c r="E96" s="59">
        <v>22</v>
      </c>
      <c r="F96" s="3"/>
    </row>
    <row r="97" spans="2:6">
      <c r="B97" s="20" t="s">
        <v>26</v>
      </c>
      <c r="C97" s="23" t="s">
        <v>56</v>
      </c>
      <c r="D97" s="60">
        <v>17</v>
      </c>
      <c r="E97" s="61">
        <v>7</v>
      </c>
      <c r="F97" s="3"/>
    </row>
    <row r="98" spans="2:6">
      <c r="B98" s="30" t="s">
        <v>73</v>
      </c>
      <c r="C98" s="31"/>
      <c r="D98" s="62">
        <f>+AVERAGE(D90:D97)</f>
        <v>8.75</v>
      </c>
      <c r="E98" s="63">
        <f>+AVERAGE(E90:E97)</f>
        <v>5.5</v>
      </c>
      <c r="F98" s="3"/>
    </row>
    <row r="99" spans="2:6">
      <c r="B99" s="12" t="s">
        <v>126</v>
      </c>
      <c r="C99" s="6" t="s">
        <v>57</v>
      </c>
      <c r="D99" s="58">
        <v>15</v>
      </c>
      <c r="E99" s="59">
        <v>7</v>
      </c>
      <c r="F99" s="3"/>
    </row>
    <row r="100" spans="2:6">
      <c r="B100" s="12" t="s">
        <v>27</v>
      </c>
      <c r="C100" s="6" t="s">
        <v>57</v>
      </c>
      <c r="D100" s="58">
        <v>11</v>
      </c>
      <c r="E100" s="59">
        <v>15</v>
      </c>
      <c r="F100" s="3"/>
    </row>
    <row r="101" spans="2:6">
      <c r="B101" s="12" t="s">
        <v>127</v>
      </c>
      <c r="C101" s="6" t="s">
        <v>57</v>
      </c>
      <c r="D101" s="58">
        <v>5</v>
      </c>
      <c r="E101" s="59">
        <v>13</v>
      </c>
      <c r="F101" s="3"/>
    </row>
    <row r="102" spans="2:6">
      <c r="B102" s="12" t="s">
        <v>28</v>
      </c>
      <c r="C102" s="6" t="s">
        <v>57</v>
      </c>
      <c r="D102" s="58">
        <v>17</v>
      </c>
      <c r="E102" s="59">
        <v>9</v>
      </c>
      <c r="F102" s="3"/>
    </row>
    <row r="103" spans="2:6">
      <c r="B103" s="12" t="s">
        <v>12</v>
      </c>
      <c r="C103" s="6" t="s">
        <v>57</v>
      </c>
      <c r="D103" s="58">
        <v>7</v>
      </c>
      <c r="E103" s="59">
        <v>6</v>
      </c>
      <c r="F103" s="3"/>
    </row>
    <row r="104" spans="2:6">
      <c r="B104" s="12" t="s">
        <v>29</v>
      </c>
      <c r="C104" s="6" t="s">
        <v>57</v>
      </c>
      <c r="D104" s="58">
        <v>13</v>
      </c>
      <c r="E104" s="59">
        <v>6</v>
      </c>
      <c r="F104" s="3"/>
    </row>
    <row r="105" spans="2:6">
      <c r="B105" s="12" t="s">
        <v>104</v>
      </c>
      <c r="C105" s="6" t="s">
        <v>57</v>
      </c>
      <c r="D105" s="58">
        <v>15</v>
      </c>
      <c r="E105" s="59">
        <v>1</v>
      </c>
      <c r="F105" s="3"/>
    </row>
    <row r="106" spans="2:6" ht="15.75" thickBot="1">
      <c r="B106" s="12" t="s">
        <v>16</v>
      </c>
      <c r="C106" s="6" t="s">
        <v>57</v>
      </c>
      <c r="D106" s="58">
        <v>17</v>
      </c>
      <c r="E106" s="59">
        <v>9</v>
      </c>
      <c r="F106" s="3"/>
    </row>
    <row r="107" spans="2:6" ht="15.75" thickBot="1">
      <c r="B107" s="30" t="s">
        <v>73</v>
      </c>
      <c r="C107" s="31"/>
      <c r="D107" s="62">
        <f>+AVERAGE(D99:D106)</f>
        <v>12.5</v>
      </c>
      <c r="E107" s="63">
        <f>+AVERAGE(E99:E106)</f>
        <v>8.25</v>
      </c>
      <c r="F107" s="3"/>
    </row>
    <row r="108" spans="2:6">
      <c r="B108" s="12" t="s">
        <v>30</v>
      </c>
      <c r="C108" s="6" t="s">
        <v>58</v>
      </c>
      <c r="D108" s="58">
        <v>12</v>
      </c>
      <c r="E108" s="59">
        <v>8</v>
      </c>
      <c r="F108" s="3"/>
    </row>
    <row r="109" spans="2:6">
      <c r="B109" s="12" t="s">
        <v>20</v>
      </c>
      <c r="C109" s="6" t="s">
        <v>58</v>
      </c>
      <c r="D109" s="58">
        <v>10</v>
      </c>
      <c r="E109" s="59">
        <v>6</v>
      </c>
      <c r="F109" s="3"/>
    </row>
    <row r="110" spans="2:6">
      <c r="B110" s="12" t="s">
        <v>18</v>
      </c>
      <c r="C110" s="6" t="s">
        <v>58</v>
      </c>
      <c r="D110" s="58">
        <v>17</v>
      </c>
      <c r="E110" s="59">
        <v>12</v>
      </c>
      <c r="F110" s="3"/>
    </row>
    <row r="111" spans="2:6">
      <c r="B111" s="12" t="s">
        <v>31</v>
      </c>
      <c r="C111" s="6" t="s">
        <v>58</v>
      </c>
      <c r="D111" s="58">
        <v>14</v>
      </c>
      <c r="E111" s="59">
        <v>9</v>
      </c>
      <c r="F111" s="3"/>
    </row>
    <row r="112" spans="2:6">
      <c r="B112" s="12" t="s">
        <v>17</v>
      </c>
      <c r="C112" s="6" t="s">
        <v>58</v>
      </c>
      <c r="D112" s="58">
        <v>7</v>
      </c>
      <c r="E112" s="59">
        <v>6</v>
      </c>
      <c r="F112" s="3"/>
    </row>
    <row r="113" spans="2:6">
      <c r="B113" s="12" t="s">
        <v>19</v>
      </c>
      <c r="C113" s="6" t="s">
        <v>58</v>
      </c>
      <c r="D113" s="58">
        <v>9</v>
      </c>
      <c r="E113" s="59">
        <v>14</v>
      </c>
      <c r="F113" s="3"/>
    </row>
    <row r="114" spans="2:6">
      <c r="B114" s="12" t="s">
        <v>124</v>
      </c>
      <c r="C114" s="6" t="s">
        <v>58</v>
      </c>
      <c r="D114" s="58">
        <v>12</v>
      </c>
      <c r="E114" s="59">
        <v>10</v>
      </c>
      <c r="F114" s="3"/>
    </row>
    <row r="115" spans="2:6" ht="15.75" thickBot="1">
      <c r="B115" s="12" t="s">
        <v>32</v>
      </c>
      <c r="C115" s="6" t="s">
        <v>58</v>
      </c>
      <c r="D115" s="58">
        <v>15</v>
      </c>
      <c r="E115" s="59">
        <v>16</v>
      </c>
      <c r="F115" s="3"/>
    </row>
    <row r="116" spans="2:6" ht="15.75" thickBot="1">
      <c r="B116" s="30" t="s">
        <v>73</v>
      </c>
      <c r="C116" s="31"/>
      <c r="D116" s="62">
        <f>+AVERAGE(D108:D115)</f>
        <v>12</v>
      </c>
      <c r="E116" s="63">
        <v>9</v>
      </c>
      <c r="F116" s="3"/>
    </row>
    <row r="117" spans="2:6">
      <c r="B117" s="12" t="s">
        <v>33</v>
      </c>
      <c r="C117" s="6" t="s">
        <v>59</v>
      </c>
      <c r="D117" s="58">
        <v>3</v>
      </c>
      <c r="E117" s="59">
        <v>2</v>
      </c>
      <c r="F117" s="3"/>
    </row>
    <row r="118" spans="2:6">
      <c r="B118" s="12" t="s">
        <v>34</v>
      </c>
      <c r="C118" s="6" t="s">
        <v>59</v>
      </c>
      <c r="D118" s="58">
        <v>17</v>
      </c>
      <c r="E118" s="59">
        <v>5</v>
      </c>
      <c r="F118" s="3"/>
    </row>
    <row r="119" spans="2:6">
      <c r="B119" s="12" t="s">
        <v>35</v>
      </c>
      <c r="C119" s="6" t="s">
        <v>59</v>
      </c>
      <c r="D119" s="58">
        <v>7</v>
      </c>
      <c r="E119" s="59">
        <v>9</v>
      </c>
      <c r="F119" s="3"/>
    </row>
    <row r="120" spans="2:6">
      <c r="B120" s="12" t="s">
        <v>36</v>
      </c>
      <c r="C120" s="6" t="s">
        <v>59</v>
      </c>
      <c r="D120" s="58">
        <v>1</v>
      </c>
      <c r="E120" s="59">
        <v>0</v>
      </c>
      <c r="F120" s="3"/>
    </row>
    <row r="121" spans="2:6">
      <c r="B121" s="12" t="s">
        <v>128</v>
      </c>
      <c r="C121" s="6" t="s">
        <v>59</v>
      </c>
      <c r="D121" s="58">
        <v>7</v>
      </c>
      <c r="E121" s="59">
        <v>2</v>
      </c>
      <c r="F121" s="3"/>
    </row>
    <row r="122" spans="2:6">
      <c r="B122" s="12" t="s">
        <v>37</v>
      </c>
      <c r="C122" s="6" t="s">
        <v>59</v>
      </c>
      <c r="D122" s="58">
        <v>8</v>
      </c>
      <c r="E122" s="59">
        <v>4</v>
      </c>
      <c r="F122" s="3"/>
    </row>
    <row r="123" spans="2:6">
      <c r="B123" s="12" t="s">
        <v>129</v>
      </c>
      <c r="C123" s="6" t="s">
        <v>59</v>
      </c>
      <c r="D123" s="58">
        <v>9</v>
      </c>
      <c r="E123" s="59">
        <v>2</v>
      </c>
      <c r="F123" s="3"/>
    </row>
    <row r="124" spans="2:6">
      <c r="B124" s="12" t="s">
        <v>38</v>
      </c>
      <c r="C124" s="6" t="s">
        <v>59</v>
      </c>
      <c r="D124" s="58">
        <v>15</v>
      </c>
      <c r="E124" s="59">
        <v>8</v>
      </c>
      <c r="F124" s="3"/>
    </row>
    <row r="125" spans="2:6" ht="15.75" thickBot="1">
      <c r="B125" s="12" t="s">
        <v>39</v>
      </c>
      <c r="C125" s="6" t="s">
        <v>59</v>
      </c>
      <c r="D125" s="58">
        <v>7</v>
      </c>
      <c r="E125" s="59">
        <v>4</v>
      </c>
      <c r="F125" s="3"/>
    </row>
    <row r="126" spans="2:6" ht="15.75" thickBot="1">
      <c r="B126" s="30" t="s">
        <v>73</v>
      </c>
      <c r="C126" s="31"/>
      <c r="D126" s="62">
        <f>+AVERAGE(D117:D125)</f>
        <v>8.2222222222222214</v>
      </c>
      <c r="E126" s="63">
        <f>+AVERAGE(E117:E125)</f>
        <v>4</v>
      </c>
      <c r="F126" s="3"/>
    </row>
    <row r="127" spans="2:6">
      <c r="B127" s="12" t="s">
        <v>13</v>
      </c>
      <c r="C127" s="6" t="s">
        <v>60</v>
      </c>
      <c r="D127" s="58">
        <v>12</v>
      </c>
      <c r="E127" s="59">
        <v>6</v>
      </c>
      <c r="F127" s="3"/>
    </row>
    <row r="128" spans="2:6">
      <c r="B128" s="12" t="s">
        <v>40</v>
      </c>
      <c r="C128" s="6" t="s">
        <v>60</v>
      </c>
      <c r="D128" s="58">
        <v>11</v>
      </c>
      <c r="E128" s="59">
        <v>11</v>
      </c>
      <c r="F128" s="3"/>
    </row>
    <row r="129" spans="2:6">
      <c r="B129" s="12" t="s">
        <v>41</v>
      </c>
      <c r="C129" s="6" t="s">
        <v>60</v>
      </c>
      <c r="D129" s="58">
        <v>11</v>
      </c>
      <c r="E129" s="59">
        <v>7</v>
      </c>
      <c r="F129" s="3"/>
    </row>
    <row r="130" spans="2:6">
      <c r="B130" s="12" t="s">
        <v>42</v>
      </c>
      <c r="C130" s="6" t="s">
        <v>60</v>
      </c>
      <c r="D130" s="58">
        <v>3</v>
      </c>
      <c r="E130" s="59">
        <v>0</v>
      </c>
      <c r="F130" s="3"/>
    </row>
    <row r="131" spans="2:6">
      <c r="B131" s="12" t="s">
        <v>43</v>
      </c>
      <c r="C131" s="6" t="s">
        <v>60</v>
      </c>
      <c r="D131" s="58">
        <v>9</v>
      </c>
      <c r="E131" s="59">
        <v>6</v>
      </c>
      <c r="F131" s="3"/>
    </row>
    <row r="132" spans="2:6">
      <c r="B132" s="12" t="s">
        <v>44</v>
      </c>
      <c r="C132" s="6" t="s">
        <v>60</v>
      </c>
      <c r="D132" s="58">
        <v>9</v>
      </c>
      <c r="E132" s="59">
        <v>0</v>
      </c>
      <c r="F132" s="3"/>
    </row>
    <row r="133" spans="2:6">
      <c r="B133" s="12" t="s">
        <v>21</v>
      </c>
      <c r="C133" s="6" t="s">
        <v>60</v>
      </c>
      <c r="D133" s="58">
        <v>10</v>
      </c>
      <c r="E133" s="59">
        <v>4</v>
      </c>
      <c r="F133" s="3"/>
    </row>
    <row r="134" spans="2:6" ht="15.75" thickBot="1">
      <c r="B134" s="20" t="s">
        <v>45</v>
      </c>
      <c r="C134" s="23" t="s">
        <v>60</v>
      </c>
      <c r="D134" s="60">
        <v>11</v>
      </c>
      <c r="E134" s="61">
        <v>14</v>
      </c>
      <c r="F134" s="3"/>
    </row>
    <row r="135" spans="2:6" ht="15.75" thickBot="1">
      <c r="B135" s="30" t="s">
        <v>73</v>
      </c>
      <c r="C135" s="31"/>
      <c r="D135" s="62">
        <f>+AVERAGE(D127:D134)</f>
        <v>9.5</v>
      </c>
      <c r="E135" s="62">
        <f>+AVERAGE(E127:E134)</f>
        <v>6</v>
      </c>
      <c r="F135" s="3"/>
    </row>
    <row r="136" spans="2:6">
      <c r="B136" s="3"/>
      <c r="D136" s="67"/>
      <c r="E136" s="67"/>
      <c r="F136" s="3"/>
    </row>
    <row r="137" spans="2:6">
      <c r="B137" s="3"/>
      <c r="D137" s="67"/>
      <c r="E137" s="67"/>
      <c r="F137" s="3"/>
    </row>
    <row r="138" spans="2:6">
      <c r="C138" s="141" t="s">
        <v>161</v>
      </c>
      <c r="D138" s="142"/>
      <c r="E138" s="143"/>
    </row>
    <row r="139" spans="2:6" ht="15.75" thickBot="1"/>
    <row r="140" spans="2:6" ht="15.75" thickBot="1">
      <c r="B140" s="154" t="s">
        <v>75</v>
      </c>
      <c r="C140" s="155"/>
    </row>
    <row r="141" spans="2:6" ht="15.75" thickBot="1">
      <c r="B141" s="74" t="s">
        <v>10</v>
      </c>
      <c r="C141" s="75" t="s">
        <v>123</v>
      </c>
      <c r="D141" s="75" t="s">
        <v>11</v>
      </c>
      <c r="E141" s="75" t="s">
        <v>77</v>
      </c>
      <c r="F141" s="57" t="s">
        <v>78</v>
      </c>
    </row>
    <row r="142" spans="2:6">
      <c r="B142" s="68">
        <v>45656</v>
      </c>
      <c r="C142" s="6" t="s">
        <v>194</v>
      </c>
      <c r="D142" s="6" t="s">
        <v>33</v>
      </c>
      <c r="E142" s="6" t="s">
        <v>192</v>
      </c>
      <c r="F142" s="72">
        <v>573</v>
      </c>
    </row>
    <row r="143" spans="2:6">
      <c r="B143" s="68">
        <v>45656</v>
      </c>
      <c r="C143" s="6" t="s">
        <v>195</v>
      </c>
      <c r="D143" s="6" t="s">
        <v>16</v>
      </c>
      <c r="E143" s="6" t="s">
        <v>193</v>
      </c>
      <c r="F143" s="72">
        <v>666.12</v>
      </c>
    </row>
    <row r="144" spans="2:6" ht="15.75" thickBot="1">
      <c r="B144" s="50" t="s">
        <v>79</v>
      </c>
      <c r="C144" s="51"/>
      <c r="D144" s="51"/>
      <c r="E144" s="51"/>
      <c r="F144" s="55">
        <f>SUM(F142:F142)</f>
        <v>573</v>
      </c>
    </row>
    <row r="145" spans="2:6" ht="15.75" thickBot="1">
      <c r="B145" s="32"/>
      <c r="C145" s="32"/>
      <c r="D145" s="32"/>
      <c r="E145" s="32"/>
      <c r="F145" s="32"/>
    </row>
    <row r="146" spans="2:6" ht="15.75" thickBot="1">
      <c r="B146" s="150" t="s">
        <v>80</v>
      </c>
      <c r="C146" s="151"/>
    </row>
    <row r="147" spans="2:6" ht="15.75" thickBot="1">
      <c r="B147" s="38" t="s">
        <v>10</v>
      </c>
      <c r="C147" s="39" t="s">
        <v>11</v>
      </c>
      <c r="D147" s="45" t="s">
        <v>81</v>
      </c>
      <c r="E147" s="45" t="s">
        <v>82</v>
      </c>
      <c r="F147" s="57" t="s">
        <v>83</v>
      </c>
    </row>
    <row r="148" spans="2:6">
      <c r="B148" s="40">
        <v>45656</v>
      </c>
      <c r="C148" s="22" t="s">
        <v>34</v>
      </c>
      <c r="D148" s="64">
        <v>50006.25</v>
      </c>
      <c r="E148" s="64">
        <v>1500.19</v>
      </c>
      <c r="F148" s="44">
        <f>E148/D148</f>
        <v>3.0000049993750784E-2</v>
      </c>
    </row>
    <row r="149" spans="2:6">
      <c r="B149" s="41">
        <v>45656</v>
      </c>
      <c r="C149" s="6" t="s">
        <v>118</v>
      </c>
      <c r="D149" s="43">
        <v>243</v>
      </c>
      <c r="E149" s="43">
        <v>48.6</v>
      </c>
      <c r="F149" s="44">
        <f t="shared" ref="F149:F167" si="1">E149/D149</f>
        <v>0.2</v>
      </c>
    </row>
    <row r="150" spans="2:6">
      <c r="B150" s="41">
        <v>45656</v>
      </c>
      <c r="C150" s="6" t="s">
        <v>117</v>
      </c>
      <c r="D150" s="43">
        <v>769475</v>
      </c>
      <c r="E150" s="43">
        <v>243880.14999999982</v>
      </c>
      <c r="F150" s="44">
        <f t="shared" si="1"/>
        <v>0.31694356541797958</v>
      </c>
    </row>
    <row r="151" spans="2:6">
      <c r="B151" s="41">
        <v>45656</v>
      </c>
      <c r="C151" s="6" t="s">
        <v>18</v>
      </c>
      <c r="D151" s="43">
        <v>8434</v>
      </c>
      <c r="E151" s="43">
        <v>807.4</v>
      </c>
      <c r="F151" s="44">
        <f t="shared" si="1"/>
        <v>9.5731562722314437E-2</v>
      </c>
    </row>
    <row r="152" spans="2:6">
      <c r="B152" s="41">
        <v>45656</v>
      </c>
      <c r="C152" s="6" t="s">
        <v>48</v>
      </c>
      <c r="D152" s="43">
        <v>342</v>
      </c>
      <c r="E152" s="43">
        <v>6.84</v>
      </c>
      <c r="F152" s="44">
        <f t="shared" si="1"/>
        <v>0.02</v>
      </c>
    </row>
    <row r="153" spans="2:6">
      <c r="B153" s="41">
        <v>45656</v>
      </c>
      <c r="C153" s="6" t="s">
        <v>41</v>
      </c>
      <c r="D153" s="43">
        <v>3497.75</v>
      </c>
      <c r="E153" s="43">
        <v>69.960000000000008</v>
      </c>
      <c r="F153" s="44">
        <f t="shared" si="1"/>
        <v>2.000142949038668E-2</v>
      </c>
    </row>
    <row r="154" spans="2:6">
      <c r="B154" s="41">
        <v>45656</v>
      </c>
      <c r="C154" s="6" t="s">
        <v>17</v>
      </c>
      <c r="D154" s="43">
        <v>659.51</v>
      </c>
      <c r="E154" s="43">
        <v>13.19</v>
      </c>
      <c r="F154" s="44">
        <f t="shared" si="1"/>
        <v>1.9999696744552774E-2</v>
      </c>
    </row>
    <row r="155" spans="2:6">
      <c r="B155" s="41">
        <v>45656</v>
      </c>
      <c r="C155" s="6" t="s">
        <v>42</v>
      </c>
      <c r="D155" s="43">
        <v>3386.13</v>
      </c>
      <c r="E155" s="43">
        <v>235.72000000000003</v>
      </c>
      <c r="F155" s="44">
        <f t="shared" si="1"/>
        <v>6.9613393460971673E-2</v>
      </c>
    </row>
    <row r="156" spans="2:6">
      <c r="B156" s="41">
        <v>45656</v>
      </c>
      <c r="C156" s="6" t="s">
        <v>119</v>
      </c>
      <c r="D156" s="43">
        <v>54476.92000000002</v>
      </c>
      <c r="E156" s="43">
        <v>2160.83</v>
      </c>
      <c r="F156" s="44">
        <f t="shared" si="1"/>
        <v>3.966505448545915E-2</v>
      </c>
    </row>
    <row r="157" spans="2:6">
      <c r="B157" s="41">
        <v>45656</v>
      </c>
      <c r="C157" s="6" t="s">
        <v>28</v>
      </c>
      <c r="D157" s="43">
        <v>6944.73</v>
      </c>
      <c r="E157" s="43">
        <v>492.93999999999988</v>
      </c>
      <c r="F157" s="44">
        <f t="shared" si="1"/>
        <v>7.0980441284254375E-2</v>
      </c>
    </row>
    <row r="158" spans="2:6">
      <c r="B158" s="41">
        <v>45656</v>
      </c>
      <c r="C158" s="6" t="s">
        <v>124</v>
      </c>
      <c r="D158" s="43">
        <v>452</v>
      </c>
      <c r="E158" s="43">
        <v>9.0399999999999991</v>
      </c>
      <c r="F158" s="44">
        <f t="shared" si="1"/>
        <v>1.9999999999999997E-2</v>
      </c>
    </row>
    <row r="159" spans="2:6">
      <c r="B159" s="41">
        <v>45656</v>
      </c>
      <c r="C159" s="6" t="s">
        <v>19</v>
      </c>
      <c r="D159" s="43">
        <v>452</v>
      </c>
      <c r="E159" s="43">
        <v>9.0399999999999991</v>
      </c>
      <c r="F159" s="44">
        <f t="shared" si="1"/>
        <v>1.9999999999999997E-2</v>
      </c>
    </row>
    <row r="160" spans="2:6">
      <c r="B160" s="41">
        <v>45656</v>
      </c>
      <c r="C160" s="6" t="s">
        <v>44</v>
      </c>
      <c r="D160" s="43">
        <v>1020</v>
      </c>
      <c r="E160" s="43">
        <v>20.399999999999999</v>
      </c>
      <c r="F160" s="44">
        <f t="shared" si="1"/>
        <v>1.9999999999999997E-2</v>
      </c>
    </row>
    <row r="161" spans="2:11">
      <c r="B161" s="41">
        <v>45656</v>
      </c>
      <c r="C161" s="6" t="s">
        <v>21</v>
      </c>
      <c r="D161" s="43">
        <v>2700</v>
      </c>
      <c r="E161" s="43">
        <v>54</v>
      </c>
      <c r="F161" s="44">
        <f t="shared" si="1"/>
        <v>0.02</v>
      </c>
    </row>
    <row r="162" spans="2:11">
      <c r="B162" s="41">
        <v>45656</v>
      </c>
      <c r="C162" s="6" t="s">
        <v>38</v>
      </c>
      <c r="D162" s="43">
        <v>1572</v>
      </c>
      <c r="E162" s="43">
        <v>31.44</v>
      </c>
      <c r="F162" s="44">
        <f t="shared" si="1"/>
        <v>0.02</v>
      </c>
    </row>
    <row r="163" spans="2:11">
      <c r="B163" s="41">
        <v>45656</v>
      </c>
      <c r="C163" s="6" t="s">
        <v>104</v>
      </c>
      <c r="D163" s="43">
        <v>2079.0700000000002</v>
      </c>
      <c r="E163" s="43">
        <v>41.58</v>
      </c>
      <c r="F163" s="44">
        <f t="shared" si="1"/>
        <v>1.9999326621999255E-2</v>
      </c>
    </row>
    <row r="164" spans="2:11">
      <c r="B164" s="41">
        <v>45656</v>
      </c>
      <c r="C164" s="6" t="s">
        <v>29</v>
      </c>
      <c r="D164" s="43">
        <v>881.59999999999991</v>
      </c>
      <c r="E164" s="43">
        <v>17.630000000000003</v>
      </c>
      <c r="F164" s="44">
        <f t="shared" si="1"/>
        <v>1.9997731397459171E-2</v>
      </c>
    </row>
    <row r="165" spans="2:11">
      <c r="B165" s="41">
        <v>45656</v>
      </c>
      <c r="C165" s="6" t="s">
        <v>25</v>
      </c>
      <c r="D165" s="43">
        <v>7700</v>
      </c>
      <c r="E165" s="43">
        <v>154</v>
      </c>
      <c r="F165" s="44">
        <f t="shared" si="1"/>
        <v>0.02</v>
      </c>
    </row>
    <row r="166" spans="2:11">
      <c r="B166" s="41">
        <v>45656</v>
      </c>
      <c r="C166" s="6" t="s">
        <v>39</v>
      </c>
      <c r="D166" s="43">
        <v>2260</v>
      </c>
      <c r="E166" s="43">
        <v>113</v>
      </c>
      <c r="F166" s="44">
        <f t="shared" si="1"/>
        <v>0.05</v>
      </c>
    </row>
    <row r="167" spans="2:11">
      <c r="B167" s="41">
        <v>45656</v>
      </c>
      <c r="C167" s="6" t="s">
        <v>26</v>
      </c>
      <c r="D167" s="43">
        <v>4235</v>
      </c>
      <c r="E167" s="43">
        <v>1270.5</v>
      </c>
      <c r="F167" s="44">
        <f t="shared" si="1"/>
        <v>0.3</v>
      </c>
    </row>
    <row r="168" spans="2:11" ht="15.75" thickBot="1">
      <c r="B168" s="50" t="s">
        <v>79</v>
      </c>
      <c r="C168" s="51"/>
      <c r="D168" s="65">
        <f>SUM(D148:D167)</f>
        <v>920816.96</v>
      </c>
      <c r="E168" s="65">
        <f>SUM(E148:E167)</f>
        <v>250936.44999999981</v>
      </c>
      <c r="F168" s="52">
        <f>SUM(F148:F167)</f>
        <v>1.392932251619128</v>
      </c>
    </row>
    <row r="169" spans="2:11">
      <c r="B169" s="6"/>
      <c r="C169" s="6"/>
      <c r="D169" s="6"/>
      <c r="E169" s="6"/>
      <c r="F169" s="6"/>
    </row>
    <row r="170" spans="2:11" ht="15.75" hidden="1" thickBot="1">
      <c r="B170" s="150" t="s">
        <v>94</v>
      </c>
      <c r="C170" s="151"/>
    </row>
    <row r="171" spans="2:11" ht="15.75" hidden="1" thickBot="1">
      <c r="B171" s="163" t="s">
        <v>10</v>
      </c>
      <c r="C171" s="161" t="s">
        <v>76</v>
      </c>
      <c r="D171" s="161" t="s">
        <v>11</v>
      </c>
      <c r="E171" s="159" t="s">
        <v>95</v>
      </c>
      <c r="F171" s="160"/>
      <c r="G171" s="159" t="s">
        <v>96</v>
      </c>
      <c r="H171" s="160"/>
      <c r="I171" s="161" t="s">
        <v>97</v>
      </c>
      <c r="J171" s="161" t="s">
        <v>84</v>
      </c>
      <c r="K171" s="148" t="s">
        <v>101</v>
      </c>
    </row>
    <row r="172" spans="2:11" ht="15.75" hidden="1" thickBot="1">
      <c r="B172" s="164"/>
      <c r="C172" s="162"/>
      <c r="D172" s="162"/>
      <c r="E172" s="74" t="s">
        <v>98</v>
      </c>
      <c r="F172" s="57" t="s">
        <v>99</v>
      </c>
      <c r="G172" s="74" t="s">
        <v>98</v>
      </c>
      <c r="H172" s="57" t="s">
        <v>99</v>
      </c>
      <c r="I172" s="162"/>
      <c r="J172" s="162"/>
      <c r="K172" s="149"/>
    </row>
    <row r="173" spans="2:11" hidden="1">
      <c r="B173" s="73">
        <v>45656</v>
      </c>
      <c r="C173" s="117" t="s">
        <v>151</v>
      </c>
      <c r="D173" s="117" t="s">
        <v>28</v>
      </c>
      <c r="E173" s="76">
        <v>45656</v>
      </c>
      <c r="F173" s="77">
        <v>0.71186342592592589</v>
      </c>
      <c r="G173" s="76">
        <v>45656</v>
      </c>
      <c r="H173" s="77" t="s">
        <v>153</v>
      </c>
      <c r="I173" s="117">
        <v>3</v>
      </c>
      <c r="J173" s="117">
        <v>1215</v>
      </c>
      <c r="K173" s="120" t="s">
        <v>131</v>
      </c>
    </row>
    <row r="174" spans="2:11" hidden="1">
      <c r="B174" s="73">
        <v>45656</v>
      </c>
      <c r="C174" s="117" t="s">
        <v>152</v>
      </c>
      <c r="D174" s="117" t="s">
        <v>28</v>
      </c>
      <c r="E174" s="76">
        <v>45656</v>
      </c>
      <c r="F174" s="77">
        <v>0.90972222222222221</v>
      </c>
      <c r="G174" s="76">
        <v>45656</v>
      </c>
      <c r="H174" s="77" t="s">
        <v>154</v>
      </c>
      <c r="I174" s="117">
        <v>3</v>
      </c>
      <c r="J174" s="117">
        <v>849</v>
      </c>
      <c r="K174" s="120" t="s">
        <v>131</v>
      </c>
    </row>
    <row r="175" spans="2:11" ht="15.75" hidden="1" thickBot="1">
      <c r="B175" s="50" t="s">
        <v>79</v>
      </c>
      <c r="C175" s="51"/>
      <c r="D175" s="51"/>
      <c r="E175" s="53"/>
      <c r="F175" s="53"/>
      <c r="G175" s="53"/>
      <c r="H175" s="53"/>
      <c r="I175" s="56">
        <f>SUM(I173:I174)</f>
        <v>6</v>
      </c>
      <c r="J175" s="56">
        <f>SUM(J173:J174)</f>
        <v>2064</v>
      </c>
      <c r="K175" s="54"/>
    </row>
    <row r="176" spans="2:11" ht="15.75" thickBot="1">
      <c r="B176" s="6"/>
      <c r="C176" s="6"/>
      <c r="D176" s="6"/>
      <c r="E176" s="6"/>
      <c r="F176" s="6"/>
    </row>
    <row r="177" spans="2:6" ht="15.75" thickBot="1">
      <c r="B177" s="150" t="s">
        <v>85</v>
      </c>
      <c r="C177" s="151"/>
    </row>
    <row r="178" spans="2:6" ht="15.75" thickBot="1">
      <c r="B178" s="74" t="s">
        <v>10</v>
      </c>
      <c r="C178" s="75" t="s">
        <v>76</v>
      </c>
      <c r="D178" s="75" t="s">
        <v>11</v>
      </c>
      <c r="E178" s="75" t="s">
        <v>86</v>
      </c>
      <c r="F178" s="57" t="s">
        <v>84</v>
      </c>
    </row>
    <row r="179" spans="2:6">
      <c r="B179" s="40">
        <v>45656</v>
      </c>
      <c r="C179" s="22" t="s">
        <v>189</v>
      </c>
      <c r="D179" s="22" t="s">
        <v>37</v>
      </c>
      <c r="E179" s="93">
        <v>3.0059999999999998</v>
      </c>
      <c r="F179" s="115">
        <v>399</v>
      </c>
    </row>
    <row r="180" spans="2:6">
      <c r="B180" s="41">
        <v>45656</v>
      </c>
      <c r="C180" s="185" t="s">
        <v>190</v>
      </c>
      <c r="D180" s="185" t="s">
        <v>43</v>
      </c>
      <c r="E180" s="186">
        <v>1</v>
      </c>
      <c r="F180" s="70">
        <v>431</v>
      </c>
    </row>
    <row r="181" spans="2:6">
      <c r="B181" s="41">
        <v>45656</v>
      </c>
      <c r="C181" s="6" t="s">
        <v>191</v>
      </c>
      <c r="D181" s="6" t="s">
        <v>19</v>
      </c>
      <c r="E181" s="69">
        <v>3</v>
      </c>
      <c r="F181" s="70">
        <v>1422</v>
      </c>
    </row>
    <row r="182" spans="2:6" ht="15.75" thickBot="1">
      <c r="B182" s="50" t="s">
        <v>79</v>
      </c>
      <c r="C182" s="51"/>
      <c r="D182" s="51"/>
      <c r="E182" s="56">
        <f>SUM(E179:E179)</f>
        <v>3.0059999999999998</v>
      </c>
      <c r="F182" s="116">
        <f>SUM(F179:F179)</f>
        <v>399</v>
      </c>
    </row>
  </sheetData>
  <mergeCells count="24">
    <mergeCell ref="B6:B7"/>
    <mergeCell ref="C171:C172"/>
    <mergeCell ref="D171:D172"/>
    <mergeCell ref="G6:G7"/>
    <mergeCell ref="D6:D7"/>
    <mergeCell ref="C6:C7"/>
    <mergeCell ref="B40:C40"/>
    <mergeCell ref="B55:C55"/>
    <mergeCell ref="C2:E2"/>
    <mergeCell ref="B4:C4"/>
    <mergeCell ref="E6:F6"/>
    <mergeCell ref="K171:K172"/>
    <mergeCell ref="B177:C177"/>
    <mergeCell ref="B38:C38"/>
    <mergeCell ref="C138:E138"/>
    <mergeCell ref="B140:C140"/>
    <mergeCell ref="B146:C146"/>
    <mergeCell ref="B88:E88"/>
    <mergeCell ref="E171:F171"/>
    <mergeCell ref="G171:H171"/>
    <mergeCell ref="I171:I172"/>
    <mergeCell ref="J171:J172"/>
    <mergeCell ref="B170:C170"/>
    <mergeCell ref="B171:B172"/>
  </mergeCells>
  <conditionalFormatting sqref="D90:E137">
    <cfRule type="cellIs" dxfId="0" priority="1" operator="greaterThan">
      <formula>15</formula>
    </cfRule>
  </conditionalFormatting>
  <printOptions horizontalCentered="1" verticalCentered="1"/>
  <pageMargins left="0" right="0" top="0" bottom="0" header="0" footer="0"/>
  <pageSetup scale="40" fitToHeight="2" orientation="portrait" r:id="rId1"/>
  <rowBreaks count="1" manualBreakCount="1">
    <brk id="8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3"/>
  <sheetViews>
    <sheetView topLeftCell="C1" zoomScaleNormal="100" workbookViewId="0">
      <selection activeCell="B3" sqref="B3:I13"/>
    </sheetView>
  </sheetViews>
  <sheetFormatPr defaultRowHeight="15"/>
  <cols>
    <col min="2" max="2" width="21.85546875" bestFit="1" customWidth="1"/>
    <col min="3" max="3" width="24.28515625" customWidth="1"/>
    <col min="4" max="4" width="16.42578125" customWidth="1"/>
    <col min="5" max="5" width="15.5703125" customWidth="1"/>
    <col min="6" max="6" width="17.5703125" customWidth="1"/>
    <col min="7" max="7" width="10.7109375" customWidth="1"/>
    <col min="8" max="8" width="19.140625" customWidth="1"/>
    <col min="9" max="9" width="40.140625" customWidth="1"/>
  </cols>
  <sheetData>
    <row r="3" spans="2:9">
      <c r="B3" s="175" t="s">
        <v>163</v>
      </c>
      <c r="C3" s="176"/>
    </row>
    <row r="4" spans="2:9" ht="15.75" thickBot="1">
      <c r="B4" s="37" t="s">
        <v>63</v>
      </c>
    </row>
    <row r="5" spans="2:9" ht="30.75" thickBot="1">
      <c r="B5" s="103" t="s">
        <v>10</v>
      </c>
      <c r="C5" s="86" t="s">
        <v>11</v>
      </c>
      <c r="D5" s="86" t="s">
        <v>64</v>
      </c>
      <c r="E5" s="86" t="s">
        <v>65</v>
      </c>
      <c r="F5" s="86" t="s">
        <v>66</v>
      </c>
      <c r="G5" s="86" t="s">
        <v>67</v>
      </c>
      <c r="H5" s="86" t="s">
        <v>68</v>
      </c>
      <c r="I5" s="104" t="s">
        <v>69</v>
      </c>
    </row>
    <row r="6" spans="2:9">
      <c r="B6" s="100">
        <v>45656</v>
      </c>
      <c r="C6" s="98" t="s">
        <v>14</v>
      </c>
      <c r="D6" s="69">
        <v>9</v>
      </c>
      <c r="E6" s="101">
        <v>9327</v>
      </c>
      <c r="F6" s="69">
        <v>2</v>
      </c>
      <c r="G6" s="69">
        <v>9294</v>
      </c>
      <c r="H6" s="101">
        <v>33</v>
      </c>
      <c r="I6" s="125" t="s">
        <v>133</v>
      </c>
    </row>
    <row r="7" spans="2:9">
      <c r="B7" s="100">
        <v>45656</v>
      </c>
      <c r="C7" s="98" t="s">
        <v>34</v>
      </c>
      <c r="D7" s="69">
        <v>9</v>
      </c>
      <c r="E7" s="101">
        <v>7663.77</v>
      </c>
      <c r="F7" s="69" t="s">
        <v>175</v>
      </c>
      <c r="G7" s="69">
        <v>8541</v>
      </c>
      <c r="H7" s="101">
        <v>-877.22999999999956</v>
      </c>
      <c r="I7" s="102" t="s">
        <v>136</v>
      </c>
    </row>
    <row r="8" spans="2:9">
      <c r="B8" s="100">
        <v>45656</v>
      </c>
      <c r="C8" s="98" t="s">
        <v>22</v>
      </c>
      <c r="D8" s="69">
        <v>6</v>
      </c>
      <c r="E8" s="101">
        <v>5686</v>
      </c>
      <c r="F8" s="69">
        <v>6</v>
      </c>
      <c r="G8" s="69">
        <v>5610</v>
      </c>
      <c r="H8" s="101">
        <v>76</v>
      </c>
      <c r="I8" s="102" t="s">
        <v>174</v>
      </c>
    </row>
    <row r="9" spans="2:9" ht="15.75" thickBot="1">
      <c r="B9" s="105">
        <v>45656</v>
      </c>
      <c r="C9" s="106" t="s">
        <v>26</v>
      </c>
      <c r="D9" s="107">
        <v>3</v>
      </c>
      <c r="E9" s="108">
        <v>2768</v>
      </c>
      <c r="F9" s="107">
        <v>1</v>
      </c>
      <c r="G9" s="107">
        <v>1768</v>
      </c>
      <c r="H9" s="108">
        <v>1000</v>
      </c>
      <c r="I9" s="183" t="s">
        <v>133</v>
      </c>
    </row>
    <row r="10" spans="2:9">
      <c r="B10" s="35"/>
      <c r="C10" s="33"/>
      <c r="D10" s="33"/>
      <c r="E10" s="33"/>
      <c r="F10" s="33"/>
      <c r="G10" s="33"/>
      <c r="H10" s="34"/>
      <c r="I10" s="36"/>
    </row>
    <row r="11" spans="2:9" ht="15.75" thickBot="1">
      <c r="B11" s="37" t="s">
        <v>70</v>
      </c>
      <c r="E11" s="25"/>
      <c r="G11" s="25"/>
      <c r="H11" s="25"/>
    </row>
    <row r="12" spans="2:9" ht="30.75" thickBot="1">
      <c r="B12" s="103" t="s">
        <v>10</v>
      </c>
      <c r="C12" s="86" t="s">
        <v>11</v>
      </c>
      <c r="D12" s="86" t="s">
        <v>71</v>
      </c>
      <c r="E12" s="86" t="s">
        <v>72</v>
      </c>
      <c r="F12" s="86" t="s">
        <v>66</v>
      </c>
      <c r="G12" s="86" t="s">
        <v>67</v>
      </c>
      <c r="H12" s="86" t="s">
        <v>68</v>
      </c>
      <c r="I12" s="104" t="s">
        <v>69</v>
      </c>
    </row>
    <row r="13" spans="2:9" ht="15.75" thickBot="1">
      <c r="B13" s="122">
        <v>45656</v>
      </c>
      <c r="C13" s="23" t="s">
        <v>34</v>
      </c>
      <c r="D13" s="123">
        <v>7</v>
      </c>
      <c r="E13" s="124">
        <v>4619.66</v>
      </c>
      <c r="F13" s="123">
        <v>8</v>
      </c>
      <c r="G13" s="123">
        <v>6037</v>
      </c>
      <c r="H13" s="124">
        <v>-1417.3400000000001</v>
      </c>
      <c r="I13" s="184" t="s">
        <v>162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mohan</cp:lastModifiedBy>
  <cp:lastPrinted>2024-12-31T09:20:14Z</cp:lastPrinted>
  <dcterms:created xsi:type="dcterms:W3CDTF">2024-02-01T05:47:36Z</dcterms:created>
  <dcterms:modified xsi:type="dcterms:W3CDTF">2024-12-31T09:20:27Z</dcterms:modified>
</cp:coreProperties>
</file>