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Received Files\Order Details 2024 &amp; 2025\dec'24\Report\"/>
    </mc:Choice>
  </mc:AlternateContent>
  <xr:revisionPtr revIDLastSave="0" documentId="13_ncr:1_{77E5FA2C-88E9-4F23-905D-727B244871F0}" xr6:coauthVersionLast="47" xr6:coauthVersionMax="47" xr10:uidLastSave="{00000000-0000-0000-0000-000000000000}"/>
  <bookViews>
    <workbookView xWindow="-120" yWindow="-120" windowWidth="21840" windowHeight="13020" xr2:uid="{122FE27D-04D0-4A59-9F21-D92B864EFB30}"/>
  </bookViews>
  <sheets>
    <sheet name="Report 1" sheetId="1" r:id="rId1"/>
    <sheet name="Sheet1" sheetId="2" state="hidden" r:id="rId2"/>
  </sheets>
  <definedNames>
    <definedName name="_xlnm._FilterDatabase" localSheetId="0" hidden="1">'Report 1'!$B$70:$H$76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0" i="1" l="1"/>
  <c r="F151" i="1"/>
  <c r="F152" i="1"/>
  <c r="F153" i="1"/>
  <c r="F147" i="1" l="1"/>
  <c r="F148" i="1"/>
  <c r="F149" i="1"/>
  <c r="D166" i="1"/>
  <c r="E166" i="1"/>
  <c r="F140" i="1" l="1"/>
  <c r="H81" i="1" l="1"/>
  <c r="G81" i="1"/>
  <c r="F146" i="1" l="1"/>
  <c r="F154" i="1"/>
  <c r="F155" i="1"/>
  <c r="G76" i="1"/>
  <c r="E130" i="1" l="1"/>
  <c r="J172" i="1" l="1"/>
  <c r="I172" i="1"/>
  <c r="H76" i="1" l="1"/>
  <c r="F157" i="1" l="1"/>
  <c r="F158" i="1" l="1"/>
  <c r="F159" i="1"/>
  <c r="F161" i="1" l="1"/>
  <c r="F162" i="1"/>
  <c r="F163" i="1"/>
  <c r="F164" i="1"/>
  <c r="F165" i="1" l="1"/>
  <c r="F178" i="1" l="1"/>
  <c r="E178" i="1"/>
  <c r="G12" i="1"/>
  <c r="F160" i="1" l="1"/>
  <c r="F156" i="1" l="1"/>
  <c r="F145" i="1"/>
  <c r="F144" i="1"/>
  <c r="F166" i="1" l="1"/>
  <c r="E121" i="1" l="1"/>
  <c r="D121" i="1"/>
  <c r="E102" i="1"/>
  <c r="E93" i="1"/>
  <c r="D111" i="1"/>
  <c r="D102" i="1"/>
  <c r="D130" i="1"/>
  <c r="D93" i="1"/>
  <c r="G8" i="1" l="1"/>
  <c r="G9" i="1"/>
  <c r="G10" i="1"/>
  <c r="G11" i="1"/>
  <c r="G13" i="1"/>
</calcChain>
</file>

<file path=xl/sharedStrings.xml><?xml version="1.0" encoding="utf-8"?>
<sst xmlns="http://schemas.openxmlformats.org/spreadsheetml/2006/main" count="312" uniqueCount="183">
  <si>
    <t>NO OF ORDERS</t>
  </si>
  <si>
    <t>TOTAL BILL VALUE</t>
  </si>
  <si>
    <t xml:space="preserve">TOTAL DISCOUNT </t>
  </si>
  <si>
    <t>No Of Orders Delivered</t>
  </si>
  <si>
    <t xml:space="preserve">No Of Orders Cancel </t>
  </si>
  <si>
    <t>No Of Orders Canceled In Customer</t>
  </si>
  <si>
    <t xml:space="preserve">No Of Complaints In Swiggy </t>
  </si>
  <si>
    <t>FINAL BILL VALUE</t>
  </si>
  <si>
    <t>No Of Orders In Zomato</t>
  </si>
  <si>
    <t>No Of Complaints In Zomato</t>
  </si>
  <si>
    <t>DATE</t>
  </si>
  <si>
    <t>BRANCH</t>
  </si>
  <si>
    <t>VADAPALANI</t>
  </si>
  <si>
    <t>CHROMPET</t>
  </si>
  <si>
    <t>ADAYAR</t>
  </si>
  <si>
    <t>ASHOK NAGAR</t>
  </si>
  <si>
    <t>WEST MAMBALAM</t>
  </si>
  <si>
    <t>MYLAPORE</t>
  </si>
  <si>
    <t>KATHIPARA</t>
  </si>
  <si>
    <t>PURASAIWAKKAM</t>
  </si>
  <si>
    <t>EGMORE</t>
  </si>
  <si>
    <t>TAMBARAM WEST</t>
  </si>
  <si>
    <t>BESANT NAGAR</t>
  </si>
  <si>
    <t>KARAPAKKAM</t>
  </si>
  <si>
    <t>THURAIPAKKAM</t>
  </si>
  <si>
    <t>VELACHERY</t>
  </si>
  <si>
    <t>VN ROAD TNAGAR</t>
  </si>
  <si>
    <t>KANCHIPURAM</t>
  </si>
  <si>
    <t>PORUR</t>
  </si>
  <si>
    <t>VALASARAVAKKAM</t>
  </si>
  <si>
    <t>ALWARPET</t>
  </si>
  <si>
    <t>LUZ NEW</t>
  </si>
  <si>
    <t>TRIPLICANE</t>
  </si>
  <si>
    <t>AMBATTUR</t>
  </si>
  <si>
    <t>ANNA NAGAR</t>
  </si>
  <si>
    <t>AVADI</t>
  </si>
  <si>
    <t>AYANAVARAM</t>
  </si>
  <si>
    <t>MOGAPPAIR</t>
  </si>
  <si>
    <t>THIRUVALLUR</t>
  </si>
  <si>
    <t>VILLIVAKKAM SKS</t>
  </si>
  <si>
    <t>MADIPAKKAM</t>
  </si>
  <si>
    <t>MEDAVAKKAM</t>
  </si>
  <si>
    <t>NANGANALLUR</t>
  </si>
  <si>
    <t>NANGANALLUR WEST</t>
  </si>
  <si>
    <t>SAIDAPET</t>
  </si>
  <si>
    <t>THIRUVANNAMALAI</t>
  </si>
  <si>
    <t xml:space="preserve">BRANCH IN SWIGGY </t>
  </si>
  <si>
    <t>BRANCH IN ZOMATO</t>
  </si>
  <si>
    <t>KELAMBAKKAM</t>
  </si>
  <si>
    <t>Restaurant Trade Discount</t>
  </si>
  <si>
    <t>Restaurant Coupon Discount Share</t>
  </si>
  <si>
    <t xml:space="preserve">No Of Orders Canceled In Swiggy </t>
  </si>
  <si>
    <t>ZONAL</t>
  </si>
  <si>
    <t>SWIGGY NO OF OUT OF STOCK</t>
  </si>
  <si>
    <t>ZOMATO NO OF OUT OF STOCK</t>
  </si>
  <si>
    <t>ZONE -A</t>
  </si>
  <si>
    <t>ZONE -A+</t>
  </si>
  <si>
    <t>ZONE -B</t>
  </si>
  <si>
    <t>ZONE -C</t>
  </si>
  <si>
    <t>ZONE -D</t>
  </si>
  <si>
    <t>ZONE -E</t>
  </si>
  <si>
    <t xml:space="preserve">SWIGGY AND ZOMATO ORDER SALES &amp; CANCEL </t>
  </si>
  <si>
    <t>No Of Orders In Swiggy</t>
  </si>
  <si>
    <t>SWIGGY  DIFFERENCE :</t>
  </si>
  <si>
    <t xml:space="preserve">NO OF ORDERS IN SWIGGY  </t>
  </si>
  <si>
    <t>SWIGGY  BILL VALUE</t>
  </si>
  <si>
    <t xml:space="preserve">NO OF ORDERS IN SKS </t>
  </si>
  <si>
    <t>SKS BILL VALUE</t>
  </si>
  <si>
    <t>DIFFERENCE</t>
  </si>
  <si>
    <t>REASON</t>
  </si>
  <si>
    <t>ZOMATO  DIFFERENCE :</t>
  </si>
  <si>
    <t>NO OF ORDERS IN ZOMATO</t>
  </si>
  <si>
    <t>ZOMATO  BILL VALUE</t>
  </si>
  <si>
    <t>AVERAGE</t>
  </si>
  <si>
    <t>No Of Orders Canceled In Restaurant</t>
  </si>
  <si>
    <t>COMPLIMENTARY DETAIL</t>
  </si>
  <si>
    <t>VOUCHER NO</t>
  </si>
  <si>
    <t>APPROVED BY</t>
  </si>
  <si>
    <t>TOTAL</t>
  </si>
  <si>
    <t>GRAND TOTAL</t>
  </si>
  <si>
    <t>DISCOUNT DETAIL</t>
  </si>
  <si>
    <t>GROSS AMOUNT</t>
  </si>
  <si>
    <t>DISCOUNT</t>
  </si>
  <si>
    <t>PERCENTAGE</t>
  </si>
  <si>
    <t>TOTAL VALUE</t>
  </si>
  <si>
    <t>POS RETURN</t>
  </si>
  <si>
    <t>RETURN QUANTITY</t>
  </si>
  <si>
    <t>SWIGGY ORDER CANCEL :</t>
  </si>
  <si>
    <t>BARNCH</t>
  </si>
  <si>
    <t xml:space="preserve">REJECTION DETAILS </t>
  </si>
  <si>
    <t>CANCEL TIME</t>
  </si>
  <si>
    <t>NO OF CANCEL</t>
  </si>
  <si>
    <t>BILL VALUE</t>
  </si>
  <si>
    <t>Grand Total</t>
  </si>
  <si>
    <t>SALES RETURN</t>
  </si>
  <si>
    <t>SALES</t>
  </si>
  <si>
    <t>RETURN</t>
  </si>
  <si>
    <t>RETURN QTY</t>
  </si>
  <si>
    <t>ENTERED ON</t>
  </si>
  <si>
    <t>ENTRY TIME</t>
  </si>
  <si>
    <t>ZOMATO ORDER CANCEL :</t>
  </si>
  <si>
    <t>REMARKS</t>
  </si>
  <si>
    <t>No Of Orders Canceled In Zomato</t>
  </si>
  <si>
    <t>ORDER STATUS</t>
  </si>
  <si>
    <t>USMAN ROAD T NAGAR</t>
  </si>
  <si>
    <t>Status</t>
  </si>
  <si>
    <t>Branch</t>
  </si>
  <si>
    <t>Rid</t>
  </si>
  <si>
    <t>Id No</t>
  </si>
  <si>
    <t>Order Details</t>
  </si>
  <si>
    <t>Customer Complaint</t>
  </si>
  <si>
    <t xml:space="preserve">Customer Rating </t>
  </si>
  <si>
    <t>Order placed at</t>
  </si>
  <si>
    <t xml:space="preserve">Complaint received at </t>
  </si>
  <si>
    <t>Complaint Status</t>
  </si>
  <si>
    <t>Recommended Refund Amount</t>
  </si>
  <si>
    <t>RESTAURANT</t>
  </si>
  <si>
    <t>GUINDY FACTORY</t>
  </si>
  <si>
    <t>BAZULLAH ROAD T NAGAR</t>
  </si>
  <si>
    <t>PONDICHERRY</t>
  </si>
  <si>
    <t>THIRUVANMIYUR,72524</t>
  </si>
  <si>
    <t>THIRUVANMIYUR,67992</t>
  </si>
  <si>
    <t>The customer has not rated this order yet</t>
  </si>
  <si>
    <t xml:space="preserve"> </t>
  </si>
  <si>
    <t>PURASAI PALACE REGENCY</t>
  </si>
  <si>
    <t xml:space="preserve">SWIGGY COMPLAINTS </t>
  </si>
  <si>
    <t>BAZULLAH ROAD T NAGAR</t>
  </si>
  <si>
    <t>KANCHI GANDHI ROAD</t>
  </si>
  <si>
    <t>KORATTUR</t>
  </si>
  <si>
    <t>PERAMBUR</t>
  </si>
  <si>
    <t>PURASAI PALACE REGENCY,793429</t>
  </si>
  <si>
    <t>NEED TO CLARIFY</t>
  </si>
  <si>
    <t>USMAN ROAD T NAGAR,219029</t>
  </si>
  <si>
    <t xml:space="preserve">ZOMATO CUSTOMER COMPLANTS </t>
  </si>
  <si>
    <t xml:space="preserve">ZOMATO COMPLAINTS </t>
  </si>
  <si>
    <t>Wrong item(s) delivered</t>
  </si>
  <si>
    <t>"</t>
  </si>
  <si>
    <t>Items out of stock</t>
  </si>
  <si>
    <t>Soan Papdi Chocolate X 1 250 GMS</t>
  </si>
  <si>
    <t>Rs. 0</t>
  </si>
  <si>
    <t>PERAMPUR</t>
  </si>
  <si>
    <t>21:31:12</t>
  </si>
  <si>
    <t>SALE BILL RETURN</t>
  </si>
  <si>
    <t xml:space="preserve">(Complaint  Solved ) </t>
  </si>
  <si>
    <t>ONLINE SALES ON 02-01-2025</t>
  </si>
  <si>
    <t>SWIGGY &amp; ZOMATO ORDER DETAILS (02-01-2025)</t>
  </si>
  <si>
    <t>DATE (02-01-2025)</t>
  </si>
  <si>
    <t>ZERO ORDERS IN SWIGGY &amp; ZOMATO 02-01-2025</t>
  </si>
  <si>
    <t>SWIGGY AND ZOMATO CUSTOMER COMPLAINTS ON 02-01-2025</t>
  </si>
  <si>
    <t>SWIGGY &amp; ZOMATO ORDER CANCELLATION ON 02-01-2025</t>
  </si>
  <si>
    <t>COMPLIMENTARY DETAILS ON 02-01-2025</t>
  </si>
  <si>
    <t>SWIGGY , ZOMATO OUT OF STOCK DETAILS ON 03-01-2025 (02:30 PM)</t>
  </si>
  <si>
    <t>DASHBOARD ISSUE</t>
  </si>
  <si>
    <t>ORDER AGAINST INVOICE : 02-01-2025</t>
  </si>
  <si>
    <t>18:34, January 02 2025</t>
  </si>
  <si>
    <t>Missing Item</t>
  </si>
  <si>
    <t>#19480476432 0180</t>
  </si>
  <si>
    <t>Chilli Thattai 250G Pack X1 
Mothi Laddu 1 PCS
Kai Murukku 250G Pack X1</t>
  </si>
  <si>
    <t>1 x Mothi Laddu (1 Pc)</t>
  </si>
  <si>
    <t xml:space="preserve">“Missing </t>
  </si>
  <si>
    <t>2 Jan'25, 09:56 PM</t>
  </si>
  <si>
    <t>2 Jan'25, 10:54 PM</t>
  </si>
  <si>
    <t>1 x Athirasam [250 grams]</t>
  </si>
  <si>
    <t>8:01 PM | 2 January</t>
  </si>
  <si>
    <t>8:36 PM | 2 January</t>
  </si>
  <si>
    <t xml:space="preserve">(Complaint   Solved) </t>
  </si>
  <si>
    <t>SKS ONLINE</t>
  </si>
  <si>
    <t>SC/CS 1359</t>
  </si>
  <si>
    <t>SC/CS 1360</t>
  </si>
  <si>
    <t>SC/CS 1361</t>
  </si>
  <si>
    <t>MR.ANNADURAI SIR B.G.M</t>
  </si>
  <si>
    <t>APPROVED BY MR.VINOTH SIR(C.E.O)</t>
  </si>
  <si>
    <t>SELVAM SIR</t>
  </si>
  <si>
    <t>VVM-SRWRV 25</t>
  </si>
  <si>
    <t>WRONG BILLING</t>
  </si>
  <si>
    <t>KANCHI GANDHI ROAD,20686487</t>
  </si>
  <si>
    <t>NANGANALLUR WEST,69925</t>
  </si>
  <si>
    <t>AVADI,20713239</t>
  </si>
  <si>
    <t>KANCHIPURAM,21370008</t>
  </si>
  <si>
    <t>KANCHI GANDHI ROAD,710461</t>
  </si>
  <si>
    <t>ANN-POSRWRV 50</t>
  </si>
  <si>
    <t>VVM-POSRWRV 17</t>
  </si>
  <si>
    <t>Rs.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</si>
</sst>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dd\-mm\-yyyy"/>
    <numFmt numFmtId="166" formatCode="0.0%"/>
    <numFmt numFmtId="167" formatCode="[$-14009]dd/m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82C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282C3F"/>
      <name val="Calibri"/>
      <family val="2"/>
      <scheme val="minor"/>
    </font>
    <font>
      <sz val="11"/>
      <color rgb="FF282C3F"/>
      <name val="ProximaNova-Medium"/>
    </font>
    <font>
      <sz val="11"/>
      <color theme="9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2" fillId="2" borderId="1" xfId="0" applyFont="1" applyFill="1" applyBorder="1"/>
    <xf numFmtId="0" fontId="0" fillId="2" borderId="3" xfId="0" applyFill="1" applyBorder="1"/>
    <xf numFmtId="0" fontId="2" fillId="0" borderId="0" xfId="0" applyFont="1"/>
    <xf numFmtId="0" fontId="2" fillId="3" borderId="5" xfId="0" applyFont="1" applyFill="1" applyBorder="1" applyAlignment="1">
      <alignment horizontal="center" vertical="center" wrapText="1"/>
    </xf>
    <xf numFmtId="164" fontId="0" fillId="7" borderId="0" xfId="1" applyNumberFormat="1" applyFont="1" applyFill="1" applyBorder="1" applyAlignment="1">
      <alignment vertical="top"/>
    </xf>
    <xf numFmtId="0" fontId="0" fillId="7" borderId="0" xfId="0" applyFill="1"/>
    <xf numFmtId="0" fontId="2" fillId="7" borderId="7" xfId="0" applyFont="1" applyFill="1" applyBorder="1"/>
    <xf numFmtId="164" fontId="0" fillId="7" borderId="8" xfId="1" applyNumberFormat="1" applyFont="1" applyFill="1" applyBorder="1" applyAlignment="1">
      <alignment vertical="top"/>
    </xf>
    <xf numFmtId="164" fontId="0" fillId="7" borderId="9" xfId="1" applyNumberFormat="1" applyFont="1" applyFill="1" applyBorder="1" applyAlignment="1">
      <alignment vertical="top"/>
    </xf>
    <xf numFmtId="0" fontId="2" fillId="7" borderId="10" xfId="0" applyFont="1" applyFill="1" applyBorder="1"/>
    <xf numFmtId="164" fontId="0" fillId="7" borderId="11" xfId="1" applyNumberFormat="1" applyFont="1" applyFill="1" applyBorder="1" applyAlignment="1">
      <alignment vertical="top"/>
    </xf>
    <xf numFmtId="0" fontId="0" fillId="7" borderId="10" xfId="0" applyFill="1" applyBorder="1"/>
    <xf numFmtId="0" fontId="0" fillId="7" borderId="11" xfId="0" applyFill="1" applyBorder="1"/>
    <xf numFmtId="0" fontId="2" fillId="7" borderId="12" xfId="0" applyFont="1" applyFill="1" applyBorder="1"/>
    <xf numFmtId="164" fontId="0" fillId="7" borderId="13" xfId="1" applyNumberFormat="1" applyFont="1" applyFill="1" applyBorder="1" applyAlignment="1">
      <alignment vertical="top"/>
    </xf>
    <xf numFmtId="164" fontId="0" fillId="7" borderId="14" xfId="1" applyNumberFormat="1" applyFont="1" applyFill="1" applyBorder="1" applyAlignment="1">
      <alignment vertical="top"/>
    </xf>
    <xf numFmtId="0" fontId="2" fillId="7" borderId="10" xfId="0" applyFont="1" applyFill="1" applyBorder="1" applyAlignment="1">
      <alignment wrapText="1"/>
    </xf>
    <xf numFmtId="0" fontId="0" fillId="7" borderId="7" xfId="0" applyFill="1" applyBorder="1"/>
    <xf numFmtId="0" fontId="0" fillId="7" borderId="9" xfId="0" applyFill="1" applyBorder="1"/>
    <xf numFmtId="0" fontId="0" fillId="7" borderId="12" xfId="0" applyFill="1" applyBorder="1"/>
    <xf numFmtId="0" fontId="0" fillId="7" borderId="14" xfId="0" applyFill="1" applyBorder="1"/>
    <xf numFmtId="0" fontId="0" fillId="7" borderId="8" xfId="0" applyFill="1" applyBorder="1"/>
    <xf numFmtId="0" fontId="0" fillId="7" borderId="13" xfId="0" applyFill="1" applyBorder="1"/>
    <xf numFmtId="164" fontId="0" fillId="7" borderId="13" xfId="1" applyNumberFormat="1" applyFont="1" applyFill="1" applyBorder="1" applyAlignment="1">
      <alignment horizontal="center" vertical="center"/>
    </xf>
    <xf numFmtId="1" fontId="0" fillId="0" borderId="0" xfId="0" applyNumberFormat="1"/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 wrapText="1"/>
    </xf>
    <xf numFmtId="1" fontId="2" fillId="0" borderId="0" xfId="0" applyNumberFormat="1" applyFont="1"/>
    <xf numFmtId="0" fontId="2" fillId="3" borderId="15" xfId="0" applyFont="1" applyFill="1" applyBorder="1"/>
    <xf numFmtId="0" fontId="0" fillId="3" borderId="16" xfId="0" applyFill="1" applyBorder="1"/>
    <xf numFmtId="0" fontId="2" fillId="7" borderId="0" xfId="0" applyFont="1" applyFill="1"/>
    <xf numFmtId="0" fontId="0" fillId="7" borderId="0" xfId="0" applyFill="1" applyAlignment="1">
      <alignment horizontal="center" vertical="center" wrapText="1"/>
    </xf>
    <xf numFmtId="1" fontId="0" fillId="7" borderId="0" xfId="0" applyNumberFormat="1" applyFill="1" applyAlignment="1">
      <alignment horizontal="center" vertical="center" wrapText="1"/>
    </xf>
    <xf numFmtId="14" fontId="0" fillId="7" borderId="0" xfId="0" applyNumberFormat="1" applyFill="1" applyAlignment="1">
      <alignment horizontal="left" vertical="center" wrapText="1"/>
    </xf>
    <xf numFmtId="0" fontId="4" fillId="7" borderId="0" xfId="0" applyFont="1" applyFill="1" applyAlignment="1">
      <alignment horizontal="center" vertical="center"/>
    </xf>
    <xf numFmtId="0" fontId="2" fillId="2" borderId="5" xfId="0" applyFont="1" applyFill="1" applyBorder="1"/>
    <xf numFmtId="0" fontId="2" fillId="8" borderId="7" xfId="0" applyFont="1" applyFill="1" applyBorder="1"/>
    <xf numFmtId="0" fontId="2" fillId="8" borderId="8" xfId="0" applyFont="1" applyFill="1" applyBorder="1"/>
    <xf numFmtId="165" fontId="0" fillId="7" borderId="7" xfId="0" applyNumberFormat="1" applyFill="1" applyBorder="1" applyAlignment="1">
      <alignment horizontal="left"/>
    </xf>
    <xf numFmtId="165" fontId="0" fillId="7" borderId="10" xfId="0" applyNumberFormat="1" applyFill="1" applyBorder="1" applyAlignment="1">
      <alignment horizontal="left"/>
    </xf>
    <xf numFmtId="164" fontId="0" fillId="7" borderId="0" xfId="1" applyNumberFormat="1" applyFont="1" applyFill="1" applyBorder="1" applyAlignment="1">
      <alignment horizontal="right" vertical="top"/>
    </xf>
    <xf numFmtId="164" fontId="0" fillId="7" borderId="0" xfId="1" applyNumberFormat="1" applyFont="1" applyFill="1" applyBorder="1" applyAlignment="1">
      <alignment horizontal="center" vertical="center"/>
    </xf>
    <xf numFmtId="166" fontId="0" fillId="7" borderId="11" xfId="3" applyNumberFormat="1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2" borderId="10" xfId="0" applyFont="1" applyFill="1" applyBorder="1"/>
    <xf numFmtId="0" fontId="0" fillId="2" borderId="24" xfId="0" applyFill="1" applyBorder="1"/>
    <xf numFmtId="0" fontId="2" fillId="3" borderId="4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left"/>
    </xf>
    <xf numFmtId="0" fontId="2" fillId="8" borderId="12" xfId="0" applyFont="1" applyFill="1" applyBorder="1"/>
    <xf numFmtId="0" fontId="2" fillId="8" borderId="13" xfId="0" applyFont="1" applyFill="1" applyBorder="1"/>
    <xf numFmtId="9" fontId="2" fillId="8" borderId="14" xfId="3" applyFont="1" applyFill="1" applyBorder="1" applyAlignment="1">
      <alignment horizontal="center" vertical="center"/>
    </xf>
    <xf numFmtId="1" fontId="2" fillId="8" borderId="13" xfId="0" applyNumberFormat="1" applyFont="1" applyFill="1" applyBorder="1"/>
    <xf numFmtId="1" fontId="2" fillId="8" borderId="14" xfId="0" applyNumberFormat="1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2" fontId="2" fillId="8" borderId="13" xfId="0" applyNumberFormat="1" applyFont="1" applyFill="1" applyBorder="1" applyAlignment="1">
      <alignment horizontal="center" vertical="center"/>
    </xf>
    <xf numFmtId="0" fontId="2" fillId="8" borderId="17" xfId="0" applyFont="1" applyFill="1" applyBorder="1"/>
    <xf numFmtId="164" fontId="0" fillId="7" borderId="0" xfId="1" applyNumberFormat="1" applyFont="1" applyFill="1" applyBorder="1" applyAlignment="1">
      <alignment horizontal="left" vertical="top"/>
    </xf>
    <xf numFmtId="164" fontId="0" fillId="7" borderId="11" xfId="1" applyNumberFormat="1" applyFont="1" applyFill="1" applyBorder="1" applyAlignment="1">
      <alignment horizontal="left" vertical="top"/>
    </xf>
    <xf numFmtId="164" fontId="0" fillId="7" borderId="13" xfId="1" applyNumberFormat="1" applyFont="1" applyFill="1" applyBorder="1" applyAlignment="1">
      <alignment horizontal="left" vertical="top"/>
    </xf>
    <xf numFmtId="164" fontId="0" fillId="7" borderId="14" xfId="1" applyNumberFormat="1" applyFont="1" applyFill="1" applyBorder="1" applyAlignment="1">
      <alignment horizontal="left" vertical="top"/>
    </xf>
    <xf numFmtId="164" fontId="2" fillId="3" borderId="16" xfId="1" applyNumberFormat="1" applyFont="1" applyFill="1" applyBorder="1" applyAlignment="1">
      <alignment horizontal="left" vertical="top"/>
    </xf>
    <xf numFmtId="164" fontId="2" fillId="3" borderId="17" xfId="1" applyNumberFormat="1" applyFont="1" applyFill="1" applyBorder="1" applyAlignment="1">
      <alignment horizontal="left" vertical="top"/>
    </xf>
    <xf numFmtId="164" fontId="0" fillId="7" borderId="8" xfId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164" fontId="2" fillId="0" borderId="0" xfId="1" applyNumberFormat="1" applyFont="1" applyFill="1" applyBorder="1" applyAlignment="1">
      <alignment horizontal="left" vertical="top"/>
    </xf>
    <xf numFmtId="14" fontId="0" fillId="7" borderId="10" xfId="0" applyNumberFormat="1" applyFill="1" applyBorder="1" applyAlignment="1">
      <alignment horizontal="left"/>
    </xf>
    <xf numFmtId="0" fontId="0" fillId="7" borderId="0" xfId="0" applyFill="1" applyAlignment="1">
      <alignment horizontal="center" vertical="center"/>
    </xf>
    <xf numFmtId="4" fontId="0" fillId="7" borderId="11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wrapText="1"/>
    </xf>
    <xf numFmtId="0" fontId="0" fillId="7" borderId="11" xfId="0" applyFill="1" applyBorder="1" applyAlignment="1">
      <alignment horizontal="center" vertical="center"/>
    </xf>
    <xf numFmtId="165" fontId="0" fillId="7" borderId="10" xfId="0" applyNumberFormat="1" applyFill="1" applyBorder="1" applyAlignment="1">
      <alignment horizontal="left" vertical="center"/>
    </xf>
    <xf numFmtId="0" fontId="2" fillId="8" borderId="15" xfId="0" applyFont="1" applyFill="1" applyBorder="1"/>
    <xf numFmtId="0" fontId="2" fillId="8" borderId="16" xfId="0" applyFont="1" applyFill="1" applyBorder="1"/>
    <xf numFmtId="165" fontId="0" fillId="7" borderId="0" xfId="0" applyNumberFormat="1" applyFill="1" applyAlignment="1">
      <alignment horizontal="center" vertical="center"/>
    </xf>
    <xf numFmtId="21" fontId="0" fillId="7" borderId="0" xfId="0" applyNumberFormat="1" applyFill="1" applyAlignment="1">
      <alignment horizontal="center" vertical="center"/>
    </xf>
    <xf numFmtId="167" fontId="0" fillId="7" borderId="7" xfId="0" applyNumberFormat="1" applyFill="1" applyBorder="1" applyAlignment="1">
      <alignment horizontal="left" vertical="center"/>
    </xf>
    <xf numFmtId="0" fontId="0" fillId="7" borderId="8" xfId="0" applyFill="1" applyBorder="1" applyAlignment="1">
      <alignment vertical="center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/>
    <xf numFmtId="0" fontId="2" fillId="3" borderId="9" xfId="0" applyFont="1" applyFill="1" applyBorder="1"/>
    <xf numFmtId="164" fontId="0" fillId="0" borderId="0" xfId="0" applyNumberFormat="1"/>
    <xf numFmtId="0" fontId="2" fillId="3" borderId="29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/>
    <xf numFmtId="0" fontId="0" fillId="7" borderId="8" xfId="0" applyFill="1" applyBorder="1" applyAlignment="1">
      <alignment horizontal="left" vertical="center"/>
    </xf>
    <xf numFmtId="0" fontId="4" fillId="7" borderId="8" xfId="0" applyFont="1" applyFill="1" applyBorder="1" applyAlignment="1">
      <alignment vertical="center" wrapText="1"/>
    </xf>
    <xf numFmtId="164" fontId="0" fillId="7" borderId="9" xfId="1" applyNumberFormat="1" applyFont="1" applyFill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2" fillId="7" borderId="10" xfId="0" applyFont="1" applyFill="1" applyBorder="1" applyAlignment="1">
      <alignment horizontal="left" wrapText="1"/>
    </xf>
    <xf numFmtId="0" fontId="0" fillId="7" borderId="11" xfId="0" applyFill="1" applyBorder="1" applyAlignment="1">
      <alignment horizontal="left"/>
    </xf>
    <xf numFmtId="164" fontId="0" fillId="7" borderId="13" xfId="1" applyNumberFormat="1" applyFont="1" applyFill="1" applyBorder="1" applyAlignment="1">
      <alignment horizontal="center" vertical="top"/>
    </xf>
    <xf numFmtId="167" fontId="0" fillId="7" borderId="10" xfId="0" applyNumberFormat="1" applyFill="1" applyBorder="1" applyAlignment="1">
      <alignment horizontal="left" vertical="center"/>
    </xf>
    <xf numFmtId="0" fontId="0" fillId="7" borderId="0" xfId="0" applyFill="1" applyAlignment="1">
      <alignment vertical="center"/>
    </xf>
    <xf numFmtId="164" fontId="0" fillId="7" borderId="0" xfId="1" applyNumberFormat="1" applyFont="1" applyFill="1"/>
    <xf numFmtId="14" fontId="0" fillId="7" borderId="10" xfId="0" applyNumberFormat="1" applyFill="1" applyBorder="1" applyAlignment="1">
      <alignment horizontal="left" vertical="center"/>
    </xf>
    <xf numFmtId="1" fontId="0" fillId="7" borderId="0" xfId="0" applyNumberFormat="1" applyFill="1" applyAlignment="1">
      <alignment horizontal="center" vertical="center"/>
    </xf>
    <xf numFmtId="0" fontId="4" fillId="7" borderId="11" xfId="0" applyFont="1" applyFill="1" applyBorder="1" applyAlignment="1">
      <alignment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14" fontId="0" fillId="7" borderId="12" xfId="0" applyNumberFormat="1" applyFill="1" applyBorder="1" applyAlignment="1">
      <alignment horizontal="left" vertical="center"/>
    </xf>
    <xf numFmtId="0" fontId="0" fillId="7" borderId="13" xfId="0" applyFill="1" applyBorder="1" applyAlignment="1">
      <alignment vertical="center"/>
    </xf>
    <xf numFmtId="0" fontId="0" fillId="7" borderId="13" xfId="0" applyFill="1" applyBorder="1" applyAlignment="1">
      <alignment horizontal="center" vertical="center"/>
    </xf>
    <xf numFmtId="1" fontId="0" fillId="7" borderId="13" xfId="0" applyNumberFormat="1" applyFill="1" applyBorder="1" applyAlignment="1">
      <alignment horizontal="center" vertical="center"/>
    </xf>
    <xf numFmtId="164" fontId="2" fillId="7" borderId="0" xfId="0" applyNumberFormat="1" applyFont="1" applyFill="1"/>
    <xf numFmtId="0" fontId="2" fillId="9" borderId="14" xfId="0" applyFont="1" applyFill="1" applyBorder="1"/>
    <xf numFmtId="0" fontId="2" fillId="7" borderId="10" xfId="0" applyFont="1" applyFill="1" applyBorder="1" applyAlignment="1">
      <alignment horizontal="left" vertical="center" wrapText="1"/>
    </xf>
    <xf numFmtId="0" fontId="2" fillId="7" borderId="10" xfId="0" applyFont="1" applyFill="1" applyBorder="1" applyAlignment="1">
      <alignment horizontal="left" vertical="center"/>
    </xf>
    <xf numFmtId="0" fontId="8" fillId="7" borderId="11" xfId="0" applyFont="1" applyFill="1" applyBorder="1" applyAlignment="1">
      <alignment horizontal="left" wrapText="1"/>
    </xf>
    <xf numFmtId="4" fontId="0" fillId="7" borderId="9" xfId="0" applyNumberFormat="1" applyFill="1" applyBorder="1" applyAlignment="1">
      <alignment horizontal="center" vertical="center"/>
    </xf>
    <xf numFmtId="2" fontId="2" fillId="8" borderId="14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10" fillId="7" borderId="11" xfId="0" applyFont="1" applyFill="1" applyBorder="1" applyAlignment="1">
      <alignment wrapText="1"/>
    </xf>
    <xf numFmtId="0" fontId="6" fillId="7" borderId="11" xfId="0" applyFont="1" applyFill="1" applyBorder="1" applyAlignment="1">
      <alignment horizontal="left"/>
    </xf>
    <xf numFmtId="0" fontId="0" fillId="7" borderId="11" xfId="0" applyFill="1" applyBorder="1" applyAlignment="1">
      <alignment horizontal="center"/>
    </xf>
    <xf numFmtId="1" fontId="0" fillId="7" borderId="11" xfId="0" applyNumberFormat="1" applyFill="1" applyBorder="1" applyAlignment="1">
      <alignment vertical="center"/>
    </xf>
    <xf numFmtId="14" fontId="0" fillId="7" borderId="12" xfId="0" applyNumberFormat="1" applyFill="1" applyBorder="1" applyAlignment="1">
      <alignment horizontal="left"/>
    </xf>
    <xf numFmtId="0" fontId="0" fillId="7" borderId="13" xfId="0" applyFill="1" applyBorder="1" applyAlignment="1">
      <alignment horizontal="center"/>
    </xf>
    <xf numFmtId="1" fontId="0" fillId="7" borderId="13" xfId="0" applyNumberFormat="1" applyFill="1" applyBorder="1" applyAlignment="1">
      <alignment horizontal="center"/>
    </xf>
    <xf numFmtId="0" fontId="7" fillId="7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/>
    </xf>
    <xf numFmtId="0" fontId="2" fillId="2" borderId="0" xfId="0" applyFont="1" applyFill="1"/>
    <xf numFmtId="22" fontId="0" fillId="7" borderId="0" xfId="0" applyNumberFormat="1" applyFill="1" applyAlignment="1">
      <alignment vertical="center"/>
    </xf>
    <xf numFmtId="0" fontId="2" fillId="6" borderId="0" xfId="0" applyFont="1" applyFill="1"/>
    <xf numFmtId="0" fontId="2" fillId="7" borderId="7" xfId="0" applyFont="1" applyFill="1" applyBorder="1" applyAlignment="1">
      <alignment wrapText="1"/>
    </xf>
    <xf numFmtId="0" fontId="0" fillId="7" borderId="11" xfId="0" applyFill="1" applyBorder="1" applyAlignment="1">
      <alignment horizontal="left" vertical="top" wrapText="1"/>
    </xf>
    <xf numFmtId="0" fontId="2" fillId="7" borderId="11" xfId="0" applyFont="1" applyFill="1" applyBorder="1" applyAlignment="1">
      <alignment wrapText="1"/>
    </xf>
    <xf numFmtId="0" fontId="6" fillId="0" borderId="11" xfId="0" applyFont="1" applyBorder="1" applyAlignment="1">
      <alignment horizontal="left" wrapText="1"/>
    </xf>
    <xf numFmtId="0" fontId="2" fillId="7" borderId="12" xfId="0" applyFont="1" applyFill="1" applyBorder="1" applyAlignment="1">
      <alignment wrapText="1"/>
    </xf>
    <xf numFmtId="1" fontId="0" fillId="7" borderId="14" xfId="0" applyNumberFormat="1" applyFill="1" applyBorder="1" applyAlignment="1">
      <alignment horizontal="left" wrapText="1"/>
    </xf>
    <xf numFmtId="14" fontId="0" fillId="7" borderId="0" xfId="0" applyNumberFormat="1" applyFill="1" applyAlignment="1">
      <alignment horizontal="left"/>
    </xf>
    <xf numFmtId="1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wrapText="1"/>
    </xf>
    <xf numFmtId="0" fontId="9" fillId="7" borderId="11" xfId="0" applyFont="1" applyFill="1" applyBorder="1"/>
    <xf numFmtId="0" fontId="4" fillId="7" borderId="14" xfId="0" applyFont="1" applyFill="1" applyBorder="1" applyAlignment="1">
      <alignment vertical="center" wrapText="1"/>
    </xf>
    <xf numFmtId="0" fontId="7" fillId="7" borderId="8" xfId="0" applyFont="1" applyFill="1" applyBorder="1" applyAlignment="1">
      <alignment horizontal="left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wrapText="1"/>
    </xf>
    <xf numFmtId="0" fontId="2" fillId="10" borderId="9" xfId="0" applyFont="1" applyFill="1" applyBorder="1" applyAlignment="1">
      <alignment horizontal="center" wrapText="1"/>
    </xf>
    <xf numFmtId="0" fontId="2" fillId="10" borderId="32" xfId="0" applyFont="1" applyFill="1" applyBorder="1" applyAlignment="1">
      <alignment horizontal="center" wrapText="1"/>
    </xf>
    <xf numFmtId="0" fontId="2" fillId="10" borderId="6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left"/>
    </xf>
    <xf numFmtId="0" fontId="3" fillId="5" borderId="19" xfId="0" applyFont="1" applyFill="1" applyBorder="1" applyAlignment="1">
      <alignment horizontal="left"/>
    </xf>
    <xf numFmtId="0" fontId="5" fillId="2" borderId="1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9" fillId="7" borderId="11" xfId="0" applyFont="1" applyFill="1" applyBorder="1" applyAlignment="1">
      <alignment wrapText="1"/>
    </xf>
    <xf numFmtId="4" fontId="0" fillId="7" borderId="0" xfId="0" applyNumberFormat="1" applyFill="1" applyAlignment="1">
      <alignment horizontal="center"/>
    </xf>
    <xf numFmtId="0" fontId="7" fillId="7" borderId="14" xfId="0" applyFont="1" applyFill="1" applyBorder="1" applyAlignment="1">
      <alignment wrapText="1"/>
    </xf>
  </cellXfs>
  <cellStyles count="4">
    <cellStyle name="Comma" xfId="1" builtinId="3"/>
    <cellStyle name="Comma 2" xfId="2" xr:uid="{0AF41558-106B-4E4A-B488-FB74206AF0FF}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6C82-5E94-453A-AAA0-062C8FF544D3}">
  <sheetPr codeName="Sheet1"/>
  <dimension ref="B2:K178"/>
  <sheetViews>
    <sheetView tabSelected="1" topLeftCell="A22" zoomScale="95" zoomScaleNormal="95" workbookViewId="0">
      <selection activeCell="B4" sqref="A1:XFD1048576"/>
    </sheetView>
  </sheetViews>
  <sheetFormatPr defaultRowHeight="15"/>
  <cols>
    <col min="1" max="1" width="5" customWidth="1"/>
    <col min="2" max="2" width="36.5703125" customWidth="1"/>
    <col min="3" max="3" width="43" customWidth="1"/>
    <col min="4" max="4" width="22.28515625" bestFit="1" customWidth="1"/>
    <col min="5" max="5" width="31.7109375" bestFit="1" customWidth="1"/>
    <col min="6" max="6" width="25.140625" customWidth="1"/>
    <col min="7" max="7" width="16.140625" customWidth="1"/>
    <col min="8" max="8" width="15.42578125" customWidth="1"/>
    <col min="9" max="9" width="12" customWidth="1"/>
    <col min="10" max="10" width="12.42578125" customWidth="1"/>
    <col min="11" max="11" width="29" customWidth="1"/>
  </cols>
  <sheetData>
    <row r="2" spans="2:7">
      <c r="C2" s="153" t="s">
        <v>144</v>
      </c>
      <c r="D2" s="154"/>
      <c r="E2" s="155"/>
    </row>
    <row r="4" spans="2:7">
      <c r="B4" s="156" t="s">
        <v>145</v>
      </c>
      <c r="C4" s="157"/>
      <c r="G4" s="3"/>
    </row>
    <row r="5" spans="2:7">
      <c r="B5" s="46" t="s">
        <v>61</v>
      </c>
      <c r="C5" s="47"/>
    </row>
    <row r="6" spans="2:7" ht="30" customHeight="1">
      <c r="B6" s="141" t="s">
        <v>146</v>
      </c>
      <c r="C6" s="147" t="s">
        <v>0</v>
      </c>
      <c r="D6" s="147" t="s">
        <v>1</v>
      </c>
      <c r="E6" s="158" t="s">
        <v>2</v>
      </c>
      <c r="F6" s="159"/>
      <c r="G6" s="145" t="s">
        <v>7</v>
      </c>
    </row>
    <row r="7" spans="2:7" ht="30">
      <c r="B7" s="142"/>
      <c r="C7" s="148"/>
      <c r="D7" s="148"/>
      <c r="E7" s="48" t="s">
        <v>49</v>
      </c>
      <c r="F7" s="48" t="s">
        <v>50</v>
      </c>
      <c r="G7" s="146"/>
    </row>
    <row r="8" spans="2:7">
      <c r="B8" s="10" t="s">
        <v>62</v>
      </c>
      <c r="C8" s="6">
        <v>249</v>
      </c>
      <c r="D8" s="5">
        <v>205585</v>
      </c>
      <c r="E8" s="5">
        <v>5045.829999999999</v>
      </c>
      <c r="F8" s="5">
        <v>10899.639999999994</v>
      </c>
      <c r="G8" s="11">
        <f>+D8-E8-F8</f>
        <v>189639.53000000003</v>
      </c>
    </row>
    <row r="9" spans="2:7">
      <c r="B9" s="10" t="s">
        <v>3</v>
      </c>
      <c r="C9" s="6">
        <v>246</v>
      </c>
      <c r="D9" s="5">
        <v>203467</v>
      </c>
      <c r="E9" s="5">
        <v>5045.829999999999</v>
      </c>
      <c r="F9" s="5">
        <v>10499.639999999994</v>
      </c>
      <c r="G9" s="11">
        <f t="shared" ref="G9:G13" si="0">+D9-E9-F9</f>
        <v>187921.53000000003</v>
      </c>
    </row>
    <row r="10" spans="2:7">
      <c r="B10" s="10" t="s">
        <v>4</v>
      </c>
      <c r="C10" s="6">
        <v>3</v>
      </c>
      <c r="D10" s="5">
        <v>2118</v>
      </c>
      <c r="E10" s="5">
        <v>0</v>
      </c>
      <c r="F10" s="5">
        <v>400</v>
      </c>
      <c r="G10" s="11">
        <f t="shared" si="0"/>
        <v>1718</v>
      </c>
    </row>
    <row r="11" spans="2:7">
      <c r="B11" s="10" t="s">
        <v>74</v>
      </c>
      <c r="C11" s="5">
        <v>3</v>
      </c>
      <c r="D11" s="5">
        <v>2118</v>
      </c>
      <c r="E11" s="5">
        <v>0</v>
      </c>
      <c r="F11" s="5">
        <v>400</v>
      </c>
      <c r="G11" s="11">
        <f t="shared" si="0"/>
        <v>1718</v>
      </c>
    </row>
    <row r="12" spans="2:7">
      <c r="B12" s="10" t="s">
        <v>5</v>
      </c>
      <c r="C12" s="99">
        <v>0</v>
      </c>
      <c r="D12" s="5">
        <v>0</v>
      </c>
      <c r="E12" s="5">
        <v>0</v>
      </c>
      <c r="F12" s="5">
        <v>0</v>
      </c>
      <c r="G12" s="11">
        <f t="shared" si="0"/>
        <v>0</v>
      </c>
    </row>
    <row r="13" spans="2:7">
      <c r="B13" s="10" t="s">
        <v>51</v>
      </c>
      <c r="C13" s="5">
        <v>0</v>
      </c>
      <c r="D13" s="5">
        <v>0</v>
      </c>
      <c r="E13" s="5">
        <v>0</v>
      </c>
      <c r="F13" s="5">
        <v>0</v>
      </c>
      <c r="G13" s="11">
        <f t="shared" si="0"/>
        <v>0</v>
      </c>
    </row>
    <row r="14" spans="2:7" ht="15.75" thickBot="1">
      <c r="B14" s="14" t="s">
        <v>6</v>
      </c>
      <c r="C14" s="96">
        <v>0</v>
      </c>
      <c r="D14" s="15"/>
      <c r="E14" s="15"/>
      <c r="F14" s="15"/>
      <c r="G14" s="16"/>
    </row>
    <row r="15" spans="2:7" ht="15.75" thickBot="1">
      <c r="B15" s="32"/>
      <c r="C15" s="42"/>
      <c r="D15" s="5"/>
      <c r="E15" s="5"/>
      <c r="F15" s="5"/>
      <c r="G15" s="5"/>
    </row>
    <row r="16" spans="2:7" ht="28.5" customHeight="1" thickBot="1">
      <c r="B16" s="26" t="s">
        <v>146</v>
      </c>
      <c r="C16" s="27" t="s">
        <v>0</v>
      </c>
      <c r="D16" s="28" t="s">
        <v>7</v>
      </c>
    </row>
    <row r="17" spans="2:6">
      <c r="B17" s="7" t="s">
        <v>8</v>
      </c>
      <c r="C17" s="8">
        <v>161</v>
      </c>
      <c r="D17" s="9">
        <v>109803.70999999999</v>
      </c>
    </row>
    <row r="18" spans="2:6">
      <c r="B18" s="10" t="s">
        <v>3</v>
      </c>
      <c r="C18" s="5">
        <v>160</v>
      </c>
      <c r="D18" s="11">
        <v>109420.70999999999</v>
      </c>
    </row>
    <row r="19" spans="2:6">
      <c r="B19" s="10" t="s">
        <v>4</v>
      </c>
      <c r="C19" s="5">
        <v>1</v>
      </c>
      <c r="D19" s="11">
        <v>383</v>
      </c>
    </row>
    <row r="20" spans="2:6">
      <c r="B20" s="10" t="s">
        <v>74</v>
      </c>
      <c r="C20" s="5">
        <v>1</v>
      </c>
      <c r="D20" s="11">
        <v>383</v>
      </c>
    </row>
    <row r="21" spans="2:6">
      <c r="B21" s="10" t="s">
        <v>102</v>
      </c>
      <c r="C21" s="5">
        <v>0</v>
      </c>
      <c r="D21" s="11">
        <v>0</v>
      </c>
    </row>
    <row r="22" spans="2:6">
      <c r="B22" s="17" t="s">
        <v>5</v>
      </c>
      <c r="C22" s="5">
        <v>0</v>
      </c>
      <c r="D22" s="11">
        <v>0</v>
      </c>
    </row>
    <row r="23" spans="2:6" ht="15.75" thickBot="1">
      <c r="B23" s="14" t="s">
        <v>9</v>
      </c>
      <c r="C23" s="24">
        <v>0</v>
      </c>
      <c r="D23" s="16"/>
    </row>
    <row r="24" spans="2:6">
      <c r="B24" s="32"/>
      <c r="C24" s="43"/>
      <c r="D24" s="5"/>
      <c r="F24" s="83"/>
    </row>
    <row r="25" spans="2:6">
      <c r="B25" s="1" t="s">
        <v>147</v>
      </c>
      <c r="C25" s="2"/>
    </row>
    <row r="26" spans="2:6" ht="15.75" thickBot="1">
      <c r="B26" s="4" t="s">
        <v>46</v>
      </c>
      <c r="C26" s="4" t="s">
        <v>47</v>
      </c>
    </row>
    <row r="27" spans="2:6">
      <c r="B27" s="18" t="s">
        <v>179</v>
      </c>
      <c r="C27" s="19" t="s">
        <v>175</v>
      </c>
    </row>
    <row r="28" spans="2:6">
      <c r="B28" s="12" t="s">
        <v>120</v>
      </c>
      <c r="C28" s="13" t="s">
        <v>176</v>
      </c>
    </row>
    <row r="29" spans="2:6">
      <c r="B29" s="12" t="s">
        <v>130</v>
      </c>
      <c r="C29" s="13" t="s">
        <v>121</v>
      </c>
    </row>
    <row r="30" spans="2:6">
      <c r="B30" s="12" t="s">
        <v>132</v>
      </c>
      <c r="C30" s="13" t="s">
        <v>177</v>
      </c>
    </row>
    <row r="31" spans="2:6">
      <c r="B31" s="12"/>
      <c r="C31" s="13" t="s">
        <v>178</v>
      </c>
    </row>
    <row r="32" spans="2:6">
      <c r="B32" s="12"/>
      <c r="C32" s="13"/>
    </row>
    <row r="33" spans="2:3">
      <c r="B33" s="12"/>
      <c r="C33" s="13"/>
    </row>
    <row r="34" spans="2:3">
      <c r="B34" s="12"/>
      <c r="C34" s="13"/>
    </row>
    <row r="35" spans="2:3" ht="15.75" thickBot="1">
      <c r="B35" s="20"/>
      <c r="C35" s="21"/>
    </row>
    <row r="36" spans="2:3">
      <c r="B36" s="6"/>
      <c r="C36" s="6"/>
    </row>
    <row r="37" spans="2:3">
      <c r="B37" s="6"/>
      <c r="C37" s="6"/>
    </row>
    <row r="38" spans="2:3">
      <c r="B38" s="164" t="s">
        <v>148</v>
      </c>
      <c r="C38" s="165"/>
    </row>
    <row r="39" spans="2:3" ht="15.75" hidden="1" thickBot="1"/>
    <row r="40" spans="2:3" hidden="1">
      <c r="B40" s="149" t="s">
        <v>125</v>
      </c>
      <c r="C40" s="150"/>
    </row>
    <row r="41" spans="2:3" hidden="1">
      <c r="B41" s="10" t="s">
        <v>105</v>
      </c>
      <c r="C41" s="71" t="s">
        <v>155</v>
      </c>
    </row>
    <row r="42" spans="2:3" hidden="1">
      <c r="B42" s="10" t="s">
        <v>106</v>
      </c>
      <c r="C42" s="13" t="s">
        <v>23</v>
      </c>
    </row>
    <row r="43" spans="2:3" hidden="1">
      <c r="B43" s="10" t="s">
        <v>107</v>
      </c>
      <c r="C43" s="95">
        <v>218725</v>
      </c>
    </row>
    <row r="44" spans="2:3" hidden="1">
      <c r="B44" s="10" t="s">
        <v>108</v>
      </c>
      <c r="C44" s="13" t="s">
        <v>156</v>
      </c>
    </row>
    <row r="45" spans="2:3" ht="43.5" hidden="1">
      <c r="B45" s="111" t="s">
        <v>109</v>
      </c>
      <c r="C45" s="177" t="s">
        <v>157</v>
      </c>
    </row>
    <row r="46" spans="2:3" hidden="1">
      <c r="B46" s="111" t="s">
        <v>155</v>
      </c>
      <c r="C46" s="138" t="s">
        <v>158</v>
      </c>
    </row>
    <row r="47" spans="2:3" hidden="1">
      <c r="B47" s="112" t="s">
        <v>110</v>
      </c>
      <c r="C47" s="113" t="s">
        <v>159</v>
      </c>
    </row>
    <row r="48" spans="2:3" hidden="1">
      <c r="B48" s="94" t="s">
        <v>111</v>
      </c>
      <c r="C48" s="118" t="s">
        <v>122</v>
      </c>
    </row>
    <row r="49" spans="2:3" hidden="1">
      <c r="B49" s="10" t="s">
        <v>112</v>
      </c>
      <c r="C49" s="71" t="s">
        <v>160</v>
      </c>
    </row>
    <row r="50" spans="2:3" hidden="1">
      <c r="B50" s="17" t="s">
        <v>113</v>
      </c>
      <c r="C50" s="71" t="s">
        <v>161</v>
      </c>
    </row>
    <row r="51" spans="2:3" hidden="1">
      <c r="B51" s="10" t="s">
        <v>114</v>
      </c>
      <c r="C51" s="117" t="s">
        <v>143</v>
      </c>
    </row>
    <row r="52" spans="2:3" ht="15.75" hidden="1" thickBot="1">
      <c r="B52" s="14" t="s">
        <v>115</v>
      </c>
      <c r="C52" s="21" t="s">
        <v>139</v>
      </c>
    </row>
    <row r="53" spans="2:3" hidden="1"/>
    <row r="54" spans="2:3" hidden="1"/>
    <row r="55" spans="2:3" hidden="1">
      <c r="B55" s="128" t="s">
        <v>133</v>
      </c>
    </row>
    <row r="56" spans="2:3" ht="15.75" hidden="1" thickBot="1">
      <c r="B56" s="151" t="s">
        <v>134</v>
      </c>
      <c r="C56" s="152"/>
    </row>
    <row r="57" spans="2:3" hidden="1">
      <c r="B57" s="129" t="s">
        <v>105</v>
      </c>
      <c r="C57" s="19" t="s">
        <v>135</v>
      </c>
    </row>
    <row r="58" spans="2:3" hidden="1">
      <c r="B58" s="17" t="s">
        <v>106</v>
      </c>
      <c r="C58" s="71" t="s">
        <v>13</v>
      </c>
    </row>
    <row r="59" spans="2:3" ht="15.75" hidden="1" customHeight="1">
      <c r="B59" s="17" t="s">
        <v>107</v>
      </c>
      <c r="C59" s="95">
        <v>69927</v>
      </c>
    </row>
    <row r="60" spans="2:3" hidden="1">
      <c r="B60" s="17" t="s">
        <v>108</v>
      </c>
      <c r="C60" s="95">
        <v>6492293289</v>
      </c>
    </row>
    <row r="61" spans="2:3" hidden="1">
      <c r="B61" s="17" t="s">
        <v>109</v>
      </c>
      <c r="C61" s="130" t="s">
        <v>138</v>
      </c>
    </row>
    <row r="62" spans="2:3" hidden="1">
      <c r="B62" s="17" t="s">
        <v>135</v>
      </c>
      <c r="C62" s="130" t="s">
        <v>162</v>
      </c>
    </row>
    <row r="63" spans="2:3" hidden="1">
      <c r="B63" s="94" t="s">
        <v>110</v>
      </c>
      <c r="C63" s="131" t="s">
        <v>136</v>
      </c>
    </row>
    <row r="64" spans="2:3" hidden="1">
      <c r="B64" s="94" t="s">
        <v>111</v>
      </c>
      <c r="C64" s="132" t="s">
        <v>122</v>
      </c>
    </row>
    <row r="65" spans="2:8" hidden="1">
      <c r="B65" s="17" t="s">
        <v>112</v>
      </c>
      <c r="C65" s="71" t="s">
        <v>163</v>
      </c>
    </row>
    <row r="66" spans="2:8" hidden="1">
      <c r="B66" s="17" t="s">
        <v>113</v>
      </c>
      <c r="C66" s="71" t="s">
        <v>164</v>
      </c>
    </row>
    <row r="67" spans="2:8" hidden="1">
      <c r="B67" s="17" t="s">
        <v>114</v>
      </c>
      <c r="C67" s="117" t="s">
        <v>165</v>
      </c>
    </row>
    <row r="68" spans="2:8" ht="15.75" hidden="1" thickBot="1">
      <c r="B68" s="133" t="s">
        <v>115</v>
      </c>
      <c r="C68" s="134" t="s">
        <v>182</v>
      </c>
    </row>
    <row r="69" spans="2:8">
      <c r="B69" s="49"/>
      <c r="C69" s="6"/>
      <c r="D69" s="6"/>
      <c r="E69" s="6"/>
    </row>
    <row r="70" spans="2:8">
      <c r="B70" s="125" t="s">
        <v>149</v>
      </c>
      <c r="C70" s="125"/>
    </row>
    <row r="71" spans="2:8" ht="15.75" thickBot="1">
      <c r="B71" s="126" t="s">
        <v>87</v>
      </c>
    </row>
    <row r="72" spans="2:8">
      <c r="B72" s="80" t="s">
        <v>10</v>
      </c>
      <c r="C72" s="81" t="s">
        <v>88</v>
      </c>
      <c r="D72" s="81" t="s">
        <v>103</v>
      </c>
      <c r="E72" s="81" t="s">
        <v>89</v>
      </c>
      <c r="F72" s="81" t="s">
        <v>90</v>
      </c>
      <c r="G72" s="81" t="s">
        <v>91</v>
      </c>
      <c r="H72" s="82" t="s">
        <v>92</v>
      </c>
    </row>
    <row r="73" spans="2:8">
      <c r="B73" s="97">
        <v>45659</v>
      </c>
      <c r="C73" s="98" t="s">
        <v>128</v>
      </c>
      <c r="D73" s="98" t="s">
        <v>116</v>
      </c>
      <c r="E73" s="124" t="s">
        <v>137</v>
      </c>
      <c r="F73" s="127">
        <v>45659.864560185182</v>
      </c>
      <c r="G73" s="98">
        <v>1</v>
      </c>
      <c r="H73" s="120">
        <v>520</v>
      </c>
    </row>
    <row r="74" spans="2:8">
      <c r="B74" s="97">
        <v>45659</v>
      </c>
      <c r="C74" s="98" t="s">
        <v>124</v>
      </c>
      <c r="D74" s="98" t="s">
        <v>116</v>
      </c>
      <c r="E74" s="124" t="s">
        <v>137</v>
      </c>
      <c r="F74" s="127">
        <v>45659.830289351848</v>
      </c>
      <c r="G74" s="98">
        <v>1</v>
      </c>
      <c r="H74" s="120">
        <v>396</v>
      </c>
    </row>
    <row r="75" spans="2:8">
      <c r="B75" s="97">
        <v>45659</v>
      </c>
      <c r="C75" s="98" t="s">
        <v>44</v>
      </c>
      <c r="D75" s="98" t="s">
        <v>116</v>
      </c>
      <c r="E75" s="124" t="s">
        <v>137</v>
      </c>
      <c r="F75" s="127">
        <v>45659.908819444441</v>
      </c>
      <c r="G75" s="98">
        <v>1</v>
      </c>
      <c r="H75" s="120">
        <v>1202</v>
      </c>
    </row>
    <row r="76" spans="2:8" ht="15.75" thickBot="1">
      <c r="B76" s="88" t="s">
        <v>93</v>
      </c>
      <c r="C76" s="89"/>
      <c r="D76" s="89"/>
      <c r="E76" s="89"/>
      <c r="F76" s="89"/>
      <c r="G76" s="89">
        <f>SUM(G73:G75)</f>
        <v>3</v>
      </c>
      <c r="H76" s="110">
        <f>SUM(H73:H75)</f>
        <v>2118</v>
      </c>
    </row>
    <row r="77" spans="2:8">
      <c r="B77" s="66"/>
      <c r="C77" s="32"/>
      <c r="D77" s="32"/>
      <c r="E77" s="32"/>
      <c r="F77" s="32"/>
      <c r="G77" s="109"/>
      <c r="H77" s="6"/>
    </row>
    <row r="78" spans="2:8" ht="15.75" thickBot="1">
      <c r="B78" s="37" t="s">
        <v>100</v>
      </c>
      <c r="C78" s="6"/>
      <c r="D78" s="6"/>
      <c r="E78" s="6"/>
      <c r="F78" s="6"/>
      <c r="G78" s="6"/>
      <c r="H78" s="6"/>
    </row>
    <row r="79" spans="2:8" ht="15.75" thickBot="1">
      <c r="B79" s="80" t="s">
        <v>10</v>
      </c>
      <c r="C79" s="81" t="s">
        <v>88</v>
      </c>
      <c r="D79" s="81" t="s">
        <v>103</v>
      </c>
      <c r="E79" s="81" t="s">
        <v>89</v>
      </c>
      <c r="F79" s="81" t="s">
        <v>90</v>
      </c>
      <c r="G79" s="81" t="s">
        <v>91</v>
      </c>
      <c r="H79" s="82" t="s">
        <v>92</v>
      </c>
    </row>
    <row r="80" spans="2:8">
      <c r="B80" s="78">
        <v>45659</v>
      </c>
      <c r="C80" s="90" t="s">
        <v>30</v>
      </c>
      <c r="D80" s="90" t="s">
        <v>116</v>
      </c>
      <c r="E80" s="140" t="s">
        <v>137</v>
      </c>
      <c r="F80" s="91" t="s">
        <v>154</v>
      </c>
      <c r="G80" s="79">
        <v>1</v>
      </c>
      <c r="H80" s="92">
        <v>383</v>
      </c>
    </row>
    <row r="81" spans="2:8" ht="15.75" thickBot="1">
      <c r="B81" s="88" t="s">
        <v>93</v>
      </c>
      <c r="C81" s="89"/>
      <c r="D81" s="89"/>
      <c r="E81" s="89"/>
      <c r="F81" s="89"/>
      <c r="G81" s="89">
        <f>SUM(G80:G80)</f>
        <v>1</v>
      </c>
      <c r="H81" s="89">
        <f>SUM(H80:H80)</f>
        <v>383</v>
      </c>
    </row>
    <row r="82" spans="2:8" ht="15.75" thickBot="1">
      <c r="B82" s="49"/>
      <c r="C82" s="32"/>
      <c r="D82" s="32"/>
      <c r="E82" s="32"/>
      <c r="F82" s="32"/>
      <c r="G82" s="32"/>
    </row>
    <row r="83" spans="2:8" ht="15.75" thickBot="1">
      <c r="B83" s="168" t="s">
        <v>151</v>
      </c>
      <c r="C83" s="169"/>
      <c r="D83" s="169"/>
      <c r="E83" s="170"/>
      <c r="F83" s="3"/>
      <c r="G83" s="29"/>
    </row>
    <row r="84" spans="2:8" ht="36.75" customHeight="1" thickBot="1">
      <c r="B84" s="84" t="s">
        <v>11</v>
      </c>
      <c r="C84" s="85" t="s">
        <v>52</v>
      </c>
      <c r="D84" s="86" t="s">
        <v>53</v>
      </c>
      <c r="E84" s="87" t="s">
        <v>54</v>
      </c>
      <c r="F84" s="3"/>
      <c r="G84" s="29"/>
    </row>
    <row r="85" spans="2:8">
      <c r="B85" s="12" t="s">
        <v>22</v>
      </c>
      <c r="C85" s="6" t="s">
        <v>55</v>
      </c>
      <c r="D85" s="58">
        <v>11</v>
      </c>
      <c r="E85" s="59">
        <v>7</v>
      </c>
      <c r="F85" s="3"/>
      <c r="G85" s="29"/>
    </row>
    <row r="86" spans="2:8">
      <c r="B86" s="12" t="s">
        <v>23</v>
      </c>
      <c r="C86" s="6" t="s">
        <v>55</v>
      </c>
      <c r="D86" s="58">
        <v>10</v>
      </c>
      <c r="E86" s="59">
        <v>7</v>
      </c>
      <c r="F86" s="3"/>
      <c r="G86" s="29"/>
    </row>
    <row r="87" spans="2:8">
      <c r="B87" s="12" t="s">
        <v>48</v>
      </c>
      <c r="C87" s="6" t="s">
        <v>55</v>
      </c>
      <c r="D87" s="58">
        <v>4</v>
      </c>
      <c r="E87" s="59">
        <v>3</v>
      </c>
      <c r="F87" s="3"/>
    </row>
    <row r="88" spans="2:8">
      <c r="B88" s="12" t="s">
        <v>24</v>
      </c>
      <c r="C88" s="6" t="s">
        <v>55</v>
      </c>
      <c r="D88" s="58">
        <v>8</v>
      </c>
      <c r="E88" s="59">
        <v>6</v>
      </c>
      <c r="F88" s="3"/>
    </row>
    <row r="89" spans="2:8">
      <c r="B89" s="12" t="s">
        <v>25</v>
      </c>
      <c r="C89" s="6" t="s">
        <v>55</v>
      </c>
      <c r="D89" s="58">
        <v>8</v>
      </c>
      <c r="E89" s="59">
        <v>7</v>
      </c>
      <c r="F89" s="3"/>
    </row>
    <row r="90" spans="2:8">
      <c r="B90" s="12" t="s">
        <v>14</v>
      </c>
      <c r="C90" s="6" t="s">
        <v>56</v>
      </c>
      <c r="D90" s="58">
        <v>5</v>
      </c>
      <c r="E90" s="59">
        <v>1</v>
      </c>
      <c r="F90" s="3"/>
    </row>
    <row r="91" spans="2:8">
      <c r="B91" s="12" t="s">
        <v>15</v>
      </c>
      <c r="C91" s="6" t="s">
        <v>56</v>
      </c>
      <c r="D91" s="58">
        <v>25</v>
      </c>
      <c r="E91" s="59">
        <v>15</v>
      </c>
      <c r="F91" s="3"/>
    </row>
    <row r="92" spans="2:8">
      <c r="B92" s="20" t="s">
        <v>26</v>
      </c>
      <c r="C92" s="23" t="s">
        <v>56</v>
      </c>
      <c r="D92" s="60">
        <v>13</v>
      </c>
      <c r="E92" s="61">
        <v>4</v>
      </c>
      <c r="F92" s="3"/>
    </row>
    <row r="93" spans="2:8">
      <c r="B93" s="30" t="s">
        <v>73</v>
      </c>
      <c r="C93" s="31"/>
      <c r="D93" s="62">
        <f>+AVERAGE(D85:D92)</f>
        <v>10.5</v>
      </c>
      <c r="E93" s="63">
        <f>+AVERAGE(E85:E92)</f>
        <v>6.25</v>
      </c>
      <c r="F93" s="3"/>
    </row>
    <row r="94" spans="2:8">
      <c r="B94" s="12" t="s">
        <v>126</v>
      </c>
      <c r="C94" s="6" t="s">
        <v>57</v>
      </c>
      <c r="D94" s="58">
        <v>9</v>
      </c>
      <c r="E94" s="59">
        <v>5</v>
      </c>
      <c r="F94" s="3"/>
    </row>
    <row r="95" spans="2:8">
      <c r="B95" s="12" t="s">
        <v>27</v>
      </c>
      <c r="C95" s="6" t="s">
        <v>57</v>
      </c>
      <c r="D95" s="58">
        <v>7</v>
      </c>
      <c r="E95" s="59">
        <v>14</v>
      </c>
      <c r="F95" s="3"/>
    </row>
    <row r="96" spans="2:8">
      <c r="B96" s="12" t="s">
        <v>127</v>
      </c>
      <c r="C96" s="6" t="s">
        <v>57</v>
      </c>
      <c r="D96" s="58">
        <v>3</v>
      </c>
      <c r="E96" s="59">
        <v>13</v>
      </c>
      <c r="F96" s="3"/>
    </row>
    <row r="97" spans="2:6">
      <c r="B97" s="12" t="s">
        <v>28</v>
      </c>
      <c r="C97" s="6" t="s">
        <v>57</v>
      </c>
      <c r="D97" s="58">
        <v>19</v>
      </c>
      <c r="E97" s="59">
        <v>11</v>
      </c>
      <c r="F97" s="3"/>
    </row>
    <row r="98" spans="2:6">
      <c r="B98" s="12" t="s">
        <v>12</v>
      </c>
      <c r="C98" s="6" t="s">
        <v>57</v>
      </c>
      <c r="D98" s="58">
        <v>8</v>
      </c>
      <c r="E98" s="59">
        <v>8</v>
      </c>
      <c r="F98" s="3"/>
    </row>
    <row r="99" spans="2:6">
      <c r="B99" s="12" t="s">
        <v>29</v>
      </c>
      <c r="C99" s="6" t="s">
        <v>57</v>
      </c>
      <c r="D99" s="58">
        <v>7</v>
      </c>
      <c r="E99" s="59">
        <v>6</v>
      </c>
      <c r="F99" s="3"/>
    </row>
    <row r="100" spans="2:6">
      <c r="B100" s="12" t="s">
        <v>104</v>
      </c>
      <c r="C100" s="6" t="s">
        <v>57</v>
      </c>
      <c r="D100" s="58">
        <v>15</v>
      </c>
      <c r="E100" s="59">
        <v>5</v>
      </c>
      <c r="F100" s="3"/>
    </row>
    <row r="101" spans="2:6" ht="15.75" thickBot="1">
      <c r="B101" s="12" t="s">
        <v>16</v>
      </c>
      <c r="C101" s="6" t="s">
        <v>57</v>
      </c>
      <c r="D101" s="58">
        <v>17</v>
      </c>
      <c r="E101" s="59">
        <v>13</v>
      </c>
      <c r="F101" s="3"/>
    </row>
    <row r="102" spans="2:6" ht="15.75" thickBot="1">
      <c r="B102" s="30" t="s">
        <v>73</v>
      </c>
      <c r="C102" s="31"/>
      <c r="D102" s="62">
        <f>+AVERAGE(D94:D101)</f>
        <v>10.625</v>
      </c>
      <c r="E102" s="63">
        <f>+AVERAGE(E94:E101)</f>
        <v>9.375</v>
      </c>
      <c r="F102" s="3"/>
    </row>
    <row r="103" spans="2:6">
      <c r="B103" s="12" t="s">
        <v>30</v>
      </c>
      <c r="C103" s="6" t="s">
        <v>58</v>
      </c>
      <c r="D103" s="58">
        <v>17</v>
      </c>
      <c r="E103" s="59">
        <v>18</v>
      </c>
      <c r="F103" s="3"/>
    </row>
    <row r="104" spans="2:6">
      <c r="B104" s="12" t="s">
        <v>20</v>
      </c>
      <c r="C104" s="6" t="s">
        <v>58</v>
      </c>
      <c r="D104" s="58">
        <v>9</v>
      </c>
      <c r="E104" s="59">
        <v>16</v>
      </c>
      <c r="F104" s="3"/>
    </row>
    <row r="105" spans="2:6">
      <c r="B105" s="12" t="s">
        <v>18</v>
      </c>
      <c r="C105" s="6" t="s">
        <v>58</v>
      </c>
      <c r="D105" s="58">
        <v>21</v>
      </c>
      <c r="E105" s="59">
        <v>18</v>
      </c>
      <c r="F105" s="3"/>
    </row>
    <row r="106" spans="2:6">
      <c r="B106" s="12" t="s">
        <v>31</v>
      </c>
      <c r="C106" s="6" t="s">
        <v>58</v>
      </c>
      <c r="D106" s="58">
        <v>10</v>
      </c>
      <c r="E106" s="59">
        <v>5</v>
      </c>
      <c r="F106" s="3"/>
    </row>
    <row r="107" spans="2:6">
      <c r="B107" s="12" t="s">
        <v>17</v>
      </c>
      <c r="C107" s="6" t="s">
        <v>58</v>
      </c>
      <c r="D107" s="58">
        <v>12</v>
      </c>
      <c r="E107" s="59">
        <v>11</v>
      </c>
      <c r="F107" s="3"/>
    </row>
    <row r="108" spans="2:6">
      <c r="B108" s="12" t="s">
        <v>19</v>
      </c>
      <c r="C108" s="6" t="s">
        <v>58</v>
      </c>
      <c r="D108" s="58">
        <v>5</v>
      </c>
      <c r="E108" s="59">
        <v>5</v>
      </c>
      <c r="F108" s="3"/>
    </row>
    <row r="109" spans="2:6">
      <c r="B109" s="12" t="s">
        <v>124</v>
      </c>
      <c r="C109" s="6" t="s">
        <v>58</v>
      </c>
      <c r="D109" s="58">
        <v>27</v>
      </c>
      <c r="E109" s="59">
        <v>21</v>
      </c>
      <c r="F109" s="3"/>
    </row>
    <row r="110" spans="2:6" ht="15.75" thickBot="1">
      <c r="B110" s="12" t="s">
        <v>32</v>
      </c>
      <c r="C110" s="6" t="s">
        <v>58</v>
      </c>
      <c r="D110" s="58">
        <v>30</v>
      </c>
      <c r="E110" s="59">
        <v>21</v>
      </c>
      <c r="F110" s="3"/>
    </row>
    <row r="111" spans="2:6" ht="15.75" thickBot="1">
      <c r="B111" s="30" t="s">
        <v>73</v>
      </c>
      <c r="C111" s="31"/>
      <c r="D111" s="62">
        <f>+AVERAGE(D103:D110)</f>
        <v>16.375</v>
      </c>
      <c r="E111" s="63">
        <v>9</v>
      </c>
      <c r="F111" s="3"/>
    </row>
    <row r="112" spans="2:6">
      <c r="B112" s="12" t="s">
        <v>33</v>
      </c>
      <c r="C112" s="6" t="s">
        <v>59</v>
      </c>
      <c r="D112" s="58">
        <v>4</v>
      </c>
      <c r="E112" s="59">
        <v>6</v>
      </c>
      <c r="F112" s="3"/>
    </row>
    <row r="113" spans="2:6">
      <c r="B113" s="12" t="s">
        <v>34</v>
      </c>
      <c r="C113" s="6" t="s">
        <v>59</v>
      </c>
      <c r="D113" s="58">
        <v>10</v>
      </c>
      <c r="E113" s="59">
        <v>2</v>
      </c>
      <c r="F113" s="3"/>
    </row>
    <row r="114" spans="2:6">
      <c r="B114" s="12" t="s">
        <v>35</v>
      </c>
      <c r="C114" s="6" t="s">
        <v>59</v>
      </c>
      <c r="D114" s="58">
        <v>7</v>
      </c>
      <c r="E114" s="59">
        <v>7</v>
      </c>
      <c r="F114" s="3"/>
    </row>
    <row r="115" spans="2:6">
      <c r="B115" s="12" t="s">
        <v>36</v>
      </c>
      <c r="C115" s="6" t="s">
        <v>59</v>
      </c>
      <c r="D115" s="58">
        <v>2</v>
      </c>
      <c r="E115" s="59">
        <v>3</v>
      </c>
      <c r="F115" s="3"/>
    </row>
    <row r="116" spans="2:6">
      <c r="B116" s="12" t="s">
        <v>128</v>
      </c>
      <c r="C116" s="6" t="s">
        <v>59</v>
      </c>
      <c r="D116" s="58">
        <v>3</v>
      </c>
      <c r="E116" s="59">
        <v>1</v>
      </c>
      <c r="F116" s="3"/>
    </row>
    <row r="117" spans="2:6">
      <c r="B117" s="12" t="s">
        <v>37</v>
      </c>
      <c r="C117" s="6" t="s">
        <v>59</v>
      </c>
      <c r="D117" s="58">
        <v>15</v>
      </c>
      <c r="E117" s="59">
        <v>14</v>
      </c>
      <c r="F117" s="3"/>
    </row>
    <row r="118" spans="2:6">
      <c r="B118" s="12" t="s">
        <v>129</v>
      </c>
      <c r="C118" s="6" t="s">
        <v>59</v>
      </c>
      <c r="D118" s="58">
        <v>6</v>
      </c>
      <c r="E118" s="59">
        <v>4</v>
      </c>
      <c r="F118" s="3"/>
    </row>
    <row r="119" spans="2:6">
      <c r="B119" s="12" t="s">
        <v>38</v>
      </c>
      <c r="C119" s="6" t="s">
        <v>59</v>
      </c>
      <c r="D119" s="58">
        <v>7</v>
      </c>
      <c r="E119" s="59">
        <v>15</v>
      </c>
      <c r="F119" s="3"/>
    </row>
    <row r="120" spans="2:6" ht="15.75" thickBot="1">
      <c r="B120" s="12" t="s">
        <v>39</v>
      </c>
      <c r="C120" s="6" t="s">
        <v>59</v>
      </c>
      <c r="D120" s="58">
        <v>3</v>
      </c>
      <c r="E120" s="59">
        <v>2</v>
      </c>
      <c r="F120" s="3"/>
    </row>
    <row r="121" spans="2:6" ht="15.75" thickBot="1">
      <c r="B121" s="30" t="s">
        <v>73</v>
      </c>
      <c r="C121" s="31"/>
      <c r="D121" s="62">
        <f>+AVERAGE(D112:D120)</f>
        <v>6.333333333333333</v>
      </c>
      <c r="E121" s="63">
        <f>+AVERAGE(E112:E120)</f>
        <v>6</v>
      </c>
      <c r="F121" s="3"/>
    </row>
    <row r="122" spans="2:6">
      <c r="B122" s="12" t="s">
        <v>13</v>
      </c>
      <c r="C122" s="6" t="s">
        <v>60</v>
      </c>
      <c r="D122" s="58">
        <v>6</v>
      </c>
      <c r="E122" s="59">
        <v>2</v>
      </c>
      <c r="F122" s="3"/>
    </row>
    <row r="123" spans="2:6">
      <c r="B123" s="12" t="s">
        <v>40</v>
      </c>
      <c r="C123" s="6" t="s">
        <v>60</v>
      </c>
      <c r="D123" s="58">
        <v>3</v>
      </c>
      <c r="E123" s="59">
        <v>2</v>
      </c>
      <c r="F123" s="3"/>
    </row>
    <row r="124" spans="2:6">
      <c r="B124" s="12" t="s">
        <v>41</v>
      </c>
      <c r="C124" s="6" t="s">
        <v>60</v>
      </c>
      <c r="D124" s="58">
        <v>11</v>
      </c>
      <c r="E124" s="59">
        <v>5</v>
      </c>
      <c r="F124" s="3"/>
    </row>
    <row r="125" spans="2:6">
      <c r="B125" s="12" t="s">
        <v>42</v>
      </c>
      <c r="C125" s="6" t="s">
        <v>60</v>
      </c>
      <c r="D125" s="58">
        <v>1</v>
      </c>
      <c r="E125" s="59">
        <v>0</v>
      </c>
      <c r="F125" s="3"/>
    </row>
    <row r="126" spans="2:6">
      <c r="B126" s="12" t="s">
        <v>43</v>
      </c>
      <c r="C126" s="6" t="s">
        <v>60</v>
      </c>
      <c r="D126" s="58">
        <v>14</v>
      </c>
      <c r="E126" s="59">
        <v>5</v>
      </c>
      <c r="F126" s="3"/>
    </row>
    <row r="127" spans="2:6">
      <c r="B127" s="12" t="s">
        <v>44</v>
      </c>
      <c r="C127" s="6" t="s">
        <v>60</v>
      </c>
      <c r="D127" s="58">
        <v>9</v>
      </c>
      <c r="E127" s="59">
        <v>0</v>
      </c>
      <c r="F127" s="3"/>
    </row>
    <row r="128" spans="2:6">
      <c r="B128" s="12" t="s">
        <v>21</v>
      </c>
      <c r="C128" s="6" t="s">
        <v>60</v>
      </c>
      <c r="D128" s="58">
        <v>11</v>
      </c>
      <c r="E128" s="59">
        <v>4</v>
      </c>
      <c r="F128" s="3"/>
    </row>
    <row r="129" spans="2:6" ht="15.75" thickBot="1">
      <c r="B129" s="20" t="s">
        <v>45</v>
      </c>
      <c r="C129" s="23" t="s">
        <v>60</v>
      </c>
      <c r="D129" s="60">
        <v>13</v>
      </c>
      <c r="E129" s="61">
        <v>18</v>
      </c>
      <c r="F129" s="3"/>
    </row>
    <row r="130" spans="2:6" ht="15.75" thickBot="1">
      <c r="B130" s="30" t="s">
        <v>73</v>
      </c>
      <c r="C130" s="31"/>
      <c r="D130" s="62">
        <f>+AVERAGE(D122:D129)</f>
        <v>8.5</v>
      </c>
      <c r="E130" s="62">
        <f>+AVERAGE(E122:E129)</f>
        <v>4.5</v>
      </c>
      <c r="F130" s="3"/>
    </row>
    <row r="131" spans="2:6">
      <c r="B131" s="3"/>
      <c r="D131" s="67"/>
      <c r="E131" s="67"/>
      <c r="F131" s="3"/>
    </row>
    <row r="132" spans="2:6">
      <c r="B132" s="3"/>
      <c r="D132" s="67"/>
      <c r="E132" s="67"/>
      <c r="F132" s="3"/>
    </row>
    <row r="133" spans="2:6">
      <c r="C133" s="153" t="s">
        <v>150</v>
      </c>
      <c r="D133" s="154"/>
      <c r="E133" s="155"/>
    </row>
    <row r="134" spans="2:6" ht="15.75" thickBot="1"/>
    <row r="135" spans="2:6" ht="15.75" thickBot="1">
      <c r="B135" s="166" t="s">
        <v>75</v>
      </c>
      <c r="C135" s="167"/>
    </row>
    <row r="136" spans="2:6" ht="15.75" thickBot="1">
      <c r="B136" s="74" t="s">
        <v>10</v>
      </c>
      <c r="C136" s="75" t="s">
        <v>123</v>
      </c>
      <c r="D136" s="75" t="s">
        <v>11</v>
      </c>
      <c r="E136" s="75" t="s">
        <v>77</v>
      </c>
      <c r="F136" s="57" t="s">
        <v>78</v>
      </c>
    </row>
    <row r="137" spans="2:6">
      <c r="B137" s="68">
        <v>45659</v>
      </c>
      <c r="C137" s="6" t="s">
        <v>167</v>
      </c>
      <c r="D137" s="6" t="s">
        <v>40</v>
      </c>
      <c r="E137" s="6" t="s">
        <v>170</v>
      </c>
      <c r="F137" s="72">
        <v>434</v>
      </c>
    </row>
    <row r="138" spans="2:6">
      <c r="B138" s="68">
        <v>45659</v>
      </c>
      <c r="C138" s="6" t="s">
        <v>168</v>
      </c>
      <c r="D138" s="6" t="s">
        <v>40</v>
      </c>
      <c r="E138" s="6" t="s">
        <v>171</v>
      </c>
      <c r="F138" s="72">
        <v>450</v>
      </c>
    </row>
    <row r="139" spans="2:6">
      <c r="B139" s="68">
        <v>45659</v>
      </c>
      <c r="C139" s="6" t="s">
        <v>169</v>
      </c>
      <c r="D139" s="6" t="s">
        <v>118</v>
      </c>
      <c r="E139" s="6" t="s">
        <v>172</v>
      </c>
      <c r="F139" s="72">
        <v>576</v>
      </c>
    </row>
    <row r="140" spans="2:6" ht="15.75" thickBot="1">
      <c r="B140" s="50" t="s">
        <v>79</v>
      </c>
      <c r="C140" s="51"/>
      <c r="D140" s="51"/>
      <c r="E140" s="51"/>
      <c r="F140" s="55">
        <f>SUM(F137:F137)</f>
        <v>434</v>
      </c>
    </row>
    <row r="141" spans="2:6" ht="15.75" thickBot="1">
      <c r="B141" s="32"/>
      <c r="C141" s="32"/>
      <c r="D141" s="32"/>
      <c r="E141" s="32"/>
      <c r="F141" s="32"/>
    </row>
    <row r="142" spans="2:6" ht="15.75" thickBot="1">
      <c r="B142" s="162" t="s">
        <v>80</v>
      </c>
      <c r="C142" s="163"/>
    </row>
    <row r="143" spans="2:6" ht="15.75" thickBot="1">
      <c r="B143" s="38" t="s">
        <v>10</v>
      </c>
      <c r="C143" s="39" t="s">
        <v>11</v>
      </c>
      <c r="D143" s="45" t="s">
        <v>81</v>
      </c>
      <c r="E143" s="45" t="s">
        <v>82</v>
      </c>
      <c r="F143" s="57" t="s">
        <v>83</v>
      </c>
    </row>
    <row r="144" spans="2:6">
      <c r="B144" s="40">
        <v>45659</v>
      </c>
      <c r="C144" s="22" t="s">
        <v>33</v>
      </c>
      <c r="D144" s="64">
        <v>1120</v>
      </c>
      <c r="E144" s="64">
        <v>168</v>
      </c>
      <c r="F144" s="44">
        <f>E144/D144</f>
        <v>0.15</v>
      </c>
    </row>
    <row r="145" spans="2:6">
      <c r="B145" s="41">
        <v>45659</v>
      </c>
      <c r="C145" s="6" t="s">
        <v>34</v>
      </c>
      <c r="D145" s="43">
        <v>1250</v>
      </c>
      <c r="E145" s="43">
        <v>115</v>
      </c>
      <c r="F145" s="44">
        <f t="shared" ref="F145:F165" si="1">E145/D145</f>
        <v>9.1999999999999998E-2</v>
      </c>
    </row>
    <row r="146" spans="2:6">
      <c r="B146" s="41">
        <v>45659</v>
      </c>
      <c r="C146" s="6" t="s">
        <v>35</v>
      </c>
      <c r="D146" s="43">
        <v>276</v>
      </c>
      <c r="E146" s="43">
        <v>69</v>
      </c>
      <c r="F146" s="44">
        <f t="shared" si="1"/>
        <v>0.25</v>
      </c>
    </row>
    <row r="147" spans="2:6">
      <c r="B147" s="41">
        <v>45659</v>
      </c>
      <c r="C147" s="6" t="s">
        <v>118</v>
      </c>
      <c r="D147" s="43">
        <v>970</v>
      </c>
      <c r="E147" s="43">
        <v>145.5</v>
      </c>
      <c r="F147" s="44">
        <f t="shared" si="1"/>
        <v>0.15</v>
      </c>
    </row>
    <row r="148" spans="2:6">
      <c r="B148" s="41">
        <v>45659</v>
      </c>
      <c r="C148" s="6" t="s">
        <v>13</v>
      </c>
      <c r="D148" s="43">
        <v>1350</v>
      </c>
      <c r="E148" s="43">
        <v>135</v>
      </c>
      <c r="F148" s="44">
        <f t="shared" si="1"/>
        <v>0.1</v>
      </c>
    </row>
    <row r="149" spans="2:6">
      <c r="B149" s="41">
        <v>45659</v>
      </c>
      <c r="C149" s="6" t="s">
        <v>117</v>
      </c>
      <c r="D149" s="43">
        <v>534266.01</v>
      </c>
      <c r="E149" s="43">
        <v>160279.81000000003</v>
      </c>
      <c r="F149" s="44">
        <f t="shared" si="1"/>
        <v>0.30000001310208751</v>
      </c>
    </row>
    <row r="150" spans="2:6">
      <c r="B150" s="41">
        <v>45659</v>
      </c>
      <c r="C150" s="6" t="s">
        <v>23</v>
      </c>
      <c r="D150" s="43">
        <v>11660</v>
      </c>
      <c r="E150" s="43">
        <v>233.2</v>
      </c>
      <c r="F150" s="44">
        <f t="shared" si="1"/>
        <v>0.02</v>
      </c>
    </row>
    <row r="151" spans="2:6">
      <c r="B151" s="41">
        <v>45659</v>
      </c>
      <c r="C151" s="6" t="s">
        <v>18</v>
      </c>
      <c r="D151" s="43">
        <v>17048.7</v>
      </c>
      <c r="E151" s="43">
        <v>1610.7299999999998</v>
      </c>
      <c r="F151" s="44">
        <f t="shared" si="1"/>
        <v>9.4478171356173771E-2</v>
      </c>
    </row>
    <row r="152" spans="2:6">
      <c r="B152" s="41">
        <v>45659</v>
      </c>
      <c r="C152" s="6" t="s">
        <v>41</v>
      </c>
      <c r="D152" s="43">
        <v>5908</v>
      </c>
      <c r="E152" s="43">
        <v>137.18</v>
      </c>
      <c r="F152" s="44">
        <f t="shared" si="1"/>
        <v>2.3219363574813814E-2</v>
      </c>
    </row>
    <row r="153" spans="2:6">
      <c r="B153" s="41">
        <v>45659</v>
      </c>
      <c r="C153" s="6" t="s">
        <v>42</v>
      </c>
      <c r="D153" s="43">
        <v>2725.1299999999997</v>
      </c>
      <c r="E153" s="43">
        <v>136.26000000000002</v>
      </c>
      <c r="F153" s="44">
        <f t="shared" si="1"/>
        <v>5.000128434239836E-2</v>
      </c>
    </row>
    <row r="154" spans="2:6">
      <c r="B154" s="41">
        <v>45659</v>
      </c>
      <c r="C154" s="6" t="s">
        <v>43</v>
      </c>
      <c r="D154" s="43">
        <v>8946</v>
      </c>
      <c r="E154" s="43">
        <v>814.92</v>
      </c>
      <c r="F154" s="44">
        <f t="shared" si="1"/>
        <v>9.1093226022803481E-2</v>
      </c>
    </row>
    <row r="155" spans="2:6">
      <c r="B155" s="41">
        <v>45659</v>
      </c>
      <c r="C155" s="6" t="s">
        <v>140</v>
      </c>
      <c r="D155" s="43">
        <v>469</v>
      </c>
      <c r="E155" s="43">
        <v>9.379999999999999</v>
      </c>
      <c r="F155" s="44">
        <f t="shared" si="1"/>
        <v>1.9999999999999997E-2</v>
      </c>
    </row>
    <row r="156" spans="2:6">
      <c r="B156" s="41">
        <v>45659</v>
      </c>
      <c r="C156" s="6" t="s">
        <v>119</v>
      </c>
      <c r="D156" s="43">
        <v>23529.65</v>
      </c>
      <c r="E156" s="43">
        <v>470.59999999999997</v>
      </c>
      <c r="F156" s="44">
        <f t="shared" si="1"/>
        <v>2.000029749698784E-2</v>
      </c>
    </row>
    <row r="157" spans="2:6">
      <c r="B157" s="41">
        <v>45659</v>
      </c>
      <c r="C157" s="6" t="s">
        <v>28</v>
      </c>
      <c r="D157" s="43">
        <v>9934.6</v>
      </c>
      <c r="E157" s="43">
        <v>399.89</v>
      </c>
      <c r="F157" s="44">
        <f t="shared" si="1"/>
        <v>4.0252249713123828E-2</v>
      </c>
    </row>
    <row r="158" spans="2:6">
      <c r="B158" s="41">
        <v>45659</v>
      </c>
      <c r="C158" s="6" t="s">
        <v>19</v>
      </c>
      <c r="D158" s="43">
        <v>5857.15</v>
      </c>
      <c r="E158" s="43">
        <v>117.15</v>
      </c>
      <c r="F158" s="44">
        <f t="shared" si="1"/>
        <v>2.0001195120493757E-2</v>
      </c>
    </row>
    <row r="159" spans="2:6">
      <c r="B159" s="41">
        <v>45659</v>
      </c>
      <c r="C159" s="6" t="s">
        <v>166</v>
      </c>
      <c r="D159" s="43">
        <v>3068.75</v>
      </c>
      <c r="E159" s="43">
        <v>27.62</v>
      </c>
      <c r="F159" s="44">
        <f t="shared" si="1"/>
        <v>9.0004073319755601E-3</v>
      </c>
    </row>
    <row r="160" spans="2:6">
      <c r="B160" s="41">
        <v>45659</v>
      </c>
      <c r="C160" s="6" t="s">
        <v>21</v>
      </c>
      <c r="D160" s="43">
        <v>2159.85</v>
      </c>
      <c r="E160" s="43">
        <v>43.2</v>
      </c>
      <c r="F160" s="44">
        <f t="shared" si="1"/>
        <v>2.0001388985346206E-2</v>
      </c>
    </row>
    <row r="161" spans="2:11">
      <c r="B161" s="41">
        <v>45659</v>
      </c>
      <c r="C161" s="6" t="s">
        <v>38</v>
      </c>
      <c r="D161" s="43">
        <v>1980</v>
      </c>
      <c r="E161" s="43">
        <v>39.6</v>
      </c>
      <c r="F161" s="44">
        <f t="shared" si="1"/>
        <v>0.02</v>
      </c>
    </row>
    <row r="162" spans="2:11">
      <c r="B162" s="41">
        <v>45659</v>
      </c>
      <c r="C162" s="6" t="s">
        <v>24</v>
      </c>
      <c r="D162" s="43">
        <v>7695.37</v>
      </c>
      <c r="E162" s="43">
        <v>294.77</v>
      </c>
      <c r="F162" s="44">
        <f t="shared" si="1"/>
        <v>3.8304850838881042E-2</v>
      </c>
    </row>
    <row r="163" spans="2:11">
      <c r="B163" s="41">
        <v>45659</v>
      </c>
      <c r="C163" s="6" t="s">
        <v>32</v>
      </c>
      <c r="D163" s="43">
        <v>15320</v>
      </c>
      <c r="E163" s="43">
        <v>306.39999999999998</v>
      </c>
      <c r="F163" s="44">
        <f t="shared" si="1"/>
        <v>1.9999999999999997E-2</v>
      </c>
    </row>
    <row r="164" spans="2:11">
      <c r="B164" s="41">
        <v>45659</v>
      </c>
      <c r="C164" s="6" t="s">
        <v>29</v>
      </c>
      <c r="D164" s="43">
        <v>12942</v>
      </c>
      <c r="E164" s="43">
        <v>258.84000000000003</v>
      </c>
      <c r="F164" s="44">
        <f t="shared" si="1"/>
        <v>2.0000000000000004E-2</v>
      </c>
    </row>
    <row r="165" spans="2:11">
      <c r="B165" s="41">
        <v>45659</v>
      </c>
      <c r="C165" s="6" t="s">
        <v>25</v>
      </c>
      <c r="D165" s="43">
        <v>11802</v>
      </c>
      <c r="E165" s="43">
        <v>282.39999999999998</v>
      </c>
      <c r="F165" s="44">
        <f t="shared" si="1"/>
        <v>2.3928147771564139E-2</v>
      </c>
    </row>
    <row r="166" spans="2:11" ht="15.75" thickBot="1">
      <c r="B166" s="50" t="s">
        <v>79</v>
      </c>
      <c r="C166" s="51"/>
      <c r="D166" s="65">
        <f>SUM(D144:D165)</f>
        <v>680278.21</v>
      </c>
      <c r="E166" s="65">
        <f>SUM(E144:E165)</f>
        <v>166094.45000000007</v>
      </c>
      <c r="F166" s="52">
        <f>SUM(F144:F165)</f>
        <v>1.5722805956566495</v>
      </c>
    </row>
    <row r="167" spans="2:11" ht="15.75" thickBot="1">
      <c r="B167" s="6"/>
      <c r="C167" s="6"/>
      <c r="D167" s="6"/>
      <c r="E167" s="6"/>
      <c r="F167" s="6"/>
    </row>
    <row r="168" spans="2:11" ht="15.75" thickBot="1">
      <c r="B168" s="162" t="s">
        <v>94</v>
      </c>
      <c r="C168" s="163"/>
    </row>
    <row r="169" spans="2:11" ht="15.75" thickBot="1">
      <c r="B169" s="173" t="s">
        <v>10</v>
      </c>
      <c r="C169" s="143" t="s">
        <v>76</v>
      </c>
      <c r="D169" s="143" t="s">
        <v>11</v>
      </c>
      <c r="E169" s="171" t="s">
        <v>95</v>
      </c>
      <c r="F169" s="172"/>
      <c r="G169" s="171" t="s">
        <v>96</v>
      </c>
      <c r="H169" s="172"/>
      <c r="I169" s="143" t="s">
        <v>97</v>
      </c>
      <c r="J169" s="143" t="s">
        <v>84</v>
      </c>
      <c r="K169" s="160" t="s">
        <v>101</v>
      </c>
    </row>
    <row r="170" spans="2:11" ht="15.75" thickBot="1">
      <c r="B170" s="174"/>
      <c r="C170" s="144"/>
      <c r="D170" s="144"/>
      <c r="E170" s="74" t="s">
        <v>98</v>
      </c>
      <c r="F170" s="57" t="s">
        <v>99</v>
      </c>
      <c r="G170" s="74" t="s">
        <v>98</v>
      </c>
      <c r="H170" s="57" t="s">
        <v>99</v>
      </c>
      <c r="I170" s="144"/>
      <c r="J170" s="144"/>
      <c r="K170" s="161"/>
    </row>
    <row r="171" spans="2:11">
      <c r="B171" s="73">
        <v>45659</v>
      </c>
      <c r="C171" s="116" t="s">
        <v>173</v>
      </c>
      <c r="D171" s="116" t="s">
        <v>29</v>
      </c>
      <c r="E171" s="76">
        <v>45659</v>
      </c>
      <c r="F171" s="77">
        <v>0.71186342592592589</v>
      </c>
      <c r="G171" s="76">
        <v>45659</v>
      </c>
      <c r="H171" s="77" t="s">
        <v>141</v>
      </c>
      <c r="I171" s="116">
        <v>1</v>
      </c>
      <c r="J171" s="178">
        <v>199</v>
      </c>
      <c r="K171" s="119" t="s">
        <v>174</v>
      </c>
    </row>
    <row r="172" spans="2:11" ht="15.75" thickBot="1">
      <c r="B172" s="50" t="s">
        <v>79</v>
      </c>
      <c r="C172" s="51"/>
      <c r="D172" s="51"/>
      <c r="E172" s="53"/>
      <c r="F172" s="53"/>
      <c r="G172" s="53"/>
      <c r="H172" s="53"/>
      <c r="I172" s="56">
        <f>SUM(I171:I171)</f>
        <v>1</v>
      </c>
      <c r="J172" s="56">
        <f>SUM(J171:J171)</f>
        <v>199</v>
      </c>
      <c r="K172" s="54"/>
    </row>
    <row r="173" spans="2:11" ht="15.75" thickBot="1">
      <c r="B173" s="6"/>
      <c r="C173" s="6"/>
      <c r="D173" s="6"/>
      <c r="E173" s="6"/>
      <c r="F173" s="6"/>
    </row>
    <row r="174" spans="2:11" ht="15.75" thickBot="1">
      <c r="B174" s="162" t="s">
        <v>85</v>
      </c>
      <c r="C174" s="163"/>
    </row>
    <row r="175" spans="2:11" ht="15.75" thickBot="1">
      <c r="B175" s="74" t="s">
        <v>10</v>
      </c>
      <c r="C175" s="75" t="s">
        <v>76</v>
      </c>
      <c r="D175" s="75" t="s">
        <v>11</v>
      </c>
      <c r="E175" s="75" t="s">
        <v>86</v>
      </c>
      <c r="F175" s="57" t="s">
        <v>84</v>
      </c>
    </row>
    <row r="176" spans="2:11">
      <c r="B176" s="40">
        <v>45659</v>
      </c>
      <c r="C176" s="22" t="s">
        <v>180</v>
      </c>
      <c r="D176" s="22" t="s">
        <v>34</v>
      </c>
      <c r="E176" s="93">
        <v>0.5</v>
      </c>
      <c r="F176" s="114">
        <v>424</v>
      </c>
    </row>
    <row r="177" spans="2:6">
      <c r="B177" s="41">
        <v>45659</v>
      </c>
      <c r="C177" s="6" t="s">
        <v>181</v>
      </c>
      <c r="D177" s="6" t="s">
        <v>29</v>
      </c>
      <c r="E177" s="69">
        <v>10</v>
      </c>
      <c r="F177" s="70">
        <v>5950</v>
      </c>
    </row>
    <row r="178" spans="2:6" ht="15.75" thickBot="1">
      <c r="B178" s="50" t="s">
        <v>79</v>
      </c>
      <c r="C178" s="51"/>
      <c r="D178" s="51"/>
      <c r="E178" s="56">
        <f>SUM(E176:E176)</f>
        <v>0.5</v>
      </c>
      <c r="F178" s="115">
        <f>SUM(F176:F176)</f>
        <v>424</v>
      </c>
    </row>
  </sheetData>
  <mergeCells count="24">
    <mergeCell ref="C2:E2"/>
    <mergeCell ref="B4:C4"/>
    <mergeCell ref="E6:F6"/>
    <mergeCell ref="K169:K170"/>
    <mergeCell ref="B174:C174"/>
    <mergeCell ref="B38:C38"/>
    <mergeCell ref="C133:E133"/>
    <mergeCell ref="B135:C135"/>
    <mergeCell ref="B142:C142"/>
    <mergeCell ref="B83:E83"/>
    <mergeCell ref="E169:F169"/>
    <mergeCell ref="G169:H169"/>
    <mergeCell ref="I169:I170"/>
    <mergeCell ref="J169:J170"/>
    <mergeCell ref="B168:C168"/>
    <mergeCell ref="B169:B170"/>
    <mergeCell ref="B6:B7"/>
    <mergeCell ref="C169:C170"/>
    <mergeCell ref="D169:D170"/>
    <mergeCell ref="G6:G7"/>
    <mergeCell ref="D6:D7"/>
    <mergeCell ref="C6:C7"/>
    <mergeCell ref="B56:C56"/>
    <mergeCell ref="B40:C40"/>
  </mergeCells>
  <conditionalFormatting sqref="D85:E132">
    <cfRule type="cellIs" dxfId="0" priority="1" operator="greaterThan">
      <formula>15</formula>
    </cfRule>
  </conditionalFormatting>
  <printOptions horizontalCentered="1" verticalCentered="1"/>
  <pageMargins left="0" right="0" top="0" bottom="0" header="0" footer="0"/>
  <pageSetup scale="40" fitToHeight="2" orientation="portrait" r:id="rId1"/>
  <rowBreaks count="1" manualBreakCount="1"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AC37-43C1-46D8-9C30-74CC0222A483}">
  <sheetPr codeName="Sheet2"/>
  <dimension ref="B3:I13"/>
  <sheetViews>
    <sheetView zoomScaleNormal="100" workbookViewId="0">
      <selection activeCell="B3" sqref="B3:I11"/>
    </sheetView>
  </sheetViews>
  <sheetFormatPr defaultRowHeight="15"/>
  <cols>
    <col min="2" max="2" width="21.85546875" bestFit="1" customWidth="1"/>
    <col min="3" max="3" width="24.28515625" customWidth="1"/>
    <col min="4" max="4" width="16.42578125" customWidth="1"/>
    <col min="5" max="5" width="15.5703125" customWidth="1"/>
    <col min="6" max="6" width="17.5703125" customWidth="1"/>
    <col min="7" max="7" width="10.7109375" customWidth="1"/>
    <col min="8" max="8" width="19.140625" customWidth="1"/>
    <col min="9" max="9" width="40.140625" customWidth="1"/>
  </cols>
  <sheetData>
    <row r="3" spans="2:9">
      <c r="B3" s="175" t="s">
        <v>153</v>
      </c>
      <c r="C3" s="176"/>
    </row>
    <row r="4" spans="2:9" ht="15.75" thickBot="1">
      <c r="B4" s="37" t="s">
        <v>63</v>
      </c>
    </row>
    <row r="5" spans="2:9" ht="30.75" thickBot="1">
      <c r="B5" s="103" t="s">
        <v>10</v>
      </c>
      <c r="C5" s="86" t="s">
        <v>11</v>
      </c>
      <c r="D5" s="86" t="s">
        <v>64</v>
      </c>
      <c r="E5" s="86" t="s">
        <v>65</v>
      </c>
      <c r="F5" s="86" t="s">
        <v>66</v>
      </c>
      <c r="G5" s="86" t="s">
        <v>67</v>
      </c>
      <c r="H5" s="86" t="s">
        <v>68</v>
      </c>
      <c r="I5" s="104" t="s">
        <v>69</v>
      </c>
    </row>
    <row r="6" spans="2:9">
      <c r="B6" s="100">
        <v>45659</v>
      </c>
      <c r="C6" s="98" t="s">
        <v>14</v>
      </c>
      <c r="D6" s="69">
        <v>9</v>
      </c>
      <c r="E6" s="101">
        <v>8129.7900000000009</v>
      </c>
      <c r="F6" s="69">
        <v>3</v>
      </c>
      <c r="G6" s="69">
        <v>8085</v>
      </c>
      <c r="H6" s="101">
        <v>44.790000000000873</v>
      </c>
      <c r="I6" s="102" t="s">
        <v>131</v>
      </c>
    </row>
    <row r="7" spans="2:9" ht="15.75" thickBot="1">
      <c r="B7" s="105">
        <v>45659</v>
      </c>
      <c r="C7" s="106" t="s">
        <v>29</v>
      </c>
      <c r="D7" s="107">
        <v>8</v>
      </c>
      <c r="E7" s="108">
        <v>7004.33</v>
      </c>
      <c r="F7" s="107">
        <v>9</v>
      </c>
      <c r="G7" s="107">
        <v>7203</v>
      </c>
      <c r="H7" s="108">
        <v>-198.67000000000007</v>
      </c>
      <c r="I7" s="139" t="s">
        <v>142</v>
      </c>
    </row>
    <row r="8" spans="2:9">
      <c r="B8" s="35"/>
      <c r="C8" s="33"/>
      <c r="D8" s="33"/>
      <c r="E8" s="33"/>
      <c r="F8" s="33"/>
      <c r="G8" s="33"/>
      <c r="H8" s="34"/>
      <c r="I8" s="36"/>
    </row>
    <row r="9" spans="2:9" ht="15.75" thickBot="1">
      <c r="B9" s="37" t="s">
        <v>70</v>
      </c>
      <c r="E9" s="25"/>
      <c r="G9" s="25"/>
      <c r="H9" s="25"/>
    </row>
    <row r="10" spans="2:9" ht="30.75" thickBot="1">
      <c r="B10" s="103" t="s">
        <v>10</v>
      </c>
      <c r="C10" s="86" t="s">
        <v>11</v>
      </c>
      <c r="D10" s="86" t="s">
        <v>71</v>
      </c>
      <c r="E10" s="86" t="s">
        <v>72</v>
      </c>
      <c r="F10" s="86" t="s">
        <v>66</v>
      </c>
      <c r="G10" s="86" t="s">
        <v>67</v>
      </c>
      <c r="H10" s="86" t="s">
        <v>68</v>
      </c>
      <c r="I10" s="104" t="s">
        <v>69</v>
      </c>
    </row>
    <row r="11" spans="2:9" ht="15.75" thickBot="1">
      <c r="B11" s="121">
        <v>45659</v>
      </c>
      <c r="C11" s="23" t="s">
        <v>41</v>
      </c>
      <c r="D11" s="122">
        <v>9</v>
      </c>
      <c r="E11" s="123">
        <v>4410.21</v>
      </c>
      <c r="F11" s="122">
        <v>9</v>
      </c>
      <c r="G11" s="122">
        <v>4310</v>
      </c>
      <c r="H11" s="123">
        <v>100.21000000000004</v>
      </c>
      <c r="I11" s="179" t="s">
        <v>152</v>
      </c>
    </row>
    <row r="12" spans="2:9">
      <c r="B12" s="135"/>
      <c r="C12" s="6"/>
      <c r="D12" s="116"/>
      <c r="E12" s="136"/>
      <c r="F12" s="116"/>
      <c r="G12" s="116"/>
      <c r="H12" s="136"/>
      <c r="I12" s="137"/>
    </row>
    <row r="13" spans="2:9">
      <c r="B13" s="135"/>
      <c r="C13" s="6"/>
      <c r="D13" s="116"/>
      <c r="E13" s="136"/>
      <c r="F13" s="116"/>
      <c r="G13" s="116"/>
      <c r="H13" s="136"/>
      <c r="I13" s="137"/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mohan</cp:lastModifiedBy>
  <cp:lastPrinted>2024-12-31T09:20:14Z</cp:lastPrinted>
  <dcterms:created xsi:type="dcterms:W3CDTF">2024-02-01T05:47:36Z</dcterms:created>
  <dcterms:modified xsi:type="dcterms:W3CDTF">2025-01-03T12:08:43Z</dcterms:modified>
</cp:coreProperties>
</file>