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N\Documents\Ramya Arun 2023 batch\new\Daily Files By Wings\Current\August\26\muralis\"/>
    </mc:Choice>
  </mc:AlternateContent>
  <bookViews>
    <workbookView xWindow="0" yWindow="0" windowWidth="24000" windowHeight="9075"/>
  </bookViews>
  <sheets>
    <sheet name="Sheet1" sheetId="2" r:id="rId1"/>
    <sheet name="MUR_PUR" sheetId="3" r:id="rId2"/>
    <sheet name="MAIN SHeet" sheetId="1" r:id="rId3"/>
    <sheet name="MUR_REturn" sheetId="4" r:id="rId4"/>
  </sheets>
  <externalReferences>
    <externalReference r:id="rId5"/>
  </externalReferences>
  <calcPr calcId="162913"/>
  <pivotCaches>
    <pivotCache cacheId="10" r:id="rId6"/>
  </pivotCaches>
</workbook>
</file>

<file path=xl/calcChain.xml><?xml version="1.0" encoding="utf-8"?>
<calcChain xmlns="http://schemas.openxmlformats.org/spreadsheetml/2006/main">
  <c r="J10" i="2" l="1"/>
  <c r="J11" i="2" s="1"/>
  <c r="D18" i="2"/>
  <c r="N17" i="2"/>
  <c r="M17" i="2"/>
  <c r="D16" i="2"/>
  <c r="D17" i="2"/>
  <c r="D6" i="2"/>
  <c r="D7" i="2"/>
  <c r="D8" i="2"/>
  <c r="D9" i="2"/>
  <c r="D10" i="2"/>
  <c r="D11" i="2"/>
  <c r="D12" i="2"/>
  <c r="D13" i="2"/>
  <c r="D14" i="2"/>
  <c r="D15" i="2"/>
  <c r="D5" i="2"/>
  <c r="L17" i="2"/>
  <c r="J6" i="2"/>
  <c r="J7" i="2" l="1"/>
  <c r="J12" i="2" s="1"/>
</calcChain>
</file>

<file path=xl/sharedStrings.xml><?xml version="1.0" encoding="utf-8"?>
<sst xmlns="http://schemas.openxmlformats.org/spreadsheetml/2006/main" count="350" uniqueCount="208">
  <si>
    <t>SKS</t>
  </si>
  <si>
    <t>SRI KRISHNA SWEETS
OLD NO. 53, NEW NO. 20, 1,
VENKATANARAYANA ROAD, T NAGAR,
CHENNAI 600017</t>
  </si>
  <si>
    <t xml:space="preserve">
Ledger</t>
  </si>
  <si>
    <t>From: 25-08-2023 To: 25-08-2023
Branch: All
Account: MURALIS SWEETS AND FOOD PRODUCTS PRIVATE LIMITED (SALES) [ MURALIS SWEETS AND FOOD PRODUCTS PRIVATE LIMITED (SALES) ]</t>
  </si>
  <si>
    <t>SNo</t>
  </si>
  <si>
    <t>Date</t>
  </si>
  <si>
    <t>Voucher No</t>
  </si>
  <si>
    <t>Branch</t>
  </si>
  <si>
    <t>Contra Account</t>
  </si>
  <si>
    <t>Debit</t>
  </si>
  <si>
    <t>Credit</t>
  </si>
  <si>
    <t>Balance</t>
  </si>
  <si>
    <t>BR 9944</t>
  </si>
  <si>
    <t>HEAD OFFICE</t>
  </si>
  <si>
    <t>CITY UNION BANK LTD OD A/C NO.144387</t>
  </si>
  <si>
    <t>2,28,73,871.00 Dr</t>
  </si>
  <si>
    <t>GUDF-MSI 1348</t>
  </si>
  <si>
    <t>GUINDY FACTORY</t>
  </si>
  <si>
    <t>BRANCH SALES ACCOUNT</t>
  </si>
  <si>
    <t>2,28,84,496.00 Dr</t>
  </si>
  <si>
    <t>GUDF-MSI 1349</t>
  </si>
  <si>
    <t>2,29,22,205.00 Dr</t>
  </si>
  <si>
    <t>GUDF-MSI 1350</t>
  </si>
  <si>
    <t>2,29,70,469.00 Dr</t>
  </si>
  <si>
    <t>GUDF-MSI 1351</t>
  </si>
  <si>
    <t>2,31,26,631.00 Dr</t>
  </si>
  <si>
    <t>GUDF-MSI 1352</t>
  </si>
  <si>
    <t>2,31,73,551.00 Dr</t>
  </si>
  <si>
    <t>GUDF-MSI 1353</t>
  </si>
  <si>
    <t>2,32,03,109.00 Dr</t>
  </si>
  <si>
    <t>GUDF-MSI 1354</t>
  </si>
  <si>
    <t>2,32,07,950.00 Dr</t>
  </si>
  <si>
    <t>GUDF-MSI 1355</t>
  </si>
  <si>
    <t>2,32,17,631.00 Dr</t>
  </si>
  <si>
    <t>GUDF-MSI 1356</t>
  </si>
  <si>
    <t>2,32,34,337.00 Dr</t>
  </si>
  <si>
    <t>GUDF-MSI 1357</t>
  </si>
  <si>
    <t>2,32,88,171.00 Dr</t>
  </si>
  <si>
    <t>GUDF-SR 611</t>
  </si>
  <si>
    <t>SALES RETURNS ACCOUNT</t>
  </si>
  <si>
    <t>2,32,87,593.00 Dr</t>
  </si>
  <si>
    <t>GUDF-SR 612</t>
  </si>
  <si>
    <t>2,32,83,977.00 Dr</t>
  </si>
  <si>
    <t>VNR-MSI 158</t>
  </si>
  <si>
    <t>VN ROAD TNAGAR</t>
  </si>
  <si>
    <t>2,32,94,310.00 Dr</t>
  </si>
  <si>
    <t>Date  : 26-08-2023</t>
  </si>
  <si>
    <t>User Name : MOHAN</t>
  </si>
  <si>
    <t>Row Labels</t>
  </si>
  <si>
    <t>Grand Total</t>
  </si>
  <si>
    <t>Sum of Debit</t>
  </si>
  <si>
    <t>Sum of Credit</t>
  </si>
  <si>
    <t>SKS SALES VS MURALIS PURCHASE 24/08/2023</t>
  </si>
  <si>
    <t>PARTICULARS</t>
  </si>
  <si>
    <t>AMOUNT</t>
  </si>
  <si>
    <t>PURCHASE VALUE ASPER MURALIS</t>
  </si>
  <si>
    <t>less:</t>
  </si>
  <si>
    <t>PURCHASE RETURN VALUE ASPER MURALIS</t>
  </si>
  <si>
    <t>Net Purchase</t>
  </si>
  <si>
    <t>Sales value asper SKS</t>
  </si>
  <si>
    <t>Sales Return asper SKS</t>
  </si>
  <si>
    <t>Net sales</t>
  </si>
  <si>
    <t>Difference</t>
  </si>
  <si>
    <t>Total</t>
  </si>
  <si>
    <t>Return</t>
  </si>
  <si>
    <t>Sales</t>
  </si>
  <si>
    <t>MURALIS</t>
  </si>
  <si>
    <t>Need to be Clarity for below:</t>
  </si>
  <si>
    <t>VNR-MSI 158(SKS)__VNR-MSO162(Muralis)</t>
  </si>
  <si>
    <t>Muralis</t>
  </si>
  <si>
    <t>Need to Clarity</t>
  </si>
  <si>
    <t>VN ROAD-MURALIS MARKET</t>
  </si>
  <si>
    <t>ASHOK NAGAR MURALIS MARKET</t>
  </si>
  <si>
    <t>Vn Road-Muralis Market</t>
  </si>
  <si>
    <t>Ashok Nagar Muralis Market</t>
  </si>
  <si>
    <t>MURALIS SWEETS AND FOOD PRODUCTS PRIVATE LIMITED</t>
  </si>
  <si>
    <t xml:space="preserve">PR - Invoice Wise Detailed 
 DATE : from 25-08-2023 25-08-2023 ;  
</t>
  </si>
  <si>
    <t>No.3/2,No.3/2,MURRAYSGATEROADCHENNAI,9345928036,GSTNO:33AANCM4641F1ZJ</t>
  </si>
  <si>
    <t>OUTLET NAME</t>
  </si>
  <si>
    <t>PR Date</t>
  </si>
  <si>
    <t>Slip No</t>
  </si>
  <si>
    <t>PR No</t>
  </si>
  <si>
    <t>PR No(T)</t>
  </si>
  <si>
    <t>Supplier Name</t>
  </si>
  <si>
    <t>Qty</t>
  </si>
  <si>
    <t>Item Disc Amt</t>
  </si>
  <si>
    <t>Cash Disc%</t>
  </si>
  <si>
    <t>Bill Disc Amt</t>
  </si>
  <si>
    <t>Total Disc Amt</t>
  </si>
  <si>
    <t>CGST AMT</t>
  </si>
  <si>
    <t>GST CESS AMT</t>
  </si>
  <si>
    <t>IGST AMT</t>
  </si>
  <si>
    <t>Net Taxable Amt</t>
  </si>
  <si>
    <t>SGST_UTGST AMT</t>
  </si>
  <si>
    <t>Tax Amt</t>
  </si>
  <si>
    <t>Tax Amt(GST)</t>
  </si>
  <si>
    <t>Tax Surcharge Amt</t>
  </si>
  <si>
    <t>Cess%</t>
  </si>
  <si>
    <t>Cess Amt</t>
  </si>
  <si>
    <t>Observation%</t>
  </si>
  <si>
    <t>Obser Amt</t>
  </si>
  <si>
    <t>Packing Amt</t>
  </si>
  <si>
    <t>Frieght Amt</t>
  </si>
  <si>
    <t>Manual Disc Amt</t>
  </si>
  <si>
    <t>Edu Cess%</t>
  </si>
  <si>
    <t>Edu Cess Amt</t>
  </si>
  <si>
    <t>Add Edu Cess%</t>
  </si>
  <si>
    <t>Add Edu Cess Amt</t>
  </si>
  <si>
    <t>Excise Duty%</t>
  </si>
  <si>
    <t>Excise Duty Amt</t>
  </si>
  <si>
    <t>Total Amt</t>
  </si>
  <si>
    <t>Status</t>
  </si>
  <si>
    <t>User</t>
  </si>
  <si>
    <t>Mrc No</t>
  </si>
  <si>
    <t>RoundOff Amt</t>
  </si>
  <si>
    <t>TAXABLE GOODS AMT</t>
  </si>
  <si>
    <t>Extra Cess</t>
  </si>
  <si>
    <t>Payment Type</t>
  </si>
  <si>
    <t>PR Ref No</t>
  </si>
  <si>
    <t>Contact Type</t>
  </si>
  <si>
    <t xml:space="preserve"> </t>
  </si>
  <si>
    <t>PR441</t>
  </si>
  <si>
    <t>SRI KRISHNA SWEETS</t>
  </si>
  <si>
    <t>YET TO BE ADJUSTED</t>
  </si>
  <si>
    <t>SAGAR</t>
  </si>
  <si>
    <t>VNMMPR0</t>
  </si>
  <si>
    <t>PR380</t>
  </si>
  <si>
    <t>ANMM</t>
  </si>
  <si>
    <t>MMANPR0</t>
  </si>
  <si>
    <t xml:space="preserve">Purchase - Invoice Wise Detailed 
 DATE : from 25-08-2023 25-08-2023 ; Supplier: contains SRI KRISHNA SWEETS;
</t>
  </si>
  <si>
    <t>OUTLET_NAME</t>
  </si>
  <si>
    <t>Mrc_Date</t>
  </si>
  <si>
    <t>INVOICE DATE</t>
  </si>
  <si>
    <t>Supplier</t>
  </si>
  <si>
    <t>Mrc_No</t>
  </si>
  <si>
    <t>Mrc_No(T)</t>
  </si>
  <si>
    <t>invoicenumber</t>
  </si>
  <si>
    <t>Gross_Amt</t>
  </si>
  <si>
    <t>Mrc_Amt</t>
  </si>
  <si>
    <t>Item_Disc</t>
  </si>
  <si>
    <t>Cash_Disc</t>
  </si>
  <si>
    <t>Manual_Disc</t>
  </si>
  <si>
    <t>Total_Disc</t>
  </si>
  <si>
    <t>Supplier TIN</t>
  </si>
  <si>
    <t>Supplier_GST_No</t>
  </si>
  <si>
    <t>Tax_Amt</t>
  </si>
  <si>
    <t>Round_off</t>
  </si>
  <si>
    <t>Purchase_Type</t>
  </si>
  <si>
    <t>Bank_Code</t>
  </si>
  <si>
    <t>Bank_Name</t>
  </si>
  <si>
    <t>Cheque_No</t>
  </si>
  <si>
    <t>Cheque_DT</t>
  </si>
  <si>
    <t>Currency</t>
  </si>
  <si>
    <t>Due_Date</t>
  </si>
  <si>
    <t>Gross_Margin</t>
  </si>
  <si>
    <t>Remarks</t>
  </si>
  <si>
    <t>TAXABLEGOODSAMT</t>
  </si>
  <si>
    <t>LOGIN_USER</t>
  </si>
  <si>
    <t>CGST_Amt</t>
  </si>
  <si>
    <t>GST_CESS_Amt</t>
  </si>
  <si>
    <t>IGST_Amt</t>
  </si>
  <si>
    <t>SGST_UTGST_Amt</t>
  </si>
  <si>
    <t>Tax_Amt_(GST)</t>
  </si>
  <si>
    <t>Invoice Modified Date Time</t>
  </si>
  <si>
    <t>Invoice Modified Time</t>
  </si>
  <si>
    <t>Invoice Date Time</t>
  </si>
  <si>
    <t>Invoice Time</t>
  </si>
  <si>
    <t>Stock Take End Date Time</t>
  </si>
  <si>
    <t>Stock Take End Time</t>
  </si>
  <si>
    <t>Stock Take Start Date Time</t>
  </si>
  <si>
    <t>Stock Take Start Time</t>
  </si>
  <si>
    <t>WAREHOUSE-MURALIS MARKET</t>
  </si>
  <si>
    <t>MR963</t>
  </si>
  <si>
    <t>GUDF-MSI/1352</t>
  </si>
  <si>
    <t>33ADZPM4633P1ZP</t>
  </si>
  <si>
    <t>Local Purchase</t>
  </si>
  <si>
    <t>Multi Currency</t>
  </si>
  <si>
    <t>ADMIN</t>
  </si>
  <si>
    <t xml:space="preserve"> 11:14:12</t>
  </si>
  <si>
    <t xml:space="preserve"> 11:14:13</t>
  </si>
  <si>
    <t xml:space="preserve"> 00:00:00</t>
  </si>
  <si>
    <t>MR964</t>
  </si>
  <si>
    <t>GUDF-MSI/1352.</t>
  </si>
  <si>
    <t xml:space="preserve"> 11:28:53</t>
  </si>
  <si>
    <t xml:space="preserve"> 11:28:54</t>
  </si>
  <si>
    <t>MR1447</t>
  </si>
  <si>
    <t>GUDF-MSI1349</t>
  </si>
  <si>
    <t>MATHEEN</t>
  </si>
  <si>
    <t xml:space="preserve"> 10:16:36</t>
  </si>
  <si>
    <t xml:space="preserve"> 10:14:36</t>
  </si>
  <si>
    <t>MR1446</t>
  </si>
  <si>
    <t>GUDF-MSI1351</t>
  </si>
  <si>
    <t xml:space="preserve"> 10:17:16</t>
  </si>
  <si>
    <t xml:space="preserve"> 09:36:42</t>
  </si>
  <si>
    <t>MR646</t>
  </si>
  <si>
    <t xml:space="preserve"> 17:39:53</t>
  </si>
  <si>
    <t>MR1451</t>
  </si>
  <si>
    <t>VNR-MSO162</t>
  </si>
  <si>
    <t xml:space="preserve"> 20:21:35</t>
  </si>
  <si>
    <t xml:space="preserve"> 15:11:18</t>
  </si>
  <si>
    <t>MR643</t>
  </si>
  <si>
    <t xml:space="preserve"> 09:34:37</t>
  </si>
  <si>
    <t>MR644</t>
  </si>
  <si>
    <t xml:space="preserve"> 09:37:10</t>
  </si>
  <si>
    <t>MR1452</t>
  </si>
  <si>
    <t>GUDF-MSI1353</t>
  </si>
  <si>
    <t xml:space="preserve"> 19:42:34</t>
  </si>
  <si>
    <t xml:space="preserve"> 15:12:34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</si>
</sst>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dd\-mm\-yyyy"/>
  </numFmts>
  <fonts count="10" x14ac:knownFonts="1">
    <font>
      <sz val="11"/>
      <color theme="1"/>
      <name val="Calibri"/>
      <family val="2"/>
      <scheme val="minor"/>
    </font>
    <font>
      <b/>
      <sz val="9"/>
      <name val="Segoe UI Emoji"/>
    </font>
    <font>
      <sz val="9"/>
      <name val="Segoe UI Emoji"/>
    </font>
    <font>
      <sz val="8"/>
      <name val="Tahoma"/>
    </font>
    <font>
      <b/>
      <sz val="8"/>
      <name val="Tahoma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49" fontId="1" fillId="0" borderId="0" xfId="0" applyNumberFormat="1" applyFont="1" applyAlignment="1">
      <alignment horizontal="center" vertical="center" wrapText="1" shrinkToFit="1" readingOrder="1"/>
    </xf>
    <xf numFmtId="0" fontId="3" fillId="0" borderId="0" xfId="0" applyNumberFormat="1" applyFont="1" applyAlignment="1">
      <alignment horizontal="center" vertical="top" readingOrder="1"/>
    </xf>
    <xf numFmtId="164" fontId="3" fillId="0" borderId="0" xfId="0" applyNumberFormat="1" applyFont="1" applyAlignment="1">
      <alignment horizontal="left" vertical="top" readingOrder="1"/>
    </xf>
    <xf numFmtId="49" fontId="3" fillId="0" borderId="0" xfId="0" applyNumberFormat="1" applyFont="1" applyAlignment="1">
      <alignment horizontal="left" vertical="top" wrapText="1" shrinkToFit="1" readingOrder="1"/>
    </xf>
    <xf numFmtId="4" fontId="3" fillId="0" borderId="0" xfId="0" applyNumberFormat="1" applyFont="1" applyAlignment="1">
      <alignment horizontal="right" vertical="top" readingOrder="1"/>
    </xf>
    <xf numFmtId="4" fontId="4" fillId="0" borderId="0" xfId="0" applyNumberFormat="1" applyFont="1" applyAlignment="1">
      <alignment horizontal="right" vertical="center" readingOrder="1"/>
    </xf>
    <xf numFmtId="0" fontId="1" fillId="0" borderId="0" xfId="0" applyNumberFormat="1" applyFont="1" applyAlignment="1">
      <alignment horizontal="center" vertical="top" wrapText="1" shrinkToFit="1" readingOrder="1"/>
    </xf>
    <xf numFmtId="0" fontId="2" fillId="0" borderId="0" xfId="0" applyNumberFormat="1" applyFont="1" applyAlignment="1">
      <alignment horizontal="center" vertical="top" wrapText="1" shrinkToFit="1" readingOrder="1"/>
    </xf>
    <xf numFmtId="0" fontId="2" fillId="0" borderId="0" xfId="0" applyNumberFormat="1" applyFont="1" applyAlignment="1">
      <alignment horizontal="left" vertical="center" readingOrder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3" borderId="0" xfId="0" applyFill="1" applyAlignment="1">
      <alignment horizontal="left"/>
    </xf>
    <xf numFmtId="43" fontId="0" fillId="3" borderId="0" xfId="1" applyFont="1" applyFill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2" borderId="1" xfId="0" applyFill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3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2" borderId="1" xfId="1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0" fillId="7" borderId="0" xfId="0" applyFill="1" applyAlignment="1">
      <alignment horizontal="left"/>
    </xf>
    <xf numFmtId="43" fontId="0" fillId="7" borderId="0" xfId="1" applyFont="1" applyFill="1"/>
    <xf numFmtId="0" fontId="6" fillId="0" borderId="0" xfId="0" applyFont="1"/>
    <xf numFmtId="0" fontId="8" fillId="0" borderId="0" xfId="0" applyFont="1"/>
    <xf numFmtId="0" fontId="9" fillId="0" borderId="0" xfId="0" applyFont="1"/>
    <xf numFmtId="43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0" borderId="0" xfId="0" applyNumberFormat="1"/>
  </cellXfs>
  <cellStyles count="2">
    <cellStyle name="Comma" xfId="1" builtinId="3"/>
    <cellStyle name="Normal" xfId="0" builtinId="0"/>
  </cellStyles>
  <dxfs count="6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N/AppData/Local/Temp/Temp0cf6eb7c-3328-4a12-9eae-f6f8a3b63d4c_25_Purchase_-_e_Detailed_527_2023_08_26_101613.zip/25_Purchase_-_e_Detailed_527_2023_08_26_10161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_Purchase_-_e_Detailed_527_20"/>
    </sheetNames>
    <sheetDataSet>
      <sheetData sheetId="0">
        <row r="6">
          <cell r="H6" t="str">
            <v>GUDF-MSI 1352</v>
          </cell>
          <cell r="J6">
            <v>24001</v>
          </cell>
        </row>
        <row r="7">
          <cell r="H7" t="str">
            <v>GUDF-MSI 1352</v>
          </cell>
          <cell r="J7">
            <v>22918</v>
          </cell>
        </row>
        <row r="8">
          <cell r="H8" t="str">
            <v>GUDF-MSI 1349</v>
          </cell>
          <cell r="J8">
            <v>37709</v>
          </cell>
        </row>
        <row r="9">
          <cell r="H9" t="str">
            <v>GUDF-MSI 1351</v>
          </cell>
          <cell r="J9">
            <v>156161.60000000001</v>
          </cell>
        </row>
        <row r="10">
          <cell r="H10" t="str">
            <v>GUDF-MSI 1354</v>
          </cell>
          <cell r="J10">
            <v>4840.5</v>
          </cell>
        </row>
        <row r="11">
          <cell r="H11" t="str">
            <v>VNR-MSO162</v>
          </cell>
          <cell r="J11">
            <v>7233.38</v>
          </cell>
        </row>
        <row r="12">
          <cell r="H12" t="str">
            <v>GUDF-MSI 1350</v>
          </cell>
          <cell r="J12">
            <v>48263.95</v>
          </cell>
        </row>
        <row r="13">
          <cell r="H13" t="str">
            <v>GUDF-MSI 1348</v>
          </cell>
          <cell r="J13">
            <v>10624.6</v>
          </cell>
        </row>
        <row r="14">
          <cell r="H14" t="str">
            <v>GUDF-MSI 1353</v>
          </cell>
          <cell r="J14">
            <v>29557.5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N" refreshedDate="45164.455947222224" createdVersion="6" refreshedVersion="6" minRefreshableVersion="3" recordCount="14">
  <cacheSource type="worksheet">
    <worksheetSource ref="B5:H19" sheet="MAIN SHeet"/>
  </cacheSource>
  <cacheFields count="7">
    <cacheField name="Date" numFmtId="164">
      <sharedItems containsSemiMixedTypes="0" containsNonDate="0" containsDate="1" containsString="0" minDate="2023-08-25T00:00:00" maxDate="2023-08-26T00:00:00"/>
    </cacheField>
    <cacheField name="Voucher No" numFmtId="49">
      <sharedItems count="14">
        <s v="BR 9944"/>
        <s v="GUDF-MSI 1348"/>
        <s v="GUDF-MSI 1349"/>
        <s v="GUDF-MSI 1350"/>
        <s v="GUDF-MSI 1351"/>
        <s v="GUDF-MSI 1352"/>
        <s v="GUDF-MSI 1353"/>
        <s v="GUDF-MSI 1354"/>
        <s v="GUDF-MSI 1355"/>
        <s v="GUDF-MSI 1356"/>
        <s v="GUDF-MSI 1357"/>
        <s v="GUDF-SR 611"/>
        <s v="GUDF-SR 612"/>
        <s v="VNR-MSI 158"/>
      </sharedItems>
    </cacheField>
    <cacheField name="Branch" numFmtId="49">
      <sharedItems/>
    </cacheField>
    <cacheField name="Contra Account" numFmtId="49">
      <sharedItems/>
    </cacheField>
    <cacheField name="Debit" numFmtId="4">
      <sharedItems containsString="0" containsBlank="1" containsNumber="1" containsInteger="1" minValue="4841" maxValue="156162"/>
    </cacheField>
    <cacheField name="Credit" numFmtId="4">
      <sharedItems containsString="0" containsBlank="1" containsNumber="1" containsInteger="1" minValue="578" maxValue="100000"/>
    </cacheField>
    <cacheField name="Balance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d v="2023-08-25T00:00:00"/>
    <x v="0"/>
    <s v="HEAD OFFICE"/>
    <s v="CITY UNION BANK LTD OD A/C NO.144387"/>
    <m/>
    <n v="100000"/>
    <s v="2,28,73,871.00 Dr"/>
  </r>
  <r>
    <d v="2023-08-25T00:00:00"/>
    <x v="1"/>
    <s v="GUINDY FACTORY"/>
    <s v="BRANCH SALES ACCOUNT"/>
    <n v="10625"/>
    <m/>
    <s v="2,28,84,496.00 Dr"/>
  </r>
  <r>
    <d v="2023-08-25T00:00:00"/>
    <x v="2"/>
    <s v="GUINDY FACTORY"/>
    <s v="BRANCH SALES ACCOUNT"/>
    <n v="37709"/>
    <m/>
    <s v="2,29,22,205.00 Dr"/>
  </r>
  <r>
    <d v="2023-08-25T00:00:00"/>
    <x v="3"/>
    <s v="GUINDY FACTORY"/>
    <s v="BRANCH SALES ACCOUNT"/>
    <n v="48264"/>
    <m/>
    <s v="2,29,70,469.00 Dr"/>
  </r>
  <r>
    <d v="2023-08-25T00:00:00"/>
    <x v="4"/>
    <s v="GUINDY FACTORY"/>
    <s v="BRANCH SALES ACCOUNT"/>
    <n v="156162"/>
    <m/>
    <s v="2,31,26,631.00 Dr"/>
  </r>
  <r>
    <d v="2023-08-25T00:00:00"/>
    <x v="5"/>
    <s v="GUINDY FACTORY"/>
    <s v="BRANCH SALES ACCOUNT"/>
    <n v="46920"/>
    <m/>
    <s v="2,31,73,551.00 Dr"/>
  </r>
  <r>
    <d v="2023-08-25T00:00:00"/>
    <x v="6"/>
    <s v="GUINDY FACTORY"/>
    <s v="BRANCH SALES ACCOUNT"/>
    <n v="29558"/>
    <m/>
    <s v="2,32,03,109.00 Dr"/>
  </r>
  <r>
    <d v="2023-08-25T00:00:00"/>
    <x v="7"/>
    <s v="GUINDY FACTORY"/>
    <s v="BRANCH SALES ACCOUNT"/>
    <n v="4841"/>
    <m/>
    <s v="2,32,07,950.00 Dr"/>
  </r>
  <r>
    <d v="2023-08-25T00:00:00"/>
    <x v="8"/>
    <s v="GUINDY FACTORY"/>
    <s v="BRANCH SALES ACCOUNT"/>
    <n v="9681"/>
    <m/>
    <s v="2,32,17,631.00 Dr"/>
  </r>
  <r>
    <d v="2023-08-25T00:00:00"/>
    <x v="9"/>
    <s v="GUINDY FACTORY"/>
    <s v="BRANCH SALES ACCOUNT"/>
    <n v="16706"/>
    <m/>
    <s v="2,32,34,337.00 Dr"/>
  </r>
  <r>
    <d v="2023-08-25T00:00:00"/>
    <x v="10"/>
    <s v="GUINDY FACTORY"/>
    <s v="BRANCH SALES ACCOUNT"/>
    <n v="53834"/>
    <m/>
    <s v="2,32,88,171.00 Dr"/>
  </r>
  <r>
    <d v="2023-08-25T00:00:00"/>
    <x v="11"/>
    <s v="GUINDY FACTORY"/>
    <s v="SALES RETURNS ACCOUNT"/>
    <m/>
    <n v="578"/>
    <s v="2,32,87,593.00 Dr"/>
  </r>
  <r>
    <d v="2023-08-25T00:00:00"/>
    <x v="12"/>
    <s v="GUINDY FACTORY"/>
    <s v="SALES RETURNS ACCOUNT"/>
    <m/>
    <n v="3616"/>
    <s v="2,32,83,977.00 Dr"/>
  </r>
  <r>
    <d v="2023-08-25T00:00:00"/>
    <x v="13"/>
    <s v="VN ROAD TNAGAR"/>
    <s v="BRANCH SALES ACCOUNT"/>
    <n v="10333"/>
    <m/>
    <s v="2,32,94,310.00 D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" firstHeaderRow="0" firstDataRow="1" firstDataCol="1"/>
  <pivotFields count="7">
    <pivotField numFmtId="16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1" baseItem="0"/>
    <dataField name="Sum of Credit" fld="5" baseField="1" baseItem="0"/>
  </dataFields>
  <formats count="6"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13"/>
          </reference>
        </references>
      </pivotArea>
    </format>
    <format dxfId="0">
      <pivotArea dataOnly="0" labelOnly="1" fieldPosition="0">
        <references count="1">
          <reference field="1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F20" sqref="F20"/>
    </sheetView>
  </sheetViews>
  <sheetFormatPr defaultRowHeight="15" x14ac:dyDescent="0.25"/>
  <cols>
    <col min="1" max="1" width="14.42578125" bestFit="1" customWidth="1"/>
    <col min="2" max="2" width="12.42578125" style="12" customWidth="1"/>
    <col min="3" max="3" width="13.140625" style="12" customWidth="1"/>
    <col min="6" max="6" width="24" bestFit="1" customWidth="1"/>
    <col min="8" max="8" width="5" bestFit="1" customWidth="1"/>
    <col min="9" max="9" width="53.28515625" bestFit="1" customWidth="1"/>
    <col min="12" max="12" width="10" bestFit="1" customWidth="1"/>
  </cols>
  <sheetData>
    <row r="2" spans="1:13" x14ac:dyDescent="0.25">
      <c r="D2" s="34" t="s">
        <v>66</v>
      </c>
      <c r="E2" s="34"/>
    </row>
    <row r="3" spans="1:13" x14ac:dyDescent="0.25">
      <c r="A3" s="10" t="s">
        <v>48</v>
      </c>
      <c r="B3" s="12" t="s">
        <v>50</v>
      </c>
      <c r="C3" s="12" t="s">
        <v>51</v>
      </c>
      <c r="D3" s="33" t="s">
        <v>65</v>
      </c>
      <c r="E3" s="33" t="s">
        <v>64</v>
      </c>
      <c r="I3" s="15" t="s">
        <v>52</v>
      </c>
      <c r="J3" s="15"/>
    </row>
    <row r="4" spans="1:13" x14ac:dyDescent="0.25">
      <c r="A4" s="13" t="s">
        <v>12</v>
      </c>
      <c r="B4" s="14"/>
      <c r="C4" s="14">
        <v>100000</v>
      </c>
      <c r="I4" s="16" t="s">
        <v>53</v>
      </c>
      <c r="J4" s="16" t="s">
        <v>54</v>
      </c>
    </row>
    <row r="5" spans="1:13" x14ac:dyDescent="0.25">
      <c r="A5" s="11" t="s">
        <v>16</v>
      </c>
      <c r="B5" s="12">
        <v>10625</v>
      </c>
      <c r="D5">
        <f>SUMIF('[1]25_Purchase_-_e_Detailed_527_20'!$H$6:$H$14,A5,'[1]25_Purchase_-_e_Detailed_527_20'!$J$6:$J$14)</f>
        <v>10624.6</v>
      </c>
      <c r="I5" s="17" t="s">
        <v>55</v>
      </c>
      <c r="J5" s="18">
        <v>341309.52999999997</v>
      </c>
    </row>
    <row r="6" spans="1:13" x14ac:dyDescent="0.25">
      <c r="A6" s="11" t="s">
        <v>20</v>
      </c>
      <c r="B6" s="12">
        <v>37709</v>
      </c>
      <c r="D6">
        <f>SUMIF('[1]25_Purchase_-_e_Detailed_527_20'!$H$6:$H$14,A6,'[1]25_Purchase_-_e_Detailed_527_20'!$J$6:$J$14)</f>
        <v>37709</v>
      </c>
      <c r="H6" t="s">
        <v>56</v>
      </c>
      <c r="I6" s="17" t="s">
        <v>57</v>
      </c>
      <c r="J6" s="17">
        <f>GETPIVOTDATA("Sum of Credit",$A$3,"Voucher No","GUDF-SR 612")+GETPIVOTDATA("Sum of Credit",$A$3,"Voucher No","GUDF-SR 611")</f>
        <v>4194</v>
      </c>
    </row>
    <row r="7" spans="1:13" x14ac:dyDescent="0.25">
      <c r="A7" s="11" t="s">
        <v>22</v>
      </c>
      <c r="B7" s="12">
        <v>48264</v>
      </c>
      <c r="D7">
        <f>SUMIF('[1]25_Purchase_-_e_Detailed_527_20'!$H$6:$H$14,A7,'[1]25_Purchase_-_e_Detailed_527_20'!$J$6:$J$14)</f>
        <v>48263.95</v>
      </c>
      <c r="I7" s="17" t="s">
        <v>58</v>
      </c>
      <c r="J7" s="17">
        <f>J5-J6</f>
        <v>337115.52999999997</v>
      </c>
    </row>
    <row r="8" spans="1:13" x14ac:dyDescent="0.25">
      <c r="A8" s="11" t="s">
        <v>24</v>
      </c>
      <c r="B8" s="12">
        <v>156162</v>
      </c>
      <c r="D8">
        <f>SUMIF('[1]25_Purchase_-_e_Detailed_527_20'!$H$6:$H$14,A8,'[1]25_Purchase_-_e_Detailed_527_20'!$J$6:$J$14)</f>
        <v>156161.60000000001</v>
      </c>
      <c r="I8" s="17"/>
      <c r="J8" s="17"/>
    </row>
    <row r="9" spans="1:13" x14ac:dyDescent="0.25">
      <c r="A9" s="11" t="s">
        <v>26</v>
      </c>
      <c r="B9" s="12">
        <v>46920</v>
      </c>
      <c r="D9">
        <f>SUMIF('[1]25_Purchase_-_e_Detailed_527_20'!$H$6:$H$14,A9,'[1]25_Purchase_-_e_Detailed_527_20'!$J$6:$J$14)</f>
        <v>46919</v>
      </c>
      <c r="I9" s="17" t="s">
        <v>59</v>
      </c>
      <c r="J9" s="18">
        <v>424633</v>
      </c>
    </row>
    <row r="10" spans="1:13" x14ac:dyDescent="0.25">
      <c r="A10" s="11" t="s">
        <v>28</v>
      </c>
      <c r="B10" s="12">
        <v>29558</v>
      </c>
      <c r="D10">
        <f>SUMIF('[1]25_Purchase_-_e_Detailed_527_20'!$H$6:$H$14,A10,'[1]25_Purchase_-_e_Detailed_527_20'!$J$6:$J$14)</f>
        <v>29557.5</v>
      </c>
      <c r="H10" t="s">
        <v>56</v>
      </c>
      <c r="I10" s="17" t="s">
        <v>60</v>
      </c>
      <c r="J10" s="17">
        <f>J6</f>
        <v>4194</v>
      </c>
    </row>
    <row r="11" spans="1:13" x14ac:dyDescent="0.25">
      <c r="A11" s="11" t="s">
        <v>30</v>
      </c>
      <c r="B11" s="12">
        <v>4841</v>
      </c>
      <c r="D11">
        <f>SUMIF('[1]25_Purchase_-_e_Detailed_527_20'!$H$6:$H$14,A11,'[1]25_Purchase_-_e_Detailed_527_20'!$J$6:$J$14)</f>
        <v>4840.5</v>
      </c>
      <c r="I11" s="17" t="s">
        <v>61</v>
      </c>
      <c r="J11" s="17">
        <f>J9-J10</f>
        <v>420439</v>
      </c>
    </row>
    <row r="12" spans="1:13" x14ac:dyDescent="0.25">
      <c r="A12" s="11" t="s">
        <v>32</v>
      </c>
      <c r="B12" s="12">
        <v>9681</v>
      </c>
      <c r="D12">
        <f>SUMIF('[1]25_Purchase_-_e_Detailed_527_20'!$H$6:$H$14,A12,'[1]25_Purchase_-_e_Detailed_527_20'!$J$6:$J$14)</f>
        <v>0</v>
      </c>
      <c r="I12" s="17" t="s">
        <v>62</v>
      </c>
      <c r="J12" s="19">
        <f>J7-J11</f>
        <v>-83323.47000000003</v>
      </c>
    </row>
    <row r="13" spans="1:13" x14ac:dyDescent="0.25">
      <c r="A13" s="11" t="s">
        <v>34</v>
      </c>
      <c r="B13" s="12">
        <v>16706</v>
      </c>
      <c r="D13">
        <f>SUMIF('[1]25_Purchase_-_e_Detailed_527_20'!$H$6:$H$14,A13,'[1]25_Purchase_-_e_Detailed_527_20'!$J$6:$J$14)</f>
        <v>0</v>
      </c>
    </row>
    <row r="14" spans="1:13" x14ac:dyDescent="0.25">
      <c r="A14" s="11" t="s">
        <v>36</v>
      </c>
      <c r="B14" s="12">
        <v>53834</v>
      </c>
      <c r="D14">
        <f>SUMIF('[1]25_Purchase_-_e_Detailed_527_20'!$H$6:$H$14,A14,'[1]25_Purchase_-_e_Detailed_527_20'!$J$6:$J$14)</f>
        <v>0</v>
      </c>
      <c r="H14" s="17"/>
      <c r="I14" s="20" t="s">
        <v>67</v>
      </c>
      <c r="J14" s="21"/>
      <c r="K14" s="21"/>
      <c r="L14" s="22" t="s">
        <v>0</v>
      </c>
      <c r="M14" s="22" t="s">
        <v>69</v>
      </c>
    </row>
    <row r="15" spans="1:13" x14ac:dyDescent="0.25">
      <c r="A15" s="11" t="s">
        <v>38</v>
      </c>
      <c r="C15" s="12">
        <v>578</v>
      </c>
      <c r="D15">
        <f>SUMIF('[1]25_Purchase_-_e_Detailed_527_20'!$H$6:$H$14,A15,'[1]25_Purchase_-_e_Detailed_527_20'!$J$6:$J$14)</f>
        <v>0</v>
      </c>
      <c r="E15" s="37">
        <v>578.20000000000005</v>
      </c>
      <c r="F15" s="38" t="s">
        <v>73</v>
      </c>
      <c r="H15" s="17">
        <v>1</v>
      </c>
      <c r="I15" s="30" t="s">
        <v>68</v>
      </c>
      <c r="J15" s="31"/>
      <c r="K15" s="32"/>
      <c r="L15" s="23">
        <v>10333</v>
      </c>
      <c r="M15" s="23">
        <v>7233.38</v>
      </c>
    </row>
    <row r="16" spans="1:13" x14ac:dyDescent="0.25">
      <c r="A16" s="11" t="s">
        <v>41</v>
      </c>
      <c r="C16" s="12">
        <v>3616</v>
      </c>
      <c r="D16">
        <f>SUMIF('[1]25_Purchase_-_e_Detailed_527_20'!$H$6:$H$14,A16,'[1]25_Purchase_-_e_Detailed_527_20'!$J$6:$J$14)</f>
        <v>0</v>
      </c>
      <c r="E16" s="37">
        <v>3615.5</v>
      </c>
      <c r="F16" s="38" t="s">
        <v>74</v>
      </c>
      <c r="H16" s="17"/>
      <c r="I16" s="24"/>
      <c r="J16" s="25"/>
      <c r="K16" s="26"/>
      <c r="L16" s="17"/>
      <c r="M16" s="17"/>
    </row>
    <row r="17" spans="1:14" x14ac:dyDescent="0.25">
      <c r="A17" s="35" t="s">
        <v>43</v>
      </c>
      <c r="B17" s="36">
        <v>10333</v>
      </c>
      <c r="C17" s="36"/>
      <c r="D17">
        <f>SUMIF('[1]25_Purchase_-_e_Detailed_527_20'!$H$6:$H$14,A17,'[1]25_Purchase_-_e_Detailed_527_20'!$J$6:$J$14)</f>
        <v>0</v>
      </c>
      <c r="F17" s="39" t="s">
        <v>70</v>
      </c>
      <c r="H17" s="17"/>
      <c r="I17" s="27" t="s">
        <v>63</v>
      </c>
      <c r="J17" s="28"/>
      <c r="K17" s="28"/>
      <c r="L17" s="29">
        <f>L15-L16</f>
        <v>10333</v>
      </c>
      <c r="M17" s="29">
        <f>M15-M16</f>
        <v>7233.38</v>
      </c>
      <c r="N17" s="40">
        <f>L17-M17</f>
        <v>3099.62</v>
      </c>
    </row>
    <row r="18" spans="1:14" x14ac:dyDescent="0.25">
      <c r="A18" s="11" t="s">
        <v>49</v>
      </c>
      <c r="B18" s="12">
        <v>424633</v>
      </c>
      <c r="C18" s="12">
        <v>104194</v>
      </c>
      <c r="D18">
        <f>SUM(D5:D17)</f>
        <v>334076.15000000002</v>
      </c>
    </row>
  </sheetData>
  <mergeCells count="2">
    <mergeCell ref="I16:K16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workbookViewId="0">
      <selection activeCell="A2" sqref="A2:XFD2"/>
    </sheetView>
  </sheetViews>
  <sheetFormatPr defaultRowHeight="15" x14ac:dyDescent="0.25"/>
  <sheetData>
    <row r="1" spans="1:42" x14ac:dyDescent="0.25">
      <c r="A1" t="s">
        <v>75</v>
      </c>
      <c r="G1" s="44"/>
      <c r="H1" s="44"/>
      <c r="J1" s="44"/>
    </row>
    <row r="2" spans="1:42" ht="42" customHeight="1" x14ac:dyDescent="0.25">
      <c r="A2" s="41" t="s">
        <v>129</v>
      </c>
      <c r="G2" s="44"/>
      <c r="H2" s="44"/>
      <c r="J2" s="44"/>
    </row>
    <row r="3" spans="1:42" x14ac:dyDescent="0.25">
      <c r="A3" t="s">
        <v>77</v>
      </c>
      <c r="G3" s="44"/>
      <c r="H3" s="44"/>
      <c r="J3" s="44"/>
    </row>
    <row r="4" spans="1:42" x14ac:dyDescent="0.25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s="44" t="s">
        <v>136</v>
      </c>
      <c r="H4" s="44" t="s">
        <v>136</v>
      </c>
      <c r="I4" t="s">
        <v>137</v>
      </c>
      <c r="J4" s="4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145</v>
      </c>
      <c r="R4" t="s">
        <v>146</v>
      </c>
      <c r="S4" t="s">
        <v>147</v>
      </c>
      <c r="T4" t="s">
        <v>148</v>
      </c>
      <c r="U4" t="s">
        <v>149</v>
      </c>
      <c r="V4" t="s">
        <v>150</v>
      </c>
      <c r="W4" t="s">
        <v>151</v>
      </c>
      <c r="X4" t="s">
        <v>152</v>
      </c>
      <c r="Y4" t="s">
        <v>153</v>
      </c>
      <c r="Z4" t="s">
        <v>154</v>
      </c>
      <c r="AA4" t="s">
        <v>155</v>
      </c>
      <c r="AB4" t="s">
        <v>156</v>
      </c>
      <c r="AC4" t="s">
        <v>157</v>
      </c>
      <c r="AD4" t="s">
        <v>158</v>
      </c>
      <c r="AE4" t="s">
        <v>159</v>
      </c>
      <c r="AF4" t="s">
        <v>160</v>
      </c>
      <c r="AG4" t="s">
        <v>161</v>
      </c>
      <c r="AH4" t="s">
        <v>162</v>
      </c>
      <c r="AI4" t="s">
        <v>163</v>
      </c>
      <c r="AJ4" t="s">
        <v>164</v>
      </c>
      <c r="AK4" t="s">
        <v>165</v>
      </c>
      <c r="AL4" t="s">
        <v>166</v>
      </c>
      <c r="AM4" t="s">
        <v>167</v>
      </c>
      <c r="AN4" t="s">
        <v>168</v>
      </c>
      <c r="AO4" t="s">
        <v>169</v>
      </c>
      <c r="AP4" t="s">
        <v>170</v>
      </c>
    </row>
    <row r="5" spans="1:42" x14ac:dyDescent="0.25">
      <c r="G5" s="44"/>
      <c r="H5" s="44"/>
      <c r="I5" s="42">
        <v>478121.9</v>
      </c>
      <c r="J5" s="44">
        <v>341309.53</v>
      </c>
      <c r="K5">
        <v>143436.57</v>
      </c>
      <c r="L5">
        <v>0</v>
      </c>
      <c r="M5">
        <v>0</v>
      </c>
      <c r="N5">
        <v>143436.57</v>
      </c>
      <c r="Q5" s="42">
        <v>23730.06</v>
      </c>
      <c r="R5">
        <v>-0.02</v>
      </c>
      <c r="Z5">
        <v>205844.26</v>
      </c>
      <c r="AB5" s="42">
        <v>334685.33</v>
      </c>
      <c r="AD5" s="42">
        <v>11865.03</v>
      </c>
      <c r="AE5">
        <v>0</v>
      </c>
      <c r="AF5">
        <v>0</v>
      </c>
      <c r="AG5" s="42">
        <v>11865.03</v>
      </c>
      <c r="AH5" s="42">
        <v>23730.06</v>
      </c>
    </row>
    <row r="6" spans="1:42" x14ac:dyDescent="0.25">
      <c r="A6" t="s">
        <v>171</v>
      </c>
      <c r="B6" s="43">
        <v>45163</v>
      </c>
      <c r="C6" s="43">
        <v>45163</v>
      </c>
      <c r="D6" t="s">
        <v>122</v>
      </c>
      <c r="E6">
        <v>963</v>
      </c>
      <c r="F6" t="s">
        <v>172</v>
      </c>
      <c r="G6" s="44" t="s">
        <v>173</v>
      </c>
      <c r="H6" s="44" t="s">
        <v>26</v>
      </c>
      <c r="I6" s="42">
        <v>29478.2</v>
      </c>
      <c r="J6" s="44">
        <v>24001</v>
      </c>
      <c r="K6">
        <v>8843.4599999999991</v>
      </c>
      <c r="L6">
        <v>0</v>
      </c>
      <c r="M6">
        <v>0</v>
      </c>
      <c r="N6">
        <v>8843.4599999999991</v>
      </c>
      <c r="O6" t="s">
        <v>120</v>
      </c>
      <c r="P6" t="s">
        <v>174</v>
      </c>
      <c r="Q6" s="42">
        <v>3366.28</v>
      </c>
      <c r="R6">
        <v>-0.02</v>
      </c>
      <c r="S6" t="s">
        <v>175</v>
      </c>
      <c r="T6">
        <v>0</v>
      </c>
      <c r="V6">
        <v>0</v>
      </c>
      <c r="X6" t="s">
        <v>176</v>
      </c>
      <c r="Y6" s="43">
        <v>45163</v>
      </c>
      <c r="Z6">
        <v>13556.71</v>
      </c>
      <c r="AA6">
        <v>17529991</v>
      </c>
      <c r="AB6" s="42">
        <v>20634.740000000002</v>
      </c>
      <c r="AC6" t="s">
        <v>177</v>
      </c>
      <c r="AD6" s="42">
        <v>1683.14</v>
      </c>
      <c r="AE6">
        <v>0</v>
      </c>
      <c r="AF6">
        <v>0</v>
      </c>
      <c r="AG6" s="42">
        <v>1683.14</v>
      </c>
      <c r="AH6" s="42">
        <v>3366.28</v>
      </c>
      <c r="AI6" s="45">
        <v>45163.468194444446</v>
      </c>
      <c r="AJ6" t="s">
        <v>178</v>
      </c>
      <c r="AK6" s="45">
        <v>45163.468206018515</v>
      </c>
      <c r="AL6" t="s">
        <v>179</v>
      </c>
      <c r="AM6" s="45">
        <v>1</v>
      </c>
      <c r="AN6" t="s">
        <v>180</v>
      </c>
      <c r="AO6" s="45">
        <v>1</v>
      </c>
      <c r="AP6" t="s">
        <v>180</v>
      </c>
    </row>
    <row r="7" spans="1:42" x14ac:dyDescent="0.25">
      <c r="A7" t="s">
        <v>171</v>
      </c>
      <c r="B7" s="43">
        <v>45163</v>
      </c>
      <c r="C7" s="43">
        <v>45163</v>
      </c>
      <c r="D7" t="s">
        <v>122</v>
      </c>
      <c r="E7">
        <v>964</v>
      </c>
      <c r="F7" t="s">
        <v>181</v>
      </c>
      <c r="G7" s="44" t="s">
        <v>182</v>
      </c>
      <c r="H7" s="44" t="s">
        <v>26</v>
      </c>
      <c r="I7" s="42">
        <v>28085.8</v>
      </c>
      <c r="J7" s="44">
        <v>22918</v>
      </c>
      <c r="K7">
        <v>8425.74</v>
      </c>
      <c r="L7">
        <v>0</v>
      </c>
      <c r="M7">
        <v>0</v>
      </c>
      <c r="N7">
        <v>8425.74</v>
      </c>
      <c r="O7" t="s">
        <v>120</v>
      </c>
      <c r="P7" t="s">
        <v>174</v>
      </c>
      <c r="Q7" s="42">
        <v>3257.94</v>
      </c>
      <c r="R7">
        <v>0</v>
      </c>
      <c r="S7" t="s">
        <v>175</v>
      </c>
      <c r="T7">
        <v>0</v>
      </c>
      <c r="V7">
        <v>0</v>
      </c>
      <c r="X7" t="s">
        <v>176</v>
      </c>
      <c r="Y7" s="43">
        <v>45163</v>
      </c>
      <c r="Z7">
        <v>12036.42</v>
      </c>
      <c r="AA7">
        <v>17529991</v>
      </c>
      <c r="AB7" s="42">
        <v>19660.060000000001</v>
      </c>
      <c r="AC7" t="s">
        <v>177</v>
      </c>
      <c r="AD7" s="42">
        <v>1628.97</v>
      </c>
      <c r="AE7">
        <v>0</v>
      </c>
      <c r="AF7">
        <v>0</v>
      </c>
      <c r="AG7" s="42">
        <v>1628.97</v>
      </c>
      <c r="AH7" s="42">
        <v>3257.94</v>
      </c>
      <c r="AI7" s="45">
        <v>45163.478391203702</v>
      </c>
      <c r="AJ7" t="s">
        <v>183</v>
      </c>
      <c r="AK7" s="45">
        <v>45163.478402777779</v>
      </c>
      <c r="AL7" t="s">
        <v>184</v>
      </c>
      <c r="AM7" s="45">
        <v>1</v>
      </c>
      <c r="AN7" t="s">
        <v>180</v>
      </c>
      <c r="AO7" s="45">
        <v>1</v>
      </c>
      <c r="AP7" t="s">
        <v>180</v>
      </c>
    </row>
    <row r="8" spans="1:42" x14ac:dyDescent="0.25">
      <c r="A8" t="s">
        <v>71</v>
      </c>
      <c r="B8" s="43">
        <v>45163</v>
      </c>
      <c r="C8" s="43">
        <v>45163</v>
      </c>
      <c r="D8" t="s">
        <v>122</v>
      </c>
      <c r="E8">
        <v>1447</v>
      </c>
      <c r="F8" t="s">
        <v>185</v>
      </c>
      <c r="G8" s="44" t="s">
        <v>186</v>
      </c>
      <c r="H8" s="44" t="s">
        <v>20</v>
      </c>
      <c r="I8" s="42">
        <v>53870</v>
      </c>
      <c r="J8" s="44">
        <v>37709</v>
      </c>
      <c r="K8">
        <v>16161</v>
      </c>
      <c r="L8">
        <v>0</v>
      </c>
      <c r="M8">
        <v>0</v>
      </c>
      <c r="N8">
        <v>16161</v>
      </c>
      <c r="O8" t="s">
        <v>120</v>
      </c>
      <c r="P8" t="s">
        <v>174</v>
      </c>
      <c r="Q8" s="42">
        <v>3966.18</v>
      </c>
      <c r="R8">
        <v>0</v>
      </c>
      <c r="S8" t="s">
        <v>175</v>
      </c>
      <c r="T8">
        <v>0</v>
      </c>
      <c r="V8">
        <v>0</v>
      </c>
      <c r="X8" t="s">
        <v>176</v>
      </c>
      <c r="Y8" s="43">
        <v>45163</v>
      </c>
      <c r="Z8">
        <v>23088.68</v>
      </c>
      <c r="AA8" t="s">
        <v>120</v>
      </c>
      <c r="AB8" s="42">
        <v>37709</v>
      </c>
      <c r="AC8" t="s">
        <v>187</v>
      </c>
      <c r="AD8" s="42">
        <v>1983.09</v>
      </c>
      <c r="AE8">
        <v>0</v>
      </c>
      <c r="AF8">
        <v>0</v>
      </c>
      <c r="AG8" s="42">
        <v>1983.09</v>
      </c>
      <c r="AH8" s="42">
        <v>3966.18</v>
      </c>
      <c r="AI8" s="45">
        <v>45163.428194444445</v>
      </c>
      <c r="AJ8" t="s">
        <v>188</v>
      </c>
      <c r="AK8" s="45">
        <v>45163.426805555559</v>
      </c>
      <c r="AL8" t="s">
        <v>189</v>
      </c>
      <c r="AM8" s="45">
        <v>1</v>
      </c>
      <c r="AN8" t="s">
        <v>180</v>
      </c>
      <c r="AO8" s="45">
        <v>1</v>
      </c>
      <c r="AP8" t="s">
        <v>180</v>
      </c>
    </row>
    <row r="9" spans="1:42" x14ac:dyDescent="0.25">
      <c r="A9" t="s">
        <v>71</v>
      </c>
      <c r="B9" s="43">
        <v>45163</v>
      </c>
      <c r="C9" s="43">
        <v>45163</v>
      </c>
      <c r="D9" t="s">
        <v>122</v>
      </c>
      <c r="E9">
        <v>1446</v>
      </c>
      <c r="F9" t="s">
        <v>190</v>
      </c>
      <c r="G9" s="44" t="s">
        <v>191</v>
      </c>
      <c r="H9" s="44" t="s">
        <v>24</v>
      </c>
      <c r="I9" s="42">
        <v>223088</v>
      </c>
      <c r="J9" s="44">
        <v>156161.60000000001</v>
      </c>
      <c r="K9">
        <v>66926.399999999994</v>
      </c>
      <c r="L9">
        <v>0</v>
      </c>
      <c r="M9">
        <v>0</v>
      </c>
      <c r="N9">
        <v>66926.399999999994</v>
      </c>
      <c r="O9" t="s">
        <v>120</v>
      </c>
      <c r="P9" t="s">
        <v>174</v>
      </c>
      <c r="Q9" s="42">
        <v>7491.32</v>
      </c>
      <c r="R9">
        <v>0</v>
      </c>
      <c r="S9" t="s">
        <v>175</v>
      </c>
      <c r="T9">
        <v>0</v>
      </c>
      <c r="V9">
        <v>0</v>
      </c>
      <c r="X9" t="s">
        <v>176</v>
      </c>
      <c r="Y9" s="43">
        <v>45163</v>
      </c>
      <c r="Z9">
        <v>95615.52</v>
      </c>
      <c r="AA9" t="s">
        <v>155</v>
      </c>
      <c r="AB9" s="42">
        <v>156161.60000000001</v>
      </c>
      <c r="AC9" t="s">
        <v>187</v>
      </c>
      <c r="AD9" s="42">
        <v>3745.66</v>
      </c>
      <c r="AE9">
        <v>0</v>
      </c>
      <c r="AF9">
        <v>0</v>
      </c>
      <c r="AG9" s="42">
        <v>3745.66</v>
      </c>
      <c r="AH9" s="42">
        <v>7491.32</v>
      </c>
      <c r="AI9" s="45">
        <v>45163.428657407407</v>
      </c>
      <c r="AJ9" t="s">
        <v>192</v>
      </c>
      <c r="AK9" s="45">
        <v>45163.40048611111</v>
      </c>
      <c r="AL9" t="s">
        <v>193</v>
      </c>
      <c r="AM9" s="45">
        <v>1</v>
      </c>
      <c r="AN9" t="s">
        <v>180</v>
      </c>
      <c r="AO9" s="45">
        <v>1</v>
      </c>
      <c r="AP9" t="s">
        <v>180</v>
      </c>
    </row>
    <row r="10" spans="1:42" x14ac:dyDescent="0.25">
      <c r="A10" t="s">
        <v>72</v>
      </c>
      <c r="B10" s="43">
        <v>45163</v>
      </c>
      <c r="C10" s="43">
        <v>45163</v>
      </c>
      <c r="D10" t="s">
        <v>122</v>
      </c>
      <c r="E10">
        <v>646</v>
      </c>
      <c r="F10" t="s">
        <v>194</v>
      </c>
      <c r="G10" s="44" t="s">
        <v>30</v>
      </c>
      <c r="H10" s="44" t="s">
        <v>30</v>
      </c>
      <c r="I10" s="42">
        <v>6915</v>
      </c>
      <c r="J10" s="44">
        <v>4840.5</v>
      </c>
      <c r="K10">
        <v>2074.5</v>
      </c>
      <c r="L10">
        <v>0</v>
      </c>
      <c r="M10">
        <v>0</v>
      </c>
      <c r="N10">
        <v>2074.5</v>
      </c>
      <c r="O10" t="s">
        <v>120</v>
      </c>
      <c r="P10" t="s">
        <v>174</v>
      </c>
      <c r="Q10">
        <v>230.5</v>
      </c>
      <c r="R10">
        <v>0</v>
      </c>
      <c r="S10" t="s">
        <v>175</v>
      </c>
      <c r="T10">
        <v>0</v>
      </c>
      <c r="V10">
        <v>0</v>
      </c>
      <c r="X10" t="s">
        <v>176</v>
      </c>
      <c r="Y10" s="43">
        <v>45163</v>
      </c>
      <c r="Z10">
        <v>2963.77</v>
      </c>
      <c r="AA10" t="s">
        <v>155</v>
      </c>
      <c r="AB10" s="42">
        <v>4840.5</v>
      </c>
      <c r="AC10" t="s">
        <v>127</v>
      </c>
      <c r="AD10">
        <v>115.25</v>
      </c>
      <c r="AE10">
        <v>0</v>
      </c>
      <c r="AF10">
        <v>0</v>
      </c>
      <c r="AG10">
        <v>115.25</v>
      </c>
      <c r="AH10">
        <v>230.5</v>
      </c>
      <c r="AI10" s="45">
        <v>45163.736030092594</v>
      </c>
      <c r="AJ10" t="s">
        <v>195</v>
      </c>
      <c r="AK10" s="45">
        <v>45163.736030092594</v>
      </c>
      <c r="AL10" t="s">
        <v>195</v>
      </c>
      <c r="AM10" s="45">
        <v>1</v>
      </c>
      <c r="AN10" t="s">
        <v>180</v>
      </c>
      <c r="AO10" s="45">
        <v>1</v>
      </c>
      <c r="AP10" t="s">
        <v>180</v>
      </c>
    </row>
    <row r="11" spans="1:42" x14ac:dyDescent="0.25">
      <c r="A11" t="s">
        <v>71</v>
      </c>
      <c r="B11" s="43">
        <v>45163</v>
      </c>
      <c r="C11" s="43">
        <v>45163</v>
      </c>
      <c r="D11" t="s">
        <v>122</v>
      </c>
      <c r="E11">
        <v>1451</v>
      </c>
      <c r="F11" t="s">
        <v>196</v>
      </c>
      <c r="G11" s="44" t="s">
        <v>197</v>
      </c>
      <c r="H11" s="44" t="s">
        <v>197</v>
      </c>
      <c r="I11" s="42">
        <v>10333.4</v>
      </c>
      <c r="J11" s="44">
        <v>7233.38</v>
      </c>
      <c r="K11">
        <v>3100.02</v>
      </c>
      <c r="L11">
        <v>0</v>
      </c>
      <c r="M11">
        <v>0</v>
      </c>
      <c r="N11">
        <v>3100.02</v>
      </c>
      <c r="O11" t="s">
        <v>120</v>
      </c>
      <c r="P11" t="s">
        <v>174</v>
      </c>
      <c r="Q11">
        <v>344.44</v>
      </c>
      <c r="R11">
        <v>0</v>
      </c>
      <c r="S11" t="s">
        <v>175</v>
      </c>
      <c r="T11">
        <v>0</v>
      </c>
      <c r="V11">
        <v>0</v>
      </c>
      <c r="X11" t="s">
        <v>176</v>
      </c>
      <c r="Y11" s="43">
        <v>45163</v>
      </c>
      <c r="Z11">
        <v>4428.8999999999996</v>
      </c>
      <c r="AA11" t="s">
        <v>155</v>
      </c>
      <c r="AB11" s="42">
        <v>7233.38</v>
      </c>
      <c r="AC11" t="s">
        <v>124</v>
      </c>
      <c r="AD11">
        <v>172.22</v>
      </c>
      <c r="AE11">
        <v>0</v>
      </c>
      <c r="AF11">
        <v>0</v>
      </c>
      <c r="AG11">
        <v>172.22</v>
      </c>
      <c r="AH11">
        <v>344.44</v>
      </c>
      <c r="AI11" s="45">
        <v>45163.848321759258</v>
      </c>
      <c r="AJ11" t="s">
        <v>198</v>
      </c>
      <c r="AK11" s="45">
        <v>45163.632847222223</v>
      </c>
      <c r="AL11" t="s">
        <v>199</v>
      </c>
      <c r="AM11" s="45">
        <v>1</v>
      </c>
      <c r="AN11" t="s">
        <v>180</v>
      </c>
      <c r="AO11" s="45">
        <v>1</v>
      </c>
      <c r="AP11" t="s">
        <v>180</v>
      </c>
    </row>
    <row r="12" spans="1:42" x14ac:dyDescent="0.25">
      <c r="A12" t="s">
        <v>72</v>
      </c>
      <c r="B12" s="43">
        <v>45163</v>
      </c>
      <c r="C12" s="43">
        <v>45163</v>
      </c>
      <c r="D12" t="s">
        <v>122</v>
      </c>
      <c r="E12">
        <v>643</v>
      </c>
      <c r="F12" t="s">
        <v>200</v>
      </c>
      <c r="G12" s="44" t="s">
        <v>22</v>
      </c>
      <c r="H12" s="44" t="s">
        <v>22</v>
      </c>
      <c r="I12" s="42">
        <v>68948.5</v>
      </c>
      <c r="J12" s="44">
        <v>48263.95</v>
      </c>
      <c r="K12">
        <v>20684.55</v>
      </c>
      <c r="L12">
        <v>0</v>
      </c>
      <c r="M12">
        <v>0</v>
      </c>
      <c r="N12">
        <v>20684.55</v>
      </c>
      <c r="O12" t="s">
        <v>120</v>
      </c>
      <c r="P12" t="s">
        <v>174</v>
      </c>
      <c r="Q12" s="42">
        <v>2298.3200000000002</v>
      </c>
      <c r="R12">
        <v>0</v>
      </c>
      <c r="S12" t="s">
        <v>175</v>
      </c>
      <c r="T12">
        <v>0</v>
      </c>
      <c r="V12">
        <v>0</v>
      </c>
      <c r="X12" t="s">
        <v>176</v>
      </c>
      <c r="Y12" s="43">
        <v>45163</v>
      </c>
      <c r="Z12">
        <v>29551.33</v>
      </c>
      <c r="AA12" t="s">
        <v>155</v>
      </c>
      <c r="AB12" s="42">
        <v>48263.95</v>
      </c>
      <c r="AC12" t="s">
        <v>127</v>
      </c>
      <c r="AD12" s="42">
        <v>1149.1600000000001</v>
      </c>
      <c r="AE12">
        <v>0</v>
      </c>
      <c r="AF12">
        <v>0</v>
      </c>
      <c r="AG12" s="42">
        <v>1149.1600000000001</v>
      </c>
      <c r="AH12" s="42">
        <v>2298.3200000000002</v>
      </c>
      <c r="AI12" s="45">
        <v>45163.399039351854</v>
      </c>
      <c r="AJ12" t="s">
        <v>201</v>
      </c>
      <c r="AK12" s="45">
        <v>45163.399039351854</v>
      </c>
      <c r="AL12" t="s">
        <v>201</v>
      </c>
      <c r="AM12" s="45">
        <v>1</v>
      </c>
      <c r="AN12" t="s">
        <v>180</v>
      </c>
      <c r="AO12" s="45">
        <v>1</v>
      </c>
      <c r="AP12" t="s">
        <v>180</v>
      </c>
    </row>
    <row r="13" spans="1:42" x14ac:dyDescent="0.25">
      <c r="A13" t="s">
        <v>72</v>
      </c>
      <c r="B13" s="43">
        <v>45163</v>
      </c>
      <c r="C13" s="43">
        <v>45163</v>
      </c>
      <c r="D13" t="s">
        <v>122</v>
      </c>
      <c r="E13">
        <v>644</v>
      </c>
      <c r="F13" t="s">
        <v>202</v>
      </c>
      <c r="G13" s="44" t="s">
        <v>16</v>
      </c>
      <c r="H13" s="44" t="s">
        <v>16</v>
      </c>
      <c r="I13" s="42">
        <v>15178</v>
      </c>
      <c r="J13" s="44">
        <v>10624.6</v>
      </c>
      <c r="K13">
        <v>4553.3999999999996</v>
      </c>
      <c r="L13">
        <v>0</v>
      </c>
      <c r="M13">
        <v>0</v>
      </c>
      <c r="N13">
        <v>4553.3999999999996</v>
      </c>
      <c r="O13" t="s">
        <v>120</v>
      </c>
      <c r="P13" t="s">
        <v>174</v>
      </c>
      <c r="Q13" s="42">
        <v>1138.4000000000001</v>
      </c>
      <c r="R13">
        <v>0</v>
      </c>
      <c r="S13" t="s">
        <v>175</v>
      </c>
      <c r="T13">
        <v>0</v>
      </c>
      <c r="V13">
        <v>0</v>
      </c>
      <c r="X13" t="s">
        <v>176</v>
      </c>
      <c r="Y13" s="43">
        <v>45163</v>
      </c>
      <c r="Z13">
        <v>6505.29</v>
      </c>
      <c r="AA13" t="s">
        <v>120</v>
      </c>
      <c r="AB13" s="42">
        <v>10624.6</v>
      </c>
      <c r="AC13" t="s">
        <v>127</v>
      </c>
      <c r="AD13">
        <v>569.20000000000005</v>
      </c>
      <c r="AE13">
        <v>0</v>
      </c>
      <c r="AF13">
        <v>0</v>
      </c>
      <c r="AG13">
        <v>569.20000000000005</v>
      </c>
      <c r="AH13" s="42">
        <v>1138.4000000000001</v>
      </c>
      <c r="AI13" s="45">
        <v>45163.400810185187</v>
      </c>
      <c r="AJ13" t="s">
        <v>203</v>
      </c>
      <c r="AK13" s="45">
        <v>45163.400810185187</v>
      </c>
      <c r="AL13" t="s">
        <v>203</v>
      </c>
      <c r="AM13" s="45">
        <v>1</v>
      </c>
      <c r="AN13" t="s">
        <v>180</v>
      </c>
      <c r="AO13" s="45">
        <v>1</v>
      </c>
      <c r="AP13" t="s">
        <v>180</v>
      </c>
    </row>
    <row r="14" spans="1:42" x14ac:dyDescent="0.25">
      <c r="A14" t="s">
        <v>71</v>
      </c>
      <c r="B14" s="43">
        <v>45163</v>
      </c>
      <c r="C14" s="43">
        <v>45163</v>
      </c>
      <c r="D14" t="s">
        <v>122</v>
      </c>
      <c r="E14">
        <v>1452</v>
      </c>
      <c r="F14" t="s">
        <v>204</v>
      </c>
      <c r="G14" s="44" t="s">
        <v>205</v>
      </c>
      <c r="H14" s="44" t="s">
        <v>28</v>
      </c>
      <c r="I14" s="42">
        <v>42225</v>
      </c>
      <c r="J14" s="44">
        <v>29557.5</v>
      </c>
      <c r="K14">
        <v>12667.5</v>
      </c>
      <c r="L14">
        <v>0</v>
      </c>
      <c r="M14">
        <v>0</v>
      </c>
      <c r="N14">
        <v>12667.5</v>
      </c>
      <c r="O14" t="s">
        <v>120</v>
      </c>
      <c r="P14" t="s">
        <v>174</v>
      </c>
      <c r="Q14" s="42">
        <v>1636.68</v>
      </c>
      <c r="R14">
        <v>0</v>
      </c>
      <c r="S14" t="s">
        <v>175</v>
      </c>
      <c r="T14">
        <v>0</v>
      </c>
      <c r="V14">
        <v>0</v>
      </c>
      <c r="X14" t="s">
        <v>176</v>
      </c>
      <c r="Y14" s="43">
        <v>45163</v>
      </c>
      <c r="Z14">
        <v>18097.64</v>
      </c>
      <c r="AA14" t="s">
        <v>120</v>
      </c>
      <c r="AB14" s="42">
        <v>29557.5</v>
      </c>
      <c r="AC14" t="s">
        <v>124</v>
      </c>
      <c r="AD14">
        <v>818.34</v>
      </c>
      <c r="AE14">
        <v>0</v>
      </c>
      <c r="AF14">
        <v>0</v>
      </c>
      <c r="AG14">
        <v>818.34</v>
      </c>
      <c r="AH14" s="42">
        <v>1636.68</v>
      </c>
      <c r="AI14" s="45">
        <v>45163.821226851855</v>
      </c>
      <c r="AJ14" t="s">
        <v>206</v>
      </c>
      <c r="AK14" s="45">
        <v>45163.633726851855</v>
      </c>
      <c r="AL14" t="s">
        <v>207</v>
      </c>
      <c r="AM14" s="45">
        <v>1</v>
      </c>
      <c r="AN14" t="s">
        <v>180</v>
      </c>
      <c r="AO14" s="45">
        <v>1</v>
      </c>
      <c r="AP14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topLeftCell="A5" workbookViewId="0">
      <selection activeCell="B5" sqref="B5:H19"/>
    </sheetView>
  </sheetViews>
  <sheetFormatPr defaultRowHeight="15" x14ac:dyDescent="0.25"/>
  <cols>
    <col min="1" max="1" width="5.7109375" customWidth="1"/>
    <col min="2" max="2" width="9.5703125" customWidth="1"/>
    <col min="3" max="3" width="13" customWidth="1"/>
    <col min="4" max="4" width="15.7109375" customWidth="1"/>
    <col min="5" max="5" width="28.5703125" customWidth="1"/>
    <col min="6" max="6" width="13.28515625" customWidth="1"/>
    <col min="7" max="7" width="11" customWidth="1"/>
    <col min="8" max="8" width="13.7109375" customWidth="1"/>
  </cols>
  <sheetData>
    <row r="1" spans="1:8" ht="12.75" customHeight="1" x14ac:dyDescent="0.25">
      <c r="A1" s="7" t="s">
        <v>0</v>
      </c>
      <c r="B1" s="7"/>
      <c r="C1" s="7"/>
      <c r="D1" s="7"/>
      <c r="E1" s="7"/>
      <c r="F1" s="7"/>
      <c r="G1" s="7"/>
    </row>
    <row r="2" spans="1:8" ht="49.5" customHeight="1" x14ac:dyDescent="0.25">
      <c r="A2" s="8" t="s">
        <v>1</v>
      </c>
      <c r="B2" s="8"/>
      <c r="C2" s="8"/>
      <c r="D2" s="8"/>
      <c r="E2" s="8"/>
      <c r="F2" s="8"/>
      <c r="G2" s="8"/>
    </row>
    <row r="3" spans="1:8" ht="24.75" customHeight="1" x14ac:dyDescent="0.25">
      <c r="A3" s="7" t="s">
        <v>2</v>
      </c>
      <c r="B3" s="7"/>
      <c r="C3" s="7"/>
      <c r="D3" s="7"/>
      <c r="E3" s="7"/>
      <c r="F3" s="7"/>
      <c r="G3" s="7"/>
    </row>
    <row r="4" spans="1:8" ht="37.5" customHeight="1" x14ac:dyDescent="0.25">
      <c r="A4" s="8" t="s">
        <v>3</v>
      </c>
      <c r="B4" s="8"/>
      <c r="C4" s="8"/>
      <c r="D4" s="8"/>
      <c r="E4" s="8"/>
      <c r="F4" s="8"/>
      <c r="G4" s="8"/>
    </row>
    <row r="5" spans="1:8" ht="36.75" customHeight="1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</row>
    <row r="6" spans="1:8" ht="29.25" customHeight="1" x14ac:dyDescent="0.25">
      <c r="A6" s="2">
        <v>2</v>
      </c>
      <c r="B6" s="3">
        <v>45163</v>
      </c>
      <c r="C6" s="4" t="s">
        <v>12</v>
      </c>
      <c r="D6" s="4" t="s">
        <v>13</v>
      </c>
      <c r="E6" s="4" t="s">
        <v>14</v>
      </c>
      <c r="F6" s="5"/>
      <c r="G6" s="5">
        <v>100000</v>
      </c>
      <c r="H6" s="5" t="s">
        <v>15</v>
      </c>
    </row>
    <row r="7" spans="1:8" ht="29.25" customHeight="1" x14ac:dyDescent="0.25">
      <c r="A7" s="2">
        <v>3</v>
      </c>
      <c r="B7" s="3">
        <v>45163</v>
      </c>
      <c r="C7" s="4" t="s">
        <v>16</v>
      </c>
      <c r="D7" s="4" t="s">
        <v>17</v>
      </c>
      <c r="E7" s="4" t="s">
        <v>18</v>
      </c>
      <c r="F7" s="5">
        <v>10625</v>
      </c>
      <c r="G7" s="5"/>
      <c r="H7" s="5" t="s">
        <v>19</v>
      </c>
    </row>
    <row r="8" spans="1:8" ht="29.25" customHeight="1" x14ac:dyDescent="0.25">
      <c r="A8" s="2">
        <v>4</v>
      </c>
      <c r="B8" s="3">
        <v>45163</v>
      </c>
      <c r="C8" s="4" t="s">
        <v>20</v>
      </c>
      <c r="D8" s="4" t="s">
        <v>17</v>
      </c>
      <c r="E8" s="4" t="s">
        <v>18</v>
      </c>
      <c r="F8" s="5">
        <v>37709</v>
      </c>
      <c r="G8" s="5"/>
      <c r="H8" s="5" t="s">
        <v>21</v>
      </c>
    </row>
    <row r="9" spans="1:8" ht="29.25" customHeight="1" x14ac:dyDescent="0.25">
      <c r="A9" s="2">
        <v>5</v>
      </c>
      <c r="B9" s="3">
        <v>45163</v>
      </c>
      <c r="C9" s="4" t="s">
        <v>22</v>
      </c>
      <c r="D9" s="4" t="s">
        <v>17</v>
      </c>
      <c r="E9" s="4" t="s">
        <v>18</v>
      </c>
      <c r="F9" s="5">
        <v>48264</v>
      </c>
      <c r="G9" s="5"/>
      <c r="H9" s="5" t="s">
        <v>23</v>
      </c>
    </row>
    <row r="10" spans="1:8" ht="29.25" customHeight="1" x14ac:dyDescent="0.25">
      <c r="A10" s="2">
        <v>6</v>
      </c>
      <c r="B10" s="3">
        <v>45163</v>
      </c>
      <c r="C10" s="4" t="s">
        <v>24</v>
      </c>
      <c r="D10" s="4" t="s">
        <v>17</v>
      </c>
      <c r="E10" s="4" t="s">
        <v>18</v>
      </c>
      <c r="F10" s="5">
        <v>156162</v>
      </c>
      <c r="G10" s="5"/>
      <c r="H10" s="5" t="s">
        <v>25</v>
      </c>
    </row>
    <row r="11" spans="1:8" ht="29.25" customHeight="1" x14ac:dyDescent="0.25">
      <c r="A11" s="2">
        <v>7</v>
      </c>
      <c r="B11" s="3">
        <v>45163</v>
      </c>
      <c r="C11" s="4" t="s">
        <v>26</v>
      </c>
      <c r="D11" s="4" t="s">
        <v>17</v>
      </c>
      <c r="E11" s="4" t="s">
        <v>18</v>
      </c>
      <c r="F11" s="5">
        <v>46920</v>
      </c>
      <c r="G11" s="5"/>
      <c r="H11" s="5" t="s">
        <v>27</v>
      </c>
    </row>
    <row r="12" spans="1:8" ht="29.25" customHeight="1" x14ac:dyDescent="0.25">
      <c r="A12" s="2">
        <v>8</v>
      </c>
      <c r="B12" s="3">
        <v>45163</v>
      </c>
      <c r="C12" s="4" t="s">
        <v>28</v>
      </c>
      <c r="D12" s="4" t="s">
        <v>17</v>
      </c>
      <c r="E12" s="4" t="s">
        <v>18</v>
      </c>
      <c r="F12" s="5">
        <v>29558</v>
      </c>
      <c r="G12" s="5"/>
      <c r="H12" s="5" t="s">
        <v>29</v>
      </c>
    </row>
    <row r="13" spans="1:8" ht="29.25" customHeight="1" x14ac:dyDescent="0.25">
      <c r="A13" s="2">
        <v>9</v>
      </c>
      <c r="B13" s="3">
        <v>45163</v>
      </c>
      <c r="C13" s="4" t="s">
        <v>30</v>
      </c>
      <c r="D13" s="4" t="s">
        <v>17</v>
      </c>
      <c r="E13" s="4" t="s">
        <v>18</v>
      </c>
      <c r="F13" s="5">
        <v>4841</v>
      </c>
      <c r="G13" s="5"/>
      <c r="H13" s="5" t="s">
        <v>31</v>
      </c>
    </row>
    <row r="14" spans="1:8" ht="29.25" customHeight="1" x14ac:dyDescent="0.25">
      <c r="A14" s="2">
        <v>10</v>
      </c>
      <c r="B14" s="3">
        <v>45163</v>
      </c>
      <c r="C14" s="4" t="s">
        <v>32</v>
      </c>
      <c r="D14" s="4" t="s">
        <v>17</v>
      </c>
      <c r="E14" s="4" t="s">
        <v>18</v>
      </c>
      <c r="F14" s="5">
        <v>9681</v>
      </c>
      <c r="G14" s="5"/>
      <c r="H14" s="5" t="s">
        <v>33</v>
      </c>
    </row>
    <row r="15" spans="1:8" ht="29.25" customHeight="1" x14ac:dyDescent="0.25">
      <c r="A15" s="2">
        <v>11</v>
      </c>
      <c r="B15" s="3">
        <v>45163</v>
      </c>
      <c r="C15" s="4" t="s">
        <v>34</v>
      </c>
      <c r="D15" s="4" t="s">
        <v>17</v>
      </c>
      <c r="E15" s="4" t="s">
        <v>18</v>
      </c>
      <c r="F15" s="5">
        <v>16706</v>
      </c>
      <c r="G15" s="5"/>
      <c r="H15" s="5" t="s">
        <v>35</v>
      </c>
    </row>
    <row r="16" spans="1:8" ht="29.25" customHeight="1" x14ac:dyDescent="0.25">
      <c r="A16" s="2">
        <v>12</v>
      </c>
      <c r="B16" s="3">
        <v>45163</v>
      </c>
      <c r="C16" s="4" t="s">
        <v>36</v>
      </c>
      <c r="D16" s="4" t="s">
        <v>17</v>
      </c>
      <c r="E16" s="4" t="s">
        <v>18</v>
      </c>
      <c r="F16" s="5">
        <v>53834</v>
      </c>
      <c r="G16" s="5"/>
      <c r="H16" s="5" t="s">
        <v>37</v>
      </c>
    </row>
    <row r="17" spans="1:8" ht="17.25" customHeight="1" x14ac:dyDescent="0.25">
      <c r="A17" s="2">
        <v>13</v>
      </c>
      <c r="B17" s="3">
        <v>45163</v>
      </c>
      <c r="C17" s="4" t="s">
        <v>38</v>
      </c>
      <c r="D17" s="4" t="s">
        <v>17</v>
      </c>
      <c r="E17" s="4" t="s">
        <v>39</v>
      </c>
      <c r="F17" s="5"/>
      <c r="G17" s="5">
        <v>578</v>
      </c>
      <c r="H17" s="5" t="s">
        <v>40</v>
      </c>
    </row>
    <row r="18" spans="1:8" ht="17.25" customHeight="1" x14ac:dyDescent="0.25">
      <c r="A18" s="2">
        <v>14</v>
      </c>
      <c r="B18" s="3">
        <v>45163</v>
      </c>
      <c r="C18" s="4" t="s">
        <v>41</v>
      </c>
      <c r="D18" s="4" t="s">
        <v>17</v>
      </c>
      <c r="E18" s="4" t="s">
        <v>39</v>
      </c>
      <c r="F18" s="5"/>
      <c r="G18" s="5">
        <v>3616</v>
      </c>
      <c r="H18" s="5" t="s">
        <v>42</v>
      </c>
    </row>
    <row r="19" spans="1:8" ht="17.25" customHeight="1" x14ac:dyDescent="0.25">
      <c r="A19" s="2">
        <v>15</v>
      </c>
      <c r="B19" s="3">
        <v>45163</v>
      </c>
      <c r="C19" s="4" t="s">
        <v>43</v>
      </c>
      <c r="D19" s="4" t="s">
        <v>44</v>
      </c>
      <c r="E19" s="4" t="s">
        <v>18</v>
      </c>
      <c r="F19" s="5">
        <v>10333</v>
      </c>
      <c r="G19" s="5"/>
      <c r="H19" s="5" t="s">
        <v>45</v>
      </c>
    </row>
    <row r="20" spans="1:8" ht="12.75" customHeight="1" x14ac:dyDescent="0.25">
      <c r="F20" s="6">
        <v>23398504</v>
      </c>
      <c r="G20" s="6">
        <v>104194</v>
      </c>
    </row>
    <row r="21" spans="1:8" ht="12.75" customHeight="1" x14ac:dyDescent="0.25">
      <c r="A21" s="9" t="s">
        <v>46</v>
      </c>
      <c r="B21" s="9"/>
      <c r="C21" s="9"/>
      <c r="D21" s="9"/>
      <c r="E21" s="9"/>
      <c r="F21" s="9"/>
      <c r="G21" s="9"/>
    </row>
    <row r="22" spans="1:8" ht="13.5" customHeight="1" x14ac:dyDescent="0.25">
      <c r="A22" s="9" t="s">
        <v>47</v>
      </c>
      <c r="B22" s="9"/>
      <c r="C22" s="9"/>
      <c r="D22" s="9"/>
      <c r="E22" s="9"/>
      <c r="F22" s="9"/>
      <c r="G22" s="9"/>
    </row>
  </sheetData>
  <mergeCells count="6">
    <mergeCell ref="A22:G22"/>
    <mergeCell ref="A1:G1"/>
    <mergeCell ref="A2:G2"/>
    <mergeCell ref="A3:G3"/>
    <mergeCell ref="A4:G4"/>
    <mergeCell ref="A21:G21"/>
  </mergeCells>
  <pageMargins left="1" right="1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workbookViewId="0">
      <selection activeCell="A2" sqref="A2"/>
    </sheetView>
  </sheetViews>
  <sheetFormatPr defaultRowHeight="15" x14ac:dyDescent="0.25"/>
  <sheetData>
    <row r="1" spans="1:42" x14ac:dyDescent="0.25">
      <c r="A1" t="s">
        <v>75</v>
      </c>
    </row>
    <row r="2" spans="1:42" ht="63.75" customHeight="1" x14ac:dyDescent="0.25">
      <c r="A2" s="41" t="s">
        <v>76</v>
      </c>
    </row>
    <row r="3" spans="1:42" x14ac:dyDescent="0.25">
      <c r="A3" t="s">
        <v>77</v>
      </c>
    </row>
    <row r="4" spans="1:42" x14ac:dyDescent="0.25">
      <c r="A4" t="s">
        <v>78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  <c r="T4" t="s">
        <v>97</v>
      </c>
      <c r="U4" t="s">
        <v>98</v>
      </c>
      <c r="V4" t="s">
        <v>99</v>
      </c>
      <c r="W4" t="s">
        <v>100</v>
      </c>
      <c r="X4" t="s">
        <v>101</v>
      </c>
      <c r="Y4" t="s">
        <v>102</v>
      </c>
      <c r="Z4" t="s">
        <v>103</v>
      </c>
      <c r="AA4" t="s">
        <v>104</v>
      </c>
      <c r="AB4" t="s">
        <v>105</v>
      </c>
      <c r="AC4" t="s">
        <v>106</v>
      </c>
      <c r="AD4" t="s">
        <v>107</v>
      </c>
      <c r="AE4" t="s">
        <v>108</v>
      </c>
      <c r="AF4" t="s">
        <v>109</v>
      </c>
      <c r="AG4" t="s">
        <v>110</v>
      </c>
      <c r="AH4" t="s">
        <v>111</v>
      </c>
      <c r="AI4" t="s">
        <v>112</v>
      </c>
      <c r="AJ4" t="s">
        <v>113</v>
      </c>
      <c r="AK4" t="s">
        <v>114</v>
      </c>
      <c r="AL4" t="s">
        <v>115</v>
      </c>
      <c r="AM4" t="s">
        <v>116</v>
      </c>
      <c r="AN4" t="s">
        <v>117</v>
      </c>
      <c r="AO4" t="s">
        <v>118</v>
      </c>
      <c r="AP4" t="s">
        <v>119</v>
      </c>
    </row>
    <row r="5" spans="1:42" x14ac:dyDescent="0.25">
      <c r="G5">
        <v>24</v>
      </c>
      <c r="H5" s="42">
        <v>1797.3</v>
      </c>
      <c r="I5">
        <v>0</v>
      </c>
      <c r="J5">
        <v>0</v>
      </c>
      <c r="K5" s="42">
        <v>1797.3</v>
      </c>
      <c r="L5">
        <v>138.72999999999999</v>
      </c>
      <c r="M5">
        <v>0</v>
      </c>
      <c r="N5">
        <v>0</v>
      </c>
      <c r="O5" s="42">
        <v>3916.24</v>
      </c>
      <c r="P5">
        <v>138.72999999999999</v>
      </c>
      <c r="Q5">
        <v>277.45999999999998</v>
      </c>
      <c r="R5">
        <v>277.45999999999998</v>
      </c>
      <c r="S5">
        <v>0</v>
      </c>
      <c r="U5">
        <v>0</v>
      </c>
      <c r="W5">
        <v>0</v>
      </c>
      <c r="X5">
        <v>0</v>
      </c>
      <c r="Y5">
        <v>0</v>
      </c>
      <c r="Z5">
        <v>0</v>
      </c>
      <c r="AB5">
        <v>0</v>
      </c>
      <c r="AD5">
        <v>0</v>
      </c>
      <c r="AF5">
        <v>0</v>
      </c>
      <c r="AG5" s="42">
        <v>4193.7</v>
      </c>
      <c r="AK5">
        <v>0</v>
      </c>
      <c r="AL5" s="42">
        <v>5991</v>
      </c>
      <c r="AM5">
        <v>0</v>
      </c>
    </row>
    <row r="6" spans="1:42" x14ac:dyDescent="0.25">
      <c r="A6" t="s">
        <v>71</v>
      </c>
      <c r="B6" s="43">
        <v>45163</v>
      </c>
      <c r="C6" t="s">
        <v>120</v>
      </c>
      <c r="D6">
        <v>441</v>
      </c>
      <c r="E6" t="s">
        <v>121</v>
      </c>
      <c r="F6" t="s">
        <v>122</v>
      </c>
      <c r="G6">
        <v>16</v>
      </c>
      <c r="H6" s="42">
        <v>1549.5</v>
      </c>
      <c r="I6">
        <v>0</v>
      </c>
      <c r="J6">
        <v>0</v>
      </c>
      <c r="K6" s="42">
        <v>1549.5</v>
      </c>
      <c r="L6">
        <v>113.58</v>
      </c>
      <c r="M6">
        <v>0</v>
      </c>
      <c r="N6">
        <v>0</v>
      </c>
      <c r="O6" s="42">
        <v>3388.34</v>
      </c>
      <c r="P6">
        <v>113.58</v>
      </c>
      <c r="Q6">
        <v>227.16</v>
      </c>
      <c r="R6">
        <v>227.16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42">
        <v>3615.5</v>
      </c>
      <c r="AH6" t="s">
        <v>123</v>
      </c>
      <c r="AI6" t="s">
        <v>124</v>
      </c>
      <c r="AJ6" t="s">
        <v>125</v>
      </c>
      <c r="AK6">
        <v>0</v>
      </c>
      <c r="AL6" s="42">
        <v>5165</v>
      </c>
      <c r="AM6">
        <v>0</v>
      </c>
      <c r="AN6" t="s">
        <v>10</v>
      </c>
      <c r="AO6">
        <v>175</v>
      </c>
    </row>
    <row r="7" spans="1:42" x14ac:dyDescent="0.25">
      <c r="A7" t="s">
        <v>72</v>
      </c>
      <c r="B7" s="43">
        <v>45163</v>
      </c>
      <c r="C7" t="s">
        <v>120</v>
      </c>
      <c r="D7">
        <v>380</v>
      </c>
      <c r="E7" t="s">
        <v>126</v>
      </c>
      <c r="F7" t="s">
        <v>122</v>
      </c>
      <c r="G7">
        <v>8</v>
      </c>
      <c r="H7">
        <v>247.8</v>
      </c>
      <c r="I7">
        <v>0</v>
      </c>
      <c r="J7">
        <v>0</v>
      </c>
      <c r="K7">
        <v>247.8</v>
      </c>
      <c r="L7">
        <v>25.15</v>
      </c>
      <c r="M7">
        <v>0</v>
      </c>
      <c r="N7">
        <v>0</v>
      </c>
      <c r="O7">
        <v>527.9</v>
      </c>
      <c r="P7">
        <v>25.15</v>
      </c>
      <c r="Q7">
        <v>50.3</v>
      </c>
      <c r="R7">
        <v>50.3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578.20000000000005</v>
      </c>
      <c r="AH7" t="s">
        <v>123</v>
      </c>
      <c r="AI7" t="s">
        <v>127</v>
      </c>
      <c r="AJ7" t="s">
        <v>128</v>
      </c>
      <c r="AK7">
        <v>0</v>
      </c>
      <c r="AL7">
        <v>826</v>
      </c>
      <c r="AM7">
        <v>0</v>
      </c>
      <c r="AN7" t="s">
        <v>10</v>
      </c>
      <c r="AO7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MUR_PUR</vt:lpstr>
      <vt:lpstr>MAIN SHeet</vt:lpstr>
      <vt:lpstr>MUR_REturn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MOHN</cp:lastModifiedBy>
  <dcterms:created xsi:type="dcterms:W3CDTF">2023-08-26T05:26:03Z</dcterms:created>
  <dcterms:modified xsi:type="dcterms:W3CDTF">2023-08-26T05:43:56Z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</Properties>
</file>