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OHN\Downloads\"/>
    </mc:Choice>
  </mc:AlternateContent>
  <bookViews>
    <workbookView xWindow="0" yWindow="0" windowWidth="24000" windowHeight="907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8" i="1" l="1"/>
  <c r="G19" i="1"/>
  <c r="F9" i="1"/>
  <c r="G20" i="1" l="1"/>
  <c r="G21" i="1"/>
  <c r="G15" i="1" l="1"/>
  <c r="F22" i="1"/>
  <c r="B22" i="1"/>
  <c r="B10" i="1" l="1"/>
  <c r="G9" i="1"/>
  <c r="G22" i="1" s="1"/>
  <c r="F4" i="1"/>
  <c r="C4" i="1"/>
  <c r="C6" i="1"/>
  <c r="G6" i="1" s="1"/>
  <c r="G5" i="1"/>
  <c r="C5" i="1"/>
  <c r="G7" i="1" l="1"/>
  <c r="G8" i="1"/>
  <c r="G3" i="1"/>
</calcChain>
</file>

<file path=xl/sharedStrings.xml><?xml version="1.0" encoding="utf-8"?>
<sst xmlns="http://schemas.openxmlformats.org/spreadsheetml/2006/main" count="139" uniqueCount="62">
  <si>
    <t>Received</t>
  </si>
  <si>
    <t>Sales Type</t>
  </si>
  <si>
    <t>Status</t>
  </si>
  <si>
    <t>If not received last receipt date</t>
  </si>
  <si>
    <t>Actual Cash Sales</t>
  </si>
  <si>
    <t>Actual Card Sales</t>
  </si>
  <si>
    <t>Sodexo Sales</t>
  </si>
  <si>
    <t>Total Outstanding including previous day</t>
  </si>
  <si>
    <t>Normal time limit</t>
  </si>
  <si>
    <t>Number of days pending</t>
  </si>
  <si>
    <t>Reason - If more than time limit</t>
  </si>
  <si>
    <t>Swiggy</t>
  </si>
  <si>
    <t>Zomato</t>
  </si>
  <si>
    <t>Dunzo</t>
  </si>
  <si>
    <t>SKS Website</t>
  </si>
  <si>
    <t>Amount</t>
  </si>
  <si>
    <t>Compliment Sales</t>
  </si>
  <si>
    <t>Staff Credit</t>
  </si>
  <si>
    <t>Muralis Market</t>
  </si>
  <si>
    <t>Other Credit Sales</t>
  </si>
  <si>
    <t>Travel Food Service</t>
  </si>
  <si>
    <t>Tamilnadu GST Customer</t>
  </si>
  <si>
    <t>Other GST Customer</t>
  </si>
  <si>
    <t>Tamilnadu Pos Delivery</t>
  </si>
  <si>
    <t>Other State Pos Delivery</t>
  </si>
  <si>
    <t>Paytm Sales</t>
  </si>
  <si>
    <t>Branch Credit Sales</t>
  </si>
  <si>
    <t>Received Receipts</t>
  </si>
  <si>
    <t>Reason Of Outstanding</t>
  </si>
  <si>
    <t>Highlighted Points (Month Wise)</t>
  </si>
  <si>
    <t>Report On</t>
  </si>
  <si>
    <t>06-10-2023 Friday</t>
  </si>
  <si>
    <t>Excess Amount</t>
  </si>
  <si>
    <t>1 Day</t>
  </si>
  <si>
    <t>14 Days</t>
  </si>
  <si>
    <t>2 Days</t>
  </si>
  <si>
    <t>Nill</t>
  </si>
  <si>
    <t>Accounts Receivable -Up to 30-09-2023 (Sep Report)</t>
  </si>
  <si>
    <t>Nil</t>
  </si>
  <si>
    <t>Deposited Amount Delay</t>
  </si>
  <si>
    <t>-</t>
  </si>
  <si>
    <t>Partial</t>
  </si>
  <si>
    <t>Charges, +++</t>
  </si>
  <si>
    <t>Dash Board Issue</t>
  </si>
  <si>
    <t>Pending</t>
  </si>
  <si>
    <t>Charges Entry Pending Sep Last Week</t>
  </si>
  <si>
    <t>7 Days</t>
  </si>
  <si>
    <t>11 Days</t>
  </si>
  <si>
    <t>Entry Pending</t>
  </si>
  <si>
    <t>6 Days</t>
  </si>
  <si>
    <t>9 Days</t>
  </si>
  <si>
    <t>Payment not received</t>
  </si>
  <si>
    <t>?</t>
  </si>
  <si>
    <t>Not understandble Recived Amount actual Sales</t>
  </si>
  <si>
    <t>Free(Complementation for Employees)</t>
  </si>
  <si>
    <t>30 Days</t>
  </si>
  <si>
    <t>31 Days</t>
  </si>
  <si>
    <t xml:space="preserve">Entry Pending, Zomato Dash Board Sales Not matched </t>
  </si>
  <si>
    <t>Payment Duration not Identified</t>
  </si>
  <si>
    <t>Invoice Number Mismatched</t>
  </si>
  <si>
    <t>Cheque</t>
  </si>
  <si>
    <t>1 Week amount not received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</si>
</sst>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 * #,##0.00_ ;_ * \-#,##0.00_ ;_ * &quot;-&quot;??_ ;_ @_ 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5" tint="-0.499984740745262"/>
      <name val="Calibri"/>
      <family val="2"/>
      <scheme val="minor"/>
    </font>
    <font>
      <b/>
      <i/>
      <sz val="11"/>
      <color rgb="FF00B0F0"/>
      <name val="Calibri"/>
      <family val="2"/>
      <scheme val="minor"/>
    </font>
    <font>
      <sz val="10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1">
    <xf numFmtId="0" fontId="0" fillId="0" borderId="0" xfId="0"/>
    <xf numFmtId="0" fontId="0" fillId="0" borderId="0" xfId="0" applyFill="1"/>
    <xf numFmtId="43" fontId="0" fillId="0" borderId="0" xfId="0" applyNumberFormat="1"/>
    <xf numFmtId="0" fontId="2" fillId="2" borderId="0" xfId="0" applyFont="1" applyFill="1" applyAlignment="1">
      <alignment horizontal="center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43" fontId="8" fillId="0" borderId="1" xfId="1" applyFont="1" applyBorder="1"/>
    <xf numFmtId="43" fontId="6" fillId="0" borderId="1" xfId="1" applyFont="1" applyBorder="1"/>
    <xf numFmtId="43" fontId="6" fillId="0" borderId="3" xfId="1" applyFont="1" applyBorder="1"/>
    <xf numFmtId="43" fontId="3" fillId="0" borderId="2" xfId="0" applyNumberFormat="1" applyFont="1" applyBorder="1"/>
    <xf numFmtId="43" fontId="3" fillId="0" borderId="0" xfId="0" applyNumberFormat="1" applyFont="1"/>
    <xf numFmtId="43" fontId="8" fillId="3" borderId="1" xfId="1" applyFont="1" applyFill="1" applyBorder="1"/>
    <xf numFmtId="43" fontId="8" fillId="0" borderId="1" xfId="1" applyFont="1" applyFill="1" applyBorder="1"/>
    <xf numFmtId="43" fontId="8" fillId="4" borderId="1" xfId="1" applyFont="1" applyFill="1" applyBorder="1"/>
    <xf numFmtId="43" fontId="6" fillId="4" borderId="1" xfId="1" applyFont="1" applyFill="1" applyBorder="1"/>
    <xf numFmtId="14" fontId="6" fillId="0" borderId="1" xfId="1" applyNumberFormat="1" applyFont="1" applyBorder="1"/>
    <xf numFmtId="14" fontId="6" fillId="0" borderId="1" xfId="1" applyNumberFormat="1" applyFont="1" applyBorder="1" applyAlignment="1">
      <alignment horizontal="center"/>
    </xf>
    <xf numFmtId="43" fontId="3" fillId="0" borderId="0" xfId="0" applyNumberFormat="1" applyFont="1" applyBorder="1"/>
    <xf numFmtId="43" fontId="6" fillId="0" borderId="1" xfId="1" applyNumberFormat="1" applyFont="1" applyBorder="1"/>
    <xf numFmtId="43" fontId="9" fillId="0" borderId="1" xfId="1" applyFont="1" applyBorder="1"/>
    <xf numFmtId="43" fontId="10" fillId="0" borderId="1" xfId="1" applyFont="1" applyBorder="1"/>
    <xf numFmtId="43" fontId="9" fillId="4" borderId="1" xfId="1" applyFont="1" applyFill="1" applyBorder="1"/>
    <xf numFmtId="14" fontId="6" fillId="4" borderId="1" xfId="1" applyNumberFormat="1" applyFont="1" applyFill="1" applyBorder="1"/>
    <xf numFmtId="14" fontId="0" fillId="0" borderId="0" xfId="0" applyNumberFormat="1"/>
    <xf numFmtId="2" fontId="0" fillId="0" borderId="0" xfId="0" applyNumberFormat="1"/>
    <xf numFmtId="14" fontId="6" fillId="0" borderId="0" xfId="0" applyNumberFormat="1" applyFont="1"/>
    <xf numFmtId="14" fontId="6" fillId="0" borderId="1" xfId="0" applyNumberFormat="1" applyFont="1" applyBorder="1"/>
    <xf numFmtId="0" fontId="7" fillId="0" borderId="4" xfId="0" applyFont="1" applyFill="1" applyBorder="1" applyAlignment="1">
      <alignment horizontal="center" vertical="center" wrapText="1"/>
    </xf>
    <xf numFmtId="14" fontId="7" fillId="0" borderId="5" xfId="0" applyNumberFormat="1" applyFont="1" applyFill="1" applyBorder="1" applyAlignment="1">
      <alignment horizontal="center" vertical="center" wrapText="1"/>
    </xf>
    <xf numFmtId="43" fontId="6" fillId="0" borderId="1" xfId="1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tabSelected="1" workbookViewId="0">
      <selection sqref="A1:L23"/>
    </sheetView>
  </sheetViews>
  <sheetFormatPr defaultRowHeight="15" x14ac:dyDescent="0.25"/>
  <cols>
    <col min="1" max="1" width="21.7109375" bestFit="1" customWidth="1"/>
    <col min="2" max="2" width="18.5703125" customWidth="1"/>
    <col min="3" max="3" width="11.140625" bestFit="1" customWidth="1"/>
    <col min="4" max="4" width="11.5703125" bestFit="1" customWidth="1"/>
    <col min="5" max="5" width="13.5703125" customWidth="1"/>
    <col min="6" max="6" width="15.7109375" bestFit="1" customWidth="1"/>
    <col min="7" max="8" width="15" customWidth="1"/>
    <col min="11" max="11" width="10.140625" bestFit="1" customWidth="1"/>
    <col min="12" max="12" width="13.5703125" customWidth="1"/>
    <col min="14" max="14" width="12.28515625" customWidth="1"/>
    <col min="15" max="15" width="12.85546875" customWidth="1"/>
  </cols>
  <sheetData>
    <row r="1" spans="1:15" ht="15.75" thickBot="1" x14ac:dyDescent="0.3">
      <c r="A1" s="3" t="s">
        <v>37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</row>
    <row r="2" spans="1:15" s="1" customFormat="1" ht="66" customHeight="1" thickBot="1" x14ac:dyDescent="0.3">
      <c r="A2" s="5" t="s">
        <v>1</v>
      </c>
      <c r="B2" s="5" t="s">
        <v>15</v>
      </c>
      <c r="C2" s="4" t="s">
        <v>42</v>
      </c>
      <c r="D2" s="5" t="s">
        <v>2</v>
      </c>
      <c r="E2" s="4" t="s">
        <v>3</v>
      </c>
      <c r="F2" s="4" t="s">
        <v>27</v>
      </c>
      <c r="G2" s="4" t="s">
        <v>7</v>
      </c>
      <c r="H2" s="4" t="s">
        <v>28</v>
      </c>
      <c r="I2" s="4" t="s">
        <v>8</v>
      </c>
      <c r="J2" s="4" t="s">
        <v>9</v>
      </c>
      <c r="K2" s="4" t="s">
        <v>10</v>
      </c>
      <c r="L2" s="6" t="s">
        <v>29</v>
      </c>
      <c r="N2" s="28" t="s">
        <v>30</v>
      </c>
      <c r="O2" s="29" t="s">
        <v>31</v>
      </c>
    </row>
    <row r="3" spans="1:15" x14ac:dyDescent="0.25">
      <c r="A3" s="7" t="s">
        <v>4</v>
      </c>
      <c r="B3" s="8">
        <v>17382371</v>
      </c>
      <c r="C3" s="8">
        <v>0</v>
      </c>
      <c r="D3" s="7" t="s">
        <v>0</v>
      </c>
      <c r="E3" s="16">
        <v>45202</v>
      </c>
      <c r="F3" s="8">
        <v>17384779</v>
      </c>
      <c r="G3" s="8">
        <f>B3-F3</f>
        <v>-2408</v>
      </c>
      <c r="H3" s="8" t="s">
        <v>32</v>
      </c>
      <c r="I3" s="8" t="s">
        <v>33</v>
      </c>
      <c r="J3" s="8" t="s">
        <v>35</v>
      </c>
      <c r="K3" s="8" t="s">
        <v>38</v>
      </c>
      <c r="L3" s="8" t="s">
        <v>39</v>
      </c>
    </row>
    <row r="4" spans="1:15" x14ac:dyDescent="0.25">
      <c r="A4" s="12" t="s">
        <v>5</v>
      </c>
      <c r="B4" s="8">
        <v>36206615</v>
      </c>
      <c r="C4" s="8">
        <f>C5+C6</f>
        <v>298807.18</v>
      </c>
      <c r="D4" s="7" t="s">
        <v>0</v>
      </c>
      <c r="E4" s="17" t="s">
        <v>40</v>
      </c>
      <c r="F4" s="19">
        <f>F5+F6</f>
        <v>35882510.07</v>
      </c>
      <c r="G4" s="8" t="s">
        <v>40</v>
      </c>
      <c r="H4" s="8"/>
      <c r="I4" s="8"/>
      <c r="J4" s="8"/>
      <c r="K4" s="8"/>
      <c r="L4" s="8" t="s">
        <v>40</v>
      </c>
    </row>
    <row r="5" spans="1:15" x14ac:dyDescent="0.25">
      <c r="A5" s="12" t="s">
        <v>25</v>
      </c>
      <c r="B5" s="8">
        <v>36027333.68</v>
      </c>
      <c r="C5" s="8">
        <f>245653.48+44218.28</f>
        <v>289871.76</v>
      </c>
      <c r="D5" s="7" t="s">
        <v>0</v>
      </c>
      <c r="E5" s="16">
        <v>45200</v>
      </c>
      <c r="F5" s="8">
        <v>35738160.07</v>
      </c>
      <c r="G5" s="8">
        <f>B5-C5-F5</f>
        <v>-698.14999999850988</v>
      </c>
      <c r="H5" s="8" t="s">
        <v>32</v>
      </c>
      <c r="I5" s="8" t="s">
        <v>33</v>
      </c>
      <c r="J5" s="8"/>
      <c r="K5" s="8"/>
      <c r="L5" s="8" t="s">
        <v>40</v>
      </c>
    </row>
    <row r="6" spans="1:15" x14ac:dyDescent="0.25">
      <c r="A6" s="12" t="s">
        <v>6</v>
      </c>
      <c r="B6" s="8">
        <v>199271</v>
      </c>
      <c r="C6" s="8">
        <f>7572.33+1363.09</f>
        <v>8935.42</v>
      </c>
      <c r="D6" s="21" t="s">
        <v>41</v>
      </c>
      <c r="E6" s="16">
        <v>45204</v>
      </c>
      <c r="F6" s="8">
        <v>144350</v>
      </c>
      <c r="G6" s="8">
        <f>B6-C6-F6</f>
        <v>45985.579999999987</v>
      </c>
      <c r="H6" s="8"/>
      <c r="I6" s="8" t="s">
        <v>34</v>
      </c>
      <c r="J6" s="8"/>
      <c r="K6" s="8"/>
      <c r="L6" s="8" t="s">
        <v>43</v>
      </c>
    </row>
    <row r="7" spans="1:15" x14ac:dyDescent="0.25">
      <c r="A7" s="7" t="s">
        <v>11</v>
      </c>
      <c r="B7" s="8">
        <v>6256795</v>
      </c>
      <c r="C7" s="30"/>
      <c r="D7" s="7" t="s">
        <v>0</v>
      </c>
      <c r="E7" s="16">
        <v>45203</v>
      </c>
      <c r="F7" s="8">
        <v>4607274.3899999997</v>
      </c>
      <c r="G7" s="8">
        <f t="shared" ref="G4:G8" si="0">B7-F7</f>
        <v>1649520.6100000003</v>
      </c>
      <c r="H7" s="8" t="s">
        <v>45</v>
      </c>
      <c r="I7" s="8" t="s">
        <v>46</v>
      </c>
      <c r="J7" s="8" t="s">
        <v>47</v>
      </c>
      <c r="K7" s="8" t="s">
        <v>38</v>
      </c>
      <c r="L7" s="8" t="s">
        <v>48</v>
      </c>
    </row>
    <row r="8" spans="1:15" x14ac:dyDescent="0.25">
      <c r="A8" s="7" t="s">
        <v>12</v>
      </c>
      <c r="B8" s="8">
        <v>3553777</v>
      </c>
      <c r="C8" s="30"/>
      <c r="D8" s="7" t="s">
        <v>0</v>
      </c>
      <c r="E8" s="16">
        <v>45203</v>
      </c>
      <c r="F8" s="8">
        <v>2505389.4500000002</v>
      </c>
      <c r="G8" s="8">
        <f t="shared" si="0"/>
        <v>1048387.5499999998</v>
      </c>
      <c r="H8" s="8" t="s">
        <v>45</v>
      </c>
      <c r="I8" s="8" t="s">
        <v>49</v>
      </c>
      <c r="J8" s="8" t="s">
        <v>50</v>
      </c>
      <c r="K8" s="8" t="s">
        <v>38</v>
      </c>
      <c r="L8" s="20" t="s">
        <v>57</v>
      </c>
    </row>
    <row r="9" spans="1:15" x14ac:dyDescent="0.25">
      <c r="A9" s="14" t="s">
        <v>13</v>
      </c>
      <c r="B9" s="15">
        <v>36662</v>
      </c>
      <c r="C9" s="15"/>
      <c r="D9" s="22" t="s">
        <v>44</v>
      </c>
      <c r="E9" s="23">
        <v>45194</v>
      </c>
      <c r="F9" s="15">
        <f>15369.44+3902.32</f>
        <v>19271.760000000002</v>
      </c>
      <c r="G9" s="15">
        <f>B9-F9</f>
        <v>17390.239999999998</v>
      </c>
      <c r="H9" s="22" t="s">
        <v>51</v>
      </c>
      <c r="I9" s="15" t="s">
        <v>49</v>
      </c>
      <c r="J9" s="15" t="s">
        <v>50</v>
      </c>
      <c r="K9" s="22" t="s">
        <v>52</v>
      </c>
      <c r="L9" s="22" t="s">
        <v>61</v>
      </c>
    </row>
    <row r="10" spans="1:15" x14ac:dyDescent="0.25">
      <c r="A10" s="12" t="s">
        <v>14</v>
      </c>
      <c r="B10" s="8">
        <f>B11+B12</f>
        <v>1333882</v>
      </c>
      <c r="C10" s="8"/>
      <c r="D10" s="20" t="s">
        <v>44</v>
      </c>
      <c r="E10" s="8" t="s">
        <v>40</v>
      </c>
      <c r="F10" s="8">
        <v>0</v>
      </c>
      <c r="G10" s="8">
        <v>0</v>
      </c>
      <c r="H10" s="8"/>
      <c r="I10" s="8"/>
      <c r="J10" s="8"/>
      <c r="K10" s="8"/>
      <c r="L10" s="8"/>
      <c r="N10" s="24"/>
    </row>
    <row r="11" spans="1:15" x14ac:dyDescent="0.25">
      <c r="A11" s="12" t="s">
        <v>23</v>
      </c>
      <c r="B11" s="8">
        <v>572197</v>
      </c>
      <c r="C11" s="8"/>
      <c r="D11" s="20" t="s">
        <v>44</v>
      </c>
      <c r="E11" s="27">
        <v>45204</v>
      </c>
      <c r="F11" s="8">
        <v>0</v>
      </c>
      <c r="G11" s="8">
        <v>0</v>
      </c>
      <c r="H11" s="8" t="s">
        <v>40</v>
      </c>
      <c r="I11" s="8" t="s">
        <v>49</v>
      </c>
      <c r="J11" s="8" t="s">
        <v>34</v>
      </c>
      <c r="K11" s="8" t="s">
        <v>38</v>
      </c>
      <c r="L11" s="20" t="s">
        <v>53</v>
      </c>
      <c r="N11" s="24"/>
      <c r="O11" s="25"/>
    </row>
    <row r="12" spans="1:15" x14ac:dyDescent="0.25">
      <c r="A12" s="12" t="s">
        <v>24</v>
      </c>
      <c r="B12" s="8">
        <v>761685</v>
      </c>
      <c r="C12" s="8"/>
      <c r="D12" s="20" t="s">
        <v>44</v>
      </c>
      <c r="E12" s="26">
        <v>45204</v>
      </c>
      <c r="F12" s="8">
        <v>0</v>
      </c>
      <c r="G12" s="8">
        <v>0</v>
      </c>
      <c r="H12" s="8" t="s">
        <v>40</v>
      </c>
      <c r="I12" s="8" t="s">
        <v>49</v>
      </c>
      <c r="J12" s="8" t="s">
        <v>34</v>
      </c>
      <c r="K12" s="8" t="s">
        <v>38</v>
      </c>
      <c r="L12" s="20" t="s">
        <v>53</v>
      </c>
    </row>
    <row r="13" spans="1:15" x14ac:dyDescent="0.25">
      <c r="A13" s="7" t="s">
        <v>16</v>
      </c>
      <c r="B13" s="8">
        <v>614620</v>
      </c>
      <c r="C13" s="8">
        <v>0</v>
      </c>
      <c r="D13" s="7"/>
      <c r="E13" s="8" t="s">
        <v>40</v>
      </c>
      <c r="F13" s="8">
        <v>0</v>
      </c>
      <c r="G13" s="8">
        <v>0</v>
      </c>
      <c r="H13" s="8" t="s">
        <v>54</v>
      </c>
      <c r="I13" s="8" t="s">
        <v>40</v>
      </c>
      <c r="J13" s="8" t="s">
        <v>40</v>
      </c>
      <c r="K13" s="8" t="s">
        <v>40</v>
      </c>
      <c r="L13" s="8" t="s">
        <v>40</v>
      </c>
    </row>
    <row r="14" spans="1:15" x14ac:dyDescent="0.25">
      <c r="A14" s="7" t="s">
        <v>17</v>
      </c>
      <c r="B14" s="8">
        <v>41099</v>
      </c>
      <c r="C14" s="8">
        <v>0</v>
      </c>
      <c r="D14" s="20" t="s">
        <v>44</v>
      </c>
      <c r="E14" s="16">
        <v>45204</v>
      </c>
      <c r="F14" s="8">
        <v>0</v>
      </c>
      <c r="G14" s="8">
        <v>0</v>
      </c>
      <c r="H14" s="8"/>
      <c r="I14" s="8" t="s">
        <v>55</v>
      </c>
      <c r="J14" s="8" t="s">
        <v>56</v>
      </c>
      <c r="K14" s="8" t="s">
        <v>36</v>
      </c>
      <c r="L14" s="8" t="s">
        <v>48</v>
      </c>
    </row>
    <row r="15" spans="1:15" x14ac:dyDescent="0.25">
      <c r="A15" s="13" t="s">
        <v>26</v>
      </c>
      <c r="B15" s="8">
        <v>2360549.02</v>
      </c>
      <c r="C15" s="8"/>
      <c r="D15" s="7" t="s">
        <v>41</v>
      </c>
      <c r="E15" s="8" t="s">
        <v>40</v>
      </c>
      <c r="F15" s="8">
        <v>1428237.02</v>
      </c>
      <c r="G15" s="8">
        <f>B15-F15</f>
        <v>932312</v>
      </c>
      <c r="H15" s="8" t="s">
        <v>40</v>
      </c>
      <c r="I15" s="8" t="s">
        <v>38</v>
      </c>
      <c r="J15" s="8" t="s">
        <v>38</v>
      </c>
      <c r="K15" s="8" t="s">
        <v>38</v>
      </c>
      <c r="L15" s="8" t="s">
        <v>40</v>
      </c>
    </row>
    <row r="16" spans="1:15" x14ac:dyDescent="0.25">
      <c r="A16" s="13" t="s">
        <v>60</v>
      </c>
      <c r="B16" s="8">
        <v>0</v>
      </c>
      <c r="C16" s="8">
        <v>0</v>
      </c>
      <c r="D16" s="7" t="s">
        <v>0</v>
      </c>
      <c r="E16" s="16">
        <v>45199</v>
      </c>
      <c r="F16" s="8">
        <v>1465514.5</v>
      </c>
      <c r="G16" s="8"/>
      <c r="H16" s="8" t="s">
        <v>40</v>
      </c>
      <c r="I16" s="8" t="s">
        <v>38</v>
      </c>
      <c r="J16" s="8" t="s">
        <v>38</v>
      </c>
      <c r="K16" s="8" t="s">
        <v>38</v>
      </c>
      <c r="L16" s="8" t="s">
        <v>40</v>
      </c>
    </row>
    <row r="17" spans="1:12" x14ac:dyDescent="0.25">
      <c r="A17" s="13" t="s">
        <v>19</v>
      </c>
      <c r="B17" s="8">
        <v>203466</v>
      </c>
      <c r="C17" s="8">
        <v>0</v>
      </c>
      <c r="D17" s="7" t="s">
        <v>0</v>
      </c>
      <c r="E17" s="8" t="s">
        <v>40</v>
      </c>
      <c r="F17" s="8">
        <v>0</v>
      </c>
      <c r="G17" s="8">
        <v>0</v>
      </c>
      <c r="H17" s="8" t="s">
        <v>40</v>
      </c>
      <c r="I17" s="8" t="s">
        <v>38</v>
      </c>
      <c r="J17" s="8" t="s">
        <v>38</v>
      </c>
      <c r="K17" s="8" t="s">
        <v>38</v>
      </c>
      <c r="L17" s="20" t="s">
        <v>53</v>
      </c>
    </row>
    <row r="18" spans="1:12" x14ac:dyDescent="0.25">
      <c r="A18" s="13" t="s">
        <v>21</v>
      </c>
      <c r="B18" s="8">
        <v>179330</v>
      </c>
      <c r="C18" s="8">
        <v>0</v>
      </c>
      <c r="D18" s="7" t="s">
        <v>44</v>
      </c>
      <c r="E18" s="16" t="s">
        <v>40</v>
      </c>
      <c r="F18" s="8">
        <v>0</v>
      </c>
      <c r="G18" s="8">
        <f>B18-F18</f>
        <v>179330</v>
      </c>
      <c r="H18" s="8" t="s">
        <v>40</v>
      </c>
      <c r="I18" s="8" t="s">
        <v>38</v>
      </c>
      <c r="J18" s="8" t="s">
        <v>38</v>
      </c>
      <c r="K18" s="8" t="s">
        <v>38</v>
      </c>
      <c r="L18" s="20" t="s">
        <v>53</v>
      </c>
    </row>
    <row r="19" spans="1:12" x14ac:dyDescent="0.25">
      <c r="A19" s="13" t="s">
        <v>22</v>
      </c>
      <c r="B19" s="8">
        <v>147979</v>
      </c>
      <c r="C19" s="8">
        <v>0</v>
      </c>
      <c r="D19" s="7" t="s">
        <v>0</v>
      </c>
      <c r="E19" s="16">
        <v>45174</v>
      </c>
      <c r="F19" s="8">
        <v>147979</v>
      </c>
      <c r="G19" s="9">
        <f>B19-F19</f>
        <v>0</v>
      </c>
      <c r="H19" s="8" t="s">
        <v>40</v>
      </c>
      <c r="I19" s="8" t="s">
        <v>38</v>
      </c>
      <c r="J19" s="8" t="s">
        <v>38</v>
      </c>
      <c r="K19" s="8" t="s">
        <v>38</v>
      </c>
      <c r="L19" s="20" t="s">
        <v>53</v>
      </c>
    </row>
    <row r="20" spans="1:12" x14ac:dyDescent="0.25">
      <c r="A20" s="7" t="s">
        <v>20</v>
      </c>
      <c r="B20" s="8">
        <v>14254773.779999999</v>
      </c>
      <c r="C20" s="8">
        <v>0</v>
      </c>
      <c r="D20" s="7" t="s">
        <v>44</v>
      </c>
      <c r="E20" s="16">
        <v>45184</v>
      </c>
      <c r="F20" s="8">
        <v>7739511</v>
      </c>
      <c r="G20" s="9">
        <f>B20-F20</f>
        <v>6515262.7799999993</v>
      </c>
      <c r="H20" s="8" t="s">
        <v>40</v>
      </c>
      <c r="I20" s="8" t="s">
        <v>38</v>
      </c>
      <c r="J20" s="8" t="s">
        <v>38</v>
      </c>
      <c r="K20" s="8" t="s">
        <v>38</v>
      </c>
      <c r="L20" s="20" t="s">
        <v>58</v>
      </c>
    </row>
    <row r="21" spans="1:12" ht="15.75" thickBot="1" x14ac:dyDescent="0.3">
      <c r="A21" s="7" t="s">
        <v>18</v>
      </c>
      <c r="B21" s="9">
        <v>12008767</v>
      </c>
      <c r="C21" s="8">
        <v>0</v>
      </c>
      <c r="D21" s="7" t="s">
        <v>41</v>
      </c>
      <c r="E21" s="16">
        <v>45194</v>
      </c>
      <c r="F21" s="8">
        <v>7107949</v>
      </c>
      <c r="G21" s="9">
        <f>B21-F21</f>
        <v>4900818</v>
      </c>
      <c r="H21" s="8" t="s">
        <v>40</v>
      </c>
      <c r="I21" s="8" t="s">
        <v>38</v>
      </c>
      <c r="J21" s="8" t="s">
        <v>38</v>
      </c>
      <c r="K21" s="8" t="s">
        <v>38</v>
      </c>
      <c r="L21" s="20" t="s">
        <v>59</v>
      </c>
    </row>
    <row r="22" spans="1:12" ht="15.75" thickBot="1" x14ac:dyDescent="0.3">
      <c r="B22" s="10">
        <f>SUM(B3+B5+B6+B7+B8+B9+B11+B12+B13+B14+B15+B16+B17+B18+B19+B20+B21)</f>
        <v>94600675.480000004</v>
      </c>
      <c r="C22" s="18"/>
      <c r="D22" s="2"/>
      <c r="E22" s="2"/>
      <c r="F22" s="10">
        <f>SUM(F3+F5+F6+F7+F8+F9+F11+F12+F14+F15+F16+F17+F18+F19+F20+F21)</f>
        <v>78288415.189999998</v>
      </c>
      <c r="G22" s="10">
        <f>SUM(G3+G5+G6+G7+G8+G9+G11+G12+G14+G15+G16+G17+G18+G19+G20+G21)</f>
        <v>15285900.610000001</v>
      </c>
      <c r="H22" s="11"/>
      <c r="I22" s="2"/>
      <c r="J22" s="2"/>
      <c r="K22" s="2"/>
      <c r="L22" s="2"/>
    </row>
  </sheetData>
  <mergeCells count="1">
    <mergeCell ref="A1:L1"/>
  </mergeCells>
  <dataValidations count="1">
    <dataValidation type="list" allowBlank="1" showInputMessage="1" showErrorMessage="1" sqref="D3:D21">
      <formula1>"Received,Partial, Pending"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MOHN</cp:lastModifiedBy>
  <dcterms:created xsi:type="dcterms:W3CDTF">2023-07-24T06:48:45Z</dcterms:created>
  <dcterms:modified xsi:type="dcterms:W3CDTF">2023-10-06T13:05:52Z</dcterms:modified>
</cp:coreProperties>
</file>