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19815" windowHeight="9915"/>
  </bookViews>
  <sheets>
    <sheet name="Results" sheetId="1" r:id="rId1"/>
    <sheet name="Points" sheetId="2" r:id="rId2"/>
  </sheets>
  <calcPr calcId="145621"/>
</workbook>
</file>

<file path=xl/calcChain.xml><?xml version="1.0" encoding="utf-8"?>
<calcChain xmlns="http://schemas.openxmlformats.org/spreadsheetml/2006/main">
  <c r="I23" i="1" l="1"/>
  <c r="H23" i="1"/>
  <c r="G23" i="1"/>
  <c r="J23" i="1" s="1"/>
  <c r="I22" i="1"/>
  <c r="H22" i="1"/>
  <c r="G22" i="1"/>
  <c r="J22" i="1" s="1"/>
  <c r="I21" i="1"/>
  <c r="H21" i="1"/>
  <c r="G21" i="1"/>
  <c r="J21" i="1" s="1"/>
  <c r="I20" i="1"/>
  <c r="H20" i="1"/>
  <c r="G20" i="1"/>
  <c r="J20" i="1" s="1"/>
  <c r="I19" i="1"/>
  <c r="H19" i="1"/>
  <c r="G19" i="1"/>
  <c r="J19" i="1" s="1"/>
  <c r="I18" i="1"/>
  <c r="H18" i="1"/>
  <c r="G18" i="1"/>
  <c r="J18" i="1" s="1"/>
  <c r="I17" i="1"/>
  <c r="H17" i="1"/>
  <c r="G17" i="1"/>
  <c r="J17" i="1" s="1"/>
  <c r="I16" i="1"/>
  <c r="H16" i="1"/>
  <c r="G16" i="1"/>
  <c r="J16" i="1" s="1"/>
  <c r="I15" i="1"/>
  <c r="H15" i="1"/>
  <c r="G15" i="1"/>
  <c r="J15" i="1" s="1"/>
  <c r="I14" i="1"/>
  <c r="H14" i="1"/>
  <c r="G14" i="1"/>
  <c r="J14" i="1" s="1"/>
  <c r="I13" i="1"/>
  <c r="J13" i="1" s="1"/>
  <c r="H13" i="1"/>
  <c r="G13" i="1"/>
  <c r="I12" i="1"/>
  <c r="H12" i="1"/>
  <c r="G12" i="1"/>
  <c r="J12" i="1" s="1"/>
  <c r="I11" i="1"/>
  <c r="H11" i="1"/>
  <c r="G11" i="1"/>
  <c r="J11" i="1" s="1"/>
  <c r="I10" i="1"/>
  <c r="H10" i="1"/>
  <c r="J10" i="1" s="1"/>
  <c r="G10" i="1"/>
  <c r="I9" i="1"/>
  <c r="H9" i="1"/>
  <c r="J9" i="1" s="1"/>
  <c r="G9" i="1"/>
  <c r="I8" i="1"/>
  <c r="H8" i="1"/>
  <c r="J8" i="1" s="1"/>
  <c r="G8" i="1"/>
  <c r="I7" i="1"/>
  <c r="H7" i="1"/>
  <c r="G7" i="1"/>
  <c r="J7" i="1" s="1"/>
  <c r="J6" i="1"/>
  <c r="I6" i="1"/>
  <c r="H6" i="1"/>
  <c r="G6" i="1"/>
  <c r="I5" i="1"/>
  <c r="H5" i="1"/>
  <c r="G5" i="1"/>
  <c r="J5" i="1" s="1"/>
  <c r="I4" i="1"/>
  <c r="H4" i="1"/>
  <c r="G4" i="1"/>
  <c r="J4" i="1" s="1"/>
  <c r="N5" i="1" l="1"/>
  <c r="M5" i="1" s="1" a="1"/>
  <c r="M5" i="1" s="1"/>
  <c r="N10" i="1"/>
  <c r="M10" i="1" s="1" a="1"/>
  <c r="M10" i="1" s="1"/>
  <c r="N8" i="1"/>
  <c r="M8" i="1" s="1" a="1"/>
  <c r="M8" i="1" s="1"/>
  <c r="N13" i="1"/>
  <c r="M13" i="1" s="1" a="1"/>
  <c r="M13" i="1" s="1"/>
  <c r="N6" i="1"/>
  <c r="M6" i="1" s="1" a="1"/>
  <c r="M6" i="1" s="1"/>
  <c r="N11" i="1"/>
  <c r="M11" i="1" s="1" a="1"/>
  <c r="M11" i="1" s="1"/>
  <c r="N4" i="1"/>
  <c r="M4" i="1" s="1" a="1"/>
  <c r="M4" i="1" s="1"/>
  <c r="N9" i="1"/>
  <c r="M9" i="1" s="1" a="1"/>
  <c r="M9" i="1" s="1"/>
  <c r="N7" i="1"/>
  <c r="M7" i="1" s="1" a="1"/>
  <c r="M7" i="1" s="1"/>
  <c r="N12" i="1"/>
  <c r="M12" i="1" s="1" a="1"/>
  <c r="M12" i="1" s="1"/>
</calcChain>
</file>

<file path=xl/sharedStrings.xml><?xml version="1.0" encoding="utf-8"?>
<sst xmlns="http://schemas.openxmlformats.org/spreadsheetml/2006/main" count="41" uniqueCount="36">
  <si>
    <t>RESULTS</t>
  </si>
  <si>
    <t>TOP 10</t>
  </si>
  <si>
    <t>Start No.</t>
  </si>
  <si>
    <t>Driver</t>
  </si>
  <si>
    <t>Race 1</t>
  </si>
  <si>
    <t>Race 2</t>
  </si>
  <si>
    <t>Race 3</t>
  </si>
  <si>
    <t>Points 1</t>
  </si>
  <si>
    <t>Points 2</t>
  </si>
  <si>
    <t>Points 3</t>
  </si>
  <si>
    <t>Points</t>
  </si>
  <si>
    <t>Pos</t>
  </si>
  <si>
    <t>John Smith</t>
  </si>
  <si>
    <t>Max Perry</t>
  </si>
  <si>
    <t>Antony Carcher</t>
  </si>
  <si>
    <t>Robert Seldon</t>
  </si>
  <si>
    <t>Alan Musk</t>
  </si>
  <si>
    <t>Bob Ransome</t>
  </si>
  <si>
    <t>Sam Winters</t>
  </si>
  <si>
    <t>Frank Jackson</t>
  </si>
  <si>
    <t>Sam Jordan</t>
  </si>
  <si>
    <t>Ben Rustik</t>
  </si>
  <si>
    <t>Fabrizio Manzoni</t>
  </si>
  <si>
    <t>Chuck Fisher</t>
  </si>
  <si>
    <t>Andy Farrel</t>
  </si>
  <si>
    <t>Andy Clark</t>
  </si>
  <si>
    <t>Jack Sommers</t>
  </si>
  <si>
    <t>Antony Biggs</t>
  </si>
  <si>
    <t>Alex Tedeski</t>
  </si>
  <si>
    <t>John Fauler</t>
  </si>
  <si>
    <t>Elly Vicenzo</t>
  </si>
  <si>
    <t>Jack Brandel</t>
  </si>
  <si>
    <t>RACE POINTS</t>
  </si>
  <si>
    <t>Position</t>
  </si>
  <si>
    <t>EXTREME RACING 2019</t>
  </si>
  <si>
    <t>Copyright © Extreme Racing Inc.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</si>
</sst>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  <family val="2"/>
      <scheme val="minor"/>
    </font>
    <font>
      <sz val="11"/>
      <color rgb="FF595959"/>
      <name val="Calibri"/>
      <scheme val="minor"/>
    </font>
    <font>
      <sz val="18"/>
      <color rgb="FF595959"/>
      <name val="Calibri Light"/>
    </font>
    <font>
      <sz val="36"/>
      <color rgb="FFDA0000"/>
      <name val="Calibri Light"/>
    </font>
    <font>
      <sz val="11"/>
      <color rgb="FFFFFFFF"/>
      <name val="Calibri"/>
      <scheme val="minor"/>
    </font>
    <font>
      <sz val="36"/>
      <color rgb="FFDA0000"/>
      <name val="Calibri Light"/>
      <family val="2"/>
    </font>
    <font>
      <sz val="11"/>
      <color rgb="FF59595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595959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>
      <alignment horizontal="left" vertical="center"/>
    </xf>
    <xf numFmtId="0" fontId="2" fillId="2" borderId="0"/>
    <xf numFmtId="0" fontId="4" fillId="3" borderId="0">
      <alignment horizontal="center"/>
    </xf>
    <xf numFmtId="1" fontId="1" fillId="2" borderId="0">
      <alignment horizontal="center"/>
    </xf>
    <xf numFmtId="1" fontId="1" fillId="4" borderId="0">
      <alignment horizontal="center"/>
    </xf>
  </cellStyleXfs>
  <cellXfs count="14">
    <xf numFmtId="0" fontId="0" fillId="0" borderId="0" xfId="0"/>
    <xf numFmtId="0" fontId="2" fillId="2" borderId="0" xfId="2"/>
    <xf numFmtId="0" fontId="4" fillId="3" borderId="0" xfId="3" applyAlignment="1">
      <alignment horizontal="center"/>
    </xf>
    <xf numFmtId="0" fontId="4" fillId="3" borderId="0" xfId="3" applyAlignment="1">
      <alignment horizontal="left"/>
    </xf>
    <xf numFmtId="1" fontId="1" fillId="2" borderId="0" xfId="4">
      <alignment horizontal="center"/>
    </xf>
    <xf numFmtId="1" fontId="1" fillId="2" borderId="0" xfId="4" applyAlignment="1">
      <alignment horizontal="left"/>
    </xf>
    <xf numFmtId="1" fontId="1" fillId="2" borderId="0" xfId="4" applyNumberFormat="1" applyAlignment="1">
      <alignment horizontal="left"/>
    </xf>
    <xf numFmtId="1" fontId="1" fillId="4" borderId="0" xfId="5">
      <alignment horizontal="center"/>
    </xf>
    <xf numFmtId="1" fontId="1" fillId="4" borderId="0" xfId="5" applyAlignment="1">
      <alignment horizontal="left"/>
    </xf>
    <xf numFmtId="1" fontId="1" fillId="4" borderId="0" xfId="5" applyNumberFormat="1" applyAlignment="1">
      <alignment horizontal="left"/>
    </xf>
    <xf numFmtId="0" fontId="4" fillId="3" borderId="0" xfId="3">
      <alignment horizontal="center"/>
    </xf>
    <xf numFmtId="0" fontId="5" fillId="2" borderId="0" xfId="1" applyFont="1">
      <alignment horizontal="left" vertical="center"/>
    </xf>
    <xf numFmtId="0" fontId="6" fillId="0" borderId="0" xfId="0" applyFont="1" applyAlignment="1">
      <alignment horizontal="left" vertical="center" indent="1"/>
    </xf>
    <xf numFmtId="0" fontId="2" fillId="2" borderId="0" xfId="2" applyAlignment="1">
      <alignment vertical="center"/>
    </xf>
  </cellXfs>
  <cellStyles count="6">
    <cellStyle name="Normal" xfId="0" builtinId="0"/>
    <cellStyle name="Style 1" xfId="1"/>
    <cellStyle name="Style 2" xfId="2"/>
    <cellStyle name="Style 3" xfId="3"/>
    <cellStyle name="Style 4" xfId="4"/>
    <cellStyle name="Style 5" xfId="5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"/>
  <sheetViews>
    <sheetView showGridLines="0" tabSelected="1" workbookViewId="0"/>
  </sheetViews>
  <sheetFormatPr defaultRowHeight="15" customHeight="1" x14ac:dyDescent="0.25"/>
  <cols>
    <col min="1" max="1" width="3.140625" customWidth="1"/>
    <col min="2" max="2" width="10.42578125" customWidth="1"/>
    <col min="3" max="3" width="18.7109375" customWidth="1"/>
    <col min="4" max="4" width="9.7109375" customWidth="1"/>
    <col min="5" max="5" width="9" customWidth="1"/>
    <col min="6" max="6" width="9.140625" customWidth="1"/>
    <col min="7" max="9" width="8.7109375" hidden="1" customWidth="1"/>
    <col min="10" max="10" width="8.7109375" customWidth="1"/>
    <col min="11" max="11" width="3.28515625" customWidth="1"/>
    <col min="12" max="12" width="7.28515625" customWidth="1"/>
    <col min="13" max="13" width="18.7109375" customWidth="1"/>
    <col min="14" max="14" width="8.42578125" customWidth="1"/>
    <col min="15" max="15" width="4.28515625" customWidth="1"/>
  </cols>
  <sheetData>
    <row r="1" spans="2:14" ht="51.95" customHeight="1" x14ac:dyDescent="0.25">
      <c r="B1" s="11" t="s">
        <v>34</v>
      </c>
    </row>
    <row r="2" spans="2:14" ht="23.25" x14ac:dyDescent="0.35">
      <c r="B2" s="13" t="s">
        <v>0</v>
      </c>
      <c r="C2" s="1"/>
      <c r="D2" s="1"/>
      <c r="E2" s="1"/>
      <c r="F2" s="1"/>
      <c r="G2" s="1"/>
      <c r="H2" s="1"/>
      <c r="I2" s="1"/>
      <c r="J2" s="1"/>
      <c r="L2" s="13" t="s">
        <v>1</v>
      </c>
      <c r="M2" s="1"/>
      <c r="N2" s="1"/>
    </row>
    <row r="3" spans="2:14" ht="15" customHeight="1" x14ac:dyDescent="0.25"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L3" s="2" t="s">
        <v>11</v>
      </c>
      <c r="M3" s="3" t="s">
        <v>3</v>
      </c>
      <c r="N3" s="2" t="s">
        <v>10</v>
      </c>
    </row>
    <row r="4" spans="2:14" ht="15" customHeight="1" x14ac:dyDescent="0.25">
      <c r="B4" s="4">
        <v>1</v>
      </c>
      <c r="C4" s="5" t="s">
        <v>12</v>
      </c>
      <c r="D4" s="4">
        <v>15</v>
      </c>
      <c r="E4" s="4">
        <v>17</v>
      </c>
      <c r="F4" s="4">
        <v>18</v>
      </c>
      <c r="G4" s="4">
        <f>LOOKUP(D4,Points!$B$4:$B$23,Points!$C$4:$C$23)</f>
        <v>1</v>
      </c>
      <c r="H4" s="4">
        <f>LOOKUP(E4,Points!$B$4:$B$23,Points!$C$4:$C$23)</f>
        <v>0</v>
      </c>
      <c r="I4" s="4">
        <f>LOOKUP(F4,Points!$B$4:$B$23,Points!$C$4:$C$23)</f>
        <v>0</v>
      </c>
      <c r="J4" s="4">
        <f t="shared" ref="J4:J23" si="0">SUM(G4:I4) + COUNTIF(G4:I4,"&gt;0")/10 + (20-B4)/100</f>
        <v>1.29</v>
      </c>
      <c r="L4" s="4">
        <v>1</v>
      </c>
      <c r="M4" s="6" t="str">
        <f t="array" ref="M4">INDEX(C$4:C$23,SMALL(IF(J$4:J$23=N4,ROW(J$4:J$23)-ROW(N$4)+1),COUNTIF(N$4,N4)))</f>
        <v>Max Perry</v>
      </c>
      <c r="N4" s="4">
        <f>LARGE(J$4:J$23,ROW()-ROW(N$3))</f>
        <v>85.45</v>
      </c>
    </row>
    <row r="5" spans="2:14" ht="15" customHeight="1" x14ac:dyDescent="0.25">
      <c r="B5" s="7">
        <v>2</v>
      </c>
      <c r="C5" s="8" t="s">
        <v>14</v>
      </c>
      <c r="D5" s="7">
        <v>13</v>
      </c>
      <c r="E5" s="7">
        <v>16</v>
      </c>
      <c r="F5" s="7">
        <v>15</v>
      </c>
      <c r="G5" s="7">
        <f>LOOKUP(D5,Points!$B$4:$B$23,Points!$C$4:$C$23)</f>
        <v>3</v>
      </c>
      <c r="H5" s="7">
        <f>LOOKUP(E5,Points!$B$4:$B$23,Points!$C$4:$C$23)</f>
        <v>0</v>
      </c>
      <c r="I5" s="7">
        <f>LOOKUP(F5,Points!$B$4:$B$23,Points!$C$4:$C$23)</f>
        <v>1</v>
      </c>
      <c r="J5" s="7">
        <f t="shared" si="0"/>
        <v>4.38</v>
      </c>
      <c r="L5" s="7">
        <v>2</v>
      </c>
      <c r="M5" s="9" t="str">
        <f t="array" ref="M5">INDEX(C$4:C$23,SMALL(IF(J$4:J$23=N5,ROW(J$4:J$23)-ROW(N$4)+1),COUNTIF(N$4:N5,N5)))</f>
        <v>Robert Seldon</v>
      </c>
      <c r="N5" s="7">
        <f t="shared" ref="N5:N13" si="1">LARGE(J$4:J$23,ROW()-ROW(N$3))</f>
        <v>73.459999999999994</v>
      </c>
    </row>
    <row r="6" spans="2:14" ht="15" customHeight="1" x14ac:dyDescent="0.25">
      <c r="B6" s="4">
        <v>3</v>
      </c>
      <c r="C6" s="5" t="s">
        <v>16</v>
      </c>
      <c r="D6" s="4">
        <v>11</v>
      </c>
      <c r="E6" s="4">
        <v>8</v>
      </c>
      <c r="F6" s="4">
        <v>14</v>
      </c>
      <c r="G6" s="4">
        <f>LOOKUP(D6,Points!$B$4:$B$23,Points!$C$4:$C$23)</f>
        <v>5</v>
      </c>
      <c r="H6" s="4">
        <f>LOOKUP(E6,Points!$B$4:$B$23,Points!$C$4:$C$23)</f>
        <v>10</v>
      </c>
      <c r="I6" s="4">
        <f>LOOKUP(F6,Points!$B$4:$B$23,Points!$C$4:$C$23)</f>
        <v>2</v>
      </c>
      <c r="J6" s="4">
        <f t="shared" si="0"/>
        <v>17.470000000000002</v>
      </c>
      <c r="L6" s="4">
        <v>3</v>
      </c>
      <c r="M6" s="6" t="str">
        <f t="array" ref="M6">INDEX(C$4:C$23,SMALL(IF(J$4:J$23=N6,ROW(J$4:J$23)-ROW(N$4)+1),COUNTIF(N$4:N6,N6)))</f>
        <v>Bob Ransome</v>
      </c>
      <c r="N6" s="4">
        <f t="shared" si="1"/>
        <v>61.419999999999995</v>
      </c>
    </row>
    <row r="7" spans="2:14" ht="15" customHeight="1" x14ac:dyDescent="0.25">
      <c r="B7" s="7">
        <v>4</v>
      </c>
      <c r="C7" s="8" t="s">
        <v>15</v>
      </c>
      <c r="D7" s="7">
        <v>2</v>
      </c>
      <c r="E7" s="7">
        <v>1</v>
      </c>
      <c r="F7" s="7">
        <v>4</v>
      </c>
      <c r="G7" s="7">
        <f>LOOKUP(D7,Points!$B$4:$B$23,Points!$C$4:$C$23)</f>
        <v>25</v>
      </c>
      <c r="H7" s="7">
        <f>LOOKUP(E7,Points!$B$4:$B$23,Points!$C$4:$C$23)</f>
        <v>30</v>
      </c>
      <c r="I7" s="7">
        <f>LOOKUP(F7,Points!$B$4:$B$23,Points!$C$4:$C$23)</f>
        <v>18</v>
      </c>
      <c r="J7" s="7">
        <f t="shared" si="0"/>
        <v>73.459999999999994</v>
      </c>
      <c r="L7" s="7">
        <v>4</v>
      </c>
      <c r="M7" s="9" t="str">
        <f t="array" ref="M7">INDEX(C$4:C$23,SMALL(IF(J$4:J$23=N7,ROW(J$4:J$23)-ROW(N$4)+1),COUNTIF(N$4:N7,N7)))</f>
        <v>Sam Winters</v>
      </c>
      <c r="N7" s="7">
        <f t="shared" si="1"/>
        <v>54.33</v>
      </c>
    </row>
    <row r="8" spans="2:14" ht="15" customHeight="1" x14ac:dyDescent="0.25">
      <c r="B8" s="4">
        <v>5</v>
      </c>
      <c r="C8" s="5" t="s">
        <v>13</v>
      </c>
      <c r="D8" s="4">
        <v>1</v>
      </c>
      <c r="E8" s="4">
        <v>2</v>
      </c>
      <c r="F8" s="4">
        <v>1</v>
      </c>
      <c r="G8" s="4">
        <f>LOOKUP(D8,Points!$B$4:$B$23,Points!$C$4:$C$23)</f>
        <v>30</v>
      </c>
      <c r="H8" s="4">
        <f>LOOKUP(E8,Points!$B$4:$B$23,Points!$C$4:$C$23)</f>
        <v>25</v>
      </c>
      <c r="I8" s="4">
        <f>LOOKUP(F8,Points!$B$4:$B$23,Points!$C$4:$C$23)</f>
        <v>30</v>
      </c>
      <c r="J8" s="4">
        <f t="shared" si="0"/>
        <v>85.45</v>
      </c>
      <c r="L8" s="4">
        <v>5</v>
      </c>
      <c r="M8" s="6" t="str">
        <f t="array" ref="M8">INDEX(C$4:C$23,SMALL(IF(J$4:J$23=N8,ROW(J$4:J$23)-ROW(N$4)+1),COUNTIF(N$4:N8,N8)))</f>
        <v>Frank Jackson</v>
      </c>
      <c r="N8" s="4">
        <f t="shared" si="1"/>
        <v>50.39</v>
      </c>
    </row>
    <row r="9" spans="2:14" ht="15" customHeight="1" x14ac:dyDescent="0.25">
      <c r="B9" s="7">
        <v>6</v>
      </c>
      <c r="C9" s="8" t="s">
        <v>20</v>
      </c>
      <c r="D9" s="7">
        <v>9</v>
      </c>
      <c r="E9" s="7">
        <v>7</v>
      </c>
      <c r="F9" s="7">
        <v>8</v>
      </c>
      <c r="G9" s="7">
        <f>LOOKUP(D9,Points!$B$4:$B$23,Points!$C$4:$C$23)</f>
        <v>8</v>
      </c>
      <c r="H9" s="7">
        <f>LOOKUP(E9,Points!$B$4:$B$23,Points!$C$4:$C$23)</f>
        <v>12</v>
      </c>
      <c r="I9" s="7">
        <f>LOOKUP(F9,Points!$B$4:$B$23,Points!$C$4:$C$23)</f>
        <v>10</v>
      </c>
      <c r="J9" s="7">
        <f t="shared" si="0"/>
        <v>30.44</v>
      </c>
      <c r="L9" s="7">
        <v>6</v>
      </c>
      <c r="M9" s="9" t="str">
        <f t="array" ref="M9">INDEX(C$4:C$23,SMALL(IF(J$4:J$23=N9,ROW(J$4:J$23)-ROW(N$4)+1),COUNTIF(N$4:N9,N9)))</f>
        <v>Ben Rustik</v>
      </c>
      <c r="N9" s="7">
        <f t="shared" si="1"/>
        <v>44.36</v>
      </c>
    </row>
    <row r="10" spans="2:14" ht="15" customHeight="1" x14ac:dyDescent="0.25">
      <c r="B10" s="4">
        <v>7</v>
      </c>
      <c r="C10" s="5" t="s">
        <v>22</v>
      </c>
      <c r="D10" s="4">
        <v>16</v>
      </c>
      <c r="E10" s="4">
        <v>15</v>
      </c>
      <c r="F10" s="4">
        <v>16</v>
      </c>
      <c r="G10" s="4">
        <f>LOOKUP(D10,Points!$B$4:$B$23,Points!$C$4:$C$23)</f>
        <v>0</v>
      </c>
      <c r="H10" s="4">
        <f>LOOKUP(E10,Points!$B$4:$B$23,Points!$C$4:$C$23)</f>
        <v>1</v>
      </c>
      <c r="I10" s="4">
        <f>LOOKUP(F10,Points!$B$4:$B$23,Points!$C$4:$C$23)</f>
        <v>0</v>
      </c>
      <c r="J10" s="4">
        <f t="shared" si="0"/>
        <v>1.23</v>
      </c>
      <c r="L10" s="4">
        <v>7</v>
      </c>
      <c r="M10" s="6" t="str">
        <f t="array" ref="M10">INDEX(C$4:C$23,SMALL(IF(J$4:J$23=N10,ROW(J$4:J$23)-ROW(N$4)+1),COUNTIF(N$4:N10,N10)))</f>
        <v>Sam Jordan</v>
      </c>
      <c r="N10" s="4">
        <f t="shared" si="1"/>
        <v>30.44</v>
      </c>
    </row>
    <row r="11" spans="2:14" ht="15" customHeight="1" x14ac:dyDescent="0.25">
      <c r="B11" s="7">
        <v>8</v>
      </c>
      <c r="C11" s="8" t="s">
        <v>17</v>
      </c>
      <c r="D11" s="7">
        <v>3</v>
      </c>
      <c r="E11" s="7">
        <v>5</v>
      </c>
      <c r="F11" s="7">
        <v>2</v>
      </c>
      <c r="G11" s="7">
        <f>LOOKUP(D11,Points!$B$4:$B$23,Points!$C$4:$C$23)</f>
        <v>20</v>
      </c>
      <c r="H11" s="7">
        <f>LOOKUP(E11,Points!$B$4:$B$23,Points!$C$4:$C$23)</f>
        <v>16</v>
      </c>
      <c r="I11" s="7">
        <f>LOOKUP(F11,Points!$B$4:$B$23,Points!$C$4:$C$23)</f>
        <v>25</v>
      </c>
      <c r="J11" s="7">
        <f t="shared" si="0"/>
        <v>61.419999999999995</v>
      </c>
      <c r="L11" s="7">
        <v>8</v>
      </c>
      <c r="M11" s="9" t="str">
        <f t="array" ref="M11">INDEX(C$4:C$23,SMALL(IF(J$4:J$23=N11,ROW(J$4:J$23)-ROW(N$4)+1),COUNTIF(N$4:N11,N11)))</f>
        <v>Chuck Fisher</v>
      </c>
      <c r="N11" s="7">
        <f t="shared" si="1"/>
        <v>30.32</v>
      </c>
    </row>
    <row r="12" spans="2:14" ht="15" customHeight="1" x14ac:dyDescent="0.25">
      <c r="B12" s="4">
        <v>9</v>
      </c>
      <c r="C12" s="5" t="s">
        <v>24</v>
      </c>
      <c r="D12" s="4">
        <v>17</v>
      </c>
      <c r="E12" s="4">
        <v>14</v>
      </c>
      <c r="F12" s="4">
        <v>12</v>
      </c>
      <c r="G12" s="4">
        <f>LOOKUP(D12,Points!$B$4:$B$23,Points!$C$4:$C$23)</f>
        <v>0</v>
      </c>
      <c r="H12" s="4">
        <f>LOOKUP(E12,Points!$B$4:$B$23,Points!$C$4:$C$23)</f>
        <v>2</v>
      </c>
      <c r="I12" s="4">
        <f>LOOKUP(F12,Points!$B$4:$B$23,Points!$C$4:$C$23)</f>
        <v>4</v>
      </c>
      <c r="J12" s="4">
        <f t="shared" si="0"/>
        <v>6.3100000000000005</v>
      </c>
      <c r="L12" s="4">
        <v>9</v>
      </c>
      <c r="M12" s="6" t="str">
        <f t="array" ref="M12">INDEX(C$4:C$23,SMALL(IF(J$4:J$23=N12,ROW(J$4:J$23)-ROW(N$4)+1),COUNTIF(N$4:N12,N12)))</f>
        <v>Andy Clark</v>
      </c>
      <c r="N12" s="4">
        <f t="shared" si="1"/>
        <v>24.310000000000002</v>
      </c>
    </row>
    <row r="13" spans="2:14" ht="15" customHeight="1" x14ac:dyDescent="0.25">
      <c r="B13" s="7">
        <v>10</v>
      </c>
      <c r="C13" s="8" t="s">
        <v>26</v>
      </c>
      <c r="D13" s="7">
        <v>10</v>
      </c>
      <c r="E13" s="7">
        <v>13</v>
      </c>
      <c r="F13" s="7">
        <v>11</v>
      </c>
      <c r="G13" s="7">
        <f>LOOKUP(D13,Points!$B$4:$B$23,Points!$C$4:$C$23)</f>
        <v>6</v>
      </c>
      <c r="H13" s="7">
        <f>LOOKUP(E13,Points!$B$4:$B$23,Points!$C$4:$C$23)</f>
        <v>3</v>
      </c>
      <c r="I13" s="7">
        <f>LOOKUP(F13,Points!$B$4:$B$23,Points!$C$4:$C$23)</f>
        <v>5</v>
      </c>
      <c r="J13" s="7">
        <f t="shared" si="0"/>
        <v>14.4</v>
      </c>
      <c r="L13" s="7">
        <v>10</v>
      </c>
      <c r="M13" s="9" t="str">
        <f t="array" ref="M13">INDEX(C$4:C$23,SMALL(IF(J$4:J$23=N13,ROW(J$4:J$23)-ROW(N$4)+1),COUNTIF(N$4:N13,N13)))</f>
        <v>Antony Biggs</v>
      </c>
      <c r="N13" s="7">
        <f t="shared" si="1"/>
        <v>18.350000000000001</v>
      </c>
    </row>
    <row r="14" spans="2:14" ht="15" customHeight="1" x14ac:dyDescent="0.25">
      <c r="B14" s="4">
        <v>11</v>
      </c>
      <c r="C14" s="5" t="s">
        <v>19</v>
      </c>
      <c r="D14" s="4">
        <v>5</v>
      </c>
      <c r="E14" s="4">
        <v>6</v>
      </c>
      <c r="F14" s="4">
        <v>3</v>
      </c>
      <c r="G14" s="4">
        <f>LOOKUP(D14,Points!$B$4:$B$23,Points!$C$4:$C$23)</f>
        <v>16</v>
      </c>
      <c r="H14" s="4">
        <f>LOOKUP(E14,Points!$B$4:$B$23,Points!$C$4:$C$23)</f>
        <v>14</v>
      </c>
      <c r="I14" s="4">
        <f>LOOKUP(F14,Points!$B$4:$B$23,Points!$C$4:$C$23)</f>
        <v>20</v>
      </c>
      <c r="J14" s="4">
        <f t="shared" si="0"/>
        <v>50.39</v>
      </c>
    </row>
    <row r="15" spans="2:14" ht="15" customHeight="1" x14ac:dyDescent="0.25">
      <c r="B15" s="7">
        <v>12</v>
      </c>
      <c r="C15" s="8" t="s">
        <v>28</v>
      </c>
      <c r="D15" s="7">
        <v>19</v>
      </c>
      <c r="E15" s="7">
        <v>20</v>
      </c>
      <c r="F15" s="7">
        <v>17</v>
      </c>
      <c r="G15" s="7">
        <f>LOOKUP(D15,Points!$B$4:$B$23,Points!$C$4:$C$23)</f>
        <v>0</v>
      </c>
      <c r="H15" s="7">
        <f>LOOKUP(E15,Points!$B$4:$B$23,Points!$C$4:$C$23)</f>
        <v>0</v>
      </c>
      <c r="I15" s="7">
        <f>LOOKUP(F15,Points!$B$4:$B$23,Points!$C$4:$C$23)</f>
        <v>0</v>
      </c>
      <c r="J15" s="7">
        <f t="shared" si="0"/>
        <v>0.08</v>
      </c>
    </row>
    <row r="16" spans="2:14" ht="15" customHeight="1" x14ac:dyDescent="0.25">
      <c r="B16" s="4">
        <v>13</v>
      </c>
      <c r="C16" s="5" t="s">
        <v>29</v>
      </c>
      <c r="D16" s="4">
        <v>14</v>
      </c>
      <c r="E16" s="4">
        <v>11</v>
      </c>
      <c r="F16" s="4">
        <v>13</v>
      </c>
      <c r="G16" s="4">
        <f>LOOKUP(D16,Points!$B$4:$B$23,Points!$C$4:$C$23)</f>
        <v>2</v>
      </c>
      <c r="H16" s="4">
        <f>LOOKUP(E16,Points!$B$4:$B$23,Points!$C$4:$C$23)</f>
        <v>5</v>
      </c>
      <c r="I16" s="4">
        <f>LOOKUP(F16,Points!$B$4:$B$23,Points!$C$4:$C$23)</f>
        <v>3</v>
      </c>
      <c r="J16" s="4">
        <f t="shared" si="0"/>
        <v>10.370000000000001</v>
      </c>
    </row>
    <row r="17" spans="2:10" ht="15" customHeight="1" x14ac:dyDescent="0.25">
      <c r="B17" s="7">
        <v>14</v>
      </c>
      <c r="C17" s="8" t="s">
        <v>21</v>
      </c>
      <c r="D17" s="7">
        <v>6</v>
      </c>
      <c r="E17" s="7">
        <v>4</v>
      </c>
      <c r="F17" s="7">
        <v>7</v>
      </c>
      <c r="G17" s="7">
        <f>LOOKUP(D17,Points!$B$4:$B$23,Points!$C$4:$C$23)</f>
        <v>14</v>
      </c>
      <c r="H17" s="7">
        <f>LOOKUP(E17,Points!$B$4:$B$23,Points!$C$4:$C$23)</f>
        <v>18</v>
      </c>
      <c r="I17" s="7">
        <f>LOOKUP(F17,Points!$B$4:$B$23,Points!$C$4:$C$23)</f>
        <v>12</v>
      </c>
      <c r="J17" s="7">
        <f t="shared" si="0"/>
        <v>44.36</v>
      </c>
    </row>
    <row r="18" spans="2:10" ht="15" customHeight="1" x14ac:dyDescent="0.25">
      <c r="B18" s="4">
        <v>15</v>
      </c>
      <c r="C18" s="5" t="s">
        <v>27</v>
      </c>
      <c r="D18" s="4">
        <v>12</v>
      </c>
      <c r="E18" s="4">
        <v>9</v>
      </c>
      <c r="F18" s="4">
        <v>10</v>
      </c>
      <c r="G18" s="4">
        <f>LOOKUP(D18,Points!$B$4:$B$23,Points!$C$4:$C$23)</f>
        <v>4</v>
      </c>
      <c r="H18" s="4">
        <f>LOOKUP(E18,Points!$B$4:$B$23,Points!$C$4:$C$23)</f>
        <v>8</v>
      </c>
      <c r="I18" s="4">
        <f>LOOKUP(F18,Points!$B$4:$B$23,Points!$C$4:$C$23)</f>
        <v>6</v>
      </c>
      <c r="J18" s="4">
        <f t="shared" si="0"/>
        <v>18.350000000000001</v>
      </c>
    </row>
    <row r="19" spans="2:10" ht="15" customHeight="1" x14ac:dyDescent="0.25">
      <c r="B19" s="7">
        <v>16</v>
      </c>
      <c r="C19" s="8" t="s">
        <v>30</v>
      </c>
      <c r="D19" s="7">
        <v>18</v>
      </c>
      <c r="E19" s="7">
        <v>19</v>
      </c>
      <c r="F19" s="7">
        <v>20</v>
      </c>
      <c r="G19" s="7">
        <f>LOOKUP(D19,Points!$B$4:$B$23,Points!$C$4:$C$23)</f>
        <v>0</v>
      </c>
      <c r="H19" s="7">
        <f>LOOKUP(E19,Points!$B$4:$B$23,Points!$C$4:$C$23)</f>
        <v>0</v>
      </c>
      <c r="I19" s="7">
        <f>LOOKUP(F19,Points!$B$4:$B$23,Points!$C$4:$C$23)</f>
        <v>0</v>
      </c>
      <c r="J19" s="7">
        <f t="shared" si="0"/>
        <v>0.04</v>
      </c>
    </row>
    <row r="20" spans="2:10" ht="15" customHeight="1" x14ac:dyDescent="0.25">
      <c r="B20" s="4">
        <v>17</v>
      </c>
      <c r="C20" s="5" t="s">
        <v>18</v>
      </c>
      <c r="D20" s="4">
        <v>4</v>
      </c>
      <c r="E20" s="4">
        <v>3</v>
      </c>
      <c r="F20" s="4">
        <v>5</v>
      </c>
      <c r="G20" s="4">
        <f>LOOKUP(D20,Points!$B$4:$B$23,Points!$C$4:$C$23)</f>
        <v>18</v>
      </c>
      <c r="H20" s="4">
        <f>LOOKUP(E20,Points!$B$4:$B$23,Points!$C$4:$C$23)</f>
        <v>20</v>
      </c>
      <c r="I20" s="4">
        <f>LOOKUP(F20,Points!$B$4:$B$23,Points!$C$4:$C$23)</f>
        <v>16</v>
      </c>
      <c r="J20" s="4">
        <f t="shared" si="0"/>
        <v>54.33</v>
      </c>
    </row>
    <row r="21" spans="2:10" ht="15" customHeight="1" x14ac:dyDescent="0.25">
      <c r="B21" s="7">
        <v>18</v>
      </c>
      <c r="C21" s="8" t="s">
        <v>23</v>
      </c>
      <c r="D21" s="7">
        <v>7</v>
      </c>
      <c r="E21" s="7">
        <v>12</v>
      </c>
      <c r="F21" s="7">
        <v>6</v>
      </c>
      <c r="G21" s="7">
        <f>LOOKUP(D21,Points!$B$4:$B$23,Points!$C$4:$C$23)</f>
        <v>12</v>
      </c>
      <c r="H21" s="7">
        <f>LOOKUP(E21,Points!$B$4:$B$23,Points!$C$4:$C$23)</f>
        <v>4</v>
      </c>
      <c r="I21" s="7">
        <f>LOOKUP(F21,Points!$B$4:$B$23,Points!$C$4:$C$23)</f>
        <v>14</v>
      </c>
      <c r="J21" s="7">
        <f t="shared" si="0"/>
        <v>30.32</v>
      </c>
    </row>
    <row r="22" spans="2:10" ht="15" customHeight="1" x14ac:dyDescent="0.25">
      <c r="B22" s="4">
        <v>19</v>
      </c>
      <c r="C22" s="5" t="s">
        <v>25</v>
      </c>
      <c r="D22" s="4">
        <v>8</v>
      </c>
      <c r="E22" s="4">
        <v>10</v>
      </c>
      <c r="F22" s="4">
        <v>9</v>
      </c>
      <c r="G22" s="4">
        <f>LOOKUP(D22,Points!$B$4:$B$23,Points!$C$4:$C$23)</f>
        <v>10</v>
      </c>
      <c r="H22" s="4">
        <f>LOOKUP(E22,Points!$B$4:$B$23,Points!$C$4:$C$23)</f>
        <v>6</v>
      </c>
      <c r="I22" s="4">
        <f>LOOKUP(F22,Points!$B$4:$B$23,Points!$C$4:$C$23)</f>
        <v>8</v>
      </c>
      <c r="J22" s="4">
        <f t="shared" si="0"/>
        <v>24.310000000000002</v>
      </c>
    </row>
    <row r="23" spans="2:10" ht="15" customHeight="1" x14ac:dyDescent="0.25">
      <c r="B23" s="7">
        <v>20</v>
      </c>
      <c r="C23" s="8" t="s">
        <v>31</v>
      </c>
      <c r="D23" s="7">
        <v>20</v>
      </c>
      <c r="E23" s="7">
        <v>18</v>
      </c>
      <c r="F23" s="7">
        <v>19</v>
      </c>
      <c r="G23" s="7">
        <f>LOOKUP(D23,Points!$B$4:$B$23,Points!$C$4:$C$23)</f>
        <v>0</v>
      </c>
      <c r="H23" s="7">
        <f>LOOKUP(E23,Points!$B$4:$B$23,Points!$C$4:$C$23)</f>
        <v>0</v>
      </c>
      <c r="I23" s="7">
        <f>LOOKUP(F23,Points!$B$4:$B$23,Points!$C$4:$C$23)</f>
        <v>0</v>
      </c>
      <c r="J23" s="7">
        <f t="shared" si="0"/>
        <v>0</v>
      </c>
    </row>
    <row r="25" spans="2:10" ht="15" customHeight="1" x14ac:dyDescent="0.25">
      <c r="B25" s="1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25"/>
  <sheetViews>
    <sheetView showGridLines="0" workbookViewId="0"/>
  </sheetViews>
  <sheetFormatPr defaultRowHeight="15" customHeight="1" x14ac:dyDescent="0.25"/>
  <cols>
    <col min="1" max="1" width="3.42578125" customWidth="1"/>
    <col min="2" max="2" width="10.42578125" customWidth="1"/>
    <col min="3" max="3" width="11.140625" customWidth="1"/>
    <col min="4" max="4" width="4.28515625" customWidth="1"/>
    <col min="5" max="5" width="7.28515625" customWidth="1"/>
    <col min="6" max="6" width="18.7109375" customWidth="1"/>
    <col min="7" max="7" width="8.42578125" customWidth="1"/>
    <col min="8" max="8" width="4.28515625" customWidth="1"/>
  </cols>
  <sheetData>
    <row r="1" spans="2:3" ht="51.95" customHeight="1" x14ac:dyDescent="0.25">
      <c r="B1" s="11" t="s">
        <v>34</v>
      </c>
    </row>
    <row r="2" spans="2:3" ht="23.25" customHeight="1" x14ac:dyDescent="0.35">
      <c r="B2" s="13" t="s">
        <v>32</v>
      </c>
      <c r="C2" s="1"/>
    </row>
    <row r="3" spans="2:3" ht="15" customHeight="1" x14ac:dyDescent="0.25">
      <c r="B3" s="10" t="s">
        <v>33</v>
      </c>
      <c r="C3" s="10" t="s">
        <v>10</v>
      </c>
    </row>
    <row r="4" spans="2:3" ht="15" customHeight="1" x14ac:dyDescent="0.25">
      <c r="B4" s="4">
        <v>1</v>
      </c>
      <c r="C4" s="4">
        <v>30</v>
      </c>
    </row>
    <row r="5" spans="2:3" ht="15" customHeight="1" x14ac:dyDescent="0.25">
      <c r="B5" s="7">
        <v>2</v>
      </c>
      <c r="C5" s="7">
        <v>25</v>
      </c>
    </row>
    <row r="6" spans="2:3" ht="15" customHeight="1" x14ac:dyDescent="0.25">
      <c r="B6" s="4">
        <v>3</v>
      </c>
      <c r="C6" s="4">
        <v>20</v>
      </c>
    </row>
    <row r="7" spans="2:3" ht="15" customHeight="1" x14ac:dyDescent="0.25">
      <c r="B7" s="7">
        <v>4</v>
      </c>
      <c r="C7" s="7">
        <v>18</v>
      </c>
    </row>
    <row r="8" spans="2:3" ht="15" customHeight="1" x14ac:dyDescent="0.25">
      <c r="B8" s="4">
        <v>5</v>
      </c>
      <c r="C8" s="4">
        <v>16</v>
      </c>
    </row>
    <row r="9" spans="2:3" ht="15" customHeight="1" x14ac:dyDescent="0.25">
      <c r="B9" s="7">
        <v>6</v>
      </c>
      <c r="C9" s="7">
        <v>14</v>
      </c>
    </row>
    <row r="10" spans="2:3" ht="15" customHeight="1" x14ac:dyDescent="0.25">
      <c r="B10" s="4">
        <v>7</v>
      </c>
      <c r="C10" s="4">
        <v>12</v>
      </c>
    </row>
    <row r="11" spans="2:3" ht="15" customHeight="1" x14ac:dyDescent="0.25">
      <c r="B11" s="7">
        <v>8</v>
      </c>
      <c r="C11" s="7">
        <v>10</v>
      </c>
    </row>
    <row r="12" spans="2:3" ht="15" customHeight="1" x14ac:dyDescent="0.25">
      <c r="B12" s="4">
        <v>9</v>
      </c>
      <c r="C12" s="4">
        <v>8</v>
      </c>
    </row>
    <row r="13" spans="2:3" ht="15" customHeight="1" x14ac:dyDescent="0.25">
      <c r="B13" s="7">
        <v>10</v>
      </c>
      <c r="C13" s="7">
        <v>6</v>
      </c>
    </row>
    <row r="14" spans="2:3" ht="15" customHeight="1" x14ac:dyDescent="0.25">
      <c r="B14" s="4">
        <v>11</v>
      </c>
      <c r="C14" s="4">
        <v>5</v>
      </c>
    </row>
    <row r="15" spans="2:3" ht="15" customHeight="1" x14ac:dyDescent="0.25">
      <c r="B15" s="7">
        <v>12</v>
      </c>
      <c r="C15" s="7">
        <v>4</v>
      </c>
    </row>
    <row r="16" spans="2:3" ht="15" customHeight="1" x14ac:dyDescent="0.25">
      <c r="B16" s="4">
        <v>13</v>
      </c>
      <c r="C16" s="4">
        <v>3</v>
      </c>
    </row>
    <row r="17" spans="2:3" ht="15" customHeight="1" x14ac:dyDescent="0.25">
      <c r="B17" s="7">
        <v>14</v>
      </c>
      <c r="C17" s="7">
        <v>2</v>
      </c>
    </row>
    <row r="18" spans="2:3" ht="15" customHeight="1" x14ac:dyDescent="0.25">
      <c r="B18" s="4">
        <v>15</v>
      </c>
      <c r="C18" s="4">
        <v>1</v>
      </c>
    </row>
    <row r="19" spans="2:3" ht="15" customHeight="1" x14ac:dyDescent="0.25">
      <c r="B19" s="7">
        <v>16</v>
      </c>
      <c r="C19" s="7">
        <v>0</v>
      </c>
    </row>
    <row r="20" spans="2:3" ht="15" customHeight="1" x14ac:dyDescent="0.25">
      <c r="B20" s="4">
        <v>17</v>
      </c>
      <c r="C20" s="4">
        <v>0</v>
      </c>
    </row>
    <row r="21" spans="2:3" ht="15" customHeight="1" x14ac:dyDescent="0.25">
      <c r="B21" s="7">
        <v>18</v>
      </c>
      <c r="C21" s="7">
        <v>0</v>
      </c>
    </row>
    <row r="22" spans="2:3" ht="15" customHeight="1" x14ac:dyDescent="0.25">
      <c r="B22" s="4">
        <v>19</v>
      </c>
      <c r="C22" s="4">
        <v>0</v>
      </c>
    </row>
    <row r="23" spans="2:3" ht="15" customHeight="1" x14ac:dyDescent="0.25">
      <c r="B23" s="7">
        <v>20</v>
      </c>
      <c r="C23" s="7">
        <v>0</v>
      </c>
    </row>
    <row r="25" spans="2:3" ht="15" customHeight="1" x14ac:dyDescent="0.25">
      <c r="B25" s="12" t="s">
        <v>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dcterms:modified xsi:type="dcterms:W3CDTF">2019-02-28T08:17:02Z</dcterms:modified>
</cp:coreProperties>
</file>