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checkCompatibility="1" autoCompressPictures="0"/>
  <bookViews>
    <workbookView xWindow="40" yWindow="320" windowWidth="26820" windowHeight="16020" tabRatio="892" firstSheet="1" activeTab="20"/>
  </bookViews>
  <sheets>
    <sheet name="Table of Contents" sheetId="4" r:id="rId1"/>
    <sheet name="1-1" sheetId="1" r:id="rId2"/>
    <sheet name="1-2" sheetId="28" r:id="rId3"/>
    <sheet name="1-3" sheetId="12" r:id="rId4"/>
    <sheet name="1-4" sheetId="11" r:id="rId5"/>
    <sheet name="1-5" sheetId="10" r:id="rId6"/>
    <sheet name="1-6" sheetId="29" r:id="rId7"/>
    <sheet name="1-7" sheetId="8" r:id="rId8"/>
    <sheet name="1-8" sheetId="22" r:id="rId9"/>
    <sheet name="1-9" sheetId="23" r:id="rId10"/>
    <sheet name="1-10" sheetId="24" r:id="rId11"/>
    <sheet name="1-11" sheetId="25" r:id="rId12"/>
    <sheet name="1-12" sheetId="26" r:id="rId13"/>
    <sheet name="1-13" sheetId="27" r:id="rId14"/>
    <sheet name="1-14" sheetId="14" r:id="rId15"/>
    <sheet name="1-15" sheetId="21" r:id="rId16"/>
    <sheet name="1-16" sheetId="13" r:id="rId17"/>
    <sheet name="1-17" sheetId="30" r:id="rId18"/>
    <sheet name="1-18" sheetId="3" r:id="rId19"/>
    <sheet name="1-19" sheetId="20" r:id="rId20"/>
    <sheet name="1-20" sheetId="19" r:id="rId21"/>
  </sheets>
  <definedNames>
    <definedName name="_xlnm.Print_Area" localSheetId="1">'1-1'!$A$1:$M$82</definedName>
    <definedName name="_xlnm.Print_Area" localSheetId="10">'1-10'!$A$1:$AB$34</definedName>
    <definedName name="_xlnm.Print_Area" localSheetId="11">'1-11'!$A$1:$AC$34</definedName>
    <definedName name="_xlnm.Print_Area" localSheetId="12">'1-12'!$A$1:$AB$34</definedName>
    <definedName name="_xlnm.Print_Area" localSheetId="13">'1-13'!$A$1:$AB$34</definedName>
    <definedName name="_xlnm.Print_Area" localSheetId="14">'1-14'!$A$1:$CJ$32</definedName>
    <definedName name="_xlnm.Print_Area" localSheetId="15">'1-15'!$A$1:$CJ$30</definedName>
    <definedName name="_xlnm.Print_Area" localSheetId="16">'1-16'!$A$1:$O$55</definedName>
    <definedName name="_xlnm.Print_Area" localSheetId="18">'1-18'!$A$1:$P$46</definedName>
    <definedName name="_xlnm.Print_Area" localSheetId="2">'1-2'!$A$1:$W$49</definedName>
    <definedName name="_xlnm.Print_Area" localSheetId="20">'1-20'!$A$1:$M$93</definedName>
    <definedName name="_xlnm.Print_Area" localSheetId="3">'1-3'!$A$1:$BK$42</definedName>
    <definedName name="_xlnm.Print_Area" localSheetId="4">'1-4'!$A$1:$W$41</definedName>
    <definedName name="_xlnm.Print_Area" localSheetId="5">'1-5'!$A$1:$BE$44</definedName>
    <definedName name="_xlnm.Print_Area" localSheetId="6">'1-6'!$A$1:$M$147</definedName>
    <definedName name="_xlnm.Print_Area" localSheetId="7">'1-7'!$A$1:$J$42</definedName>
    <definedName name="_xlnm.Print_Area" localSheetId="8">'1-8'!$A$1:$AC$33</definedName>
    <definedName name="_xlnm.Print_Area" localSheetId="9">'1-9'!$A$1:$AB$33</definedName>
    <definedName name="_xlnm.Print_Area" localSheetId="0">'Table of Contents'!$A$1:$K$23</definedName>
    <definedName name="_xlnm.Print_Titles" localSheetId="1">'1-1'!$1:$4</definedName>
    <definedName name="_xlnm.Print_Titles" localSheetId="10">'1-10'!$A:$A,'1-10'!$1:$2</definedName>
    <definedName name="_xlnm.Print_Titles" localSheetId="11">'1-11'!$A:$A,'1-11'!$1:$2</definedName>
    <definedName name="_xlnm.Print_Titles" localSheetId="12">'1-12'!$A:$A,'1-12'!$1:$2</definedName>
    <definedName name="_xlnm.Print_Titles" localSheetId="13">'1-13'!$A:$A,'1-13'!$1:$2</definedName>
    <definedName name="_xlnm.Print_Titles" localSheetId="14">'1-14'!$A:$A,'1-14'!$1:$2</definedName>
    <definedName name="_xlnm.Print_Titles" localSheetId="15">'1-15'!$A:$A,'1-15'!$1:$3</definedName>
    <definedName name="_xlnm.Print_Titles" localSheetId="2">'1-2'!$A:$A,'1-2'!$1:$22</definedName>
    <definedName name="_xlnm.Print_Titles" localSheetId="20">'1-20'!$1:$4</definedName>
    <definedName name="_xlnm.Print_Titles" localSheetId="3">'1-3'!$A:$A</definedName>
    <definedName name="_xlnm.Print_Titles" localSheetId="4">'1-4'!$A:$A,'1-4'!$1:$1</definedName>
    <definedName name="_xlnm.Print_Titles" localSheetId="5">'1-5'!$A:$A</definedName>
    <definedName name="_xlnm.Print_Titles" localSheetId="6">'1-6'!$1:$4</definedName>
    <definedName name="_xlnm.Print_Titles" localSheetId="8">'1-8'!$A:$A,'1-8'!$1:$1</definedName>
    <definedName name="_xlnm.Print_Titles" localSheetId="9">'1-9'!$A:$A,'1-9'!$1:$2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I20" i="21" l="1"/>
  <c r="CH20" i="21"/>
  <c r="CJ20" i="21"/>
  <c r="CJ18" i="21"/>
  <c r="CJ17" i="21"/>
  <c r="CJ16" i="21"/>
  <c r="CJ15" i="21"/>
  <c r="CJ14" i="21"/>
  <c r="CJ13" i="21"/>
  <c r="CJ12" i="21"/>
  <c r="CJ11" i="21"/>
  <c r="CJ10" i="21"/>
  <c r="CJ9" i="21"/>
  <c r="CJ8" i="21"/>
  <c r="CJ7" i="21"/>
  <c r="CJ6" i="21"/>
  <c r="CJ5" i="21"/>
  <c r="CI20" i="14"/>
  <c r="CH20" i="14"/>
  <c r="CJ20" i="14"/>
  <c r="CJ18" i="14"/>
  <c r="CJ17" i="14"/>
  <c r="CJ16" i="14"/>
  <c r="CJ15" i="14"/>
  <c r="CJ14" i="14"/>
  <c r="CJ13" i="14"/>
  <c r="CJ12" i="14"/>
  <c r="CJ11" i="14"/>
  <c r="CJ10" i="14"/>
  <c r="CJ9" i="14"/>
  <c r="CJ8" i="14"/>
  <c r="CJ7" i="14"/>
  <c r="CJ6" i="14"/>
  <c r="CJ5" i="14"/>
  <c r="I22" i="19"/>
  <c r="C22" i="19"/>
  <c r="I21" i="19"/>
  <c r="C21" i="19"/>
  <c r="I20" i="19"/>
  <c r="C20" i="19"/>
  <c r="I19" i="19"/>
  <c r="C19" i="19"/>
  <c r="I18" i="19"/>
  <c r="C18" i="19"/>
  <c r="I17" i="19"/>
  <c r="C17" i="19"/>
  <c r="I16" i="19"/>
  <c r="C16" i="19"/>
  <c r="I15" i="19"/>
  <c r="C15" i="19"/>
  <c r="I14" i="19"/>
  <c r="C14" i="19"/>
  <c r="I13" i="19"/>
  <c r="C13" i="19"/>
  <c r="I12" i="19"/>
  <c r="C12" i="19"/>
  <c r="I11" i="19"/>
  <c r="C11" i="19"/>
  <c r="I10" i="19"/>
  <c r="C10" i="19"/>
  <c r="I9" i="19"/>
  <c r="C9" i="19"/>
  <c r="I8" i="19"/>
  <c r="C8" i="19"/>
  <c r="I7" i="19"/>
  <c r="C7" i="19"/>
  <c r="I6" i="19"/>
  <c r="C6" i="19"/>
  <c r="I5" i="19"/>
  <c r="C5" i="19"/>
  <c r="L35" i="10"/>
  <c r="K35" i="10"/>
  <c r="I35" i="10"/>
  <c r="H35" i="10"/>
  <c r="F35" i="10"/>
  <c r="E35" i="10"/>
  <c r="C35" i="10"/>
  <c r="B35" i="10"/>
  <c r="L31" i="10"/>
  <c r="K31" i="10"/>
  <c r="I31" i="10"/>
  <c r="H31" i="10"/>
  <c r="F31" i="10"/>
  <c r="E31" i="10"/>
  <c r="C31" i="10"/>
  <c r="B31" i="10"/>
  <c r="L27" i="10"/>
  <c r="K27" i="10"/>
  <c r="I27" i="10"/>
  <c r="H27" i="10"/>
  <c r="F27" i="10"/>
  <c r="E27" i="10"/>
  <c r="C27" i="10"/>
  <c r="B27" i="10"/>
  <c r="L23" i="10"/>
  <c r="K23" i="10"/>
  <c r="I23" i="10"/>
  <c r="H23" i="10"/>
  <c r="F23" i="10"/>
  <c r="E23" i="10"/>
  <c r="C23" i="10"/>
  <c r="B23" i="10"/>
  <c r="L19" i="10"/>
  <c r="K19" i="10"/>
  <c r="I19" i="10"/>
  <c r="H19" i="10"/>
  <c r="F19" i="10"/>
  <c r="E19" i="10"/>
  <c r="C19" i="10"/>
  <c r="B19" i="10"/>
  <c r="L15" i="10"/>
  <c r="K15" i="10"/>
  <c r="I15" i="10"/>
  <c r="H15" i="10"/>
  <c r="F15" i="10"/>
  <c r="E15" i="10"/>
  <c r="C15" i="10"/>
  <c r="B15" i="10"/>
  <c r="L11" i="10"/>
  <c r="K11" i="10"/>
  <c r="I11" i="10"/>
  <c r="H11" i="10"/>
  <c r="F11" i="10"/>
  <c r="E11" i="10"/>
  <c r="C11" i="10"/>
  <c r="B11" i="10"/>
  <c r="L7" i="10"/>
  <c r="K7" i="10"/>
  <c r="I7" i="10"/>
  <c r="H7" i="10"/>
  <c r="F7" i="10"/>
  <c r="E7" i="10"/>
  <c r="C7" i="10"/>
  <c r="B7" i="10"/>
  <c r="K38" i="12"/>
  <c r="I38" i="12"/>
  <c r="I7" i="12"/>
  <c r="H38" i="12"/>
  <c r="H35" i="12"/>
  <c r="F38" i="12"/>
  <c r="F7" i="12"/>
  <c r="E38" i="12"/>
  <c r="E7" i="12"/>
  <c r="C38" i="12"/>
  <c r="C7" i="12"/>
  <c r="B38" i="12"/>
  <c r="B7" i="12"/>
  <c r="L35" i="12"/>
  <c r="K35" i="12"/>
  <c r="I35" i="12"/>
  <c r="L31" i="12"/>
  <c r="K31" i="12"/>
  <c r="I31" i="12"/>
  <c r="L27" i="12"/>
  <c r="K27" i="12"/>
  <c r="I27" i="12"/>
  <c r="L23" i="12"/>
  <c r="K23" i="12"/>
  <c r="I23" i="12"/>
  <c r="H23" i="12"/>
  <c r="L19" i="12"/>
  <c r="K19" i="12"/>
  <c r="I19" i="12"/>
  <c r="H19" i="12"/>
  <c r="L15" i="12"/>
  <c r="K15" i="12"/>
  <c r="I15" i="12"/>
  <c r="H15" i="12"/>
  <c r="L11" i="12"/>
  <c r="K11" i="12"/>
  <c r="I11" i="12"/>
  <c r="H11" i="12"/>
  <c r="F11" i="12"/>
  <c r="L7" i="12"/>
  <c r="K7" i="12"/>
  <c r="H22" i="29"/>
  <c r="G22" i="29"/>
  <c r="F22" i="29"/>
  <c r="E22" i="29"/>
  <c r="D22" i="29"/>
  <c r="C22" i="29"/>
  <c r="B22" i="29"/>
  <c r="H18" i="29"/>
  <c r="G18" i="29"/>
  <c r="F18" i="29"/>
  <c r="E18" i="29"/>
  <c r="D18" i="29"/>
  <c r="C18" i="29"/>
  <c r="B18" i="29"/>
  <c r="H14" i="29"/>
  <c r="G14" i="29"/>
  <c r="F14" i="29"/>
  <c r="E14" i="29"/>
  <c r="D14" i="29"/>
  <c r="C14" i="29"/>
  <c r="B14" i="29"/>
  <c r="H10" i="29"/>
  <c r="G10" i="29"/>
  <c r="F10" i="29"/>
  <c r="E10" i="29"/>
  <c r="D10" i="29"/>
  <c r="C10" i="29"/>
  <c r="B10" i="29"/>
  <c r="H6" i="29"/>
  <c r="G6" i="29"/>
  <c r="F6" i="29"/>
  <c r="E6" i="29"/>
  <c r="D6" i="29"/>
  <c r="C6" i="29"/>
  <c r="B6" i="29"/>
  <c r="I81" i="19"/>
  <c r="C81" i="19"/>
  <c r="CF20" i="21"/>
  <c r="CE20" i="21"/>
  <c r="CD20" i="21"/>
  <c r="CB20" i="21"/>
  <c r="CA20" i="21"/>
  <c r="BZ20" i="21"/>
  <c r="C34" i="29"/>
  <c r="D34" i="29"/>
  <c r="E34" i="29"/>
  <c r="F34" i="29"/>
  <c r="G34" i="29"/>
  <c r="H34" i="29"/>
  <c r="B34" i="29"/>
  <c r="C30" i="29"/>
  <c r="D30" i="29"/>
  <c r="E30" i="29"/>
  <c r="F30" i="29"/>
  <c r="G30" i="29"/>
  <c r="H30" i="29"/>
  <c r="B30" i="29"/>
  <c r="C26" i="29"/>
  <c r="D26" i="29"/>
  <c r="E26" i="29"/>
  <c r="F26" i="29"/>
  <c r="G26" i="29"/>
  <c r="H26" i="29"/>
  <c r="B26" i="29"/>
  <c r="C38" i="29"/>
  <c r="D38" i="29"/>
  <c r="E38" i="29"/>
  <c r="F38" i="29"/>
  <c r="G38" i="29"/>
  <c r="H38" i="29"/>
  <c r="B38" i="29"/>
  <c r="C42" i="29"/>
  <c r="D42" i="29"/>
  <c r="E42" i="29"/>
  <c r="F42" i="29"/>
  <c r="G42" i="29"/>
  <c r="H42" i="29"/>
  <c r="B42" i="29"/>
  <c r="C46" i="29"/>
  <c r="D46" i="29"/>
  <c r="E46" i="29"/>
  <c r="F46" i="29"/>
  <c r="G46" i="29"/>
  <c r="H46" i="29"/>
  <c r="B46" i="29"/>
  <c r="C50" i="29"/>
  <c r="D50" i="29"/>
  <c r="E50" i="29"/>
  <c r="F50" i="29"/>
  <c r="G50" i="29"/>
  <c r="H50" i="29"/>
  <c r="B50" i="29"/>
  <c r="C54" i="29"/>
  <c r="D54" i="29"/>
  <c r="E54" i="29"/>
  <c r="F54" i="29"/>
  <c r="G54" i="29"/>
  <c r="H54" i="29"/>
  <c r="B54" i="29"/>
  <c r="C58" i="29"/>
  <c r="D58" i="29"/>
  <c r="E58" i="29"/>
  <c r="F58" i="29"/>
  <c r="G58" i="29"/>
  <c r="H58" i="29"/>
  <c r="B58" i="29"/>
  <c r="C62" i="29"/>
  <c r="D62" i="29"/>
  <c r="E62" i="29"/>
  <c r="F62" i="29"/>
  <c r="G62" i="29"/>
  <c r="H62" i="29"/>
  <c r="B62" i="29"/>
  <c r="C66" i="29"/>
  <c r="D66" i="29"/>
  <c r="E66" i="29"/>
  <c r="F66" i="29"/>
  <c r="G66" i="29"/>
  <c r="H66" i="29"/>
  <c r="B66" i="29"/>
  <c r="C70" i="29"/>
  <c r="D70" i="29"/>
  <c r="E70" i="29"/>
  <c r="F70" i="29"/>
  <c r="G70" i="29"/>
  <c r="H70" i="29"/>
  <c r="B70" i="29"/>
  <c r="C74" i="29"/>
  <c r="D74" i="29"/>
  <c r="E74" i="29"/>
  <c r="F74" i="29"/>
  <c r="G74" i="29"/>
  <c r="H74" i="29"/>
  <c r="B74" i="29"/>
  <c r="C78" i="29"/>
  <c r="D78" i="29"/>
  <c r="E78" i="29"/>
  <c r="F78" i="29"/>
  <c r="G78" i="29"/>
  <c r="H78" i="29"/>
  <c r="B78" i="29"/>
  <c r="C82" i="29"/>
  <c r="D82" i="29"/>
  <c r="E82" i="29"/>
  <c r="F82" i="29"/>
  <c r="G82" i="29"/>
  <c r="H82" i="29"/>
  <c r="B82" i="29"/>
  <c r="C86" i="29"/>
  <c r="D86" i="29"/>
  <c r="E86" i="29"/>
  <c r="F86" i="29"/>
  <c r="G86" i="29"/>
  <c r="H86" i="29"/>
  <c r="B86" i="29"/>
  <c r="C90" i="29"/>
  <c r="D90" i="29"/>
  <c r="E90" i="29"/>
  <c r="F90" i="29"/>
  <c r="G90" i="29"/>
  <c r="H90" i="29"/>
  <c r="B90" i="29"/>
  <c r="C94" i="29"/>
  <c r="D94" i="29"/>
  <c r="E94" i="29"/>
  <c r="F94" i="29"/>
  <c r="G94" i="29"/>
  <c r="H94" i="29"/>
  <c r="B94" i="29"/>
  <c r="C98" i="29"/>
  <c r="D98" i="29"/>
  <c r="E98" i="29"/>
  <c r="F98" i="29"/>
  <c r="G98" i="29"/>
  <c r="H98" i="29"/>
  <c r="B98" i="29"/>
  <c r="C102" i="29"/>
  <c r="D102" i="29"/>
  <c r="E102" i="29"/>
  <c r="F102" i="29"/>
  <c r="G102" i="29"/>
  <c r="H102" i="29"/>
  <c r="B102" i="29"/>
  <c r="C106" i="29"/>
  <c r="D106" i="29"/>
  <c r="E106" i="29"/>
  <c r="F106" i="29"/>
  <c r="G106" i="29"/>
  <c r="H106" i="29"/>
  <c r="B106" i="29"/>
  <c r="C110" i="29"/>
  <c r="D110" i="29"/>
  <c r="E110" i="29"/>
  <c r="F110" i="29"/>
  <c r="G110" i="29"/>
  <c r="H110" i="29"/>
  <c r="B110" i="29"/>
  <c r="C114" i="29"/>
  <c r="D114" i="29"/>
  <c r="E114" i="29"/>
  <c r="F114" i="29"/>
  <c r="G114" i="29"/>
  <c r="H114" i="29"/>
  <c r="B114" i="29"/>
  <c r="I23" i="19"/>
  <c r="I24" i="19"/>
  <c r="I25" i="19"/>
  <c r="I26" i="19"/>
  <c r="I27" i="19"/>
  <c r="I28" i="19"/>
  <c r="I29" i="19"/>
  <c r="I30" i="19"/>
  <c r="I31" i="19"/>
  <c r="I32" i="19"/>
  <c r="I33" i="19"/>
  <c r="I34" i="19"/>
  <c r="I35" i="19"/>
  <c r="I37" i="19"/>
  <c r="I38" i="19"/>
  <c r="I39" i="19"/>
  <c r="I40" i="19"/>
  <c r="I41" i="19"/>
  <c r="I42" i="19"/>
  <c r="I44" i="19"/>
  <c r="I45" i="19"/>
  <c r="I46" i="19"/>
  <c r="I47" i="19"/>
  <c r="I48" i="19"/>
  <c r="I49" i="19"/>
  <c r="I50" i="19"/>
  <c r="I51" i="19"/>
  <c r="I52" i="19"/>
  <c r="I53" i="19"/>
  <c r="I54" i="19"/>
  <c r="I55" i="19"/>
  <c r="I56" i="19"/>
  <c r="I59" i="19"/>
  <c r="I60" i="19"/>
  <c r="I61" i="19"/>
  <c r="I62" i="19"/>
  <c r="I63" i="19"/>
  <c r="I64" i="19"/>
  <c r="I65" i="19"/>
  <c r="I66" i="19"/>
  <c r="I67" i="19"/>
  <c r="I68" i="19"/>
  <c r="I69" i="19"/>
  <c r="I70" i="19"/>
  <c r="I71" i="19"/>
  <c r="I72" i="19"/>
  <c r="I73" i="19"/>
  <c r="I74" i="19"/>
  <c r="I75" i="19"/>
  <c r="I76" i="19"/>
  <c r="I77" i="19"/>
  <c r="I78" i="19"/>
  <c r="I79" i="19"/>
  <c r="I80"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N35" i="10"/>
  <c r="O35" i="10"/>
  <c r="Q35" i="10"/>
  <c r="R35" i="10"/>
  <c r="T35" i="10"/>
  <c r="U35" i="10"/>
  <c r="W35" i="10"/>
  <c r="X35" i="10"/>
  <c r="Z35" i="10"/>
  <c r="AA35" i="10"/>
  <c r="AC35" i="10"/>
  <c r="AD35" i="10"/>
  <c r="AF35" i="10"/>
  <c r="AG35" i="10"/>
  <c r="AI35" i="10"/>
  <c r="AJ35" i="10"/>
  <c r="AL35" i="10"/>
  <c r="AM35" i="10"/>
  <c r="AO35" i="10"/>
  <c r="AP35" i="10"/>
  <c r="AR35" i="10"/>
  <c r="AS35" i="10"/>
  <c r="AU35" i="10"/>
  <c r="AV35" i="10"/>
  <c r="N31" i="10"/>
  <c r="O31" i="10"/>
  <c r="Q31" i="10"/>
  <c r="R31" i="10"/>
  <c r="T31" i="10"/>
  <c r="U31" i="10"/>
  <c r="W31" i="10"/>
  <c r="X31" i="10"/>
  <c r="Z31" i="10"/>
  <c r="AA31" i="10"/>
  <c r="AC31" i="10"/>
  <c r="AD31" i="10"/>
  <c r="AF31" i="10"/>
  <c r="AG31" i="10"/>
  <c r="AI31" i="10"/>
  <c r="AJ31" i="10"/>
  <c r="AL31" i="10"/>
  <c r="AM31" i="10"/>
  <c r="AO31" i="10"/>
  <c r="AP31" i="10"/>
  <c r="AR31" i="10"/>
  <c r="AS31" i="10"/>
  <c r="AU31" i="10"/>
  <c r="AV31" i="10"/>
  <c r="N27" i="10"/>
  <c r="O27" i="10"/>
  <c r="Q27" i="10"/>
  <c r="R27" i="10"/>
  <c r="T27" i="10"/>
  <c r="U27" i="10"/>
  <c r="W27" i="10"/>
  <c r="X27" i="10"/>
  <c r="Z27" i="10"/>
  <c r="AA27" i="10"/>
  <c r="AC27" i="10"/>
  <c r="AD27" i="10"/>
  <c r="AF27" i="10"/>
  <c r="AG27" i="10"/>
  <c r="AI27" i="10"/>
  <c r="AJ27" i="10"/>
  <c r="AL27" i="10"/>
  <c r="AM27" i="10"/>
  <c r="AO27" i="10"/>
  <c r="AP27" i="10"/>
  <c r="AR27" i="10"/>
  <c r="AS27" i="10"/>
  <c r="AU27" i="10"/>
  <c r="AV27" i="10"/>
  <c r="N23" i="10"/>
  <c r="O23" i="10"/>
  <c r="Q23" i="10"/>
  <c r="R23" i="10"/>
  <c r="T23" i="10"/>
  <c r="U23" i="10"/>
  <c r="W23" i="10"/>
  <c r="X23" i="10"/>
  <c r="Z23" i="10"/>
  <c r="AA23" i="10"/>
  <c r="AC23" i="10"/>
  <c r="AD23" i="10"/>
  <c r="AF23" i="10"/>
  <c r="AG23" i="10"/>
  <c r="AI23" i="10"/>
  <c r="AJ23" i="10"/>
  <c r="AL23" i="10"/>
  <c r="AM23" i="10"/>
  <c r="AO23" i="10"/>
  <c r="AP23" i="10"/>
  <c r="AR23" i="10"/>
  <c r="AS23" i="10"/>
  <c r="AU23" i="10"/>
  <c r="AV23" i="10"/>
  <c r="N19" i="10"/>
  <c r="O19" i="10"/>
  <c r="Q19" i="10"/>
  <c r="R19" i="10"/>
  <c r="T19" i="10"/>
  <c r="U19" i="10"/>
  <c r="W19" i="10"/>
  <c r="X19" i="10"/>
  <c r="Z19" i="10"/>
  <c r="AA19" i="10"/>
  <c r="AC19" i="10"/>
  <c r="AD19" i="10"/>
  <c r="AF19" i="10"/>
  <c r="AG19" i="10"/>
  <c r="AI19" i="10"/>
  <c r="AJ19" i="10"/>
  <c r="AL19" i="10"/>
  <c r="AM19" i="10"/>
  <c r="AO19" i="10"/>
  <c r="AP19" i="10"/>
  <c r="AR19" i="10"/>
  <c r="AS19" i="10"/>
  <c r="AU19" i="10"/>
  <c r="AV19" i="10"/>
  <c r="N15" i="10"/>
  <c r="O15" i="10"/>
  <c r="Q15" i="10"/>
  <c r="R15" i="10"/>
  <c r="T15" i="10"/>
  <c r="U15" i="10"/>
  <c r="W15" i="10"/>
  <c r="X15" i="10"/>
  <c r="Z15" i="10"/>
  <c r="AA15" i="10"/>
  <c r="AC15" i="10"/>
  <c r="AD15" i="10"/>
  <c r="AF15" i="10"/>
  <c r="AG15" i="10"/>
  <c r="AI15" i="10"/>
  <c r="AJ15" i="10"/>
  <c r="AL15" i="10"/>
  <c r="AM15" i="10"/>
  <c r="AO15" i="10"/>
  <c r="AP15" i="10"/>
  <c r="AR15" i="10"/>
  <c r="AS15" i="10"/>
  <c r="AU15" i="10"/>
  <c r="AV15" i="10"/>
  <c r="N11" i="10"/>
  <c r="O11" i="10"/>
  <c r="Q11" i="10"/>
  <c r="R11" i="10"/>
  <c r="T11" i="10"/>
  <c r="U11" i="10"/>
  <c r="W11" i="10"/>
  <c r="X11" i="10"/>
  <c r="Z11" i="10"/>
  <c r="AA11" i="10"/>
  <c r="AC11" i="10"/>
  <c r="AD11" i="10"/>
  <c r="AF11" i="10"/>
  <c r="AG11" i="10"/>
  <c r="AI11" i="10"/>
  <c r="AJ11" i="10"/>
  <c r="AL11" i="10"/>
  <c r="AM11" i="10"/>
  <c r="AO11" i="10"/>
  <c r="AP11" i="10"/>
  <c r="AR11" i="10"/>
  <c r="AS11" i="10"/>
  <c r="AU11" i="10"/>
  <c r="AV11" i="10"/>
  <c r="AD7" i="10"/>
  <c r="N7" i="10"/>
  <c r="O7" i="10"/>
  <c r="Q7" i="10"/>
  <c r="R7" i="10"/>
  <c r="T7" i="10"/>
  <c r="U7" i="10"/>
  <c r="W7" i="10"/>
  <c r="X7" i="10"/>
  <c r="Z7" i="10"/>
  <c r="AA7" i="10"/>
  <c r="AC7" i="10"/>
  <c r="AF7" i="10"/>
  <c r="AG7" i="10"/>
  <c r="AI7" i="10"/>
  <c r="AJ7" i="10"/>
  <c r="AL7" i="10"/>
  <c r="AM7" i="10"/>
  <c r="AO7" i="10"/>
  <c r="AP7" i="10"/>
  <c r="AR7" i="10"/>
  <c r="AS7" i="10"/>
  <c r="AU7" i="10"/>
  <c r="AV7" i="10"/>
  <c r="N35" i="12"/>
  <c r="O38" i="12"/>
  <c r="O35" i="12"/>
  <c r="Q38" i="12"/>
  <c r="Q27" i="12"/>
  <c r="Q35" i="12"/>
  <c r="R38" i="12"/>
  <c r="R35" i="12"/>
  <c r="R31" i="12"/>
  <c r="T38" i="12"/>
  <c r="T35" i="12"/>
  <c r="U38" i="12"/>
  <c r="U15" i="12"/>
  <c r="W38" i="12"/>
  <c r="W11" i="12"/>
  <c r="X38" i="12"/>
  <c r="X31" i="12"/>
  <c r="Z38" i="12"/>
  <c r="Z15" i="12"/>
  <c r="Z35" i="12"/>
  <c r="AA38" i="12"/>
  <c r="AA11" i="12"/>
  <c r="AC38" i="12"/>
  <c r="AC35" i="12"/>
  <c r="AD38" i="12"/>
  <c r="AD7" i="12"/>
  <c r="AD35" i="12"/>
  <c r="AF38" i="12"/>
  <c r="AF31" i="12"/>
  <c r="AF35" i="12"/>
  <c r="AG38" i="12"/>
  <c r="AG23" i="12"/>
  <c r="AI38" i="12"/>
  <c r="AI35" i="12"/>
  <c r="AJ38" i="12"/>
  <c r="AJ7" i="12"/>
  <c r="AJ35" i="12"/>
  <c r="AL38" i="12"/>
  <c r="AL7" i="12"/>
  <c r="AL35" i="12"/>
  <c r="AM38" i="12"/>
  <c r="AM31" i="12"/>
  <c r="AO38" i="12"/>
  <c r="AO35" i="12"/>
  <c r="AP38" i="12"/>
  <c r="AP7" i="12"/>
  <c r="AP35" i="12"/>
  <c r="AR38" i="12"/>
  <c r="AR7" i="12"/>
  <c r="AS38" i="12"/>
  <c r="AS35" i="12"/>
  <c r="AU38" i="12"/>
  <c r="AU27" i="12"/>
  <c r="AV38" i="12"/>
  <c r="AV31" i="12"/>
  <c r="AV7" i="12"/>
  <c r="AX38" i="12"/>
  <c r="AX7" i="12"/>
  <c r="AX35" i="12"/>
  <c r="AY38" i="12"/>
  <c r="AY35" i="12"/>
  <c r="BA38" i="12"/>
  <c r="BA31" i="12"/>
  <c r="BB38" i="12"/>
  <c r="BB31" i="12"/>
  <c r="N31" i="12"/>
  <c r="O31" i="12"/>
  <c r="AA31" i="12"/>
  <c r="AC31" i="12"/>
  <c r="AI31" i="12"/>
  <c r="AO31" i="12"/>
  <c r="N27" i="12"/>
  <c r="O27" i="12"/>
  <c r="T27" i="12"/>
  <c r="AA27" i="12"/>
  <c r="AC27" i="12"/>
  <c r="AI27" i="12"/>
  <c r="AO27" i="12"/>
  <c r="N23" i="12"/>
  <c r="O23" i="12"/>
  <c r="T23" i="12"/>
  <c r="AA23" i="12"/>
  <c r="AC23" i="12"/>
  <c r="AO23" i="12"/>
  <c r="AS23" i="12"/>
  <c r="AU23" i="12"/>
  <c r="N19" i="12"/>
  <c r="O19" i="12"/>
  <c r="T19" i="12"/>
  <c r="U19" i="12"/>
  <c r="W19" i="12"/>
  <c r="Z19" i="12"/>
  <c r="AC19" i="12"/>
  <c r="AO19" i="12"/>
  <c r="N15" i="12"/>
  <c r="O15" i="12"/>
  <c r="T15" i="12"/>
  <c r="AA15" i="12"/>
  <c r="AC15" i="12"/>
  <c r="AO15" i="12"/>
  <c r="N11" i="12"/>
  <c r="O11" i="12"/>
  <c r="Q11" i="12"/>
  <c r="T11" i="12"/>
  <c r="U11" i="12"/>
  <c r="AC11" i="12"/>
  <c r="AD11" i="12"/>
  <c r="AO11" i="12"/>
  <c r="N7" i="12"/>
  <c r="O7" i="12"/>
  <c r="Q7" i="12"/>
  <c r="T7" i="12"/>
  <c r="U7" i="12"/>
  <c r="AC7" i="12"/>
  <c r="AI7" i="12"/>
  <c r="AM7" i="12"/>
  <c r="AO7" i="12"/>
  <c r="AP11" i="12"/>
  <c r="AJ11" i="12"/>
  <c r="BB15" i="12"/>
  <c r="AP15" i="12"/>
  <c r="AJ15" i="12"/>
  <c r="AV19" i="12"/>
  <c r="AP19" i="12"/>
  <c r="AJ19" i="12"/>
  <c r="AD19" i="12"/>
  <c r="AV23" i="12"/>
  <c r="AP23" i="12"/>
  <c r="AJ23" i="12"/>
  <c r="AD23" i="12"/>
  <c r="X23" i="12"/>
  <c r="R23" i="12"/>
  <c r="AP27" i="12"/>
  <c r="AJ27" i="12"/>
  <c r="AP31" i="12"/>
  <c r="AJ31" i="12"/>
  <c r="AD31" i="12"/>
  <c r="AX19" i="12"/>
  <c r="AX23" i="12"/>
  <c r="T31" i="12"/>
  <c r="BA19" i="12"/>
  <c r="B27" i="12"/>
  <c r="BA15" i="12"/>
  <c r="AF23" i="12"/>
  <c r="Z27" i="12"/>
  <c r="R27" i="12"/>
  <c r="AU7" i="12"/>
  <c r="AX11" i="12"/>
  <c r="AX15" i="12"/>
  <c r="AM19" i="12"/>
  <c r="AY31" i="12"/>
  <c r="BB7" i="12"/>
  <c r="B11" i="12"/>
  <c r="B15" i="12"/>
  <c r="C19" i="12"/>
  <c r="BA7" i="12"/>
  <c r="BA27" i="12"/>
  <c r="B23" i="12"/>
  <c r="B35" i="12"/>
  <c r="AF27" i="12"/>
  <c r="AD27" i="12"/>
  <c r="AS7" i="12"/>
  <c r="AU11" i="12"/>
  <c r="AU15" i="12"/>
  <c r="R15" i="12"/>
  <c r="AL19" i="12"/>
  <c r="BA23" i="12"/>
  <c r="Z23" i="12"/>
  <c r="AU31" i="12"/>
  <c r="AA35" i="12"/>
  <c r="C11" i="12"/>
  <c r="C15" i="12"/>
  <c r="F19" i="12"/>
  <c r="B31" i="12"/>
  <c r="AM11" i="12"/>
  <c r="AM15" i="12"/>
  <c r="AF7" i="12"/>
  <c r="C27" i="12"/>
  <c r="BA11" i="12"/>
  <c r="AU19" i="12"/>
  <c r="AX27" i="12"/>
  <c r="R19" i="12"/>
  <c r="R7" i="12"/>
  <c r="AS11" i="12"/>
  <c r="R11" i="12"/>
  <c r="AS15" i="12"/>
  <c r="AY23" i="12"/>
  <c r="BA35" i="12"/>
  <c r="AU35" i="12"/>
  <c r="AM35" i="12"/>
  <c r="E11" i="12"/>
  <c r="F15" i="12"/>
  <c r="C31" i="12"/>
  <c r="AY19" i="12"/>
  <c r="Z31" i="12"/>
  <c r="AY7" i="12"/>
  <c r="AY27" i="12"/>
  <c r="AX31" i="12"/>
  <c r="AD15" i="12"/>
  <c r="Z7" i="12"/>
  <c r="AY11" i="12"/>
  <c r="Z11" i="12"/>
  <c r="AY15" i="12"/>
  <c r="AV35" i="12"/>
  <c r="U35" i="12"/>
  <c r="B19" i="12"/>
  <c r="C23" i="12"/>
  <c r="C35" i="12"/>
  <c r="E15" i="12"/>
  <c r="E27" i="12"/>
  <c r="AR31" i="12"/>
  <c r="AR23" i="12"/>
  <c r="AG11" i="12"/>
  <c r="AG15" i="12"/>
  <c r="AR19" i="12"/>
  <c r="AA19" i="12"/>
  <c r="X27" i="12"/>
  <c r="AV15" i="12"/>
  <c r="AG7" i="12"/>
  <c r="AF11" i="12"/>
  <c r="AF15" i="12"/>
  <c r="Q15" i="12"/>
  <c r="AG27" i="12"/>
  <c r="AG31" i="12"/>
  <c r="BB35" i="12"/>
  <c r="AR35" i="12"/>
  <c r="AG35" i="12"/>
  <c r="W35" i="12"/>
  <c r="AR27" i="12"/>
  <c r="AV27" i="12"/>
  <c r="BB23" i="12"/>
  <c r="X15" i="12"/>
  <c r="AV11" i="12"/>
  <c r="W15" i="12"/>
  <c r="AG19" i="12"/>
  <c r="Q19" i="12"/>
  <c r="AM23" i="12"/>
  <c r="U23" i="12"/>
  <c r="AS27" i="12"/>
  <c r="U27" i="12"/>
  <c r="AS31" i="12"/>
  <c r="U31" i="12"/>
  <c r="H7" i="12"/>
  <c r="E23" i="12"/>
  <c r="E35" i="12"/>
  <c r="AR11" i="12"/>
  <c r="F23" i="12"/>
  <c r="F31" i="12"/>
  <c r="AL27" i="12"/>
  <c r="AA7" i="12"/>
  <c r="AI19" i="12"/>
  <c r="W23" i="12"/>
  <c r="W27" i="12"/>
  <c r="H31" i="12"/>
  <c r="BB27" i="12"/>
  <c r="BB11" i="12"/>
  <c r="X7" i="12"/>
  <c r="AL11" i="12"/>
  <c r="X11" i="12"/>
  <c r="AL15" i="12"/>
  <c r="AF19" i="12"/>
  <c r="AI23" i="12"/>
  <c r="Q31" i="12"/>
  <c r="X35" i="12"/>
  <c r="E19" i="12"/>
  <c r="E31" i="12"/>
  <c r="AR15" i="12"/>
  <c r="F27" i="12"/>
  <c r="F35" i="12"/>
  <c r="BB19" i="12"/>
  <c r="W31" i="12"/>
  <c r="H27" i="12"/>
  <c r="AL31" i="12"/>
  <c r="AL23" i="12"/>
  <c r="X19" i="12"/>
  <c r="W7" i="12"/>
  <c r="AI11" i="12"/>
  <c r="AI15" i="12"/>
  <c r="AS19" i="12"/>
  <c r="Q23" i="12"/>
  <c r="AM27" i="12"/>
</calcChain>
</file>

<file path=xl/sharedStrings.xml><?xml version="1.0" encoding="utf-8"?>
<sst xmlns="http://schemas.openxmlformats.org/spreadsheetml/2006/main" count="2035" uniqueCount="748">
  <si>
    <t>a. After the 56th Congress, there were no African American members in either the House or Senate until the 71st Congress.</t>
  </si>
  <si>
    <t>108th 2003</t>
  </si>
  <si>
    <t>Artistic/Creative</t>
  </si>
  <si>
    <t>Healthcare</t>
  </si>
  <si>
    <t>Homemaker/Domestic</t>
  </si>
  <si>
    <t>Secreterial/clerical</t>
  </si>
  <si>
    <t>Technical/Trade</t>
  </si>
  <si>
    <t>Miscellaneous</t>
  </si>
  <si>
    <t>New Occupations Included</t>
  </si>
  <si>
    <t>Secreterial/Clerical</t>
  </si>
  <si>
    <t xml:space="preserve">108th </t>
  </si>
  <si>
    <t>Table 1-1</t>
  </si>
  <si>
    <t>Region and State</t>
  </si>
  <si>
    <t>1910</t>
  </si>
  <si>
    <t>1930</t>
  </si>
  <si>
    <t>1940</t>
  </si>
  <si>
    <t>1950</t>
  </si>
  <si>
    <t>1960</t>
  </si>
  <si>
    <t>1970</t>
  </si>
  <si>
    <t>1980</t>
  </si>
  <si>
    <t>1990</t>
  </si>
  <si>
    <t>South</t>
  </si>
  <si>
    <t xml:space="preserve">   Alabama</t>
  </si>
  <si>
    <t xml:space="preserve">   Arkansas</t>
  </si>
  <si>
    <t xml:space="preserve">   Florida</t>
  </si>
  <si>
    <t xml:space="preserve">   Georgia</t>
  </si>
  <si>
    <t xml:space="preserve">   Louisiana</t>
  </si>
  <si>
    <t xml:space="preserve">   Mississippi</t>
  </si>
  <si>
    <t xml:space="preserve">   North Carolina</t>
  </si>
  <si>
    <t xml:space="preserve">   South Carolina</t>
  </si>
  <si>
    <t xml:space="preserve">   Tennessee</t>
  </si>
  <si>
    <t xml:space="preserve">   Texas</t>
  </si>
  <si>
    <t xml:space="preserve">   Virginia</t>
  </si>
  <si>
    <t>Border</t>
  </si>
  <si>
    <t xml:space="preserve">   Kentucky</t>
  </si>
  <si>
    <t xml:space="preserve">   Maryland</t>
  </si>
  <si>
    <t xml:space="preserve">   Missouri</t>
  </si>
  <si>
    <t xml:space="preserve">   Oklahoma</t>
  </si>
  <si>
    <t xml:space="preserve">   West Virginia</t>
  </si>
  <si>
    <t>New England</t>
  </si>
  <si>
    <t xml:space="preserve">   Connecticut</t>
  </si>
  <si>
    <t xml:space="preserve">   Maine</t>
  </si>
  <si>
    <t xml:space="preserve">   Massachusetts</t>
  </si>
  <si>
    <t xml:space="preserve">   New Hampshire</t>
  </si>
  <si>
    <t xml:space="preserve">   Rhode Island</t>
  </si>
  <si>
    <t xml:space="preserve">   Vermont</t>
  </si>
  <si>
    <t>Mid-Atlantic</t>
  </si>
  <si>
    <t xml:space="preserve">   Delaware</t>
  </si>
  <si>
    <t xml:space="preserve">   New Jersey</t>
  </si>
  <si>
    <t xml:space="preserve">   New York</t>
  </si>
  <si>
    <t xml:space="preserve">   Pennsylvania</t>
  </si>
  <si>
    <t>Midwest</t>
  </si>
  <si>
    <t xml:space="preserve">   Illinois</t>
  </si>
  <si>
    <t xml:space="preserve">   Indiana</t>
  </si>
  <si>
    <t xml:space="preserve">   Michigan</t>
  </si>
  <si>
    <t xml:space="preserve">   Ohio</t>
  </si>
  <si>
    <t xml:space="preserve">   Wisconsin</t>
  </si>
  <si>
    <t>Plains</t>
  </si>
  <si>
    <t xml:space="preserve">   Iowa</t>
  </si>
  <si>
    <t xml:space="preserve">   Kansas</t>
  </si>
  <si>
    <t xml:space="preserve">   Minnesota</t>
  </si>
  <si>
    <t xml:space="preserve">   Nebraska</t>
  </si>
  <si>
    <t xml:space="preserve">   North Dakota</t>
  </si>
  <si>
    <t xml:space="preserve">   South Dakota</t>
  </si>
  <si>
    <t xml:space="preserve">   Arizona</t>
  </si>
  <si>
    <t xml:space="preserve">   Colorado</t>
  </si>
  <si>
    <t xml:space="preserve">   Idaho</t>
  </si>
  <si>
    <t xml:space="preserve">   Montana</t>
  </si>
  <si>
    <t xml:space="preserve">   Nevada</t>
  </si>
  <si>
    <t xml:space="preserve">   New Mexico</t>
  </si>
  <si>
    <t xml:space="preserve">   Utah</t>
  </si>
  <si>
    <t xml:space="preserve">   Wyoming</t>
  </si>
  <si>
    <t>Pacific Coast</t>
  </si>
  <si>
    <t xml:space="preserve">   Alaska</t>
  </si>
  <si>
    <t xml:space="preserve">   California</t>
  </si>
  <si>
    <t xml:space="preserve">   Hawaii</t>
  </si>
  <si>
    <t xml:space="preserve">   Oregon</t>
  </si>
  <si>
    <t xml:space="preserve">   Washington</t>
  </si>
  <si>
    <t>Table of Contents</t>
  </si>
  <si>
    <t>1-1</t>
  </si>
  <si>
    <t>1-2</t>
  </si>
  <si>
    <t>1-3</t>
  </si>
  <si>
    <t>1-4</t>
  </si>
  <si>
    <t>1-5</t>
  </si>
  <si>
    <t>1-6</t>
  </si>
  <si>
    <t>1-7</t>
  </si>
  <si>
    <t>1-8</t>
  </si>
  <si>
    <t>1-9</t>
  </si>
  <si>
    <t>1-10</t>
  </si>
  <si>
    <t>1-11</t>
  </si>
  <si>
    <t>1-12</t>
  </si>
  <si>
    <t>1-13</t>
  </si>
  <si>
    <t>1-14</t>
  </si>
  <si>
    <t>1-15</t>
  </si>
  <si>
    <t>1-16</t>
  </si>
  <si>
    <t>1-17</t>
  </si>
  <si>
    <t>1-19</t>
  </si>
  <si>
    <t>Table 1-2</t>
  </si>
  <si>
    <t>Region</t>
  </si>
  <si>
    <t xml:space="preserve">   Percent</t>
  </si>
  <si>
    <t xml:space="preserve">   Seats</t>
  </si>
  <si>
    <t>Rocky Mountains</t>
  </si>
  <si>
    <t>D</t>
  </si>
  <si>
    <t>R</t>
  </si>
  <si>
    <t xml:space="preserve">      Total Seats</t>
  </si>
  <si>
    <t>Table 1-4</t>
  </si>
  <si>
    <t>Table 1-5</t>
  </si>
  <si>
    <t>Congress</t>
  </si>
  <si>
    <t>Total</t>
  </si>
  <si>
    <t>89th (1965)</t>
  </si>
  <si>
    <t>90th (1967)</t>
  </si>
  <si>
    <t>94th (1975)</t>
  </si>
  <si>
    <t>95th (1977)</t>
  </si>
  <si>
    <t>96th (1979)</t>
  </si>
  <si>
    <t>97th (1981)</t>
  </si>
  <si>
    <t>99th (1985)</t>
  </si>
  <si>
    <t>101st (1989)</t>
  </si>
  <si>
    <t>104th (1995)</t>
  </si>
  <si>
    <t>105th (1997)</t>
  </si>
  <si>
    <t>Table 1-7</t>
  </si>
  <si>
    <t>Number of Senators serving</t>
  </si>
  <si>
    <t>84th</t>
  </si>
  <si>
    <t>85th</t>
  </si>
  <si>
    <t>86th</t>
  </si>
  <si>
    <t>87th</t>
  </si>
  <si>
    <t>88th</t>
  </si>
  <si>
    <t>89th</t>
  </si>
  <si>
    <t>90th</t>
  </si>
  <si>
    <t>91st</t>
  </si>
  <si>
    <t>94th</t>
  </si>
  <si>
    <t>95th</t>
  </si>
  <si>
    <t>96th</t>
  </si>
  <si>
    <t>97th</t>
  </si>
  <si>
    <t>98th</t>
  </si>
  <si>
    <t>99th</t>
  </si>
  <si>
    <t>100th</t>
  </si>
  <si>
    <t>101st</t>
  </si>
  <si>
    <t>104th</t>
  </si>
  <si>
    <t>105th</t>
  </si>
  <si>
    <t>(1997)</t>
  </si>
  <si>
    <t>(1995)</t>
  </si>
  <si>
    <t>(1993)</t>
  </si>
  <si>
    <t>(1991)</t>
  </si>
  <si>
    <t>(1989)</t>
  </si>
  <si>
    <t>(1987)</t>
  </si>
  <si>
    <t>(1985)</t>
  </si>
  <si>
    <t>(1983)</t>
  </si>
  <si>
    <t>(1981)</t>
  </si>
  <si>
    <t>(1979)</t>
  </si>
  <si>
    <t>(1977)</t>
  </si>
  <si>
    <t>(1975)</t>
  </si>
  <si>
    <t>(1973)</t>
  </si>
  <si>
    <t>(1971)</t>
  </si>
  <si>
    <t>(1969)</t>
  </si>
  <si>
    <t>(1967)</t>
  </si>
  <si>
    <t>(1965)</t>
  </si>
  <si>
    <t>(1963)</t>
  </si>
  <si>
    <t>(1961)</t>
  </si>
  <si>
    <t>(1959)</t>
  </si>
  <si>
    <t>(1957)</t>
  </si>
  <si>
    <t>(1955)</t>
  </si>
  <si>
    <t>(1953)</t>
  </si>
  <si>
    <t>31 (10)</t>
  </si>
  <si>
    <t>30 (5)</t>
  </si>
  <si>
    <t>29 (11)</t>
  </si>
  <si>
    <t>40 (15)</t>
  </si>
  <si>
    <t>84th 1955</t>
  </si>
  <si>
    <t>86th 1959</t>
  </si>
  <si>
    <t>89th 1965</t>
  </si>
  <si>
    <t>90th 1967</t>
  </si>
  <si>
    <t>91st 1969</t>
  </si>
  <si>
    <t>94th 1975</t>
  </si>
  <si>
    <t>95th 1977</t>
  </si>
  <si>
    <t>96th 1979</t>
  </si>
  <si>
    <t>98th 1983</t>
  </si>
  <si>
    <t>99th 1985</t>
  </si>
  <si>
    <t>100th 1987</t>
  </si>
  <si>
    <t>97th 1981</t>
  </si>
  <si>
    <t>101st 1989</t>
  </si>
  <si>
    <t>104th 1995</t>
  </si>
  <si>
    <t>105th 1997</t>
  </si>
  <si>
    <t>Occupation</t>
  </si>
  <si>
    <t>Acting/entertainer</t>
  </si>
  <si>
    <t>Aeronautics</t>
  </si>
  <si>
    <t>Agriculture</t>
  </si>
  <si>
    <t>Business or banking</t>
  </si>
  <si>
    <t>Clergy</t>
  </si>
  <si>
    <t>Congressional aide</t>
  </si>
  <si>
    <t>Education</t>
  </si>
  <si>
    <t>Engineering</t>
  </si>
  <si>
    <t>Journalism</t>
  </si>
  <si>
    <t>Labor leader</t>
  </si>
  <si>
    <t>Law</t>
  </si>
  <si>
    <t>Law enforcement</t>
  </si>
  <si>
    <t>Medicine</t>
  </si>
  <si>
    <t>Military</t>
  </si>
  <si>
    <t>Professional sports</t>
  </si>
  <si>
    <t>Public service/politics</t>
  </si>
  <si>
    <t>Veteran</t>
  </si>
  <si>
    <t>Table 1-9</t>
  </si>
  <si>
    <t>Apportionment of Congressional Seats, by Region and State,</t>
  </si>
  <si>
    <t>Table 1-10</t>
  </si>
  <si>
    <t>Table 1-11</t>
  </si>
  <si>
    <t>Table 1-12</t>
  </si>
  <si>
    <t>Table 1-13</t>
  </si>
  <si>
    <t>Table 1-14</t>
  </si>
  <si>
    <t>Catholic</t>
  </si>
  <si>
    <t>Jewish</t>
  </si>
  <si>
    <t>Protestant</t>
  </si>
  <si>
    <t xml:space="preserve">   Baptist</t>
  </si>
  <si>
    <t xml:space="preserve">   Episcopalian</t>
  </si>
  <si>
    <t xml:space="preserve">   Methodist</t>
  </si>
  <si>
    <t xml:space="preserve">   Presbyterian</t>
  </si>
  <si>
    <t>All other</t>
  </si>
  <si>
    <t>Table 1-16</t>
  </si>
  <si>
    <t>House</t>
  </si>
  <si>
    <t>Senate</t>
  </si>
  <si>
    <t>41st</t>
  </si>
  <si>
    <t>44th</t>
  </si>
  <si>
    <t>45th</t>
  </si>
  <si>
    <t>46th</t>
  </si>
  <si>
    <t>47th</t>
  </si>
  <si>
    <t>48th</t>
  </si>
  <si>
    <t>49th</t>
  </si>
  <si>
    <t>50th</t>
  </si>
  <si>
    <t>51st</t>
  </si>
  <si>
    <t>54th</t>
  </si>
  <si>
    <t>55th</t>
  </si>
  <si>
    <t>56th</t>
  </si>
  <si>
    <t>71st</t>
  </si>
  <si>
    <t>74th</t>
  </si>
  <si>
    <t>75th</t>
  </si>
  <si>
    <t>76th</t>
  </si>
  <si>
    <t>77th</t>
  </si>
  <si>
    <t>78th</t>
  </si>
  <si>
    <t>79th</t>
  </si>
  <si>
    <t>80th</t>
  </si>
  <si>
    <t>81st</t>
  </si>
  <si>
    <t>(1951)</t>
  </si>
  <si>
    <t>(1949)</t>
  </si>
  <si>
    <t>(1947)</t>
  </si>
  <si>
    <t>(1945)</t>
  </si>
  <si>
    <t>(1943)</t>
  </si>
  <si>
    <t>(1941)</t>
  </si>
  <si>
    <t>(1939)</t>
  </si>
  <si>
    <t>(1937)</t>
  </si>
  <si>
    <t>(1935)</t>
  </si>
  <si>
    <t>(1933)</t>
  </si>
  <si>
    <t>(1931)</t>
  </si>
  <si>
    <t>(1929)</t>
  </si>
  <si>
    <t>(1897)</t>
  </si>
  <si>
    <t>(1895)</t>
  </si>
  <si>
    <t>(1893)</t>
  </si>
  <si>
    <t>(1891)</t>
  </si>
  <si>
    <t>(1889)</t>
  </si>
  <si>
    <t>(1887)</t>
  </si>
  <si>
    <t>(1885)</t>
  </si>
  <si>
    <t>(1883)</t>
  </si>
  <si>
    <t>(1881)</t>
  </si>
  <si>
    <t>(1879)</t>
  </si>
  <si>
    <t>(1877)</t>
  </si>
  <si>
    <t>(1875)</t>
  </si>
  <si>
    <t>(1873)</t>
  </si>
  <si>
    <t>(1871)</t>
  </si>
  <si>
    <t>(1869)</t>
  </si>
  <si>
    <t>Table 1-17</t>
  </si>
  <si>
    <t>57th</t>
  </si>
  <si>
    <t>58th</t>
  </si>
  <si>
    <t>59th</t>
  </si>
  <si>
    <t>60th</t>
  </si>
  <si>
    <t>61st</t>
  </si>
  <si>
    <t>64th</t>
  </si>
  <si>
    <t>65th</t>
  </si>
  <si>
    <t>66th</t>
  </si>
  <si>
    <t>67th</t>
  </si>
  <si>
    <t>68th</t>
  </si>
  <si>
    <t>69th</t>
  </si>
  <si>
    <t>70th</t>
  </si>
  <si>
    <t>(1913)</t>
  </si>
  <si>
    <t>(1915)</t>
  </si>
  <si>
    <t>(1917)</t>
  </si>
  <si>
    <t>(1919)</t>
  </si>
  <si>
    <t>(1921)</t>
  </si>
  <si>
    <t>(1923)</t>
  </si>
  <si>
    <t>(1925)</t>
  </si>
  <si>
    <t>(1927)</t>
  </si>
  <si>
    <t>Table 1-15</t>
  </si>
  <si>
    <t>1-18</t>
  </si>
  <si>
    <t>Table 1-18</t>
  </si>
  <si>
    <t>Table 1-19</t>
  </si>
  <si>
    <t>Other parties</t>
  </si>
  <si>
    <t>Vacant</t>
  </si>
  <si>
    <t>House of Representatives</t>
  </si>
  <si>
    <t>34th</t>
  </si>
  <si>
    <t>35th</t>
  </si>
  <si>
    <t>36th</t>
  </si>
  <si>
    <t>37th</t>
  </si>
  <si>
    <t>38th</t>
  </si>
  <si>
    <t>39th</t>
  </si>
  <si>
    <t>40th</t>
  </si>
  <si>
    <t>(1855 - 1857)</t>
  </si>
  <si>
    <t>(1857 - 1859)</t>
  </si>
  <si>
    <t>(1859 - 1861)</t>
  </si>
  <si>
    <t>(1861 - 1863)</t>
  </si>
  <si>
    <t>(1863 - 1865)</t>
  </si>
  <si>
    <t>(1865 - 1867)</t>
  </si>
  <si>
    <t>(1867 - 1869)</t>
  </si>
  <si>
    <t>(1869 - 1871)</t>
  </si>
  <si>
    <t>(1871 - 1873)</t>
  </si>
  <si>
    <t>(1873 - 1875)</t>
  </si>
  <si>
    <t>(1875 - 1877)</t>
  </si>
  <si>
    <t>(1877 - 1879)</t>
  </si>
  <si>
    <t>(1879 - 1881)</t>
  </si>
  <si>
    <t>(1881 - 1883)</t>
  </si>
  <si>
    <t>(1883 - 1885)</t>
  </si>
  <si>
    <t>(1885 - 1887)</t>
  </si>
  <si>
    <t>(1887 - 1889)</t>
  </si>
  <si>
    <t>(1889 - 1891)</t>
  </si>
  <si>
    <t>(1891 - 1893)</t>
  </si>
  <si>
    <t>(1893 - 1895)</t>
  </si>
  <si>
    <t>(1895 - 1897)</t>
  </si>
  <si>
    <t>(1897 - 1899)</t>
  </si>
  <si>
    <t>(1899 - 1901)</t>
  </si>
  <si>
    <t>(1901 - 1903)</t>
  </si>
  <si>
    <t>(1903 - 1905)</t>
  </si>
  <si>
    <t>(1905 - 1907)</t>
  </si>
  <si>
    <t>(1907 - 1909)</t>
  </si>
  <si>
    <t>(1909 - 1911)</t>
  </si>
  <si>
    <t>(1911 - 1913)</t>
  </si>
  <si>
    <t>(1913 - 1915)</t>
  </si>
  <si>
    <t>(1915 - 1917)</t>
  </si>
  <si>
    <t>(1917 - 1919)</t>
  </si>
  <si>
    <t>(1919 - 1921)</t>
  </si>
  <si>
    <t>(1921 - 1923)</t>
  </si>
  <si>
    <t>(1923 - 1925)</t>
  </si>
  <si>
    <t>(1925 - 1927)</t>
  </si>
  <si>
    <t>(1927 - 1929)</t>
  </si>
  <si>
    <t>(1929 - 1931)</t>
  </si>
  <si>
    <t>(1931 - 1933)</t>
  </si>
  <si>
    <t>(1933 - 1935)</t>
  </si>
  <si>
    <t>(1935 - 1937)</t>
  </si>
  <si>
    <t>(1937 - 1939)</t>
  </si>
  <si>
    <t>(1939 - 1941)</t>
  </si>
  <si>
    <t>(1941 - 1943)</t>
  </si>
  <si>
    <t>(1943 - 1945)</t>
  </si>
  <si>
    <t>(1945 - 1947)</t>
  </si>
  <si>
    <t>(1947 - 1949)</t>
  </si>
  <si>
    <t>(1949 - 1951)</t>
  </si>
  <si>
    <t>(1951 - 1953)</t>
  </si>
  <si>
    <t>(1953 - 1955)</t>
  </si>
  <si>
    <t>(1955 - 1957)</t>
  </si>
  <si>
    <t>(1957 - 1959)</t>
  </si>
  <si>
    <t>(1959 - 1961)</t>
  </si>
  <si>
    <t>(1961 - 1963)</t>
  </si>
  <si>
    <t>(1963 - 1965)</t>
  </si>
  <si>
    <t>(1965 - 1967)</t>
  </si>
  <si>
    <t>(1967 - 1969)</t>
  </si>
  <si>
    <t>(1969 - 1971)</t>
  </si>
  <si>
    <t>(1971 - 1973)</t>
  </si>
  <si>
    <t>(1973 - 1975)</t>
  </si>
  <si>
    <t>(1975 - 1977)</t>
  </si>
  <si>
    <t>(1977 - 1979)</t>
  </si>
  <si>
    <t>(1979 - 1981)</t>
  </si>
  <si>
    <t>(1981 - 1983)</t>
  </si>
  <si>
    <t>(1983 - 1985)</t>
  </si>
  <si>
    <t>(1985 - 1987)</t>
  </si>
  <si>
    <t>(1987 - 1989)</t>
  </si>
  <si>
    <t>(1989 - 1991)</t>
  </si>
  <si>
    <t>(1991 - 1993)</t>
  </si>
  <si>
    <t>(1993 - 1995)</t>
  </si>
  <si>
    <t>(1995 - 1997)</t>
  </si>
  <si>
    <t>(1997 - 1999)</t>
  </si>
  <si>
    <t>106th (1999)</t>
  </si>
  <si>
    <t>106th</t>
  </si>
  <si>
    <t>(1999)</t>
  </si>
  <si>
    <t>43 (8)</t>
  </si>
  <si>
    <t xml:space="preserve">107th </t>
  </si>
  <si>
    <t>(2001)</t>
  </si>
  <si>
    <t>106th 1999</t>
  </si>
  <si>
    <t>107th 2001</t>
  </si>
  <si>
    <t>Real estate</t>
  </si>
  <si>
    <t>107th (2001)</t>
  </si>
  <si>
    <t xml:space="preserve">106th </t>
  </si>
  <si>
    <t>107th</t>
  </si>
  <si>
    <t>(1999 - 2001)</t>
  </si>
  <si>
    <t>(2001 - 2003)</t>
  </si>
  <si>
    <t>a. New Mexico became a state in 1912; in 1910 it had a nonvoting delegate in Congress.</t>
  </si>
  <si>
    <t>b. Alaska became a state on January 3, 1959. In 1950 Alaska had a nonvoting delegate in Congress, making the total for that year 437; subsequent reapportionment reduced the total to 435.</t>
  </si>
  <si>
    <t>c. Hawaii became a state on August 21, 1959. In 1950 Hawaii had a nonvoting delegate in Congress, making the total for that year 437; subsequent reapportionment reduced the total to 435.</t>
  </si>
  <si>
    <t>a. Democrats organized House with help of other parties.</t>
  </si>
  <si>
    <t>b. Democrats organized House because of Republican deaths.</t>
  </si>
  <si>
    <t>108th (2003)</t>
  </si>
  <si>
    <t>108th</t>
  </si>
  <si>
    <t>(2003)</t>
  </si>
  <si>
    <t>109th (2005)</t>
  </si>
  <si>
    <t>109th</t>
  </si>
  <si>
    <t>(2005)</t>
  </si>
  <si>
    <t>109th 2005</t>
  </si>
  <si>
    <t>102nd 1991</t>
  </si>
  <si>
    <t>103rd 1993</t>
  </si>
  <si>
    <t>92rd 1971</t>
  </si>
  <si>
    <t>93rd 1973</t>
  </si>
  <si>
    <t>83rd 1953</t>
  </si>
  <si>
    <t>92nd 1971</t>
  </si>
  <si>
    <t>92nd (1971)</t>
  </si>
  <si>
    <t>93rd (1973)</t>
  </si>
  <si>
    <t>102nd (1991)</t>
  </si>
  <si>
    <t>103rd (1993)</t>
  </si>
  <si>
    <t>72nd</t>
  </si>
  <si>
    <t>73rd</t>
  </si>
  <si>
    <t>82nd</t>
  </si>
  <si>
    <t>83rd</t>
  </si>
  <si>
    <t>92nd</t>
  </si>
  <si>
    <t>93rd</t>
  </si>
  <si>
    <t>102nd</t>
  </si>
  <si>
    <t>103rd</t>
  </si>
  <si>
    <t>42nd</t>
  </si>
  <si>
    <t>43rd</t>
  </si>
  <si>
    <t>52nd</t>
  </si>
  <si>
    <t>53rd</t>
  </si>
  <si>
    <t>62nd</t>
  </si>
  <si>
    <t>63rd</t>
  </si>
  <si>
    <t>30 (10)</t>
  </si>
  <si>
    <t>45 (11)</t>
  </si>
  <si>
    <t xml:space="preserve">Table 1-3 </t>
  </si>
  <si>
    <t xml:space="preserve">Table 1-8 </t>
  </si>
  <si>
    <t>a. Excludes Richard Shelby (AL) who switched from the Democratic to the Republican Party on the day following the election and before the beginning of the 104th Congress (1995).</t>
  </si>
  <si>
    <t>c. Alaska was admitted as a state in 1958. The total figure includes the addition of Alaska's representative.</t>
  </si>
  <si>
    <t>d. Alaska was admitted as a state in 1958 and Hawaii in 1959. The total figure includes the addition of Alaska's and Hawaii's representatives.</t>
  </si>
  <si>
    <t>a. Total includes John Durkin (D-NH). After a contested election in 1974, the Senate declared the seat vacant as of August 8, 1975. He was then elected by special election, September 16, 1975, to fill the vacancy.</t>
  </si>
  <si>
    <t>a. Total includes John Durkin (D-NH) who was elected by special election to fill a disputed seat vacancy on September 16, 1975.</t>
  </si>
  <si>
    <t>b. Total includes James Buckley (Conservative-NY)</t>
  </si>
  <si>
    <t>c. Total includes Harry Byrd (I-VA)</t>
  </si>
  <si>
    <t>d. Total includes James Jeffords (I-VT).</t>
  </si>
  <si>
    <t>a. John Fogarty (D-RI) was elected in 1966 but died before being sworn into office. Adam Powell (D-NY) was elected in 1966 but the results were contested and he was not sworn into office.</t>
  </si>
  <si>
    <t>b. Nicholas Begich (D-AK) and Hale Boggs (D-LA) were elected posthumously. George Collins (D-IL) was elected in 1972 but died before being sworn into office.</t>
  </si>
  <si>
    <t>c. Leo Ryan (D-CA) and William Steiger (R-WI) were elected in 1978 but died before being sworn into office.</t>
  </si>
  <si>
    <t>d. William Nichols (D-AL) was elected in 1988 but died before being sworn into office. Daniel Coats (R-IN) won reelection in 1988 but was appointed to Dan Quayle's Senate seat on December 12, 1988.</t>
  </si>
  <si>
    <t>e. Total includes Bernard Sanders (I-VT).</t>
  </si>
  <si>
    <t>f. Total includes Virgil H. Goode, Jr. (I-VA).</t>
  </si>
  <si>
    <t>g. Julian Dixon (D-CA) was elected in 2000 but died before being sworn into office.</t>
  </si>
  <si>
    <t>Note: Figures represent the makeup of Congress on the first day of the session.</t>
  </si>
  <si>
    <t>Notes: The data do not include nonvoting delegates or commissioners. Figures represent the makeup of Congress on the first day of the session.</t>
  </si>
  <si>
    <t>Notes: The data include only women who were sworn in as members and served more than one day. Figures represent the makeup of Congress on the first day of the session.</t>
  </si>
  <si>
    <t>110th (2007)</t>
  </si>
  <si>
    <t>110th</t>
  </si>
  <si>
    <t>(2007)</t>
  </si>
  <si>
    <t>110th 2007</t>
  </si>
  <si>
    <t>Table 1-6</t>
  </si>
  <si>
    <t>Percentage of representatives serving</t>
  </si>
  <si>
    <t>83rd (1953)</t>
  </si>
  <si>
    <t>84th (1955)</t>
  </si>
  <si>
    <t>85th (1957)</t>
  </si>
  <si>
    <t>86th (1959)</t>
  </si>
  <si>
    <t>87th (1961)</t>
  </si>
  <si>
    <t>88th (1963)</t>
  </si>
  <si>
    <t>91st (1969)</t>
  </si>
  <si>
    <t>98th (1983)</t>
  </si>
  <si>
    <t>100th (1987)</t>
  </si>
  <si>
    <t>Percent</t>
  </si>
  <si>
    <t>Seats</t>
  </si>
  <si>
    <t>a. E.E. Cox (D-GA) and Adolph Sabath (D-IL) were elected in 1952 but died before being sworn into office.</t>
  </si>
  <si>
    <t>b. Antonio Fernandez (D-NM) and T. Millet Hand (R-NJ) were elected in 1956 but died before being sworn into office.</t>
  </si>
  <si>
    <t>d. Alaska was admitted as a state in 1958 and Hawaii in 1959. The total figure includes the addition of Alaska's and Hawaii's representatives. In 1963 the other states absorbed the proportionate loss in representatives necessary to give Alaska and Hawaii permanent representation under the 435-member figure established in 1911.</t>
  </si>
  <si>
    <t>e. Clement Miller (D-CA) was elected posthumously.</t>
  </si>
  <si>
    <t>f. John Fogarty (D-RI) was elected in 1966 but died before being sworn into office. Adam Powell (D-NY) was elected in 1966 but the results were contested and he was not sworn into office.</t>
  </si>
  <si>
    <t>g. Nicholas Begich (D-AK) and Hale Boggs (D-LA) were elected posthumously. George Collins (D-IL) was elected in 1972 but died before being sworn into office.</t>
  </si>
  <si>
    <t>h. Leo Ryan (D-CA) and William Steiger (R-WI) were elected in 1978 but died before being sworn into office.</t>
  </si>
  <si>
    <t>i. Jack Swigert (R-CO) was elected in 1982 but died before being sworn into office.</t>
  </si>
  <si>
    <t>j. Frank McCloskey's (D-IN) reelection in 1984 was disputed and he was not sworn into office until May 1, 1985.</t>
  </si>
  <si>
    <t>k. William Nichols (D-AL) was elected in 1988 but died before being sworn into office. Daniel Coats (R-IN) won reelection in 1988 but was appointed to Dan Quayle's Senate seat on December 12, 1988.</t>
  </si>
  <si>
    <t>l. Julian Dixon (D-CA) was elected in 2000 but died before being sworn into office.</t>
  </si>
  <si>
    <t>m. Robert Matsui (D-CA) was elected in 2004 but died before being sworn into office.</t>
  </si>
  <si>
    <t>e. Total includes Bernie Sanders (I-VT) and Joseph Lieberman (I-CT).</t>
  </si>
  <si>
    <t>Note: D indicates Democrats; R indicates Republicans. Third parties are omitted. Figures represent the makeup of Congress on the first day of the session.</t>
  </si>
  <si>
    <t>110th    (2007-2008)</t>
  </si>
  <si>
    <t>109th    (2005-2006)</t>
  </si>
  <si>
    <t>108th    (2003-2004)</t>
  </si>
  <si>
    <t>107th    (2001-2002)</t>
  </si>
  <si>
    <t>106th    (1999-2000)</t>
  </si>
  <si>
    <t>105th    (1997-1998)</t>
  </si>
  <si>
    <t>104th    (1995-1996)</t>
  </si>
  <si>
    <t>103rd    (1993-1994)</t>
  </si>
  <si>
    <t>102nd    (1991-1992)</t>
  </si>
  <si>
    <t>101st    (1989-1990)</t>
  </si>
  <si>
    <t>100th    (1987-1988)</t>
  </si>
  <si>
    <t>98th    (1983-1984)</t>
  </si>
  <si>
    <t>97th    (1981-1982)</t>
  </si>
  <si>
    <t>96th    (1979-1980)</t>
  </si>
  <si>
    <t>93rd    (1973-1974)</t>
  </si>
  <si>
    <t>87th    (1961-1962)</t>
  </si>
  <si>
    <t>81st     (1949-1950)</t>
  </si>
  <si>
    <t>75th    (1937-1938)</t>
  </si>
  <si>
    <t>69th    (1925-1926)</t>
  </si>
  <si>
    <t>1973-1974</t>
  </si>
  <si>
    <t>1979-1980</t>
  </si>
  <si>
    <t>1981-1982</t>
  </si>
  <si>
    <t>1983-1984</t>
  </si>
  <si>
    <t>1989-1990</t>
  </si>
  <si>
    <t>1991-1992</t>
  </si>
  <si>
    <t>1993-1994</t>
  </si>
  <si>
    <t>1995-1996</t>
  </si>
  <si>
    <t>1997-1998</t>
  </si>
  <si>
    <t>1999-2000</t>
  </si>
  <si>
    <t>2001-2002</t>
  </si>
  <si>
    <t>2003-2004</t>
  </si>
  <si>
    <t>2005-2006</t>
  </si>
  <si>
    <t>69th                    (1925-1926)</t>
  </si>
  <si>
    <t>75th              (1937-1938)</t>
  </si>
  <si>
    <t>81st                (1949-1950)</t>
  </si>
  <si>
    <t>87th            (1961-1962)</t>
  </si>
  <si>
    <t>93rd              (1973-1974)</t>
  </si>
  <si>
    <t>96th               (1979-1980)</t>
  </si>
  <si>
    <t>97th                (1981-1982)</t>
  </si>
  <si>
    <t>98th                (1983-1984)</t>
  </si>
  <si>
    <t>a. J. Edward Roush (D-IN) was not sworn in until June 14, 1961 due to a disputed election result.</t>
  </si>
  <si>
    <t>b. Alaska was admitted as a state in 1958 and Hawaii in 1959. There were 437 representatives elected in 1960, both included in the Pacific Coast row.</t>
  </si>
  <si>
    <t>c. Hale Boggs (D-LA) was elected posthumously.</t>
  </si>
  <si>
    <t>d. George Collins (D-IL) was elected in 1972 but died before being sworn into office.</t>
  </si>
  <si>
    <t>e. Nicholas Begich (D-AK) was elected posthumously.</t>
  </si>
  <si>
    <t>f. William Steiger (R-WI) was elected in 1978 but died before being sworn into office.</t>
  </si>
  <si>
    <t>g. Leo Ryan (D-CA) was elected in 1978 but died before being sworn into office.</t>
  </si>
  <si>
    <t>h. William Nichols (D-AL) was elected in 1988 but died before being sworn into office.</t>
  </si>
  <si>
    <t>i. Daniel Coats (R-IN) won reelection in 1988 but was appointed to Dan Quayle's Senate seat on December 12, 1988.</t>
  </si>
  <si>
    <t>j. Newt Gingrich (R-GA) was elected in 1998, but resigned from his seat before being sworn in.</t>
  </si>
  <si>
    <t>k. Julian Dixon (D-CA) was elected in 2000 but died before being sworn into office.</t>
  </si>
  <si>
    <t>L. Robert Matsui (D-CA) was elected in 2004 but died before being sworn into office.</t>
  </si>
  <si>
    <t>a. Includes Richard Shelby (AL) who switched from the Democratic to the Republican Party on the day following the election and before the beginning of the 104th Congress.</t>
  </si>
  <si>
    <t>Sources: Congressional Directory, various editions; Congressional Quarterly Weekly Report, various issues; Clerk of the U.S. House of Representatives, http://clerk.house.gov; The Almanac of American Politics (Washington, D.C.: National Journal Group, various editions).</t>
  </si>
  <si>
    <t>Sources: Congresional Directory, various editions; Congressional Quarterly Weekly Report, various issues; US Senate, http://www.senate.gov; The Almanac of American Politics (Washington, D.C.: National Journal Group, various editions).</t>
  </si>
  <si>
    <t>Sources: Congressional Quarterly Almanac (Washington, D.C.: Congressional Quarterly, various editions); Congressional Quarterly Weekly Report,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t>
  </si>
  <si>
    <t>Sources: Congressional Quarterly Almanac (Washington, D.C.: Congressional Quarterly, various editions); Congressional Quarterly Weekly Report, various issues; US Senate, http://www.senate.gov; Military Officers Association of America; Veterans in Congress, The Veterans of Foreign Wars National Legislative Service, “Senators with Military Service, 108th Congress,” Veterans’ Information: Veteran’s in Congress.</t>
  </si>
  <si>
    <t>Notes: D indicates Democrats; R indicates Republicans. Third parties are omitted unless otherwise noted. Figures represent the makeup of Congress on the first day of the session.</t>
  </si>
  <si>
    <t>111th (2009-2010)</t>
  </si>
  <si>
    <t>112th (2011-2012)</t>
  </si>
  <si>
    <t>M. Kirsten E. Gillibrand resigned to replace Hillary Clinton in the Senate on January 26, 2009, but was still present at the first session.</t>
  </si>
  <si>
    <t>N. Rahm Emanuel resigned his seat to enter the Obama administration.</t>
  </si>
  <si>
    <t>O. Nevada's Second District is vacant as August 21, 2012. It was formerly held by Dean Heller (R).</t>
  </si>
  <si>
    <t>111th</t>
  </si>
  <si>
    <t>112th</t>
  </si>
  <si>
    <t>2007-2008</t>
  </si>
  <si>
    <t>2009-2010</t>
  </si>
  <si>
    <t>2011-2012</t>
  </si>
  <si>
    <t>1910-2010 (435 seats)</t>
  </si>
  <si>
    <t>111th (2009)</t>
  </si>
  <si>
    <t>112th (2011)</t>
  </si>
  <si>
    <t>o. California's 36th district seat and Nevada's second district seat were vacant and so are not included in the total count.</t>
  </si>
  <si>
    <t>n. The fifth district of Illinois, previously held by Rahm Emanuel, was vacant.</t>
  </si>
  <si>
    <t>(2009)</t>
  </si>
  <si>
    <t>(2011)</t>
  </si>
  <si>
    <t>42 (13)</t>
  </si>
  <si>
    <t>b. Total includes Al Franken (D-MN), who was declared elected after a challenge in court to the vote count by his Republican challenger on June 30, 2009; and Roland Burris (D-IL) who was appointed to fill the seat vacated by Barack Obama on December 31, 2008. Total also includes Joe Biden (D-DE), who resigned his seat on January 15, 2009 and so was present on the first day of the session.</t>
  </si>
  <si>
    <t>111th 2009</t>
  </si>
  <si>
    <t>112th 2011</t>
  </si>
  <si>
    <t>Science</t>
  </si>
  <si>
    <t>Other</t>
  </si>
  <si>
    <t>New Occupations</t>
  </si>
  <si>
    <t>Secretarial/Clerical</t>
  </si>
  <si>
    <t xml:space="preserve">   Mormon</t>
  </si>
  <si>
    <t xml:space="preserve">   Lutheran</t>
  </si>
  <si>
    <t xml:space="preserve">   Protestant- other</t>
  </si>
  <si>
    <t>b. Roland Burris was not seated on the first day of the 111th session.</t>
  </si>
  <si>
    <t>36 (10)</t>
  </si>
  <si>
    <t>36 (9)</t>
  </si>
  <si>
    <t>Prior Occupations of Democratic Representatives, 83rd - 112th Congresses, 1953 - 2012</t>
  </si>
  <si>
    <t>Prior Occupations of Republican Representatives, 83rd - 110th Congresses, 1953 - 2012</t>
  </si>
  <si>
    <t>Prior Occupations of Republican Senators, 83rd - 112th Congresses, 1953 - 2012</t>
  </si>
  <si>
    <t>Prior Occupations of Democratic Senators, 83rd - 110th Congresses, 1953 - 2012</t>
  </si>
  <si>
    <t>Prior Occupations of Republican Representatives, 83rd - 112th Congresses, 1953 - 2012</t>
  </si>
  <si>
    <t>Prior Occupations of Democratic Senators, 83rd - 112th Congresses, 1953 - 2012</t>
  </si>
  <si>
    <t>46 (16)</t>
  </si>
  <si>
    <t>42 (14)</t>
  </si>
  <si>
    <t>37 (10)</t>
  </si>
  <si>
    <t>42 (20)</t>
  </si>
  <si>
    <t>42 (7)</t>
  </si>
  <si>
    <t>42 (12)</t>
  </si>
  <si>
    <t>29 (8)</t>
  </si>
  <si>
    <t>28 (7)</t>
  </si>
  <si>
    <t>32 (14)</t>
  </si>
  <si>
    <t>25 (10)</t>
  </si>
  <si>
    <t>40 (13)</t>
  </si>
  <si>
    <t>42 (17)</t>
  </si>
  <si>
    <t>48 (20)</t>
  </si>
  <si>
    <t>55 (18)</t>
  </si>
  <si>
    <t>43 (5)</t>
  </si>
  <si>
    <t>32 (7)</t>
  </si>
  <si>
    <t>26 (13)</t>
  </si>
  <si>
    <t>1925-1926</t>
  </si>
  <si>
    <t>1937-1938</t>
  </si>
  <si>
    <t>1949-1950</t>
  </si>
  <si>
    <t>1961-1962</t>
  </si>
  <si>
    <t>1 term</t>
  </si>
  <si>
    <t>2 terms</t>
  </si>
  <si>
    <t>3 terms</t>
  </si>
  <si>
    <t>1 - 3 terms</t>
  </si>
  <si>
    <t>4 - 6 terms</t>
  </si>
  <si>
    <t>7 - 9 terms</t>
  </si>
  <si>
    <t>10 + terms</t>
  </si>
  <si>
    <t>Mean term</t>
  </si>
  <si>
    <t>Median term</t>
  </si>
  <si>
    <t>30 (13)</t>
  </si>
  <si>
    <t>6 years or less</t>
  </si>
  <si>
    <t>7 - 12 years</t>
  </si>
  <si>
    <t>13 - 18 years</t>
  </si>
  <si>
    <t>19 years or more</t>
  </si>
  <si>
    <t>Mean years service</t>
  </si>
  <si>
    <t>Median years service</t>
  </si>
  <si>
    <t>Number of senators</t>
  </si>
  <si>
    <t>Democrats</t>
  </si>
  <si>
    <t>Republicans</t>
  </si>
  <si>
    <t>Number of representatives</t>
  </si>
  <si>
    <t>(2003 - 2005)</t>
  </si>
  <si>
    <t>(2007 - 2009)</t>
  </si>
  <si>
    <t>(2009 - 2011)</t>
  </si>
  <si>
    <t>(2011 - 2013)</t>
  </si>
  <si>
    <t>(2005 - 2007)</t>
  </si>
  <si>
    <t>113th (2013-2014)</t>
  </si>
  <si>
    <t>Democratic Party Strength in the House, by Region, 69th-113th Congresses, 1925-2014</t>
  </si>
  <si>
    <t>Democratic and Republican Seats in the House, by Region, 69th-113th Congresses, 1925-2014</t>
  </si>
  <si>
    <t>Democratic Party Strength in the Senate, by Region, 69th-113th Congresses, 1925-2014</t>
  </si>
  <si>
    <t>113th</t>
  </si>
  <si>
    <t>2013-2014</t>
  </si>
  <si>
    <t>Democratic and Republican Seats in the Senate, by Region, 69th-113th Congresses, 1925-2014</t>
  </si>
  <si>
    <t>Seniority of Representatives, 1953 - 2014</t>
  </si>
  <si>
    <t>113th (2013)</t>
  </si>
  <si>
    <t>54 (13)</t>
  </si>
  <si>
    <t>113th 2013</t>
  </si>
  <si>
    <t>Prior Occupations of Democratic Representatives, 83rd - 113th Congresses, 1953 - 2014</t>
  </si>
  <si>
    <t>Prior Occupations of Representatives, 83rd - 113th Congresses, 1953 - 2014</t>
  </si>
  <si>
    <t>(2013)</t>
  </si>
  <si>
    <t>Seniority of Senators, 1953 - 2014</t>
  </si>
  <si>
    <t>Prior Occupations of Senators, 83rd - 113th Congresses, 1953 - 2014</t>
  </si>
  <si>
    <t>Religious Affiliations of Representatives, 89th - 113th Congresses, 1965 - 2014</t>
  </si>
  <si>
    <t>Religious Affiliations of Senators, 89th - 113th Congresses, 1965 - 2014</t>
  </si>
  <si>
    <t>African Americans in Congress, 41st - 113th Congresses, 1869 - 2014</t>
  </si>
  <si>
    <t>c. Tim Scott, who was appointed on December 17th to replace outgoing Senator Jim DeMint, is included in the Senate totals.</t>
  </si>
  <si>
    <t>Hispanic Americans in Congress, 41st - 113th Congresses, 1869 - 2014</t>
  </si>
  <si>
    <t>Women in Congress, 65th - 113th Congresses, 1917 - 2014</t>
  </si>
  <si>
    <t>Political Parties of Senators and Representatives, 34th - 113th Congresses, 1855 - 2014</t>
  </si>
  <si>
    <t>(2013 - 2015)</t>
  </si>
  <si>
    <t>101st         (1989-1990)</t>
  </si>
  <si>
    <t>102nd         (1991-1992)</t>
  </si>
  <si>
    <t>103rd         (1993-1994)</t>
  </si>
  <si>
    <t>104th         (1995-1996)</t>
  </si>
  <si>
    <t>105th         (1997-1998)</t>
  </si>
  <si>
    <t>106th         (1999-2000)</t>
  </si>
  <si>
    <t>107th         (2001-2002)</t>
  </si>
  <si>
    <t>108th         (2003-2004)</t>
  </si>
  <si>
    <t>109th         (2005-2006)</t>
  </si>
  <si>
    <t>110th         (2007-2008)</t>
  </si>
  <si>
    <t>111th         (2009-2010)</t>
  </si>
  <si>
    <t>112th         (2011-2012)</t>
  </si>
  <si>
    <t>113th         (2013-2014)</t>
  </si>
  <si>
    <t>100th         (1987-1988)</t>
  </si>
  <si>
    <t>Apportionment of Congressional Seats, by Region and State, 1910-2010</t>
  </si>
  <si>
    <r>
      <t>210</t>
    </r>
    <r>
      <rPr>
        <vertAlign val="superscript"/>
        <sz val="10"/>
        <rFont val="Arial"/>
        <family val="2"/>
      </rPr>
      <t>a</t>
    </r>
  </si>
  <si>
    <r>
      <t>216</t>
    </r>
    <r>
      <rPr>
        <vertAlign val="superscript"/>
        <sz val="10"/>
        <rFont val="Arial"/>
        <family val="2"/>
      </rPr>
      <t>b</t>
    </r>
  </si>
  <si>
    <r>
      <t>436</t>
    </r>
    <r>
      <rPr>
        <vertAlign val="superscript"/>
        <sz val="10"/>
        <rFont val="Arial"/>
        <family val="2"/>
      </rPr>
      <t>c</t>
    </r>
  </si>
  <si>
    <r>
      <t>437</t>
    </r>
    <r>
      <rPr>
        <vertAlign val="superscript"/>
        <sz val="10"/>
        <rFont val="Arial"/>
        <family val="2"/>
      </rPr>
      <t>d</t>
    </r>
  </si>
  <si>
    <r>
      <t xml:space="preserve">Sources: </t>
    </r>
    <r>
      <rPr>
        <i/>
        <sz val="10"/>
        <rFont val="Arial"/>
        <family val="2"/>
      </rPr>
      <t>Congressional Directory</t>
    </r>
    <r>
      <rPr>
        <sz val="10"/>
        <rFont val="Arial"/>
        <family val="2"/>
      </rPr>
      <t xml:space="preserve">, various editions; </t>
    </r>
    <r>
      <rPr>
        <i/>
        <sz val="10"/>
        <rFont val="Arial"/>
        <family val="2"/>
      </rPr>
      <t>Congressional Quarterly Weekly Report</t>
    </r>
    <r>
      <rPr>
        <sz val="10"/>
        <rFont val="Arial"/>
        <family val="2"/>
      </rPr>
      <t>, various issues; Clerk of the U.S. House of Representatives, http://clerk.house.gov; US Senate, http://www.senate.gov; The Almanac of American Politics (Washington, D.C.: National Journal Group, various editions).</t>
    </r>
  </si>
  <si>
    <r>
      <t xml:space="preserve">Sources: </t>
    </r>
    <r>
      <rPr>
        <i/>
        <sz val="10"/>
        <rFont val="Arial"/>
        <family val="2"/>
      </rPr>
      <t>Women in Congress</t>
    </r>
    <r>
      <rPr>
        <sz val="10"/>
        <rFont val="Arial"/>
        <family val="2"/>
      </rPr>
      <t xml:space="preserve">, H. Rept. 94-1732, 94th Cong., 2nd sess., 1976; </t>
    </r>
    <r>
      <rPr>
        <i/>
        <sz val="10"/>
        <rFont val="Arial"/>
        <family val="2"/>
      </rPr>
      <t>Congressional Quarterly Almanac</t>
    </r>
    <r>
      <rPr>
        <sz val="10"/>
        <rFont val="Arial"/>
        <family val="2"/>
      </rPr>
      <t xml:space="preserve"> (Washington, D.C.: Congressional Quarterly, various editions); </t>
    </r>
    <r>
      <rPr>
        <i/>
        <sz val="10"/>
        <rFont val="Arial"/>
        <family val="2"/>
      </rPr>
      <t>Congressional Quarterly Weekly Report</t>
    </r>
    <r>
      <rPr>
        <sz val="10"/>
        <rFont val="Arial"/>
        <family val="2"/>
      </rPr>
      <t>, various issues; Clerk of the U.S. House of Representatives, http://clerk.house.gov; US Senate, http://www.senate.gov.</t>
    </r>
  </si>
  <si>
    <r>
      <t xml:space="preserve">Sources: </t>
    </r>
    <r>
      <rPr>
        <i/>
        <sz val="10"/>
        <rFont val="Arial"/>
        <family val="2"/>
      </rPr>
      <t xml:space="preserve">Biographical Directory of the United States Congress </t>
    </r>
    <r>
      <rPr>
        <sz val="10"/>
        <rFont val="Arial"/>
        <family val="2"/>
      </rPr>
      <t xml:space="preserve">1774-1989; </t>
    </r>
    <r>
      <rPr>
        <i/>
        <sz val="10"/>
        <rFont val="Arial"/>
        <family val="2"/>
      </rPr>
      <t>Congressional Quarterly Almanac</t>
    </r>
    <r>
      <rPr>
        <sz val="10"/>
        <rFont val="Arial"/>
        <family val="2"/>
      </rPr>
      <t xml:space="preserve"> (Washington, D.C.: Congressional Quarterly, various editions);</t>
    </r>
    <r>
      <rPr>
        <i/>
        <sz val="10"/>
        <rFont val="Arial"/>
        <family val="2"/>
      </rPr>
      <t xml:space="preserve"> Congressional Quarterly Weekly Report</t>
    </r>
    <r>
      <rPr>
        <sz val="10"/>
        <rFont val="Arial"/>
        <family val="2"/>
      </rPr>
      <t>, various issues; Clerk of the U.S. House of Representatives, http://clerk.house.gov; http://www.senate.gov/galleries/daily/minority.htm.</t>
    </r>
  </si>
  <si>
    <r>
      <t>(1899)</t>
    </r>
    <r>
      <rPr>
        <vertAlign val="superscript"/>
        <sz val="10"/>
        <rFont val="Arial"/>
        <family val="2"/>
      </rPr>
      <t>a</t>
    </r>
  </si>
  <si>
    <r>
      <t>111th</t>
    </r>
    <r>
      <rPr>
        <vertAlign val="superscript"/>
        <sz val="10"/>
        <rFont val="Arial"/>
        <family val="2"/>
      </rPr>
      <t>b</t>
    </r>
  </si>
  <si>
    <r>
      <t>113th</t>
    </r>
    <r>
      <rPr>
        <vertAlign val="superscript"/>
        <sz val="10"/>
        <rFont val="Arial"/>
        <family val="2"/>
      </rPr>
      <t>c</t>
    </r>
  </si>
  <si>
    <r>
      <t xml:space="preserve">Sources: </t>
    </r>
    <r>
      <rPr>
        <i/>
        <sz val="10"/>
        <rFont val="Arial"/>
        <family val="2"/>
      </rPr>
      <t>Black Americans in Congress, 1870-1977</t>
    </r>
    <r>
      <rPr>
        <sz val="10"/>
        <rFont val="Arial"/>
        <family val="2"/>
      </rPr>
      <t xml:space="preserve">, H. Doc. 95-258, 95th Cong., 1st sess., 1977; </t>
    </r>
    <r>
      <rPr>
        <i/>
        <sz val="10"/>
        <rFont val="Arial"/>
        <family val="2"/>
      </rPr>
      <t>Congressional Quarterly Almanac</t>
    </r>
    <r>
      <rPr>
        <sz val="10"/>
        <rFont val="Arial"/>
        <family val="2"/>
      </rPr>
      <t xml:space="preserve"> (Washington, D.C.: Congressional Quarterly, various editions); </t>
    </r>
    <r>
      <rPr>
        <i/>
        <sz val="10"/>
        <rFont val="Arial"/>
        <family val="2"/>
      </rPr>
      <t>Congressional Quarterly Weekly Report</t>
    </r>
    <r>
      <rPr>
        <sz val="10"/>
        <rFont val="Arial"/>
        <family val="2"/>
      </rPr>
      <t>, various issues; Clerk of the U.S. House of Representatives, http://clerk.house.gov.</t>
    </r>
  </si>
  <si>
    <r>
      <t>12</t>
    </r>
    <r>
      <rPr>
        <vertAlign val="superscript"/>
        <sz val="10"/>
        <rFont val="Arial"/>
        <family val="2"/>
      </rPr>
      <t>a</t>
    </r>
  </si>
  <si>
    <r>
      <t>16</t>
    </r>
    <r>
      <rPr>
        <vertAlign val="superscript"/>
        <sz val="10"/>
        <rFont val="Arial"/>
        <family val="2"/>
      </rPr>
      <t>b</t>
    </r>
  </si>
  <si>
    <r>
      <t>11</t>
    </r>
    <r>
      <rPr>
        <vertAlign val="superscript"/>
        <sz val="10"/>
        <rFont val="Arial"/>
        <family val="2"/>
      </rPr>
      <t>e</t>
    </r>
  </si>
  <si>
    <r>
      <t>15</t>
    </r>
    <r>
      <rPr>
        <vertAlign val="superscript"/>
        <sz val="10"/>
        <rFont val="Arial"/>
        <family val="2"/>
      </rPr>
      <t>c</t>
    </r>
  </si>
  <si>
    <r>
      <t>12</t>
    </r>
    <r>
      <rPr>
        <vertAlign val="superscript"/>
        <sz val="10"/>
        <rFont val="Arial"/>
        <family val="2"/>
      </rPr>
      <t>d</t>
    </r>
  </si>
  <si>
    <r>
      <t>11</t>
    </r>
    <r>
      <rPr>
        <vertAlign val="superscript"/>
        <sz val="10"/>
        <rFont val="Arial"/>
        <family val="2"/>
      </rPr>
      <t>d</t>
    </r>
  </si>
  <si>
    <r>
      <t xml:space="preserve">Sources: </t>
    </r>
    <r>
      <rPr>
        <i/>
        <sz val="10"/>
        <rFont val="Arial"/>
        <family val="2"/>
      </rPr>
      <t>Congressional Quarterly Almanac</t>
    </r>
    <r>
      <rPr>
        <sz val="10"/>
        <rFont val="Arial"/>
        <family val="2"/>
      </rPr>
      <t xml:space="preserve"> (Washington, D.C.: Congressional Quarterly, various years); </t>
    </r>
    <r>
      <rPr>
        <i/>
        <sz val="10"/>
        <rFont val="Arial"/>
        <family val="2"/>
      </rPr>
      <t>Congressional Quarterly Weekly Report</t>
    </r>
    <r>
      <rPr>
        <sz val="10"/>
        <rFont val="Arial"/>
        <family val="2"/>
      </rPr>
      <t xml:space="preserve">, various issues and January 31, 2005, 241. </t>
    </r>
    <r>
      <rPr>
        <i/>
        <sz val="10"/>
        <rFont val="Arial"/>
        <family val="2"/>
      </rPr>
      <t>The Almanac of American Politics 2004, 2006</t>
    </r>
    <r>
      <rPr>
        <sz val="10"/>
        <rFont val="Arial"/>
        <family val="2"/>
      </rPr>
      <t xml:space="preserve"> (Washington, D.C.: National Journal Group, 2003, 2005).</t>
    </r>
  </si>
  <si>
    <r>
      <t>33</t>
    </r>
    <r>
      <rPr>
        <vertAlign val="superscript"/>
        <sz val="10"/>
        <rFont val="Arial"/>
        <family val="2"/>
      </rPr>
      <t>e</t>
    </r>
  </si>
  <si>
    <r>
      <t>32</t>
    </r>
    <r>
      <rPr>
        <vertAlign val="superscript"/>
        <sz val="10"/>
        <rFont val="Arial"/>
        <family val="2"/>
      </rPr>
      <t>e</t>
    </r>
  </si>
  <si>
    <r>
      <t>25</t>
    </r>
    <r>
      <rPr>
        <vertAlign val="superscript"/>
        <sz val="10"/>
        <rFont val="Arial"/>
        <family val="2"/>
      </rPr>
      <t>e</t>
    </r>
  </si>
  <si>
    <r>
      <t>23</t>
    </r>
    <r>
      <rPr>
        <vertAlign val="superscript"/>
        <sz val="10"/>
        <rFont val="Arial"/>
        <family val="2"/>
      </rPr>
      <t>e</t>
    </r>
  </si>
  <si>
    <r>
      <t>27</t>
    </r>
    <r>
      <rPr>
        <vertAlign val="superscript"/>
        <sz val="10"/>
        <rFont val="Arial"/>
        <family val="2"/>
      </rPr>
      <t>e</t>
    </r>
  </si>
  <si>
    <r>
      <t>26</t>
    </r>
    <r>
      <rPr>
        <vertAlign val="superscript"/>
        <sz val="10"/>
        <rFont val="Arial"/>
        <family val="2"/>
      </rPr>
      <t>e</t>
    </r>
  </si>
  <si>
    <r>
      <t>64</t>
    </r>
    <r>
      <rPr>
        <vertAlign val="superscript"/>
        <sz val="10"/>
        <rFont val="Arial"/>
        <family val="2"/>
      </rPr>
      <t>f</t>
    </r>
  </si>
  <si>
    <r>
      <t>433</t>
    </r>
    <r>
      <rPr>
        <vertAlign val="superscript"/>
        <sz val="10"/>
        <rFont val="Arial"/>
        <family val="2"/>
      </rPr>
      <t>a</t>
    </r>
  </si>
  <si>
    <r>
      <t>432</t>
    </r>
    <r>
      <rPr>
        <vertAlign val="superscript"/>
        <sz val="10"/>
        <rFont val="Arial"/>
        <family val="2"/>
      </rPr>
      <t>b</t>
    </r>
  </si>
  <si>
    <r>
      <t>433</t>
    </r>
    <r>
      <rPr>
        <vertAlign val="superscript"/>
        <sz val="10"/>
        <rFont val="Arial"/>
        <family val="2"/>
      </rPr>
      <t>c</t>
    </r>
  </si>
  <si>
    <r>
      <t>433</t>
    </r>
    <r>
      <rPr>
        <vertAlign val="superscript"/>
        <sz val="10"/>
        <rFont val="Arial"/>
        <family val="2"/>
      </rPr>
      <t>d</t>
    </r>
  </si>
  <si>
    <r>
      <t>434</t>
    </r>
    <r>
      <rPr>
        <vertAlign val="superscript"/>
        <sz val="10"/>
        <rFont val="Arial"/>
        <family val="2"/>
      </rPr>
      <t>g</t>
    </r>
  </si>
  <si>
    <r>
      <t xml:space="preserve">Sources: </t>
    </r>
    <r>
      <rPr>
        <i/>
        <sz val="10"/>
        <rFont val="Arial"/>
        <family val="2"/>
      </rPr>
      <t xml:space="preserve">Congressional Quarterly Almanac </t>
    </r>
    <r>
      <rPr>
        <sz val="10"/>
        <rFont val="Arial"/>
        <family val="2"/>
      </rPr>
      <t xml:space="preserve">(Washington, D.C.: Congressional Quarterly, various editions); </t>
    </r>
    <r>
      <rPr>
        <i/>
        <sz val="10"/>
        <rFont val="Arial"/>
        <family val="2"/>
      </rPr>
      <t>Congressional Quarterly Weekly Report</t>
    </r>
    <r>
      <rPr>
        <sz val="10"/>
        <rFont val="Arial"/>
        <family val="2"/>
      </rPr>
      <t>, various issues.</t>
    </r>
  </si>
  <si>
    <r>
      <t xml:space="preserve">Note: Blanks indicate years and occupations or occupational fields for which </t>
    </r>
    <r>
      <rPr>
        <i/>
        <sz val="10"/>
        <rFont val="Arial"/>
        <family val="2"/>
      </rPr>
      <t>Congressional Quarterly</t>
    </r>
    <r>
      <rPr>
        <sz val="10"/>
        <rFont val="Arial"/>
        <family val="2"/>
      </rPr>
      <t xml:space="preserve"> did not compile data.  Some members say they have more than one occupation.</t>
    </r>
  </si>
  <si>
    <r>
      <t>Note: Blanks indicate years and occupations or occupational fields for which</t>
    </r>
    <r>
      <rPr>
        <i/>
        <sz val="10"/>
        <rFont val="Arial"/>
        <family val="2"/>
      </rPr>
      <t xml:space="preserve"> Congressional Quarterly</t>
    </r>
    <r>
      <rPr>
        <sz val="10"/>
        <rFont val="Arial"/>
        <family val="2"/>
      </rPr>
      <t xml:space="preserve"> did not compile data.  Some members say they have more than one occupation. </t>
    </r>
  </si>
  <si>
    <r>
      <t xml:space="preserve">Note: Blanks indicate years and occupations or occupational fields for which </t>
    </r>
    <r>
      <rPr>
        <i/>
        <sz val="10"/>
        <rFont val="Arial"/>
        <family val="2"/>
      </rPr>
      <t>Congressional Quarterly</t>
    </r>
    <r>
      <rPr>
        <sz val="10"/>
        <rFont val="Arial"/>
        <family val="2"/>
      </rPr>
      <t xml:space="preserve"> did not compile data. Some members say they have more than one occupation. </t>
    </r>
  </si>
  <si>
    <r>
      <t xml:space="preserve">Sources: </t>
    </r>
    <r>
      <rPr>
        <i/>
        <sz val="10"/>
        <rFont val="Arial"/>
        <family val="2"/>
      </rPr>
      <t>Congressional Quarterly Almanac</t>
    </r>
    <r>
      <rPr>
        <sz val="10"/>
        <rFont val="Arial"/>
        <family val="2"/>
      </rPr>
      <t xml:space="preserve"> (Washington, D.C.: Congressional Quarterly, various editions); </t>
    </r>
    <r>
      <rPr>
        <i/>
        <sz val="10"/>
        <rFont val="Arial"/>
        <family val="2"/>
      </rPr>
      <t>Congressional Quarterly Weekly Report</t>
    </r>
    <r>
      <rPr>
        <sz val="10"/>
        <rFont val="Arial"/>
        <family val="2"/>
      </rPr>
      <t>, various issues; US Senate, http://www.senate.gov; Military Officers Association of America; Veterans in Congress, The Veterans of Foreign Wars National Legislative Service, “Senators with Military Service, 108th Congress,” Veterans’ Information: Veteran’s in Congress.</t>
    </r>
  </si>
  <si>
    <r>
      <t xml:space="preserve">Notes: Blanks indicate years and occupations or occupational fields for which </t>
    </r>
    <r>
      <rPr>
        <i/>
        <sz val="10"/>
        <rFont val="Arial"/>
        <family val="2"/>
      </rPr>
      <t>Congressional Quarterly</t>
    </r>
    <r>
      <rPr>
        <sz val="10"/>
        <rFont val="Arial"/>
        <family val="2"/>
      </rPr>
      <t xml:space="preserve"> did not compile data.  Some members say they have more than one occupation. </t>
    </r>
  </si>
  <si>
    <r>
      <t xml:space="preserve">Note: Blanks indicate years and occupations or occupational fields for which </t>
    </r>
    <r>
      <rPr>
        <i/>
        <sz val="10"/>
        <rFont val="Arial"/>
        <family val="2"/>
      </rPr>
      <t>Congressional Quarterly</t>
    </r>
    <r>
      <rPr>
        <sz val="10"/>
        <rFont val="Arial"/>
        <family val="2"/>
      </rPr>
      <t xml:space="preserve"> did not compile data.  Some members say they have more than one occupation. </t>
    </r>
  </si>
  <si>
    <r>
      <t xml:space="preserve">Note: Blanks indicate years and occupations for which </t>
    </r>
    <r>
      <rPr>
        <i/>
        <sz val="10"/>
        <rFont val="Arial"/>
        <family val="2"/>
      </rPr>
      <t>Congressional Quarterly</t>
    </r>
    <r>
      <rPr>
        <sz val="10"/>
        <rFont val="Arial"/>
        <family val="2"/>
      </rPr>
      <t xml:space="preserve"> did not compile data.  Some members say they have more than one occupation.</t>
    </r>
    <r>
      <rPr>
        <sz val="10"/>
        <color indexed="12"/>
        <rFont val="Arial"/>
        <family val="2"/>
      </rPr>
      <t xml:space="preserve"> </t>
    </r>
  </si>
  <si>
    <r>
      <t xml:space="preserve">Sources: </t>
    </r>
    <r>
      <rPr>
        <i/>
        <sz val="10"/>
        <rFont val="Arial"/>
        <family val="2"/>
      </rPr>
      <t>Congressional Quarterly Almanac</t>
    </r>
    <r>
      <rPr>
        <sz val="10"/>
        <rFont val="Arial"/>
        <family val="2"/>
      </rPr>
      <t xml:space="preserve"> (Washington, D.C.: Congressional Quarterly, various editions);</t>
    </r>
    <r>
      <rPr>
        <i/>
        <sz val="10"/>
        <rFont val="Arial"/>
        <family val="2"/>
      </rPr>
      <t xml:space="preserve"> Congressional Quarterly Weekly Report</t>
    </r>
    <r>
      <rPr>
        <sz val="10"/>
        <rFont val="Arial"/>
        <family val="2"/>
      </rPr>
      <t>, various issues; Clerk of the U.S. House of Representatives, http://clerk.house.gov; Military Officers Association of America; Veterans in Congress, The Veterans of Foreign Wars National Legislative Service, “Representatives with Military Service, 108th Congress;” Veterans’ Information: Veteran’s in Congress, House Committee on Veterans’ Affairs.</t>
    </r>
  </si>
  <si>
    <r>
      <t>36 (12)</t>
    </r>
    <r>
      <rPr>
        <vertAlign val="superscript"/>
        <sz val="10"/>
        <rFont val="Arial"/>
        <family val="2"/>
      </rPr>
      <t>a</t>
    </r>
  </si>
  <si>
    <r>
      <t>32 (11)</t>
    </r>
    <r>
      <rPr>
        <vertAlign val="superscript"/>
        <sz val="10"/>
        <rFont val="Arial"/>
        <family val="2"/>
      </rPr>
      <t>b</t>
    </r>
  </si>
  <si>
    <r>
      <t xml:space="preserve">Sources: </t>
    </r>
    <r>
      <rPr>
        <i/>
        <sz val="10"/>
        <rFont val="Arial"/>
        <family val="2"/>
      </rPr>
      <t>Congressional Directory</t>
    </r>
    <r>
      <rPr>
        <sz val="10"/>
        <rFont val="Arial"/>
        <family val="2"/>
      </rPr>
      <t xml:space="preserve">, various editions; </t>
    </r>
    <r>
      <rPr>
        <i/>
        <sz val="10"/>
        <rFont val="Arial"/>
        <family val="2"/>
      </rPr>
      <t>Congressional Quarterly Almanac</t>
    </r>
    <r>
      <rPr>
        <sz val="10"/>
        <rFont val="Arial"/>
        <family val="2"/>
      </rPr>
      <t xml:space="preserve"> (Washington, D.C.: Congressional Quarterly, various editions); </t>
    </r>
    <r>
      <rPr>
        <i/>
        <sz val="10"/>
        <rFont val="Arial"/>
        <family val="2"/>
      </rPr>
      <t>Congressional Quarterly Weekly Report</t>
    </r>
    <r>
      <rPr>
        <sz val="10"/>
        <rFont val="Arial"/>
        <family val="2"/>
      </rPr>
      <t xml:space="preserve">, various issues; </t>
    </r>
    <r>
      <rPr>
        <i/>
        <sz val="10"/>
        <rFont val="Arial"/>
        <family val="2"/>
      </rPr>
      <t>National Journal</t>
    </r>
    <r>
      <rPr>
        <sz val="10"/>
        <rFont val="Arial"/>
        <family val="2"/>
      </rPr>
      <t xml:space="preserve">, various issues; US Senate, http://www.senate.gov; </t>
    </r>
    <r>
      <rPr>
        <i/>
        <sz val="10"/>
        <rFont val="Arial"/>
        <family val="2"/>
      </rPr>
      <t>The Almanac of American Politics</t>
    </r>
    <r>
      <rPr>
        <sz val="10"/>
        <rFont val="Arial"/>
        <family val="2"/>
      </rPr>
      <t xml:space="preserve"> (Washington, D.C.: National Journal Group, various editions).</t>
    </r>
  </si>
  <si>
    <r>
      <t>433</t>
    </r>
    <r>
      <rPr>
        <vertAlign val="superscript"/>
        <sz val="10"/>
        <rFont val="Arial"/>
        <family val="2"/>
      </rPr>
      <t>b</t>
    </r>
  </si>
  <si>
    <r>
      <t>434</t>
    </r>
    <r>
      <rPr>
        <vertAlign val="superscript"/>
        <sz val="10"/>
        <rFont val="Arial"/>
        <family val="2"/>
      </rPr>
      <t>e</t>
    </r>
  </si>
  <si>
    <r>
      <t>433</t>
    </r>
    <r>
      <rPr>
        <vertAlign val="superscript"/>
        <sz val="10"/>
        <rFont val="Arial"/>
        <family val="2"/>
      </rPr>
      <t>f</t>
    </r>
  </si>
  <si>
    <r>
      <t>432</t>
    </r>
    <r>
      <rPr>
        <vertAlign val="superscript"/>
        <sz val="10"/>
        <rFont val="Arial"/>
        <family val="2"/>
      </rPr>
      <t>g</t>
    </r>
  </si>
  <si>
    <r>
      <t>433</t>
    </r>
    <r>
      <rPr>
        <vertAlign val="superscript"/>
        <sz val="10"/>
        <rFont val="Arial"/>
        <family val="2"/>
      </rPr>
      <t>h</t>
    </r>
  </si>
  <si>
    <r>
      <t>434</t>
    </r>
    <r>
      <rPr>
        <vertAlign val="superscript"/>
        <sz val="10"/>
        <rFont val="Arial"/>
        <family val="2"/>
      </rPr>
      <t>i</t>
    </r>
  </si>
  <si>
    <r>
      <t>434</t>
    </r>
    <r>
      <rPr>
        <vertAlign val="superscript"/>
        <sz val="10"/>
        <rFont val="Arial"/>
        <family val="2"/>
      </rPr>
      <t>j</t>
    </r>
  </si>
  <si>
    <r>
      <t>433</t>
    </r>
    <r>
      <rPr>
        <vertAlign val="superscript"/>
        <sz val="10"/>
        <rFont val="Arial"/>
        <family val="2"/>
      </rPr>
      <t>k</t>
    </r>
  </si>
  <si>
    <r>
      <t>434</t>
    </r>
    <r>
      <rPr>
        <vertAlign val="superscript"/>
        <sz val="10"/>
        <rFont val="Arial"/>
        <family val="2"/>
      </rPr>
      <t>l</t>
    </r>
  </si>
  <si>
    <r>
      <t>434</t>
    </r>
    <r>
      <rPr>
        <vertAlign val="superscript"/>
        <sz val="10"/>
        <rFont val="Arial"/>
        <family val="2"/>
      </rPr>
      <t>m</t>
    </r>
  </si>
  <si>
    <r>
      <t>434</t>
    </r>
    <r>
      <rPr>
        <vertAlign val="superscript"/>
        <sz val="10"/>
        <rFont val="Arial"/>
        <family val="2"/>
      </rPr>
      <t>n</t>
    </r>
  </si>
  <si>
    <r>
      <t>433</t>
    </r>
    <r>
      <rPr>
        <vertAlign val="superscript"/>
        <sz val="10"/>
        <rFont val="Arial"/>
        <family val="2"/>
      </rPr>
      <t>o</t>
    </r>
  </si>
  <si>
    <r>
      <t>433</t>
    </r>
    <r>
      <rPr>
        <vertAlign val="superscript"/>
        <sz val="10"/>
        <rFont val="Arial"/>
        <family val="2"/>
      </rPr>
      <t>p</t>
    </r>
  </si>
  <si>
    <r>
      <t xml:space="preserve">Sources: </t>
    </r>
    <r>
      <rPr>
        <i/>
        <sz val="10"/>
        <rFont val="Arial"/>
        <family val="2"/>
      </rPr>
      <t>Congressional Quarterly Almanac</t>
    </r>
    <r>
      <rPr>
        <sz val="10"/>
        <rFont val="Arial"/>
        <family val="2"/>
      </rPr>
      <t xml:space="preserve"> (Washington, D.C.: Congressional Quarterly, various editions); </t>
    </r>
    <r>
      <rPr>
        <i/>
        <sz val="10"/>
        <rFont val="Arial"/>
        <family val="2"/>
      </rPr>
      <t>Congressional Quarterly Weekly Report</t>
    </r>
    <r>
      <rPr>
        <sz val="10"/>
        <rFont val="Arial"/>
        <family val="2"/>
      </rPr>
      <t xml:space="preserve">, various issues; </t>
    </r>
    <r>
      <rPr>
        <i/>
        <sz val="10"/>
        <rFont val="Arial"/>
        <family val="2"/>
      </rPr>
      <t>Congressional Directory</t>
    </r>
    <r>
      <rPr>
        <sz val="10"/>
        <rFont val="Arial"/>
        <family val="2"/>
      </rPr>
      <t xml:space="preserve">, various editions; Clerk of the U.S. House of Representatives, http://clerk.house.gov; </t>
    </r>
    <r>
      <rPr>
        <i/>
        <sz val="10"/>
        <rFont val="Arial"/>
        <family val="2"/>
      </rPr>
      <t xml:space="preserve">The Almanac of American Politics </t>
    </r>
    <r>
      <rPr>
        <sz val="10"/>
        <rFont val="Arial"/>
        <family val="2"/>
      </rPr>
      <t>(Washington, D.C.: National Journal Group, various editions).</t>
    </r>
  </si>
  <si>
    <r>
      <t>13</t>
    </r>
    <r>
      <rPr>
        <vertAlign val="superscript"/>
        <sz val="10"/>
        <rFont val="Arial"/>
        <family val="2"/>
      </rPr>
      <t>a</t>
    </r>
  </si>
  <si>
    <r>
      <t>36.4</t>
    </r>
    <r>
      <rPr>
        <vertAlign val="superscript"/>
        <sz val="10"/>
        <rFont val="Arial"/>
        <family val="2"/>
      </rPr>
      <t>a</t>
    </r>
  </si>
  <si>
    <r>
      <t xml:space="preserve">Sources: </t>
    </r>
    <r>
      <rPr>
        <i/>
        <sz val="10"/>
        <rFont val="Arial"/>
        <family val="2"/>
      </rPr>
      <t>Congresional Directory</t>
    </r>
    <r>
      <rPr>
        <sz val="10"/>
        <rFont val="Arial"/>
        <family val="2"/>
      </rPr>
      <t xml:space="preserve">, various editions; </t>
    </r>
    <r>
      <rPr>
        <i/>
        <sz val="10"/>
        <rFont val="Arial"/>
        <family val="2"/>
      </rPr>
      <t>Congressional Quarterly Weekly Report</t>
    </r>
    <r>
      <rPr>
        <sz val="10"/>
        <rFont val="Arial"/>
        <family val="2"/>
      </rPr>
      <t xml:space="preserve">, various issues; US Senate, http://www.senate.gov; </t>
    </r>
    <r>
      <rPr>
        <i/>
        <sz val="10"/>
        <rFont val="Arial"/>
        <family val="2"/>
      </rPr>
      <t>The Almanac of American Politics</t>
    </r>
    <r>
      <rPr>
        <sz val="10"/>
        <rFont val="Arial"/>
        <family val="2"/>
      </rPr>
      <t xml:space="preserve"> (Washington, D.C.: National Journal Group, various editions).</t>
    </r>
  </si>
  <si>
    <r>
      <t xml:space="preserve">Sources: </t>
    </r>
    <r>
      <rPr>
        <i/>
        <sz val="10"/>
        <rFont val="Arial"/>
        <family val="2"/>
      </rPr>
      <t>Congressional Directory</t>
    </r>
    <r>
      <rPr>
        <sz val="10"/>
        <rFont val="Arial"/>
        <family val="2"/>
      </rPr>
      <t xml:space="preserve">, various editions; </t>
    </r>
    <r>
      <rPr>
        <i/>
        <sz val="10"/>
        <rFont val="Arial"/>
        <family val="2"/>
      </rPr>
      <t>Congressional Quarterly Weekly Report</t>
    </r>
    <r>
      <rPr>
        <sz val="10"/>
        <rFont val="Arial"/>
        <family val="2"/>
      </rPr>
      <t xml:space="preserve">, various issues; Clerk of the U.S. House of Representatives, http://clerk.house.gov; </t>
    </r>
    <r>
      <rPr>
        <i/>
        <sz val="10"/>
        <rFont val="Arial"/>
        <family val="2"/>
      </rPr>
      <t xml:space="preserve">The Almanac of American Politics </t>
    </r>
    <r>
      <rPr>
        <sz val="10"/>
        <rFont val="Arial"/>
        <family val="2"/>
      </rPr>
      <t>(Washington, D.C.: National Journal Group, various editions).</t>
    </r>
  </si>
  <si>
    <r>
      <t>107</t>
    </r>
    <r>
      <rPr>
        <vertAlign val="superscript"/>
        <sz val="10"/>
        <rFont val="Arial"/>
        <family val="2"/>
      </rPr>
      <t>c</t>
    </r>
  </si>
  <si>
    <r>
      <t>115</t>
    </r>
    <r>
      <rPr>
        <vertAlign val="superscript"/>
        <sz val="10"/>
        <rFont val="Arial"/>
        <family val="2"/>
      </rPr>
      <t>h</t>
    </r>
  </si>
  <si>
    <r>
      <t>124</t>
    </r>
    <r>
      <rPr>
        <vertAlign val="superscript"/>
        <sz val="10"/>
        <rFont val="Arial"/>
        <family val="2"/>
      </rPr>
      <t>j</t>
    </r>
  </si>
  <si>
    <r>
      <t>86</t>
    </r>
    <r>
      <rPr>
        <vertAlign val="superscript"/>
        <sz val="10"/>
        <rFont val="Arial"/>
        <family val="2"/>
      </rPr>
      <t>a</t>
    </r>
  </si>
  <si>
    <r>
      <t>85</t>
    </r>
    <r>
      <rPr>
        <vertAlign val="superscript"/>
        <sz val="10"/>
        <rFont val="Arial"/>
        <family val="2"/>
      </rPr>
      <t>d</t>
    </r>
  </si>
  <si>
    <r>
      <t>85</t>
    </r>
    <r>
      <rPr>
        <vertAlign val="superscript"/>
        <sz val="10"/>
        <rFont val="Arial"/>
        <family val="2"/>
      </rPr>
      <t>f</t>
    </r>
  </si>
  <si>
    <r>
      <t>79</t>
    </r>
    <r>
      <rPr>
        <vertAlign val="superscript"/>
        <sz val="10"/>
        <rFont val="Arial"/>
        <family val="2"/>
      </rPr>
      <t>i</t>
    </r>
  </si>
  <si>
    <r>
      <t>69</t>
    </r>
    <r>
      <rPr>
        <vertAlign val="superscript"/>
        <sz val="10"/>
        <rFont val="Arial"/>
        <family val="2"/>
      </rPr>
      <t>n</t>
    </r>
  </si>
  <si>
    <r>
      <t>43</t>
    </r>
    <r>
      <rPr>
        <vertAlign val="superscript"/>
        <sz val="10"/>
        <rFont val="Arial"/>
        <family val="2"/>
      </rPr>
      <t>b</t>
    </r>
  </si>
  <si>
    <r>
      <t>56</t>
    </r>
    <r>
      <rPr>
        <vertAlign val="superscript"/>
        <sz val="10"/>
        <rFont val="Arial"/>
        <family val="2"/>
      </rPr>
      <t>e</t>
    </r>
  </si>
  <si>
    <r>
      <t>56</t>
    </r>
    <r>
      <rPr>
        <vertAlign val="superscript"/>
        <sz val="10"/>
        <rFont val="Arial"/>
        <family val="2"/>
      </rPr>
      <t>g</t>
    </r>
  </si>
  <si>
    <r>
      <t>68</t>
    </r>
    <r>
      <rPr>
        <vertAlign val="superscript"/>
        <sz val="10"/>
        <rFont val="Arial"/>
        <family val="2"/>
      </rPr>
      <t>k</t>
    </r>
  </si>
  <si>
    <r>
      <t>69</t>
    </r>
    <r>
      <rPr>
        <vertAlign val="superscript"/>
        <sz val="10"/>
        <rFont val="Arial"/>
        <family val="2"/>
      </rPr>
      <t>L</t>
    </r>
  </si>
  <si>
    <r>
      <t>1</t>
    </r>
    <r>
      <rPr>
        <vertAlign val="superscript"/>
        <sz val="10"/>
        <rFont val="Arial"/>
        <family val="2"/>
      </rPr>
      <t>a</t>
    </r>
  </si>
  <si>
    <r>
      <t>1</t>
    </r>
    <r>
      <rPr>
        <vertAlign val="superscript"/>
        <sz val="10"/>
        <rFont val="Arial"/>
        <family val="2"/>
      </rPr>
      <t>b</t>
    </r>
  </si>
  <si>
    <r>
      <t>1</t>
    </r>
    <r>
      <rPr>
        <vertAlign val="superscript"/>
        <sz val="10"/>
        <rFont val="Arial"/>
        <family val="2"/>
      </rPr>
      <t>c</t>
    </r>
  </si>
  <si>
    <r>
      <t xml:space="preserve">Sources:  </t>
    </r>
    <r>
      <rPr>
        <i/>
        <sz val="10"/>
        <rFont val="Arial"/>
        <family val="2"/>
      </rPr>
      <t>Congressional Quarterly's Guide to U.S. Elections</t>
    </r>
    <r>
      <rPr>
        <sz val="10"/>
        <rFont val="Arial"/>
        <family val="2"/>
      </rPr>
      <t xml:space="preserve"> (Washington, D.C.: Congressional Quarterly, various editions); </t>
    </r>
    <r>
      <rPr>
        <i/>
        <sz val="10"/>
        <rFont val="Arial"/>
        <family val="2"/>
      </rPr>
      <t>Congressional Quarterly Weekly Report</t>
    </r>
    <r>
      <rPr>
        <sz val="10"/>
        <rFont val="Arial"/>
        <family val="2"/>
      </rPr>
      <t>, various issues; U.S. Census data 2000, www.census.gov.</t>
    </r>
  </si>
  <si>
    <t>Democratic Party Strength in the House, by Region, 69th-110th Congresses, 1925-2014</t>
  </si>
  <si>
    <r>
      <t>62</t>
    </r>
    <r>
      <rPr>
        <vertAlign val="superscript"/>
        <sz val="10"/>
        <rFont val="Arial"/>
        <family val="2"/>
      </rPr>
      <t>m</t>
    </r>
  </si>
  <si>
    <r>
      <t>28</t>
    </r>
    <r>
      <rPr>
        <vertAlign val="superscript"/>
        <sz val="10"/>
        <rFont val="Arial"/>
        <family val="2"/>
      </rPr>
      <t>o</t>
    </r>
  </si>
  <si>
    <t xml:space="preserve">p. South Carolina's first district seat and Illinois's second district seat were vacant and so are not included in the total count. </t>
  </si>
  <si>
    <t>Note: Figures in parentheses are the number of freshman senators. Senators who are currently in their first full term are listed under the "6 years or less" column. Figures represent the makeup of Congress on the first day of the session.</t>
  </si>
  <si>
    <t>Chapter 1: Demographics of Members of Congress</t>
  </si>
  <si>
    <t>(1911)</t>
  </si>
  <si>
    <t>(1909)</t>
  </si>
  <si>
    <t>(1907)</t>
  </si>
  <si>
    <t>(1905)</t>
  </si>
  <si>
    <t>(1903)</t>
  </si>
  <si>
    <t>Asian Americans in Congress, 58th - 113th Congresses, 1903-2014</t>
  </si>
  <si>
    <t>1-20</t>
  </si>
  <si>
    <r>
      <t xml:space="preserve">Sources: Asian Pacific Americans in the United States Congress, </t>
    </r>
    <r>
      <rPr>
        <i/>
        <sz val="10"/>
        <rFont val="Arial"/>
        <family val="2"/>
        <scheme val="major"/>
      </rPr>
      <t>Congressional Research Service</t>
    </r>
    <r>
      <rPr>
        <sz val="10"/>
        <rFont val="Arial"/>
        <family val="2"/>
        <scheme val="major"/>
      </rPr>
      <t>.</t>
    </r>
  </si>
  <si>
    <t>Asian Americans in Congress, 58th - 113th Congresses, 1903 - 2014</t>
  </si>
  <si>
    <t>Table 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</si>
</sst>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 x14ac:knownFonts="1">
    <font>
      <sz val="10"/>
      <name val="Times New Roman"/>
    </font>
    <font>
      <sz val="10"/>
      <name val="Arial"/>
      <family val="2"/>
    </font>
    <font>
      <i/>
      <sz val="10"/>
      <name val="Arial"/>
      <family val="2"/>
    </font>
    <font>
      <vertAlign val="superscript"/>
      <sz val="10"/>
      <name val="Arial"/>
      <family val="2"/>
    </font>
    <font>
      <sz val="10"/>
      <color indexed="12"/>
      <name val="Arial"/>
      <family val="2"/>
    </font>
    <font>
      <b/>
      <sz val="10"/>
      <name val="Arial"/>
      <family val="2"/>
      <scheme val="major"/>
    </font>
    <font>
      <sz val="10"/>
      <name val="Arial"/>
      <family val="2"/>
      <scheme val="major"/>
    </font>
    <font>
      <i/>
      <sz val="10"/>
      <name val="Arial"/>
      <family val="2"/>
      <scheme val="major"/>
    </font>
    <font>
      <b/>
      <i/>
      <sz val="10"/>
      <name val="Arial"/>
      <family val="2"/>
      <scheme val="major"/>
    </font>
    <font>
      <sz val="8"/>
      <name val="Times New Roman"/>
    </font>
  </fonts>
  <fills count="2">
    <fill>
      <patternFill patternType="none"/>
    </fill>
    <fill>
      <patternFill patternType="gray125"/>
    </fill>
  </fills>
  <borders count="8">
    <border>
      <left/>
      <right/>
      <top/>
      <bottom/>
      <diagonal/>
    </border>
    <border>
      <left/>
      <right/>
      <top style="medium">
        <color auto="1"/>
      </top>
      <bottom style="thin">
        <color auto="1"/>
      </bottom>
      <diagonal/>
    </border>
    <border>
      <left/>
      <right/>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top style="thin">
        <color auto="1"/>
      </top>
      <bottom/>
      <diagonal/>
    </border>
    <border>
      <left/>
      <right/>
      <top style="thin">
        <color auto="1"/>
      </top>
      <bottom style="medium">
        <color auto="1"/>
      </bottom>
      <diagonal/>
    </border>
  </borders>
  <cellStyleXfs count="1">
    <xf numFmtId="0" fontId="0" fillId="0" borderId="0"/>
  </cellStyleXfs>
  <cellXfs count="203">
    <xf numFmtId="0" fontId="0" fillId="0" borderId="0" xfId="0"/>
    <xf numFmtId="0" fontId="5" fillId="0" borderId="1" xfId="0" quotePrefix="1" applyFont="1" applyFill="1" applyBorder="1" applyAlignment="1">
      <alignment horizontal="center"/>
    </xf>
    <xf numFmtId="0" fontId="6" fillId="0" borderId="0" xfId="0" applyFont="1" applyFill="1" applyBorder="1" applyAlignment="1">
      <alignment horizontal="center"/>
    </xf>
    <xf numFmtId="0" fontId="6" fillId="0" borderId="2" xfId="0" applyFont="1" applyFill="1" applyBorder="1" applyAlignment="1">
      <alignment horizontal="center"/>
    </xf>
    <xf numFmtId="164" fontId="6" fillId="0" borderId="0" xfId="0" applyNumberFormat="1" applyFont="1" applyFill="1" applyBorder="1" applyAlignment="1">
      <alignment horizontal="center"/>
    </xf>
    <xf numFmtId="49" fontId="6" fillId="0" borderId="0" xfId="0" applyNumberFormat="1" applyFont="1" applyFill="1" applyBorder="1" applyAlignment="1"/>
    <xf numFmtId="49" fontId="6" fillId="0" borderId="0" xfId="0" quotePrefix="1" applyNumberFormat="1" applyFont="1" applyFill="1" applyBorder="1" applyAlignment="1"/>
    <xf numFmtId="0" fontId="6" fillId="0" borderId="0" xfId="0" quotePrefix="1" applyFont="1" applyFill="1" applyBorder="1" applyAlignment="1"/>
    <xf numFmtId="0" fontId="6" fillId="0" borderId="0" xfId="0" applyFont="1"/>
    <xf numFmtId="0" fontId="6" fillId="0" borderId="0" xfId="0" applyFont="1" applyAlignment="1">
      <alignment horizontal="left"/>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0" xfId="0" applyFont="1" applyFill="1" applyBorder="1" applyAlignment="1"/>
    <xf numFmtId="0" fontId="6" fillId="0" borderId="0" xfId="0" applyFont="1" applyFill="1" applyBorder="1" applyAlignment="1"/>
    <xf numFmtId="0" fontId="6" fillId="0" borderId="0" xfId="0" applyFont="1" applyFill="1" applyBorder="1"/>
    <xf numFmtId="0" fontId="6" fillId="0" borderId="0" xfId="0" applyFont="1" applyFill="1"/>
    <xf numFmtId="49" fontId="6" fillId="0" borderId="0" xfId="0" applyNumberFormat="1" applyFont="1" applyFill="1" applyBorder="1"/>
    <xf numFmtId="49" fontId="6" fillId="0" borderId="0" xfId="0" applyNumberFormat="1" applyFont="1" applyFill="1" applyBorder="1" applyAlignment="1">
      <alignment horizontal="center"/>
    </xf>
    <xf numFmtId="0" fontId="6" fillId="0" borderId="0" xfId="0" applyFont="1" applyBorder="1"/>
    <xf numFmtId="0" fontId="6" fillId="0" borderId="2" xfId="0" applyFont="1" applyFill="1" applyBorder="1"/>
    <xf numFmtId="49" fontId="6" fillId="0" borderId="2" xfId="0" applyNumberFormat="1" applyFont="1" applyFill="1" applyBorder="1"/>
    <xf numFmtId="49"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0" fontId="5" fillId="0" borderId="3" xfId="0" applyFont="1" applyFill="1" applyBorder="1" applyAlignment="1">
      <alignment horizontal="center"/>
    </xf>
    <xf numFmtId="0" fontId="5" fillId="0" borderId="0" xfId="0" applyFont="1" applyFill="1" applyBorder="1" applyAlignment="1">
      <alignment horizontal="center"/>
    </xf>
    <xf numFmtId="0" fontId="6" fillId="0" borderId="0" xfId="0" applyFont="1" applyAlignment="1">
      <alignment horizontal="center"/>
    </xf>
    <xf numFmtId="0" fontId="6" fillId="0" borderId="2" xfId="0" applyFont="1" applyBorder="1" applyAlignment="1">
      <alignment horizontal="center"/>
    </xf>
    <xf numFmtId="0" fontId="6" fillId="0" borderId="2" xfId="0" applyFont="1" applyBorder="1"/>
    <xf numFmtId="0" fontId="5" fillId="0" borderId="5" xfId="0" applyFont="1" applyFill="1" applyBorder="1" applyAlignment="1">
      <alignment horizontal="left"/>
    </xf>
    <xf numFmtId="0" fontId="6" fillId="0" borderId="1" xfId="0" applyFont="1" applyBorder="1"/>
    <xf numFmtId="0" fontId="6" fillId="0" borderId="2" xfId="0" applyFont="1" applyFill="1" applyBorder="1" applyAlignment="1"/>
    <xf numFmtId="0" fontId="6" fillId="0" borderId="5" xfId="0" applyFont="1" applyBorder="1" applyAlignment="1">
      <alignment wrapText="1"/>
    </xf>
    <xf numFmtId="0" fontId="6" fillId="0" borderId="5" xfId="0" applyFont="1" applyBorder="1" applyAlignment="1"/>
    <xf numFmtId="0" fontId="6" fillId="0" borderId="0" xfId="0" applyFont="1" applyBorder="1" applyAlignment="1"/>
    <xf numFmtId="0" fontId="5" fillId="0" borderId="1" xfId="0" applyFont="1" applyFill="1" applyBorder="1" applyAlignment="1">
      <alignment horizontal="center" wrapText="1"/>
    </xf>
    <xf numFmtId="0" fontId="5" fillId="0" borderId="0" xfId="0" applyFont="1"/>
    <xf numFmtId="0" fontId="6" fillId="0" borderId="4" xfId="0" applyFont="1" applyBorder="1"/>
    <xf numFmtId="0" fontId="6" fillId="0" borderId="0" xfId="0" applyFont="1" applyBorder="1" applyAlignment="1">
      <alignment horizontal="left"/>
    </xf>
    <xf numFmtId="0" fontId="5" fillId="0" borderId="0" xfId="0" applyFont="1" applyFill="1" applyBorder="1" applyAlignment="1">
      <alignment horizontal="left"/>
    </xf>
    <xf numFmtId="0" fontId="6" fillId="0" borderId="0" xfId="0" applyFont="1" applyFill="1" applyBorder="1" applyAlignment="1">
      <alignment wrapText="1"/>
    </xf>
    <xf numFmtId="0" fontId="6" fillId="0" borderId="0" xfId="0" applyFont="1" applyFill="1" applyAlignment="1">
      <alignment horizontal="center"/>
    </xf>
    <xf numFmtId="0" fontId="5" fillId="0" borderId="0" xfId="0" applyFont="1" applyFill="1" applyBorder="1" applyAlignment="1">
      <alignment wrapText="1"/>
    </xf>
    <xf numFmtId="0" fontId="6" fillId="0" borderId="0"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1" xfId="0" applyFont="1" applyFill="1" applyBorder="1" applyAlignment="1">
      <alignment horizontal="right"/>
    </xf>
    <xf numFmtId="0" fontId="5" fillId="0"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wrapText="1"/>
    </xf>
    <xf numFmtId="0" fontId="5" fillId="0" borderId="0" xfId="0" quotePrefix="1" applyFont="1" applyFill="1" applyBorder="1" applyAlignment="1">
      <alignment horizontal="center" vertical="center" wrapText="1"/>
    </xf>
    <xf numFmtId="0" fontId="5" fillId="0" borderId="0" xfId="0" applyFont="1" applyBorder="1" applyAlignment="1">
      <alignment horizontal="center" vertical="center" wrapText="1"/>
    </xf>
    <xf numFmtId="164" fontId="6" fillId="0" borderId="0" xfId="0" applyNumberFormat="1" applyFont="1" applyFill="1" applyBorder="1" applyAlignment="1"/>
    <xf numFmtId="164" fontId="6" fillId="0" borderId="0" xfId="0" applyNumberFormat="1" applyFont="1" applyAlignment="1">
      <alignment horizontal="center"/>
    </xf>
    <xf numFmtId="0" fontId="6" fillId="0" borderId="0" xfId="0" applyFont="1" applyFill="1" applyAlignment="1"/>
    <xf numFmtId="0" fontId="6" fillId="0" borderId="0" xfId="0" applyFont="1" applyAlignment="1">
      <alignment vertical="center" wrapText="1"/>
    </xf>
    <xf numFmtId="0" fontId="6" fillId="0" borderId="0" xfId="0" applyFont="1" applyFill="1" applyAlignment="1">
      <alignment wrapText="1"/>
    </xf>
    <xf numFmtId="0" fontId="7" fillId="0" borderId="0" xfId="0" applyFont="1"/>
    <xf numFmtId="0" fontId="6" fillId="0" borderId="0" xfId="0" applyFont="1" applyAlignment="1" applyProtection="1">
      <alignment horizontal="center"/>
      <protection locked="0"/>
    </xf>
    <xf numFmtId="0" fontId="6" fillId="0" borderId="0" xfId="0" applyFont="1" applyFill="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2" xfId="0" applyFont="1" applyFill="1" applyBorder="1" applyAlignment="1" applyProtection="1">
      <alignment horizontal="center"/>
      <protection locked="0"/>
    </xf>
    <xf numFmtId="0" fontId="5" fillId="0" borderId="1" xfId="0" applyFont="1" applyFill="1" applyBorder="1" applyAlignment="1">
      <alignment horizontal="left" wrapText="1"/>
    </xf>
    <xf numFmtId="0" fontId="5" fillId="0" borderId="0" xfId="0" applyFont="1" applyBorder="1"/>
    <xf numFmtId="0" fontId="6" fillId="0" borderId="0" xfId="0" applyFont="1" applyFill="1" applyBorder="1" applyAlignment="1">
      <alignment horizontal="center" wrapText="1"/>
    </xf>
    <xf numFmtId="0" fontId="6" fillId="0" borderId="0" xfId="0" applyFont="1" applyAlignment="1">
      <alignment horizontal="right"/>
    </xf>
    <xf numFmtId="0" fontId="6" fillId="0" borderId="0" xfId="0" applyFont="1" applyFill="1" applyAlignment="1">
      <alignment horizontal="right"/>
    </xf>
    <xf numFmtId="0" fontId="6" fillId="0" borderId="2" xfId="0" applyFont="1" applyBorder="1" applyAlignment="1">
      <alignment horizontal="right"/>
    </xf>
    <xf numFmtId="0" fontId="6" fillId="0" borderId="0" xfId="0" applyFont="1" applyAlignment="1">
      <alignment horizontal="left" wrapText="1"/>
    </xf>
    <xf numFmtId="0" fontId="6" fillId="0" borderId="0" xfId="0" applyFont="1" applyFill="1" applyAlignment="1">
      <alignment horizontal="left"/>
    </xf>
    <xf numFmtId="164" fontId="6"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Alignment="1">
      <alignment horizontal="left" vertical="top" wrapText="1"/>
    </xf>
    <xf numFmtId="0" fontId="5" fillId="0" borderId="1" xfId="0" applyFont="1" applyFill="1" applyBorder="1" applyAlignment="1">
      <alignment horizontal="left"/>
    </xf>
    <xf numFmtId="0" fontId="5" fillId="0" borderId="1" xfId="0" applyFont="1" applyFill="1" applyBorder="1" applyAlignment="1">
      <alignment horizontal="center"/>
    </xf>
    <xf numFmtId="0" fontId="6" fillId="0" borderId="0" xfId="0" applyFont="1" applyAlignment="1">
      <alignment wrapText="1"/>
    </xf>
    <xf numFmtId="0" fontId="6" fillId="0" borderId="0" xfId="0" applyFont="1" applyAlignment="1"/>
    <xf numFmtId="0" fontId="6" fillId="0" borderId="0" xfId="0" applyFont="1" applyAlignment="1">
      <alignment horizontal="left" vertical="top"/>
    </xf>
    <xf numFmtId="0" fontId="5" fillId="0" borderId="4" xfId="0" applyFont="1" applyFill="1" applyBorder="1" applyAlignment="1">
      <alignment horizontal="left"/>
    </xf>
    <xf numFmtId="0" fontId="6" fillId="0" borderId="0" xfId="0" applyFont="1" applyBorder="1" applyAlignment="1">
      <alignment vertical="top" wrapText="1"/>
    </xf>
    <xf numFmtId="0" fontId="5" fillId="0" borderId="5" xfId="0" applyFont="1" applyFill="1" applyBorder="1" applyAlignment="1">
      <alignment horizontal="center"/>
    </xf>
    <xf numFmtId="0" fontId="5" fillId="0" borderId="4" xfId="0" applyFont="1" applyFill="1" applyBorder="1" applyAlignment="1">
      <alignment horizontal="center"/>
    </xf>
    <xf numFmtId="0" fontId="6" fillId="0" borderId="2" xfId="0" quotePrefix="1" applyFont="1" applyFill="1" applyBorder="1" applyAlignment="1"/>
    <xf numFmtId="0" fontId="5" fillId="0" borderId="4" xfId="0" applyFont="1" applyFill="1" applyBorder="1" applyAlignment="1"/>
    <xf numFmtId="0" fontId="6" fillId="0" borderId="0" xfId="0" applyFont="1" applyAlignment="1"/>
    <xf numFmtId="0" fontId="5" fillId="0" borderId="4" xfId="0" applyFont="1" applyFill="1" applyBorder="1" applyAlignment="1">
      <alignment horizontal="center"/>
    </xf>
    <xf numFmtId="16" fontId="6" fillId="0" borderId="0" xfId="0" quotePrefix="1" applyNumberFormat="1" applyFont="1"/>
    <xf numFmtId="0" fontId="6" fillId="0" borderId="0" xfId="0" quotePrefix="1" applyFont="1"/>
    <xf numFmtId="0" fontId="6" fillId="0" borderId="0" xfId="0" applyFont="1" applyBorder="1" applyAlignment="1">
      <alignment wrapText="1"/>
    </xf>
    <xf numFmtId="0" fontId="6" fillId="0" borderId="0" xfId="0" applyFont="1" applyAlignment="1">
      <alignment vertical="top"/>
    </xf>
    <xf numFmtId="0" fontId="6" fillId="0" borderId="2" xfId="0" applyFont="1" applyBorder="1" applyAlignment="1">
      <alignment horizontal="left"/>
    </xf>
    <xf numFmtId="49" fontId="6" fillId="0" borderId="0" xfId="0" applyNumberFormat="1" applyFont="1" applyFill="1"/>
    <xf numFmtId="0" fontId="6" fillId="0" borderId="0" xfId="0" applyFont="1" applyAlignment="1">
      <alignment vertical="top" wrapText="1"/>
    </xf>
    <xf numFmtId="49" fontId="6" fillId="0" borderId="2" xfId="0" applyNumberFormat="1" applyFont="1" applyFill="1" applyBorder="1" applyAlignment="1"/>
    <xf numFmtId="0" fontId="5" fillId="0" borderId="0" xfId="0" applyFont="1" applyFill="1" applyAlignment="1">
      <alignment horizontal="center"/>
    </xf>
    <xf numFmtId="0" fontId="6" fillId="0" borderId="0" xfId="0" applyFont="1" applyProtection="1">
      <protection locked="0"/>
    </xf>
    <xf numFmtId="0" fontId="6" fillId="0" borderId="2" xfId="0" applyFont="1" applyBorder="1" applyProtection="1">
      <protection locked="0"/>
    </xf>
    <xf numFmtId="0" fontId="6" fillId="0" borderId="0" xfId="0" applyFont="1" applyBorder="1" applyProtection="1">
      <protection locked="0"/>
    </xf>
    <xf numFmtId="0" fontId="6" fillId="0" borderId="0" xfId="0" applyFont="1" applyFill="1" applyBorder="1" applyProtection="1">
      <protection locked="0"/>
    </xf>
    <xf numFmtId="0" fontId="6" fillId="0" borderId="0" xfId="0" applyFont="1" applyAlignment="1" applyProtection="1">
      <alignment wrapText="1"/>
      <protection locked="0"/>
    </xf>
    <xf numFmtId="0" fontId="6" fillId="0" borderId="6" xfId="0" applyFont="1" applyFill="1" applyBorder="1" applyAlignment="1"/>
    <xf numFmtId="164" fontId="6" fillId="0" borderId="0" xfId="0" applyNumberFormat="1" applyFont="1"/>
    <xf numFmtId="0" fontId="6" fillId="0" borderId="0" xfId="0" applyFont="1" applyBorder="1" applyAlignment="1">
      <alignment horizontal="center" vertical="center"/>
    </xf>
    <xf numFmtId="0" fontId="6"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vertical="top" wrapText="1"/>
    </xf>
    <xf numFmtId="0" fontId="6" fillId="0" borderId="0" xfId="0" applyFont="1" applyFill="1" applyAlignment="1">
      <alignment vertical="top" wrapText="1"/>
    </xf>
    <xf numFmtId="164" fontId="6" fillId="0" borderId="0" xfId="0" applyNumberFormat="1" applyFont="1" applyFill="1" applyBorder="1" applyAlignment="1">
      <alignment vertical="center"/>
    </xf>
    <xf numFmtId="0" fontId="6" fillId="0" borderId="0" xfId="0" applyFont="1" applyFill="1" applyBorder="1" applyAlignment="1">
      <alignment vertical="center"/>
    </xf>
    <xf numFmtId="164" fontId="6" fillId="0" borderId="0" xfId="0" applyNumberFormat="1" applyFont="1" applyFill="1"/>
    <xf numFmtId="0" fontId="5" fillId="0" borderId="0" xfId="0" applyFont="1" applyFill="1" applyBorder="1" applyAlignment="1">
      <alignment horizontal="center" wrapText="1"/>
    </xf>
    <xf numFmtId="0" fontId="5" fillId="0" borderId="0" xfId="0" applyFont="1" applyBorder="1" applyAlignment="1">
      <alignment horizontal="center" vertical="center"/>
    </xf>
    <xf numFmtId="0" fontId="5" fillId="0" borderId="0" xfId="0" applyFont="1" applyFill="1" applyBorder="1" applyAlignment="1">
      <alignment horizontal="right"/>
    </xf>
    <xf numFmtId="0" fontId="5" fillId="0" borderId="0" xfId="0" quotePrefix="1" applyFont="1" applyFill="1" applyBorder="1" applyAlignment="1">
      <alignment horizontal="center" vertical="center"/>
    </xf>
    <xf numFmtId="0" fontId="5" fillId="0" borderId="4" xfId="0" quotePrefix="1" applyFont="1" applyFill="1" applyBorder="1" applyAlignment="1">
      <alignment horizontal="center" vertical="center"/>
    </xf>
    <xf numFmtId="0" fontId="6" fillId="0" borderId="4" xfId="0" applyFont="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1" fontId="6" fillId="0" borderId="0" xfId="0" applyNumberFormat="1" applyFont="1" applyFill="1" applyBorder="1" applyAlignment="1">
      <alignment horizontal="center"/>
    </xf>
    <xf numFmtId="164" fontId="6" fillId="0" borderId="4" xfId="0" applyNumberFormat="1" applyFont="1" applyFill="1" applyBorder="1" applyAlignment="1">
      <alignment horizontal="center"/>
    </xf>
    <xf numFmtId="0" fontId="6" fillId="0" borderId="4" xfId="0" applyFont="1" applyFill="1" applyBorder="1"/>
    <xf numFmtId="0" fontId="6" fillId="0" borderId="4" xfId="0" applyFont="1" applyFill="1" applyBorder="1" applyAlignment="1">
      <alignment horizontal="center"/>
    </xf>
    <xf numFmtId="1" fontId="6" fillId="0" borderId="2" xfId="0" applyNumberFormat="1" applyFont="1" applyFill="1" applyBorder="1" applyAlignment="1">
      <alignment horizontal="center"/>
    </xf>
    <xf numFmtId="0" fontId="5" fillId="0" borderId="1" xfId="0" applyFont="1" applyFill="1" applyBorder="1" applyAlignment="1">
      <alignment horizontal="right" vertical="center"/>
    </xf>
    <xf numFmtId="0" fontId="5" fillId="0" borderId="0" xfId="0" applyFont="1" applyFill="1" applyBorder="1" applyAlignment="1">
      <alignment horizontal="center" vertical="center" wrapText="1"/>
    </xf>
    <xf numFmtId="0" fontId="6" fillId="0" borderId="0" xfId="0" applyNumberFormat="1" applyFont="1" applyAlignment="1">
      <alignment horizontal="center"/>
    </xf>
    <xf numFmtId="0" fontId="6" fillId="0" borderId="0" xfId="0" applyNumberFormat="1" applyFont="1" applyFill="1" applyBorder="1" applyAlignment="1">
      <alignment horizontal="center"/>
    </xf>
    <xf numFmtId="0" fontId="6" fillId="0" borderId="2" xfId="0" applyNumberFormat="1" applyFont="1" applyBorder="1" applyAlignment="1">
      <alignment horizontal="center"/>
    </xf>
    <xf numFmtId="0" fontId="6" fillId="0" borderId="2" xfId="0" applyFont="1" applyBorder="1" applyAlignment="1">
      <alignment vertical="center"/>
    </xf>
    <xf numFmtId="0" fontId="6" fillId="0" borderId="2" xfId="0" applyFont="1" applyFill="1" applyBorder="1" applyAlignment="1">
      <alignment vertical="center"/>
    </xf>
    <xf numFmtId="0" fontId="5" fillId="0" borderId="5" xfId="0" applyFont="1" applyBorder="1" applyAlignment="1">
      <alignment horizontal="right" vertical="center"/>
    </xf>
    <xf numFmtId="0" fontId="5" fillId="0" borderId="0" xfId="0" applyFont="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Border="1" applyAlignment="1">
      <alignment horizontal="right" vertical="center"/>
    </xf>
    <xf numFmtId="0" fontId="6" fillId="0" borderId="4" xfId="0" applyFont="1" applyFill="1" applyBorder="1" applyAlignment="1">
      <alignment horizontal="center" vertical="center"/>
    </xf>
    <xf numFmtId="0" fontId="6" fillId="0" borderId="3" xfId="0" applyFont="1" applyBorder="1"/>
    <xf numFmtId="0" fontId="6" fillId="0" borderId="0" xfId="0" applyFont="1" applyAlignment="1">
      <alignment horizontal="center" vertical="center"/>
    </xf>
    <xf numFmtId="0" fontId="6" fillId="0" borderId="0" xfId="0" applyFont="1" applyFill="1" applyAlignment="1">
      <alignment horizontal="center" vertical="center"/>
    </xf>
    <xf numFmtId="164" fontId="6" fillId="0" borderId="0" xfId="0" applyNumberFormat="1" applyFont="1" applyFill="1" applyAlignment="1">
      <alignment horizontal="center" vertical="center"/>
    </xf>
    <xf numFmtId="0" fontId="8" fillId="0" borderId="0" xfId="0" applyFont="1" applyFill="1" applyBorder="1" applyAlignment="1"/>
    <xf numFmtId="164" fontId="6" fillId="0" borderId="4" xfId="0"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2"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vertical="top" wrapText="1"/>
    </xf>
    <xf numFmtId="0" fontId="5" fillId="0" borderId="5" xfId="0" applyFont="1" applyFill="1" applyBorder="1" applyAlignment="1">
      <alignment horizontal="center"/>
    </xf>
    <xf numFmtId="0" fontId="5" fillId="0" borderId="5" xfId="0" applyFont="1" applyFill="1" applyBorder="1" applyAlignment="1">
      <alignment horizontal="left"/>
    </xf>
    <xf numFmtId="0" fontId="6" fillId="0" borderId="0" xfId="0" applyFont="1" applyBorder="1" applyAlignment="1">
      <alignment vertical="top" wrapText="1"/>
    </xf>
    <xf numFmtId="0" fontId="5" fillId="0" borderId="4" xfId="0" applyFont="1" applyFill="1" applyBorder="1" applyAlignment="1">
      <alignment horizontal="center"/>
    </xf>
    <xf numFmtId="0" fontId="6" fillId="0" borderId="4" xfId="0" applyFont="1" applyBorder="1" applyAlignment="1">
      <alignment horizontal="center"/>
    </xf>
    <xf numFmtId="0" fontId="0" fillId="0" borderId="0" xfId="0" applyBorder="1"/>
    <xf numFmtId="0" fontId="6" fillId="0" borderId="4" xfId="0" applyFont="1" applyFill="1" applyBorder="1" applyAlignment="1"/>
    <xf numFmtId="0" fontId="6" fillId="0" borderId="4" xfId="0" quotePrefix="1" applyFont="1" applyFill="1" applyBorder="1" applyAlignment="1"/>
    <xf numFmtId="0" fontId="6" fillId="0" borderId="4"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4" xfId="0" applyFont="1" applyBorder="1" applyAlignment="1">
      <alignment horizontal="center"/>
    </xf>
    <xf numFmtId="0" fontId="6" fillId="0" borderId="7" xfId="0" applyFont="1" applyBorder="1" applyAlignment="1">
      <alignment horizontal="center"/>
    </xf>
    <xf numFmtId="0" fontId="6" fillId="0" borderId="0" xfId="0" applyFont="1" applyAlignment="1">
      <alignment horizontal="left"/>
    </xf>
    <xf numFmtId="0" fontId="6" fillId="0" borderId="0" xfId="0" applyFont="1" applyAlignment="1">
      <alignment horizontal="left" wrapText="1"/>
    </xf>
    <xf numFmtId="0" fontId="6" fillId="0" borderId="0" xfId="0" applyFont="1" applyFill="1" applyBorder="1" applyAlignment="1">
      <alignment horizontal="lef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6" fillId="0" borderId="0" xfId="0" applyFont="1" applyFill="1" applyAlignment="1">
      <alignment horizontal="left" wrapText="1"/>
    </xf>
    <xf numFmtId="0" fontId="6" fillId="0" borderId="0" xfId="0" applyFont="1" applyFill="1" applyAlignment="1">
      <alignment horizontal="left"/>
    </xf>
    <xf numFmtId="0" fontId="5"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4" xfId="0" applyFont="1" applyBorder="1" applyAlignment="1">
      <alignment horizontal="center" vertical="center"/>
    </xf>
    <xf numFmtId="0" fontId="5" fillId="0" borderId="4" xfId="0" quotePrefix="1"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Border="1" applyAlignment="1">
      <alignment horizontal="center" vertical="center"/>
    </xf>
    <xf numFmtId="0" fontId="6" fillId="0" borderId="0" xfId="0" applyFont="1" applyAlignment="1">
      <alignment wrapText="1"/>
    </xf>
    <xf numFmtId="0" fontId="6" fillId="0" borderId="0" xfId="0" applyFont="1" applyAlignment="1">
      <alignment vertical="top" wrapText="1"/>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Alignment="1">
      <alignment horizontal="left" vertical="top"/>
    </xf>
    <xf numFmtId="0" fontId="6" fillId="0" borderId="0" xfId="0" applyFont="1" applyFill="1" applyAlignment="1">
      <alignment horizontal="left" vertical="top"/>
    </xf>
    <xf numFmtId="164" fontId="6" fillId="0" borderId="0" xfId="0" applyNumberFormat="1" applyFont="1" applyFill="1" applyBorder="1" applyAlignment="1">
      <alignment horizontal="center" vertical="center"/>
    </xf>
    <xf numFmtId="164" fontId="6" fillId="0" borderId="2"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0" xfId="0" applyFont="1" applyFill="1" applyAlignment="1">
      <alignment horizontal="left" vertical="top" wrapText="1"/>
    </xf>
    <xf numFmtId="0" fontId="6" fillId="0" borderId="0" xfId="0" applyFont="1" applyBorder="1" applyAlignment="1">
      <alignment horizontal="center" vertical="center"/>
    </xf>
    <xf numFmtId="0" fontId="5" fillId="0" borderId="1" xfId="0" applyFont="1" applyFill="1" applyBorder="1" applyAlignment="1">
      <alignment horizontal="center"/>
    </xf>
    <xf numFmtId="0" fontId="6" fillId="0" borderId="0" xfId="0" applyFont="1" applyFill="1" applyBorder="1" applyAlignment="1">
      <alignment horizontal="left" vertical="top" wrapText="1"/>
    </xf>
    <xf numFmtId="0" fontId="5" fillId="0" borderId="1" xfId="0" applyFont="1" applyFill="1" applyBorder="1" applyAlignment="1">
      <alignment horizontal="left"/>
    </xf>
    <xf numFmtId="0" fontId="5" fillId="0" borderId="3" xfId="0" applyFont="1" applyFill="1" applyBorder="1" applyAlignment="1">
      <alignment horizontal="left" vertical="top"/>
    </xf>
    <xf numFmtId="0" fontId="6" fillId="0" borderId="0" xfId="0" applyFont="1" applyBorder="1" applyAlignment="1">
      <alignment horizontal="left" vertical="top" wrapText="1"/>
    </xf>
    <xf numFmtId="0" fontId="6" fillId="0" borderId="0" xfId="0" applyFont="1" applyBorder="1" applyAlignment="1" applyProtection="1">
      <alignment horizontal="left" vertical="top" wrapText="1"/>
      <protection locked="0"/>
    </xf>
    <xf numFmtId="0" fontId="6" fillId="0" borderId="0" xfId="0" applyFont="1" applyBorder="1" applyAlignment="1">
      <alignment horizontal="left" wrapText="1"/>
    </xf>
    <xf numFmtId="0" fontId="6" fillId="0" borderId="0" xfId="0" applyFont="1" applyAlignment="1"/>
    <xf numFmtId="0" fontId="5" fillId="0" borderId="5" xfId="0" applyFont="1" applyFill="1" applyBorder="1" applyAlignment="1">
      <alignment horizontal="center"/>
    </xf>
    <xf numFmtId="0" fontId="6" fillId="0" borderId="5" xfId="0" applyFont="1" applyFill="1" applyBorder="1" applyAlignment="1">
      <alignment horizontal="left"/>
    </xf>
    <xf numFmtId="0" fontId="6" fillId="0" borderId="5" xfId="0" applyFont="1" applyBorder="1" applyAlignment="1">
      <alignment horizontal="left"/>
    </xf>
    <xf numFmtId="0" fontId="5" fillId="0" borderId="5" xfId="0" applyFont="1" applyFill="1" applyBorder="1" applyAlignment="1">
      <alignment horizontal="left"/>
    </xf>
    <xf numFmtId="0" fontId="5" fillId="0" borderId="4" xfId="0" applyFont="1" applyFill="1" applyBorder="1" applyAlignment="1">
      <alignment horizontal="left"/>
    </xf>
    <xf numFmtId="0" fontId="5" fillId="0" borderId="4" xfId="0" applyFont="1" applyFill="1" applyBorder="1" applyAlignment="1">
      <alignment horizontal="center"/>
    </xf>
    <xf numFmtId="0" fontId="6" fillId="0" borderId="0" xfId="0" applyFont="1" applyBorder="1" applyAlignment="1">
      <alignment vertical="top" wrapText="1"/>
    </xf>
    <xf numFmtId="0" fontId="6" fillId="0" borderId="4" xfId="0" applyFont="1" applyBorder="1" applyAlignment="1">
      <alignment horizontal="center"/>
    </xf>
    <xf numFmtId="0" fontId="6" fillId="0" borderId="0" xfId="0" applyFont="1" applyFill="1" applyBorder="1" applyAlignment="1">
      <alignment wrapText="1"/>
    </xf>
    <xf numFmtId="0" fontId="6" fillId="0" borderId="0"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aredStrings" Target="sharedStrings.xml"/><Relationship Id="rId25"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1.jpeg"/><Relationship Id="rId4" Type="http://schemas.openxmlformats.org/officeDocument/2006/relationships/image" Target="../media/image2.jpeg"/><Relationship Id="rId1" Type="http://schemas.openxmlformats.org/officeDocument/2006/relationships/image" Target="../media/image4.jpeg"/><Relationship Id="rId2" Type="http://schemas.openxmlformats.org/officeDocument/2006/relationships/image" Target="../media/image3.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1.jpeg"/><Relationship Id="rId3"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O28"/>
  <sheetViews>
    <sheetView view="pageLayout" topLeftCell="A45" zoomScaleSheetLayoutView="70" workbookViewId="0">
      <selection activeCell="H57" sqref="H57"/>
    </sheetView>
  </sheetViews>
  <sheetFormatPr baseColWidth="10" defaultColWidth="8.83203125" defaultRowHeight="12" x14ac:dyDescent="0"/>
  <cols>
    <col min="1" max="1" width="6" style="8" customWidth="1"/>
    <col min="2" max="10" width="8.83203125" style="8"/>
    <col min="11" max="11" width="21.1640625" style="8" customWidth="1"/>
    <col min="12" max="16384" width="8.83203125" style="8"/>
  </cols>
  <sheetData>
    <row r="1" spans="1:11">
      <c r="A1" s="35" t="s">
        <v>737</v>
      </c>
    </row>
    <row r="2" spans="1:11">
      <c r="A2" s="35" t="s">
        <v>78</v>
      </c>
    </row>
    <row r="3" spans="1:11">
      <c r="B3" s="9"/>
      <c r="C3" s="9"/>
      <c r="D3" s="9"/>
      <c r="E3" s="9"/>
      <c r="F3" s="9"/>
      <c r="G3" s="9"/>
      <c r="H3" s="9"/>
      <c r="I3" s="9"/>
      <c r="J3" s="9"/>
      <c r="K3" s="9"/>
    </row>
    <row r="4" spans="1:11">
      <c r="A4" s="85" t="s">
        <v>79</v>
      </c>
      <c r="B4" s="159" t="s">
        <v>654</v>
      </c>
      <c r="C4" s="159"/>
      <c r="D4" s="159"/>
      <c r="E4" s="159"/>
      <c r="F4" s="159"/>
      <c r="G4" s="159"/>
      <c r="H4" s="159"/>
      <c r="I4" s="159"/>
      <c r="J4" s="159"/>
      <c r="K4" s="159"/>
    </row>
    <row r="5" spans="1:11">
      <c r="A5" s="86" t="s">
        <v>80</v>
      </c>
      <c r="B5" s="159" t="s">
        <v>617</v>
      </c>
      <c r="C5" s="159"/>
      <c r="D5" s="159"/>
      <c r="E5" s="159"/>
      <c r="F5" s="159"/>
      <c r="G5" s="159"/>
      <c r="H5" s="159"/>
      <c r="I5" s="159"/>
      <c r="J5" s="159"/>
      <c r="K5" s="159"/>
    </row>
    <row r="6" spans="1:11">
      <c r="A6" s="86" t="s">
        <v>81</v>
      </c>
      <c r="B6" s="159" t="s">
        <v>618</v>
      </c>
      <c r="C6" s="159"/>
      <c r="D6" s="159"/>
      <c r="E6" s="159"/>
      <c r="F6" s="159"/>
      <c r="G6" s="159"/>
      <c r="H6" s="159"/>
      <c r="I6" s="159"/>
      <c r="J6" s="159"/>
      <c r="K6" s="159"/>
    </row>
    <row r="7" spans="1:11">
      <c r="A7" s="86" t="s">
        <v>82</v>
      </c>
      <c r="B7" s="159" t="s">
        <v>619</v>
      </c>
      <c r="C7" s="159"/>
      <c r="D7" s="159"/>
      <c r="E7" s="159"/>
      <c r="F7" s="159"/>
      <c r="G7" s="159"/>
      <c r="H7" s="159"/>
      <c r="I7" s="159"/>
      <c r="J7" s="159"/>
      <c r="K7" s="159"/>
    </row>
    <row r="8" spans="1:11">
      <c r="A8" s="86" t="s">
        <v>83</v>
      </c>
      <c r="B8" s="159" t="s">
        <v>622</v>
      </c>
      <c r="C8" s="159"/>
      <c r="D8" s="159"/>
      <c r="E8" s="159"/>
      <c r="F8" s="159"/>
      <c r="G8" s="159"/>
      <c r="H8" s="159"/>
      <c r="I8" s="159"/>
      <c r="J8" s="159"/>
      <c r="K8" s="159"/>
    </row>
    <row r="9" spans="1:11">
      <c r="A9" s="86" t="s">
        <v>84</v>
      </c>
      <c r="B9" s="159" t="s">
        <v>623</v>
      </c>
      <c r="C9" s="159"/>
      <c r="D9" s="159"/>
      <c r="E9" s="159"/>
      <c r="F9" s="159"/>
      <c r="G9" s="159"/>
      <c r="H9" s="159"/>
      <c r="I9" s="159"/>
      <c r="J9" s="159"/>
      <c r="K9" s="159"/>
    </row>
    <row r="10" spans="1:11">
      <c r="A10" s="86" t="s">
        <v>85</v>
      </c>
      <c r="B10" s="159" t="s">
        <v>630</v>
      </c>
      <c r="C10" s="159"/>
      <c r="D10" s="159"/>
      <c r="E10" s="159"/>
      <c r="F10" s="159"/>
      <c r="G10" s="159"/>
      <c r="H10" s="159"/>
      <c r="I10" s="159"/>
      <c r="J10" s="159"/>
      <c r="K10" s="159"/>
    </row>
    <row r="11" spans="1:11">
      <c r="A11" s="86" t="s">
        <v>86</v>
      </c>
      <c r="B11" s="159" t="s">
        <v>628</v>
      </c>
      <c r="C11" s="159"/>
      <c r="D11" s="159"/>
      <c r="E11" s="159"/>
      <c r="F11" s="159"/>
      <c r="G11" s="159"/>
      <c r="H11" s="159"/>
      <c r="I11" s="159"/>
      <c r="J11" s="159"/>
      <c r="K11" s="159"/>
    </row>
    <row r="12" spans="1:11">
      <c r="A12" s="86" t="s">
        <v>87</v>
      </c>
      <c r="B12" s="159" t="s">
        <v>564</v>
      </c>
      <c r="C12" s="159"/>
      <c r="D12" s="159"/>
      <c r="E12" s="159"/>
      <c r="F12" s="159"/>
      <c r="G12" s="159"/>
      <c r="H12" s="159"/>
      <c r="I12" s="159"/>
      <c r="J12" s="159"/>
      <c r="K12" s="159"/>
    </row>
    <row r="13" spans="1:11">
      <c r="A13" s="86" t="s">
        <v>88</v>
      </c>
      <c r="B13" s="159" t="s">
        <v>568</v>
      </c>
      <c r="C13" s="159"/>
      <c r="D13" s="159"/>
      <c r="E13" s="159"/>
      <c r="F13" s="159"/>
      <c r="G13" s="159"/>
      <c r="H13" s="159"/>
      <c r="I13" s="159"/>
      <c r="J13" s="159"/>
      <c r="K13" s="159"/>
    </row>
    <row r="14" spans="1:11">
      <c r="A14" s="86" t="s">
        <v>89</v>
      </c>
      <c r="B14" s="159" t="s">
        <v>631</v>
      </c>
      <c r="C14" s="159"/>
      <c r="D14" s="159"/>
      <c r="E14" s="159"/>
      <c r="F14" s="159"/>
      <c r="G14" s="159"/>
      <c r="H14" s="159"/>
      <c r="I14" s="159"/>
      <c r="J14" s="159"/>
      <c r="K14" s="159"/>
    </row>
    <row r="15" spans="1:11">
      <c r="A15" s="86" t="s">
        <v>90</v>
      </c>
      <c r="B15" s="159" t="s">
        <v>569</v>
      </c>
      <c r="C15" s="159"/>
      <c r="D15" s="159"/>
      <c r="E15" s="159"/>
      <c r="F15" s="159"/>
      <c r="G15" s="159"/>
      <c r="H15" s="159"/>
      <c r="I15" s="159"/>
      <c r="J15" s="159"/>
      <c r="K15" s="159"/>
    </row>
    <row r="16" spans="1:11">
      <c r="A16" s="86" t="s">
        <v>91</v>
      </c>
      <c r="B16" s="159" t="s">
        <v>566</v>
      </c>
      <c r="C16" s="159"/>
      <c r="D16" s="159"/>
      <c r="E16" s="159"/>
      <c r="F16" s="159"/>
      <c r="G16" s="159"/>
      <c r="H16" s="159"/>
      <c r="I16" s="159"/>
      <c r="J16" s="159"/>
      <c r="K16" s="159"/>
    </row>
    <row r="17" spans="1:15">
      <c r="A17" s="86" t="s">
        <v>92</v>
      </c>
      <c r="B17" s="159" t="s">
        <v>632</v>
      </c>
      <c r="C17" s="159"/>
      <c r="D17" s="159"/>
      <c r="E17" s="159"/>
      <c r="F17" s="159"/>
      <c r="G17" s="159"/>
      <c r="H17" s="159"/>
      <c r="I17" s="159"/>
      <c r="J17" s="159"/>
      <c r="K17" s="159"/>
    </row>
    <row r="18" spans="1:15">
      <c r="A18" s="86" t="s">
        <v>93</v>
      </c>
      <c r="B18" s="159" t="s">
        <v>633</v>
      </c>
      <c r="C18" s="159"/>
      <c r="D18" s="159"/>
      <c r="E18" s="159"/>
      <c r="F18" s="159"/>
      <c r="G18" s="159"/>
      <c r="H18" s="159"/>
      <c r="I18" s="159"/>
      <c r="J18" s="159"/>
      <c r="K18" s="159"/>
    </row>
    <row r="19" spans="1:15">
      <c r="A19" s="86" t="s">
        <v>94</v>
      </c>
      <c r="B19" s="159" t="s">
        <v>634</v>
      </c>
      <c r="C19" s="159"/>
      <c r="D19" s="159"/>
      <c r="E19" s="159"/>
      <c r="F19" s="159"/>
      <c r="G19" s="159"/>
      <c r="H19" s="159"/>
      <c r="I19" s="159"/>
      <c r="J19" s="159"/>
      <c r="K19" s="159"/>
    </row>
    <row r="20" spans="1:15">
      <c r="A20" s="86" t="s">
        <v>95</v>
      </c>
      <c r="B20" s="160" t="s">
        <v>746</v>
      </c>
      <c r="C20" s="160"/>
      <c r="D20" s="160"/>
      <c r="E20" s="160"/>
      <c r="F20" s="160"/>
      <c r="G20" s="160"/>
      <c r="H20" s="160"/>
      <c r="I20" s="160"/>
      <c r="J20" s="160"/>
      <c r="K20" s="160"/>
      <c r="L20" s="160"/>
      <c r="M20" s="160"/>
      <c r="N20" s="160"/>
      <c r="O20" s="160"/>
    </row>
    <row r="21" spans="1:15" ht="12.75" customHeight="1">
      <c r="A21" s="85" t="s">
        <v>287</v>
      </c>
      <c r="B21" s="159" t="s">
        <v>636</v>
      </c>
      <c r="C21" s="159"/>
      <c r="D21" s="159"/>
      <c r="E21" s="159"/>
      <c r="F21" s="159"/>
      <c r="G21" s="159"/>
      <c r="H21" s="159"/>
      <c r="I21" s="159"/>
      <c r="J21" s="159"/>
      <c r="K21" s="159"/>
    </row>
    <row r="22" spans="1:15">
      <c r="A22" s="86" t="s">
        <v>96</v>
      </c>
      <c r="B22" s="159" t="s">
        <v>637</v>
      </c>
      <c r="C22" s="159"/>
      <c r="D22" s="159"/>
      <c r="E22" s="159"/>
      <c r="F22" s="159"/>
      <c r="G22" s="159"/>
      <c r="H22" s="159"/>
      <c r="I22" s="159"/>
      <c r="J22" s="159"/>
      <c r="K22" s="159"/>
    </row>
    <row r="23" spans="1:15">
      <c r="A23" s="85" t="s">
        <v>744</v>
      </c>
      <c r="B23" s="159" t="s">
        <v>638</v>
      </c>
      <c r="C23" s="159"/>
      <c r="D23" s="159"/>
      <c r="E23" s="159"/>
      <c r="F23" s="159"/>
      <c r="G23" s="159"/>
      <c r="H23" s="159"/>
      <c r="I23" s="159"/>
      <c r="J23" s="159"/>
      <c r="K23" s="159"/>
    </row>
    <row r="25" spans="1:15">
      <c r="A25" s="35"/>
    </row>
    <row r="27" spans="1:15">
      <c r="A27" s="85"/>
    </row>
    <row r="28" spans="1:15">
      <c r="A28" s="86"/>
    </row>
  </sheetData>
  <mergeCells count="20">
    <mergeCell ref="B21:K21"/>
    <mergeCell ref="B22:K22"/>
    <mergeCell ref="B23:K23"/>
    <mergeCell ref="B9:K9"/>
    <mergeCell ref="B10:K10"/>
    <mergeCell ref="B11:K11"/>
    <mergeCell ref="B12:K12"/>
    <mergeCell ref="B13:K13"/>
    <mergeCell ref="B14:K14"/>
    <mergeCell ref="B16:K16"/>
    <mergeCell ref="B17:K17"/>
    <mergeCell ref="B18:K18"/>
    <mergeCell ref="B15:K15"/>
    <mergeCell ref="B20:O20"/>
    <mergeCell ref="B19:K19"/>
    <mergeCell ref="B4:K4"/>
    <mergeCell ref="B5:K5"/>
    <mergeCell ref="B6:K6"/>
    <mergeCell ref="B7:K7"/>
    <mergeCell ref="B8:K8"/>
  </mergeCells>
  <phoneticPr fontId="0" type="noConversion"/>
  <pageMargins left="0.75" right="0.75" top="1" bottom="1" header="0.5" footer="0.5"/>
  <pageSetup scale="87"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legacyDrawingHF r:id="rId1"/>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B37"/>
  <sheetViews>
    <sheetView view="pageBreakPreview" zoomScale="70" zoomScaleSheetLayoutView="70" workbookViewId="0">
      <selection activeCell="H57" sqref="H57"/>
    </sheetView>
  </sheetViews>
  <sheetFormatPr baseColWidth="10" defaultColWidth="8.83203125" defaultRowHeight="12" x14ac:dyDescent="0"/>
  <cols>
    <col min="1" max="1" width="30.5" style="8" customWidth="1"/>
    <col min="2" max="10" width="7.33203125" style="8" customWidth="1"/>
    <col min="11" max="11" width="7.1640625" style="8" customWidth="1"/>
    <col min="12" max="15" width="7.33203125" style="8" customWidth="1"/>
    <col min="16" max="24" width="8.33203125" style="8" customWidth="1"/>
    <col min="25" max="28" width="8.33203125" style="25" customWidth="1"/>
    <col min="29" max="16384" width="8.83203125" style="8"/>
  </cols>
  <sheetData>
    <row r="1" spans="1:28">
      <c r="A1" s="8" t="s">
        <v>199</v>
      </c>
      <c r="B1" s="75" t="s">
        <v>627</v>
      </c>
      <c r="C1" s="75"/>
      <c r="D1" s="75"/>
      <c r="E1" s="75"/>
      <c r="F1" s="75"/>
      <c r="G1" s="75"/>
      <c r="H1" s="75"/>
      <c r="O1" s="83" t="s">
        <v>564</v>
      </c>
    </row>
    <row r="2" spans="1:28" ht="13" thickBot="1">
      <c r="B2" s="75"/>
      <c r="C2" s="75"/>
      <c r="D2" s="75"/>
      <c r="E2" s="75"/>
      <c r="F2" s="75"/>
      <c r="G2" s="75"/>
      <c r="H2" s="75"/>
    </row>
    <row r="3" spans="1:28" ht="24">
      <c r="A3" s="61" t="s">
        <v>181</v>
      </c>
      <c r="B3" s="34" t="s">
        <v>402</v>
      </c>
      <c r="C3" s="34" t="s">
        <v>166</v>
      </c>
      <c r="D3" s="34" t="s">
        <v>167</v>
      </c>
      <c r="E3" s="34" t="s">
        <v>168</v>
      </c>
      <c r="F3" s="34" t="s">
        <v>169</v>
      </c>
      <c r="G3" s="34" t="s">
        <v>170</v>
      </c>
      <c r="H3" s="34" t="s">
        <v>403</v>
      </c>
      <c r="I3" s="34" t="s">
        <v>401</v>
      </c>
      <c r="J3" s="34" t="s">
        <v>171</v>
      </c>
      <c r="K3" s="34"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row>
    <row r="4" spans="1:28">
      <c r="A4" s="39" t="s">
        <v>182</v>
      </c>
      <c r="B4" s="2"/>
      <c r="C4" s="2"/>
      <c r="D4" s="2"/>
      <c r="E4" s="2"/>
      <c r="F4" s="2"/>
      <c r="G4" s="2"/>
      <c r="H4" s="2"/>
      <c r="I4" s="2"/>
      <c r="J4" s="2"/>
      <c r="K4" s="2"/>
      <c r="L4" s="2"/>
      <c r="M4" s="2"/>
      <c r="N4" s="2"/>
      <c r="O4" s="2"/>
      <c r="P4" s="2">
        <v>0</v>
      </c>
      <c r="Q4" s="2">
        <v>1</v>
      </c>
      <c r="R4" s="2">
        <v>1</v>
      </c>
      <c r="S4" s="2">
        <v>0</v>
      </c>
      <c r="T4" s="2">
        <v>0</v>
      </c>
      <c r="U4" s="2">
        <v>0</v>
      </c>
      <c r="V4" s="2">
        <v>0</v>
      </c>
      <c r="W4" s="2">
        <v>0</v>
      </c>
      <c r="X4" s="2">
        <v>0</v>
      </c>
      <c r="Y4" s="25">
        <v>1</v>
      </c>
      <c r="Z4" s="40">
        <v>3</v>
      </c>
      <c r="AA4" s="25">
        <v>3</v>
      </c>
      <c r="AB4" s="25">
        <v>1</v>
      </c>
    </row>
    <row r="5" spans="1:28">
      <c r="A5" s="39" t="s">
        <v>183</v>
      </c>
      <c r="B5" s="2"/>
      <c r="C5" s="2"/>
      <c r="D5" s="2"/>
      <c r="E5" s="2"/>
      <c r="F5" s="2"/>
      <c r="G5" s="2"/>
      <c r="H5" s="2"/>
      <c r="I5" s="2"/>
      <c r="J5" s="2"/>
      <c r="K5" s="2"/>
      <c r="L5" s="2"/>
      <c r="M5" s="2"/>
      <c r="N5" s="2">
        <v>0</v>
      </c>
      <c r="O5" s="2">
        <v>1</v>
      </c>
      <c r="P5" s="2">
        <v>0</v>
      </c>
      <c r="Q5" s="2">
        <v>0</v>
      </c>
      <c r="R5" s="2">
        <v>0</v>
      </c>
      <c r="S5" s="2">
        <v>0</v>
      </c>
      <c r="T5" s="2">
        <v>0</v>
      </c>
      <c r="U5" s="2">
        <v>0</v>
      </c>
      <c r="V5" s="2">
        <v>0</v>
      </c>
      <c r="W5" s="2">
        <v>0</v>
      </c>
      <c r="X5" s="2">
        <v>0</v>
      </c>
      <c r="Y5" s="25">
        <v>0</v>
      </c>
      <c r="Z5" s="40">
        <v>0</v>
      </c>
      <c r="AA5" s="25">
        <v>0</v>
      </c>
      <c r="AB5" s="25">
        <v>0</v>
      </c>
    </row>
    <row r="6" spans="1:28">
      <c r="A6" s="39" t="s">
        <v>184</v>
      </c>
      <c r="B6" s="2">
        <v>21</v>
      </c>
      <c r="C6" s="2">
        <v>22</v>
      </c>
      <c r="D6" s="2">
        <v>28</v>
      </c>
      <c r="E6" s="2">
        <v>26</v>
      </c>
      <c r="F6" s="2">
        <v>17</v>
      </c>
      <c r="G6" s="2">
        <v>14</v>
      </c>
      <c r="H6" s="2">
        <v>19</v>
      </c>
      <c r="I6" s="2">
        <v>14</v>
      </c>
      <c r="J6" s="2">
        <v>13</v>
      </c>
      <c r="K6" s="2">
        <v>6</v>
      </c>
      <c r="L6" s="2">
        <v>10</v>
      </c>
      <c r="M6" s="2">
        <v>11</v>
      </c>
      <c r="N6" s="2">
        <v>13</v>
      </c>
      <c r="O6" s="2">
        <v>13</v>
      </c>
      <c r="P6" s="2">
        <v>10</v>
      </c>
      <c r="Q6" s="2">
        <v>8</v>
      </c>
      <c r="R6" s="2">
        <v>11</v>
      </c>
      <c r="S6" s="2">
        <v>7</v>
      </c>
      <c r="T6" s="2">
        <v>6</v>
      </c>
      <c r="U6" s="2">
        <v>8</v>
      </c>
      <c r="V6" s="2">
        <v>8</v>
      </c>
      <c r="W6" s="2">
        <v>8</v>
      </c>
      <c r="X6" s="2">
        <v>8</v>
      </c>
      <c r="Y6" s="25">
        <v>9</v>
      </c>
      <c r="Z6" s="40">
        <v>8</v>
      </c>
      <c r="AA6" s="25">
        <v>12</v>
      </c>
      <c r="AB6" s="25">
        <v>6</v>
      </c>
    </row>
    <row r="7" spans="1:28">
      <c r="A7" s="39" t="s">
        <v>185</v>
      </c>
      <c r="B7" s="2">
        <v>55</v>
      </c>
      <c r="C7" s="2">
        <v>59</v>
      </c>
      <c r="D7" s="2">
        <v>71</v>
      </c>
      <c r="E7" s="2">
        <v>98</v>
      </c>
      <c r="F7" s="2">
        <v>82</v>
      </c>
      <c r="G7" s="2">
        <v>76</v>
      </c>
      <c r="H7" s="2">
        <v>70</v>
      </c>
      <c r="I7" s="2">
        <v>72</v>
      </c>
      <c r="J7" s="2">
        <v>84</v>
      </c>
      <c r="K7" s="2">
        <v>69</v>
      </c>
      <c r="L7" s="2">
        <v>71</v>
      </c>
      <c r="M7" s="2">
        <v>58</v>
      </c>
      <c r="N7" s="2">
        <v>73</v>
      </c>
      <c r="O7" s="2">
        <v>72</v>
      </c>
      <c r="P7" s="2">
        <v>66</v>
      </c>
      <c r="Q7" s="2">
        <v>66</v>
      </c>
      <c r="R7" s="2">
        <v>77</v>
      </c>
      <c r="S7" s="2">
        <v>56</v>
      </c>
      <c r="T7" s="2">
        <v>46</v>
      </c>
      <c r="U7" s="2">
        <v>55</v>
      </c>
      <c r="V7" s="2">
        <v>53</v>
      </c>
      <c r="W7" s="2">
        <v>56</v>
      </c>
      <c r="X7" s="2">
        <v>56</v>
      </c>
      <c r="Y7" s="25">
        <v>65</v>
      </c>
      <c r="Z7" s="40">
        <v>70</v>
      </c>
      <c r="AA7" s="25">
        <v>112</v>
      </c>
      <c r="AB7" s="25">
        <v>65</v>
      </c>
    </row>
    <row r="8" spans="1:28">
      <c r="A8" s="39" t="s">
        <v>186</v>
      </c>
      <c r="B8" s="2"/>
      <c r="C8" s="2"/>
      <c r="D8" s="2"/>
      <c r="E8" s="2">
        <v>2</v>
      </c>
      <c r="F8" s="2">
        <v>1</v>
      </c>
      <c r="G8" s="2">
        <v>1</v>
      </c>
      <c r="H8" s="2">
        <v>1</v>
      </c>
      <c r="I8" s="2">
        <v>2</v>
      </c>
      <c r="J8" s="2">
        <v>4</v>
      </c>
      <c r="K8" s="2">
        <v>4</v>
      </c>
      <c r="L8" s="2">
        <v>4</v>
      </c>
      <c r="M8" s="2">
        <v>2</v>
      </c>
      <c r="N8" s="2">
        <v>2</v>
      </c>
      <c r="O8" s="2">
        <v>2</v>
      </c>
      <c r="P8" s="2">
        <v>2</v>
      </c>
      <c r="Q8" s="2">
        <v>2</v>
      </c>
      <c r="R8" s="2">
        <v>2</v>
      </c>
      <c r="S8" s="2">
        <v>1</v>
      </c>
      <c r="T8" s="2">
        <v>1</v>
      </c>
      <c r="U8" s="2">
        <v>1</v>
      </c>
      <c r="V8" s="2">
        <v>0</v>
      </c>
      <c r="W8" s="2">
        <v>1</v>
      </c>
      <c r="X8" s="2">
        <v>1</v>
      </c>
      <c r="Y8" s="25">
        <v>2</v>
      </c>
      <c r="Z8" s="40">
        <v>1</v>
      </c>
      <c r="AA8" s="25">
        <v>1</v>
      </c>
      <c r="AB8" s="25">
        <v>1</v>
      </c>
    </row>
    <row r="9" spans="1:28">
      <c r="A9" s="39" t="s">
        <v>187</v>
      </c>
      <c r="B9" s="2"/>
      <c r="C9" s="2"/>
      <c r="D9" s="2"/>
      <c r="E9" s="2"/>
      <c r="F9" s="2"/>
      <c r="G9" s="2"/>
      <c r="H9" s="2"/>
      <c r="I9" s="2"/>
      <c r="J9" s="2"/>
      <c r="K9" s="2">
        <v>3</v>
      </c>
      <c r="L9" s="2">
        <v>7</v>
      </c>
      <c r="M9" s="2">
        <v>9</v>
      </c>
      <c r="N9" s="2">
        <v>10</v>
      </c>
      <c r="O9" s="2">
        <v>10</v>
      </c>
      <c r="P9" s="2"/>
      <c r="Q9" s="2"/>
      <c r="R9" s="2"/>
      <c r="S9" s="2"/>
      <c r="T9" s="2"/>
      <c r="U9" s="2"/>
      <c r="V9" s="2"/>
      <c r="W9" s="2"/>
      <c r="X9" s="2"/>
      <c r="Z9" s="40"/>
    </row>
    <row r="10" spans="1:28">
      <c r="A10" s="39" t="s">
        <v>188</v>
      </c>
      <c r="B10" s="2">
        <v>18</v>
      </c>
      <c r="C10" s="2">
        <v>26</v>
      </c>
      <c r="D10" s="2">
        <v>30</v>
      </c>
      <c r="E10" s="2">
        <v>54</v>
      </c>
      <c r="F10" s="2">
        <v>43</v>
      </c>
      <c r="G10" s="2">
        <v>40</v>
      </c>
      <c r="H10" s="2">
        <v>39</v>
      </c>
      <c r="I10" s="2">
        <v>41</v>
      </c>
      <c r="J10" s="2">
        <v>51</v>
      </c>
      <c r="K10" s="2">
        <v>56</v>
      </c>
      <c r="L10" s="2">
        <v>44</v>
      </c>
      <c r="M10" s="2">
        <v>39</v>
      </c>
      <c r="N10" s="2">
        <v>29</v>
      </c>
      <c r="O10" s="2">
        <v>24</v>
      </c>
      <c r="P10" s="2">
        <v>24</v>
      </c>
      <c r="Q10" s="2">
        <v>25</v>
      </c>
      <c r="R10" s="2">
        <v>37</v>
      </c>
      <c r="S10" s="2">
        <v>45</v>
      </c>
      <c r="T10" s="2">
        <v>39</v>
      </c>
      <c r="U10" s="2">
        <v>40</v>
      </c>
      <c r="V10" s="2">
        <v>49</v>
      </c>
      <c r="W10" s="2">
        <v>53</v>
      </c>
      <c r="X10" s="2">
        <v>50</v>
      </c>
      <c r="Y10" s="25">
        <v>51</v>
      </c>
      <c r="Z10" s="40">
        <v>55</v>
      </c>
      <c r="AA10" s="25">
        <v>59</v>
      </c>
      <c r="AB10" s="25">
        <v>46</v>
      </c>
    </row>
    <row r="11" spans="1:28">
      <c r="A11" s="39" t="s">
        <v>189</v>
      </c>
      <c r="B11" s="2">
        <v>3</v>
      </c>
      <c r="C11" s="2">
        <v>3</v>
      </c>
      <c r="D11" s="2">
        <v>2</v>
      </c>
      <c r="E11" s="2">
        <v>6</v>
      </c>
      <c r="F11" s="2">
        <v>4</v>
      </c>
      <c r="G11" s="2">
        <v>3</v>
      </c>
      <c r="H11" s="2">
        <v>2</v>
      </c>
      <c r="I11" s="2">
        <v>1</v>
      </c>
      <c r="J11" s="2">
        <v>1</v>
      </c>
      <c r="K11" s="2">
        <v>0</v>
      </c>
      <c r="L11" s="2">
        <v>0</v>
      </c>
      <c r="M11" s="2">
        <v>2</v>
      </c>
      <c r="N11" s="2">
        <v>2</v>
      </c>
      <c r="O11" s="2">
        <v>2</v>
      </c>
      <c r="P11" s="2">
        <v>2</v>
      </c>
      <c r="Q11" s="2">
        <v>2</v>
      </c>
      <c r="R11" s="2">
        <v>4</v>
      </c>
      <c r="S11" s="2">
        <v>2</v>
      </c>
      <c r="T11" s="2">
        <v>1</v>
      </c>
      <c r="U11" s="2">
        <v>1</v>
      </c>
      <c r="V11" s="2">
        <v>1</v>
      </c>
      <c r="W11" s="2">
        <v>1</v>
      </c>
      <c r="X11" s="2">
        <v>1</v>
      </c>
      <c r="Y11" s="25">
        <v>1</v>
      </c>
      <c r="Z11" s="40">
        <v>2</v>
      </c>
      <c r="AA11" s="25">
        <v>5</v>
      </c>
      <c r="AB11" s="25">
        <v>3</v>
      </c>
    </row>
    <row r="12" spans="1:28">
      <c r="A12" s="39" t="s">
        <v>190</v>
      </c>
      <c r="B12" s="2">
        <v>18</v>
      </c>
      <c r="C12" s="2">
        <v>16</v>
      </c>
      <c r="D12" s="2">
        <v>21</v>
      </c>
      <c r="E12" s="2">
        <v>27</v>
      </c>
      <c r="F12" s="2">
        <v>22</v>
      </c>
      <c r="G12" s="2">
        <v>22</v>
      </c>
      <c r="H12" s="2">
        <v>17</v>
      </c>
      <c r="I12" s="2">
        <v>16</v>
      </c>
      <c r="J12" s="2">
        <v>19</v>
      </c>
      <c r="K12" s="2">
        <v>15</v>
      </c>
      <c r="L12" s="2">
        <v>6</v>
      </c>
      <c r="M12" s="2">
        <v>9</v>
      </c>
      <c r="N12" s="2">
        <v>13</v>
      </c>
      <c r="O12" s="2">
        <v>10</v>
      </c>
      <c r="P12" s="2">
        <v>11</v>
      </c>
      <c r="Q12" s="2">
        <v>9</v>
      </c>
      <c r="R12" s="2">
        <v>14</v>
      </c>
      <c r="S12" s="2">
        <v>11</v>
      </c>
      <c r="T12" s="2">
        <v>4</v>
      </c>
      <c r="U12" s="2">
        <v>4</v>
      </c>
      <c r="V12" s="2">
        <v>2</v>
      </c>
      <c r="W12" s="2">
        <v>1</v>
      </c>
      <c r="X12" s="2">
        <v>3</v>
      </c>
      <c r="Y12" s="25">
        <v>2</v>
      </c>
      <c r="Z12" s="40">
        <v>3</v>
      </c>
      <c r="AA12" s="25">
        <v>5</v>
      </c>
      <c r="AB12" s="25">
        <v>3</v>
      </c>
    </row>
    <row r="13" spans="1:28">
      <c r="A13" s="39" t="s">
        <v>191</v>
      </c>
      <c r="B13" s="2"/>
      <c r="C13" s="2"/>
      <c r="D13" s="2"/>
      <c r="E13" s="2">
        <v>3</v>
      </c>
      <c r="F13" s="2">
        <v>2</v>
      </c>
      <c r="G13" s="2">
        <v>3</v>
      </c>
      <c r="H13" s="2">
        <v>3</v>
      </c>
      <c r="I13" s="2">
        <v>3</v>
      </c>
      <c r="J13" s="2">
        <v>3</v>
      </c>
      <c r="K13" s="2">
        <v>6</v>
      </c>
      <c r="L13" s="2">
        <v>3</v>
      </c>
      <c r="M13" s="2">
        <v>4</v>
      </c>
      <c r="N13" s="2">
        <v>2</v>
      </c>
      <c r="O13" s="2">
        <v>2</v>
      </c>
      <c r="P13" s="2">
        <v>2</v>
      </c>
      <c r="Q13" s="2">
        <v>2</v>
      </c>
      <c r="R13" s="2">
        <v>3</v>
      </c>
      <c r="S13" s="2">
        <v>2</v>
      </c>
      <c r="T13" s="2">
        <v>1</v>
      </c>
      <c r="U13" s="2">
        <v>1</v>
      </c>
      <c r="V13" s="2">
        <v>1</v>
      </c>
      <c r="W13" s="2">
        <v>1</v>
      </c>
      <c r="X13" s="2">
        <v>5</v>
      </c>
      <c r="Y13" s="25">
        <v>4</v>
      </c>
      <c r="Z13" s="40">
        <v>7</v>
      </c>
      <c r="AA13" s="25">
        <v>9</v>
      </c>
      <c r="AB13" s="25">
        <v>7</v>
      </c>
    </row>
    <row r="14" spans="1:28">
      <c r="A14" s="39" t="s">
        <v>192</v>
      </c>
      <c r="B14" s="2">
        <v>130</v>
      </c>
      <c r="C14" s="2">
        <v>136</v>
      </c>
      <c r="D14" s="2">
        <v>168</v>
      </c>
      <c r="E14" s="2">
        <v>171</v>
      </c>
      <c r="F14" s="2">
        <v>150</v>
      </c>
      <c r="G14" s="2">
        <v>150</v>
      </c>
      <c r="H14" s="2">
        <v>150</v>
      </c>
      <c r="I14" s="2">
        <v>137</v>
      </c>
      <c r="J14" s="2">
        <v>158</v>
      </c>
      <c r="K14" s="2">
        <v>154</v>
      </c>
      <c r="L14" s="2">
        <v>135</v>
      </c>
      <c r="M14" s="2">
        <v>121</v>
      </c>
      <c r="N14" s="2">
        <v>132</v>
      </c>
      <c r="O14" s="2">
        <v>122</v>
      </c>
      <c r="P14" s="2">
        <v>122</v>
      </c>
      <c r="Q14" s="2">
        <v>122</v>
      </c>
      <c r="R14" s="2">
        <v>126</v>
      </c>
      <c r="S14" s="2">
        <v>122</v>
      </c>
      <c r="T14" s="2">
        <v>93</v>
      </c>
      <c r="U14" s="2">
        <v>87</v>
      </c>
      <c r="V14" s="2">
        <v>87</v>
      </c>
      <c r="W14" s="2">
        <v>84</v>
      </c>
      <c r="X14" s="2">
        <v>86</v>
      </c>
      <c r="Y14" s="25">
        <v>90</v>
      </c>
      <c r="Z14" s="40">
        <v>94</v>
      </c>
      <c r="AA14" s="25">
        <v>115</v>
      </c>
      <c r="AB14" s="25">
        <v>77</v>
      </c>
    </row>
    <row r="15" spans="1:28">
      <c r="A15" s="39" t="s">
        <v>193</v>
      </c>
      <c r="B15" s="2"/>
      <c r="C15" s="2"/>
      <c r="D15" s="2"/>
      <c r="E15" s="2"/>
      <c r="F15" s="2"/>
      <c r="G15" s="2">
        <v>1</v>
      </c>
      <c r="H15" s="2">
        <v>1</v>
      </c>
      <c r="I15" s="2">
        <v>1</v>
      </c>
      <c r="J15" s="2">
        <v>2</v>
      </c>
      <c r="K15" s="2">
        <v>7</v>
      </c>
      <c r="L15" s="2">
        <v>4</v>
      </c>
      <c r="M15" s="2">
        <v>4</v>
      </c>
      <c r="N15" s="2">
        <v>2</v>
      </c>
      <c r="O15" s="2">
        <v>6</v>
      </c>
      <c r="P15" s="2">
        <v>6</v>
      </c>
      <c r="Q15" s="2">
        <v>6</v>
      </c>
      <c r="R15" s="2">
        <v>4</v>
      </c>
      <c r="S15" s="2">
        <v>8</v>
      </c>
      <c r="T15" s="2">
        <v>7</v>
      </c>
      <c r="U15" s="2">
        <v>8</v>
      </c>
      <c r="V15" s="2">
        <v>8</v>
      </c>
      <c r="W15" s="2">
        <v>7</v>
      </c>
      <c r="X15" s="2">
        <v>6</v>
      </c>
      <c r="Y15" s="25">
        <v>6</v>
      </c>
      <c r="Z15" s="40">
        <v>7</v>
      </c>
      <c r="AA15" s="25">
        <v>8</v>
      </c>
      <c r="AB15" s="25">
        <v>3</v>
      </c>
    </row>
    <row r="16" spans="1:28">
      <c r="A16" s="39" t="s">
        <v>194</v>
      </c>
      <c r="B16" s="2">
        <v>2</v>
      </c>
      <c r="C16" s="2">
        <v>2</v>
      </c>
      <c r="D16" s="2">
        <v>2</v>
      </c>
      <c r="E16" s="2">
        <v>1</v>
      </c>
      <c r="F16" s="2">
        <v>1</v>
      </c>
      <c r="G16" s="2">
        <v>2</v>
      </c>
      <c r="H16" s="2">
        <v>4</v>
      </c>
      <c r="I16" s="2">
        <v>3</v>
      </c>
      <c r="J16" s="2">
        <v>3</v>
      </c>
      <c r="K16" s="2">
        <v>1</v>
      </c>
      <c r="L16" s="2">
        <v>1</v>
      </c>
      <c r="M16" s="2">
        <v>2</v>
      </c>
      <c r="N16" s="2">
        <v>2</v>
      </c>
      <c r="O16" s="2">
        <v>3</v>
      </c>
      <c r="P16" s="2">
        <v>1</v>
      </c>
      <c r="Q16" s="2">
        <v>2</v>
      </c>
      <c r="R16" s="2">
        <v>3</v>
      </c>
      <c r="S16" s="2">
        <v>4</v>
      </c>
      <c r="T16" s="2">
        <v>2</v>
      </c>
      <c r="U16" s="2">
        <v>3</v>
      </c>
      <c r="V16" s="2">
        <v>5</v>
      </c>
      <c r="W16" s="2">
        <v>6</v>
      </c>
      <c r="X16" s="2">
        <v>5</v>
      </c>
      <c r="Y16" s="25">
        <v>4</v>
      </c>
      <c r="Z16" s="40">
        <v>3</v>
      </c>
      <c r="AA16" s="25">
        <v>5</v>
      </c>
      <c r="AB16" s="25">
        <v>2</v>
      </c>
    </row>
    <row r="17" spans="1:28">
      <c r="A17" s="39" t="s">
        <v>195</v>
      </c>
      <c r="B17" s="2"/>
      <c r="C17" s="2"/>
      <c r="D17" s="2"/>
      <c r="E17" s="2"/>
      <c r="F17" s="2"/>
      <c r="G17" s="2"/>
      <c r="H17" s="2"/>
      <c r="I17" s="2"/>
      <c r="J17" s="2"/>
      <c r="K17" s="2"/>
      <c r="L17" s="2"/>
      <c r="M17" s="2"/>
      <c r="N17" s="2">
        <v>0</v>
      </c>
      <c r="O17" s="2">
        <v>0</v>
      </c>
      <c r="P17" s="2">
        <v>0</v>
      </c>
      <c r="Q17" s="2">
        <v>0</v>
      </c>
      <c r="R17" s="2">
        <v>0</v>
      </c>
      <c r="S17" s="2">
        <v>0</v>
      </c>
      <c r="T17" s="2">
        <v>0</v>
      </c>
      <c r="U17" s="2">
        <v>0</v>
      </c>
      <c r="V17" s="2">
        <v>0</v>
      </c>
      <c r="W17" s="2">
        <v>0</v>
      </c>
      <c r="X17" s="2">
        <v>0</v>
      </c>
      <c r="Y17" s="25">
        <v>0</v>
      </c>
      <c r="Z17" s="40">
        <v>2</v>
      </c>
      <c r="AA17" s="25">
        <v>3</v>
      </c>
      <c r="AB17" s="25">
        <v>1</v>
      </c>
    </row>
    <row r="18" spans="1:28">
      <c r="A18" s="39" t="s">
        <v>196</v>
      </c>
      <c r="B18" s="2"/>
      <c r="C18" s="2"/>
      <c r="D18" s="2"/>
      <c r="E18" s="2"/>
      <c r="F18" s="2"/>
      <c r="G18" s="2"/>
      <c r="H18" s="2"/>
      <c r="I18" s="2"/>
      <c r="J18" s="2"/>
      <c r="K18" s="2"/>
      <c r="L18" s="2"/>
      <c r="M18" s="2"/>
      <c r="N18" s="2">
        <v>2</v>
      </c>
      <c r="O18" s="2">
        <v>2</v>
      </c>
      <c r="P18" s="2">
        <v>3</v>
      </c>
      <c r="Q18" s="2">
        <v>3</v>
      </c>
      <c r="R18" s="2">
        <v>2</v>
      </c>
      <c r="S18" s="2">
        <v>0</v>
      </c>
      <c r="T18" s="2">
        <v>0</v>
      </c>
      <c r="U18" s="2">
        <v>0</v>
      </c>
      <c r="V18" s="2">
        <v>0</v>
      </c>
      <c r="W18" s="2">
        <v>0</v>
      </c>
      <c r="X18" s="2">
        <v>0</v>
      </c>
      <c r="Y18" s="25">
        <v>0</v>
      </c>
      <c r="Z18" s="40">
        <v>1</v>
      </c>
      <c r="AA18" s="25">
        <v>1</v>
      </c>
      <c r="AB18" s="25">
        <v>1</v>
      </c>
    </row>
    <row r="19" spans="1:28" ht="12.75" customHeight="1">
      <c r="A19" s="39" t="s">
        <v>197</v>
      </c>
      <c r="B19" s="2"/>
      <c r="C19" s="2"/>
      <c r="D19" s="2"/>
      <c r="E19" s="2"/>
      <c r="F19" s="2"/>
      <c r="G19" s="2"/>
      <c r="H19" s="2"/>
      <c r="I19" s="2"/>
      <c r="J19" s="2"/>
      <c r="K19" s="2"/>
      <c r="L19" s="2"/>
      <c r="M19" s="2"/>
      <c r="N19" s="2"/>
      <c r="O19" s="2"/>
      <c r="P19" s="2">
        <v>59</v>
      </c>
      <c r="Q19" s="2">
        <v>58</v>
      </c>
      <c r="R19" s="2">
        <v>41</v>
      </c>
      <c r="S19" s="2">
        <v>51</v>
      </c>
      <c r="T19" s="2">
        <v>53</v>
      </c>
      <c r="U19" s="2">
        <v>54</v>
      </c>
      <c r="V19" s="2">
        <v>57</v>
      </c>
      <c r="W19" s="2">
        <v>70</v>
      </c>
      <c r="X19" s="2">
        <v>77</v>
      </c>
      <c r="Y19" s="25">
        <v>116</v>
      </c>
      <c r="Z19" s="40">
        <v>106</v>
      </c>
      <c r="AA19" s="25">
        <v>168</v>
      </c>
      <c r="AB19" s="25">
        <v>102</v>
      </c>
    </row>
    <row r="20" spans="1:28" ht="12.75" customHeight="1">
      <c r="A20" s="39" t="s">
        <v>380</v>
      </c>
      <c r="B20" s="2"/>
      <c r="C20" s="2"/>
      <c r="D20" s="2"/>
      <c r="E20" s="2"/>
      <c r="F20" s="2"/>
      <c r="G20" s="2"/>
      <c r="H20" s="2"/>
      <c r="I20" s="2"/>
      <c r="J20" s="2"/>
      <c r="K20" s="2"/>
      <c r="L20" s="2"/>
      <c r="M20" s="2"/>
      <c r="N20" s="2"/>
      <c r="O20" s="2"/>
      <c r="P20" s="2"/>
      <c r="Q20" s="2"/>
      <c r="R20" s="2"/>
      <c r="S20" s="2"/>
      <c r="T20" s="2"/>
      <c r="U20" s="2"/>
      <c r="V20" s="2">
        <v>3</v>
      </c>
      <c r="W20" s="2">
        <v>2</v>
      </c>
      <c r="X20" s="2">
        <v>3</v>
      </c>
      <c r="Y20" s="25">
        <v>3</v>
      </c>
      <c r="Z20" s="40">
        <v>4</v>
      </c>
      <c r="AA20" s="25">
        <v>10</v>
      </c>
      <c r="AB20" s="25">
        <v>4</v>
      </c>
    </row>
    <row r="21" spans="1:28" ht="12.75" customHeight="1">
      <c r="A21" s="39" t="s">
        <v>198</v>
      </c>
      <c r="B21" s="2">
        <v>118</v>
      </c>
      <c r="C21" s="2">
        <v>131</v>
      </c>
      <c r="D21" s="2">
        <v>175</v>
      </c>
      <c r="E21" s="2">
        <v>210</v>
      </c>
      <c r="F21" s="2">
        <v>183</v>
      </c>
      <c r="G21" s="2">
        <v>181</v>
      </c>
      <c r="H21" s="2">
        <v>185</v>
      </c>
      <c r="I21" s="2">
        <v>175</v>
      </c>
      <c r="J21" s="2">
        <v>198</v>
      </c>
      <c r="K21" s="2"/>
      <c r="L21" s="2"/>
      <c r="M21" s="2"/>
      <c r="N21" s="2"/>
      <c r="O21" s="2"/>
      <c r="P21" s="2"/>
      <c r="Q21" s="2"/>
      <c r="R21" s="2"/>
      <c r="S21" s="2"/>
      <c r="T21" s="2"/>
      <c r="U21" s="2"/>
      <c r="V21" s="2"/>
      <c r="W21" s="2">
        <v>51</v>
      </c>
      <c r="X21" s="2">
        <v>49</v>
      </c>
      <c r="Y21" s="25">
        <v>40</v>
      </c>
      <c r="Z21" s="40">
        <v>43</v>
      </c>
      <c r="AA21" s="40">
        <v>47</v>
      </c>
      <c r="AB21" s="25">
        <v>45</v>
      </c>
    </row>
    <row r="22" spans="1:28" s="35" customFormat="1" ht="12.75" customHeight="1">
      <c r="A22" s="41" t="s">
        <v>8</v>
      </c>
      <c r="B22" s="24"/>
      <c r="C22" s="24"/>
      <c r="D22" s="24"/>
      <c r="E22" s="24"/>
      <c r="F22" s="24"/>
      <c r="G22" s="24"/>
      <c r="H22" s="24"/>
      <c r="I22" s="24"/>
      <c r="J22" s="24"/>
      <c r="K22" s="24"/>
      <c r="L22" s="24"/>
      <c r="M22" s="24"/>
      <c r="N22" s="24"/>
      <c r="O22" s="24"/>
      <c r="P22" s="24"/>
      <c r="Q22" s="24"/>
      <c r="R22" s="24"/>
      <c r="S22" s="24"/>
      <c r="T22" s="24"/>
      <c r="U22" s="24"/>
      <c r="V22" s="24"/>
      <c r="W22" s="24"/>
      <c r="X22" s="24"/>
      <c r="Y22" s="43"/>
      <c r="Z22" s="43"/>
      <c r="AA22" s="43"/>
      <c r="AB22" s="43"/>
    </row>
    <row r="23" spans="1:28">
      <c r="A23" s="8" t="s">
        <v>2</v>
      </c>
      <c r="E23" s="2"/>
      <c r="F23" s="2"/>
      <c r="G23" s="2"/>
      <c r="H23" s="2"/>
      <c r="I23" s="2"/>
      <c r="J23" s="2"/>
      <c r="K23" s="2"/>
      <c r="L23" s="2"/>
      <c r="M23" s="2"/>
      <c r="N23" s="2"/>
      <c r="O23" s="2"/>
      <c r="P23" s="2"/>
      <c r="Q23" s="2"/>
      <c r="R23" s="2"/>
      <c r="S23" s="2"/>
      <c r="T23" s="2"/>
      <c r="U23" s="2"/>
      <c r="V23" s="2"/>
      <c r="W23" s="2"/>
      <c r="X23" s="25">
        <v>0</v>
      </c>
      <c r="Y23" s="25">
        <v>0</v>
      </c>
      <c r="Z23" s="40">
        <v>0</v>
      </c>
      <c r="AA23" s="25">
        <v>0</v>
      </c>
      <c r="AB23" s="25">
        <v>0</v>
      </c>
    </row>
    <row r="24" spans="1:28">
      <c r="A24" s="8" t="s">
        <v>3</v>
      </c>
      <c r="E24" s="2"/>
      <c r="F24" s="2"/>
      <c r="G24" s="2"/>
      <c r="H24" s="2"/>
      <c r="I24" s="2"/>
      <c r="J24" s="2"/>
      <c r="K24" s="2"/>
      <c r="L24" s="2"/>
      <c r="M24" s="2"/>
      <c r="N24" s="2"/>
      <c r="O24" s="2"/>
      <c r="P24" s="2"/>
      <c r="Q24" s="2"/>
      <c r="R24" s="2"/>
      <c r="S24" s="2"/>
      <c r="T24" s="2"/>
      <c r="U24" s="2"/>
      <c r="V24" s="2"/>
      <c r="W24" s="2"/>
      <c r="X24" s="25">
        <v>4</v>
      </c>
      <c r="Y24" s="25">
        <v>4</v>
      </c>
      <c r="Z24" s="40">
        <v>6</v>
      </c>
      <c r="AA24" s="25">
        <v>7</v>
      </c>
      <c r="AB24" s="25">
        <v>4</v>
      </c>
    </row>
    <row r="25" spans="1:28">
      <c r="A25" s="8" t="s">
        <v>4</v>
      </c>
      <c r="E25" s="2"/>
      <c r="F25" s="2"/>
      <c r="G25" s="2"/>
      <c r="H25" s="2"/>
      <c r="I25" s="2"/>
      <c r="J25" s="2"/>
      <c r="K25" s="2"/>
      <c r="L25" s="2"/>
      <c r="M25" s="2"/>
      <c r="N25" s="2"/>
      <c r="O25" s="2"/>
      <c r="P25" s="2"/>
      <c r="Q25" s="2"/>
      <c r="R25" s="2"/>
      <c r="S25" s="2"/>
      <c r="T25" s="2"/>
      <c r="U25" s="2"/>
      <c r="V25" s="2"/>
      <c r="W25" s="2"/>
      <c r="X25" s="25">
        <v>2</v>
      </c>
      <c r="Y25" s="25">
        <v>2</v>
      </c>
      <c r="Z25" s="40">
        <v>3</v>
      </c>
      <c r="AA25" s="25">
        <v>8</v>
      </c>
      <c r="AB25" s="25">
        <v>7</v>
      </c>
    </row>
    <row r="26" spans="1:28">
      <c r="A26" s="18" t="s">
        <v>554</v>
      </c>
      <c r="B26" s="18"/>
      <c r="C26" s="18"/>
      <c r="D26" s="18"/>
      <c r="E26" s="2"/>
      <c r="F26" s="2"/>
      <c r="G26" s="2"/>
      <c r="H26" s="2"/>
      <c r="I26" s="2"/>
      <c r="J26" s="2"/>
      <c r="K26" s="2"/>
      <c r="L26" s="2"/>
      <c r="M26" s="2"/>
      <c r="N26" s="2"/>
      <c r="O26" s="2"/>
      <c r="P26" s="2"/>
      <c r="Q26" s="2"/>
      <c r="R26" s="2"/>
      <c r="S26" s="2"/>
      <c r="T26" s="2"/>
      <c r="U26" s="2"/>
      <c r="V26" s="2"/>
      <c r="W26" s="2"/>
      <c r="X26" s="25"/>
      <c r="Z26" s="40"/>
      <c r="AA26" s="25">
        <v>3</v>
      </c>
      <c r="AB26" s="25">
        <v>2</v>
      </c>
    </row>
    <row r="27" spans="1:28">
      <c r="A27" s="18" t="s">
        <v>9</v>
      </c>
      <c r="B27" s="18"/>
      <c r="C27" s="18"/>
      <c r="D27" s="18"/>
      <c r="E27" s="2"/>
      <c r="F27" s="2"/>
      <c r="G27" s="2"/>
      <c r="H27" s="2"/>
      <c r="I27" s="2"/>
      <c r="J27" s="2"/>
      <c r="K27" s="2"/>
      <c r="L27" s="2"/>
      <c r="M27" s="2"/>
      <c r="N27" s="2"/>
      <c r="O27" s="2"/>
      <c r="P27" s="2"/>
      <c r="Q27" s="2"/>
      <c r="R27" s="2"/>
      <c r="S27" s="2"/>
      <c r="T27" s="2"/>
      <c r="U27" s="2"/>
      <c r="V27" s="2"/>
      <c r="W27" s="2"/>
      <c r="X27" s="25">
        <v>0</v>
      </c>
      <c r="Y27" s="25">
        <v>0</v>
      </c>
      <c r="Z27" s="40">
        <v>4</v>
      </c>
      <c r="AA27" s="25">
        <v>7</v>
      </c>
      <c r="AB27" s="25">
        <v>5</v>
      </c>
    </row>
    <row r="28" spans="1:28">
      <c r="A28" s="18" t="s">
        <v>6</v>
      </c>
      <c r="B28" s="18"/>
      <c r="C28" s="18"/>
      <c r="D28" s="18"/>
      <c r="E28" s="2"/>
      <c r="F28" s="2"/>
      <c r="G28" s="2"/>
      <c r="H28" s="2"/>
      <c r="I28" s="2"/>
      <c r="J28" s="2"/>
      <c r="K28" s="2"/>
      <c r="L28" s="2"/>
      <c r="M28" s="2"/>
      <c r="N28" s="2"/>
      <c r="O28" s="2"/>
      <c r="P28" s="2"/>
      <c r="Q28" s="2"/>
      <c r="R28" s="2"/>
      <c r="S28" s="2"/>
      <c r="T28" s="2"/>
      <c r="U28" s="2"/>
      <c r="V28" s="2"/>
      <c r="W28" s="2"/>
      <c r="X28" s="25">
        <v>1</v>
      </c>
      <c r="Y28" s="25">
        <v>1</v>
      </c>
      <c r="Z28" s="40">
        <v>1</v>
      </c>
      <c r="AA28" s="25">
        <v>2</v>
      </c>
      <c r="AB28" s="25">
        <v>2</v>
      </c>
    </row>
    <row r="29" spans="1:28" ht="13" thickBot="1">
      <c r="A29" s="27" t="s">
        <v>7</v>
      </c>
      <c r="B29" s="27"/>
      <c r="C29" s="27"/>
      <c r="D29" s="27"/>
      <c r="E29" s="3"/>
      <c r="F29" s="3"/>
      <c r="G29" s="3"/>
      <c r="H29" s="3"/>
      <c r="I29" s="3"/>
      <c r="J29" s="3"/>
      <c r="K29" s="3"/>
      <c r="L29" s="3"/>
      <c r="M29" s="3"/>
      <c r="N29" s="3"/>
      <c r="O29" s="3"/>
      <c r="P29" s="3"/>
      <c r="Q29" s="3"/>
      <c r="R29" s="3"/>
      <c r="S29" s="3"/>
      <c r="T29" s="3"/>
      <c r="U29" s="3"/>
      <c r="V29" s="3"/>
      <c r="W29" s="3"/>
      <c r="X29" s="26">
        <v>1</v>
      </c>
      <c r="Y29" s="26">
        <v>1</v>
      </c>
      <c r="Z29" s="3">
        <v>2</v>
      </c>
      <c r="AA29" s="26">
        <v>1</v>
      </c>
      <c r="AB29" s="26">
        <v>1</v>
      </c>
    </row>
    <row r="30" spans="1:28">
      <c r="A30" s="39"/>
      <c r="B30" s="2"/>
      <c r="C30" s="2"/>
      <c r="D30" s="2"/>
      <c r="E30" s="2"/>
      <c r="F30" s="2"/>
      <c r="G30" s="2"/>
      <c r="H30" s="2"/>
      <c r="I30" s="2"/>
      <c r="J30" s="2"/>
      <c r="K30" s="2"/>
      <c r="L30" s="2"/>
      <c r="M30" s="2"/>
      <c r="N30" s="2"/>
      <c r="O30" s="2"/>
      <c r="P30" s="2"/>
      <c r="Q30" s="2"/>
      <c r="R30" s="2"/>
      <c r="S30" s="2"/>
      <c r="T30" s="2"/>
      <c r="U30" s="2"/>
      <c r="V30" s="2"/>
      <c r="W30" s="2"/>
      <c r="X30" s="2"/>
      <c r="Y30" s="42"/>
      <c r="Z30" s="42"/>
    </row>
    <row r="31" spans="1:28" ht="26.25" customHeight="1">
      <c r="B31" s="189" t="s">
        <v>691</v>
      </c>
      <c r="C31" s="189"/>
      <c r="D31" s="189"/>
      <c r="E31" s="189"/>
      <c r="F31" s="189"/>
      <c r="G31" s="189"/>
      <c r="H31" s="189"/>
      <c r="I31" s="189"/>
      <c r="J31" s="189"/>
      <c r="K31" s="189"/>
      <c r="L31" s="189"/>
      <c r="M31" s="189"/>
      <c r="N31" s="189"/>
      <c r="O31" s="189"/>
      <c r="P31" s="189"/>
      <c r="Q31" s="189"/>
      <c r="R31" s="189"/>
      <c r="S31" s="189"/>
      <c r="T31" s="189"/>
      <c r="U31" s="189"/>
      <c r="V31" s="189"/>
      <c r="W31" s="189"/>
      <c r="X31" s="189"/>
      <c r="Y31" s="189"/>
      <c r="Z31" s="189"/>
      <c r="AA31" s="189"/>
      <c r="AB31" s="189"/>
    </row>
    <row r="32" spans="1:28">
      <c r="A32" s="74"/>
      <c r="B32" s="74"/>
      <c r="C32" s="74"/>
      <c r="D32" s="74"/>
      <c r="E32" s="74"/>
      <c r="F32" s="74"/>
      <c r="G32" s="74"/>
      <c r="H32" s="74"/>
      <c r="I32" s="74"/>
      <c r="J32" s="74"/>
      <c r="K32" s="74"/>
      <c r="L32" s="74"/>
      <c r="M32" s="75"/>
      <c r="N32" s="75"/>
    </row>
    <row r="33" spans="1:28" ht="78.75" customHeight="1">
      <c r="B33" s="162" t="s">
        <v>530</v>
      </c>
      <c r="C33" s="162"/>
      <c r="D33" s="162"/>
      <c r="E33" s="162"/>
      <c r="F33" s="162"/>
      <c r="G33" s="162"/>
      <c r="H33" s="162"/>
      <c r="I33" s="162"/>
      <c r="J33" s="162"/>
      <c r="K33" s="162"/>
      <c r="L33" s="162"/>
      <c r="M33" s="162"/>
      <c r="N33" s="162"/>
      <c r="O33" s="162"/>
      <c r="P33" s="162"/>
      <c r="Q33" s="162"/>
      <c r="R33" s="162"/>
      <c r="S33" s="162"/>
      <c r="T33" s="162"/>
      <c r="U33" s="162"/>
      <c r="V33" s="162"/>
      <c r="W33" s="162"/>
      <c r="X33" s="162"/>
      <c r="Y33" s="162"/>
      <c r="Z33" s="162"/>
      <c r="AA33" s="162"/>
      <c r="AB33" s="162"/>
    </row>
    <row r="34" spans="1:28">
      <c r="A34" s="88"/>
      <c r="B34" s="88"/>
      <c r="C34" s="88"/>
      <c r="D34" s="88"/>
      <c r="E34" s="88"/>
      <c r="F34" s="88"/>
      <c r="G34" s="88"/>
      <c r="H34" s="88"/>
      <c r="I34" s="88"/>
      <c r="J34" s="88"/>
      <c r="K34" s="88"/>
      <c r="L34" s="88"/>
      <c r="M34" s="88"/>
      <c r="N34" s="88"/>
    </row>
    <row r="35" spans="1:28">
      <c r="A35" s="88"/>
      <c r="B35" s="88"/>
      <c r="C35" s="88"/>
      <c r="D35" s="88"/>
      <c r="E35" s="88"/>
      <c r="F35" s="88"/>
      <c r="G35" s="88"/>
      <c r="H35" s="88"/>
      <c r="I35" s="88"/>
      <c r="J35" s="88"/>
      <c r="K35" s="88"/>
      <c r="L35" s="88"/>
      <c r="M35" s="88"/>
      <c r="N35" s="88"/>
    </row>
    <row r="36" spans="1:28">
      <c r="A36" s="88"/>
      <c r="B36" s="88"/>
      <c r="C36" s="88"/>
      <c r="D36" s="88"/>
      <c r="E36" s="88"/>
      <c r="F36" s="88"/>
      <c r="G36" s="88"/>
      <c r="H36" s="88"/>
      <c r="I36" s="88"/>
      <c r="J36" s="88"/>
      <c r="K36" s="88"/>
      <c r="L36" s="88"/>
      <c r="M36" s="88"/>
      <c r="N36" s="88"/>
    </row>
    <row r="37" spans="1:28">
      <c r="A37" s="88"/>
      <c r="B37" s="88"/>
      <c r="C37" s="88"/>
      <c r="D37" s="88"/>
      <c r="E37" s="88"/>
      <c r="F37" s="88"/>
      <c r="G37" s="88"/>
      <c r="H37" s="88"/>
      <c r="I37" s="88"/>
      <c r="J37" s="88"/>
      <c r="K37" s="88"/>
      <c r="L37" s="88"/>
      <c r="M37" s="88"/>
      <c r="N37" s="88"/>
    </row>
  </sheetData>
  <mergeCells count="4">
    <mergeCell ref="B33:N33"/>
    <mergeCell ref="B31:N31"/>
    <mergeCell ref="O31:AB31"/>
    <mergeCell ref="O33:AB33"/>
  </mergeCells>
  <phoneticPr fontId="0" type="noConversion"/>
  <pageMargins left="0.75" right="0.75" top="1" bottom="1" header="0.5" footer="0.5"/>
  <pageSetup scale="87" fitToWidth="2" orientation="landscape" cellComments="atEnd"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33" man="1"/>
  </colBreaks>
  <legacyDrawingHF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B34"/>
  <sheetViews>
    <sheetView view="pageBreakPreview" zoomScale="70" zoomScaleSheetLayoutView="70" workbookViewId="0">
      <selection activeCell="H33" sqref="H33"/>
    </sheetView>
  </sheetViews>
  <sheetFormatPr baseColWidth="10" defaultColWidth="8.83203125" defaultRowHeight="12" x14ac:dyDescent="0"/>
  <cols>
    <col min="1" max="1" width="34.6640625" style="8" bestFit="1" customWidth="1"/>
    <col min="2" max="7" width="7.33203125" style="8" customWidth="1"/>
    <col min="8" max="8" width="7.83203125" style="8" customWidth="1"/>
    <col min="9" max="15" width="7.33203125" style="8" customWidth="1"/>
    <col min="16" max="23" width="8.33203125" style="8" customWidth="1"/>
    <col min="24" max="26" width="8.33203125" style="25" customWidth="1"/>
    <col min="27" max="28" width="8.33203125" style="8" customWidth="1"/>
    <col min="29" max="16384" width="8.83203125" style="8"/>
  </cols>
  <sheetData>
    <row r="1" spans="1:28">
      <c r="A1" s="35" t="s">
        <v>201</v>
      </c>
      <c r="B1" s="75" t="s">
        <v>568</v>
      </c>
      <c r="C1" s="75"/>
      <c r="D1" s="75"/>
      <c r="E1" s="75"/>
      <c r="F1" s="75"/>
      <c r="G1" s="75"/>
      <c r="H1" s="75"/>
      <c r="I1" s="74"/>
      <c r="O1" s="83" t="s">
        <v>565</v>
      </c>
    </row>
    <row r="2" spans="1:28" ht="13" thickBot="1"/>
    <row r="3" spans="1:28" ht="24">
      <c r="A3" s="34" t="s">
        <v>181</v>
      </c>
      <c r="B3" s="34" t="s">
        <v>402</v>
      </c>
      <c r="C3" s="34" t="s">
        <v>166</v>
      </c>
      <c r="D3" s="34" t="s">
        <v>167</v>
      </c>
      <c r="E3" s="34" t="s">
        <v>168</v>
      </c>
      <c r="F3" s="34" t="s">
        <v>169</v>
      </c>
      <c r="G3" s="34" t="s">
        <v>170</v>
      </c>
      <c r="H3" s="34" t="s">
        <v>403</v>
      </c>
      <c r="I3" s="34" t="s">
        <v>401</v>
      </c>
      <c r="J3" s="34" t="s">
        <v>171</v>
      </c>
      <c r="K3" s="34"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row>
    <row r="4" spans="1:28">
      <c r="A4" s="39" t="s">
        <v>182</v>
      </c>
      <c r="B4" s="2"/>
      <c r="C4" s="2"/>
      <c r="D4" s="2"/>
      <c r="E4" s="2"/>
      <c r="F4" s="2"/>
      <c r="G4" s="2"/>
      <c r="H4" s="2"/>
      <c r="I4" s="2"/>
      <c r="J4" s="2"/>
      <c r="K4" s="2"/>
      <c r="L4" s="2"/>
      <c r="M4" s="2"/>
      <c r="N4" s="2"/>
      <c r="O4" s="2"/>
      <c r="P4" s="2">
        <v>1</v>
      </c>
      <c r="Q4" s="2">
        <v>1</v>
      </c>
      <c r="R4" s="2">
        <v>1</v>
      </c>
      <c r="S4" s="2">
        <v>1</v>
      </c>
      <c r="T4" s="2">
        <v>1</v>
      </c>
      <c r="U4" s="2">
        <v>1</v>
      </c>
      <c r="V4" s="2">
        <v>1</v>
      </c>
      <c r="W4" s="2">
        <v>1</v>
      </c>
      <c r="X4" s="2">
        <v>2</v>
      </c>
      <c r="Y4" s="25">
        <v>2</v>
      </c>
      <c r="Z4" s="40">
        <v>0</v>
      </c>
      <c r="AA4" s="25">
        <v>0</v>
      </c>
      <c r="AB4" s="25">
        <v>1</v>
      </c>
    </row>
    <row r="5" spans="1:28">
      <c r="A5" s="39" t="s">
        <v>183</v>
      </c>
      <c r="B5" s="2"/>
      <c r="C5" s="2"/>
      <c r="D5" s="2"/>
      <c r="E5" s="2"/>
      <c r="F5" s="2"/>
      <c r="G5" s="2"/>
      <c r="H5" s="2"/>
      <c r="I5" s="2"/>
      <c r="J5" s="2"/>
      <c r="K5" s="2"/>
      <c r="L5" s="2"/>
      <c r="M5" s="2"/>
      <c r="N5" s="2">
        <v>3</v>
      </c>
      <c r="O5" s="2">
        <v>3</v>
      </c>
      <c r="P5" s="2">
        <v>3</v>
      </c>
      <c r="Q5" s="2">
        <v>3</v>
      </c>
      <c r="R5" s="2">
        <v>1</v>
      </c>
      <c r="S5" s="2">
        <v>2</v>
      </c>
      <c r="T5" s="2">
        <v>1</v>
      </c>
      <c r="U5" s="2">
        <v>1</v>
      </c>
      <c r="V5" s="2">
        <v>1</v>
      </c>
      <c r="W5" s="2">
        <v>1</v>
      </c>
      <c r="X5" s="2">
        <v>2</v>
      </c>
      <c r="Y5" s="25">
        <v>2</v>
      </c>
      <c r="Z5" s="40">
        <v>2</v>
      </c>
      <c r="AA5" s="25"/>
      <c r="AB5" s="25"/>
    </row>
    <row r="6" spans="1:28">
      <c r="A6" s="39" t="s">
        <v>184</v>
      </c>
      <c r="B6" s="2">
        <v>32</v>
      </c>
      <c r="C6" s="2">
        <v>29</v>
      </c>
      <c r="D6" s="2">
        <v>17</v>
      </c>
      <c r="E6" s="2">
        <v>18</v>
      </c>
      <c r="F6" s="2">
        <v>22</v>
      </c>
      <c r="G6" s="2">
        <v>20</v>
      </c>
      <c r="H6" s="2">
        <v>17</v>
      </c>
      <c r="I6" s="2">
        <v>24</v>
      </c>
      <c r="J6" s="2">
        <v>18</v>
      </c>
      <c r="K6" s="2">
        <v>10</v>
      </c>
      <c r="L6" s="2">
        <v>9</v>
      </c>
      <c r="M6" s="2">
        <v>17</v>
      </c>
      <c r="N6" s="2">
        <v>13</v>
      </c>
      <c r="O6" s="2">
        <v>16</v>
      </c>
      <c r="P6" s="2">
        <v>10</v>
      </c>
      <c r="Q6" s="2">
        <v>11</v>
      </c>
      <c r="R6" s="2">
        <v>9</v>
      </c>
      <c r="S6" s="2">
        <v>12</v>
      </c>
      <c r="T6" s="2">
        <v>14</v>
      </c>
      <c r="U6" s="2">
        <v>14</v>
      </c>
      <c r="V6" s="2">
        <v>14</v>
      </c>
      <c r="W6" s="2">
        <v>17</v>
      </c>
      <c r="X6" s="2">
        <v>18</v>
      </c>
      <c r="Y6" s="25">
        <v>20</v>
      </c>
      <c r="Z6" s="40">
        <v>15</v>
      </c>
      <c r="AA6" s="25">
        <v>15</v>
      </c>
      <c r="AB6" s="25">
        <v>19</v>
      </c>
    </row>
    <row r="7" spans="1:28">
      <c r="A7" s="39" t="s">
        <v>185</v>
      </c>
      <c r="B7" s="2">
        <v>76</v>
      </c>
      <c r="C7" s="2">
        <v>68</v>
      </c>
      <c r="D7" s="2">
        <v>59</v>
      </c>
      <c r="E7" s="2">
        <v>58</v>
      </c>
      <c r="F7" s="2">
        <v>79</v>
      </c>
      <c r="G7" s="2">
        <v>83</v>
      </c>
      <c r="H7" s="2">
        <v>75</v>
      </c>
      <c r="I7" s="2">
        <v>83</v>
      </c>
      <c r="J7" s="2">
        <v>56</v>
      </c>
      <c r="K7" s="2">
        <v>49</v>
      </c>
      <c r="L7" s="2">
        <v>56</v>
      </c>
      <c r="M7" s="2">
        <v>76</v>
      </c>
      <c r="N7" s="2">
        <v>65</v>
      </c>
      <c r="O7" s="2">
        <v>75</v>
      </c>
      <c r="P7" s="2">
        <v>76</v>
      </c>
      <c r="Q7" s="2">
        <v>72</v>
      </c>
      <c r="R7" s="2">
        <v>80</v>
      </c>
      <c r="S7" s="2">
        <v>75</v>
      </c>
      <c r="T7" s="2">
        <v>116</v>
      </c>
      <c r="U7" s="2">
        <v>126</v>
      </c>
      <c r="V7" s="2">
        <v>106</v>
      </c>
      <c r="W7" s="2">
        <v>103</v>
      </c>
      <c r="X7" s="2">
        <v>109</v>
      </c>
      <c r="Y7" s="25">
        <v>140</v>
      </c>
      <c r="Z7" s="40">
        <v>96</v>
      </c>
      <c r="AA7" s="25">
        <v>113</v>
      </c>
      <c r="AB7" s="25">
        <v>124</v>
      </c>
    </row>
    <row r="8" spans="1:28">
      <c r="A8" s="39" t="s">
        <v>186</v>
      </c>
      <c r="B8" s="2"/>
      <c r="C8" s="2"/>
      <c r="D8" s="2"/>
      <c r="E8" s="2">
        <v>1</v>
      </c>
      <c r="F8" s="2">
        <v>2</v>
      </c>
      <c r="G8" s="2">
        <v>1</v>
      </c>
      <c r="H8" s="2">
        <v>1</v>
      </c>
      <c r="I8" s="2">
        <v>2</v>
      </c>
      <c r="J8" s="2">
        <v>1</v>
      </c>
      <c r="K8" s="2">
        <v>2</v>
      </c>
      <c r="L8" s="2">
        <v>2</v>
      </c>
      <c r="M8" s="2">
        <v>1</v>
      </c>
      <c r="N8" s="2">
        <v>0</v>
      </c>
      <c r="O8" s="2">
        <v>0</v>
      </c>
      <c r="P8" s="2">
        <v>0</v>
      </c>
      <c r="Q8" s="2">
        <v>0</v>
      </c>
      <c r="R8" s="2">
        <v>0</v>
      </c>
      <c r="S8" s="2">
        <v>1</v>
      </c>
      <c r="T8" s="2">
        <v>1</v>
      </c>
      <c r="U8" s="2">
        <v>0</v>
      </c>
      <c r="V8" s="2">
        <v>1</v>
      </c>
      <c r="W8" s="2">
        <v>1</v>
      </c>
      <c r="X8" s="2">
        <v>1</v>
      </c>
      <c r="Y8" s="25">
        <v>1</v>
      </c>
      <c r="Z8" s="40">
        <v>2</v>
      </c>
      <c r="AA8" s="25">
        <v>0</v>
      </c>
      <c r="AB8" s="25">
        <v>2</v>
      </c>
    </row>
    <row r="9" spans="1:28">
      <c r="A9" s="39" t="s">
        <v>187</v>
      </c>
      <c r="B9" s="2"/>
      <c r="C9" s="2"/>
      <c r="D9" s="2"/>
      <c r="E9" s="2"/>
      <c r="F9" s="2"/>
      <c r="G9" s="2"/>
      <c r="H9" s="2"/>
      <c r="I9" s="2"/>
      <c r="J9" s="2"/>
      <c r="K9" s="2">
        <v>2</v>
      </c>
      <c r="L9" s="2">
        <v>3</v>
      </c>
      <c r="M9" s="2">
        <v>2</v>
      </c>
      <c r="N9" s="2">
        <v>6</v>
      </c>
      <c r="O9" s="2">
        <v>6</v>
      </c>
      <c r="P9" s="2"/>
      <c r="Q9" s="2"/>
      <c r="R9" s="2"/>
      <c r="S9" s="2"/>
      <c r="T9" s="2"/>
      <c r="U9" s="2"/>
      <c r="V9" s="2"/>
      <c r="W9" s="2"/>
      <c r="X9" s="2"/>
      <c r="Z9" s="40"/>
      <c r="AA9" s="25"/>
      <c r="AB9" s="25">
        <v>2</v>
      </c>
    </row>
    <row r="10" spans="1:28">
      <c r="A10" s="39" t="s">
        <v>188</v>
      </c>
      <c r="B10" s="2">
        <v>28</v>
      </c>
      <c r="C10" s="2">
        <v>21</v>
      </c>
      <c r="D10" s="2">
        <v>11</v>
      </c>
      <c r="E10" s="2">
        <v>14</v>
      </c>
      <c r="F10" s="2">
        <v>14</v>
      </c>
      <c r="G10" s="2">
        <v>19</v>
      </c>
      <c r="H10" s="2">
        <v>22</v>
      </c>
      <c r="I10" s="2">
        <v>18</v>
      </c>
      <c r="J10" s="2">
        <v>13</v>
      </c>
      <c r="K10" s="2">
        <v>14</v>
      </c>
      <c r="L10" s="2">
        <v>13</v>
      </c>
      <c r="M10" s="2">
        <v>20</v>
      </c>
      <c r="N10" s="2">
        <v>14</v>
      </c>
      <c r="O10" s="2">
        <v>13</v>
      </c>
      <c r="P10" s="2">
        <v>14</v>
      </c>
      <c r="Q10" s="2">
        <v>17</v>
      </c>
      <c r="R10" s="2">
        <v>19</v>
      </c>
      <c r="S10" s="2">
        <v>20</v>
      </c>
      <c r="T10" s="2">
        <v>35</v>
      </c>
      <c r="U10" s="2">
        <v>33</v>
      </c>
      <c r="V10" s="2">
        <v>34</v>
      </c>
      <c r="W10" s="2">
        <v>38</v>
      </c>
      <c r="X10" s="2">
        <v>37</v>
      </c>
      <c r="Y10" s="25">
        <v>39</v>
      </c>
      <c r="Z10" s="40">
        <v>33</v>
      </c>
      <c r="AA10" s="25">
        <v>25</v>
      </c>
      <c r="AB10" s="25">
        <v>27</v>
      </c>
    </row>
    <row r="11" spans="1:28">
      <c r="A11" s="39" t="s">
        <v>189</v>
      </c>
      <c r="B11" s="2">
        <v>2</v>
      </c>
      <c r="C11" s="2">
        <v>2</v>
      </c>
      <c r="D11" s="2">
        <v>1</v>
      </c>
      <c r="E11" s="2">
        <v>3</v>
      </c>
      <c r="F11" s="2">
        <v>2</v>
      </c>
      <c r="G11" s="2">
        <v>3</v>
      </c>
      <c r="H11" s="2">
        <v>1</v>
      </c>
      <c r="I11" s="2">
        <v>1</v>
      </c>
      <c r="J11" s="2">
        <v>2</v>
      </c>
      <c r="K11" s="2">
        <v>2</v>
      </c>
      <c r="L11" s="2">
        <v>2</v>
      </c>
      <c r="M11" s="2">
        <v>3</v>
      </c>
      <c r="N11" s="2">
        <v>3</v>
      </c>
      <c r="O11" s="2">
        <v>4</v>
      </c>
      <c r="P11" s="2">
        <v>2</v>
      </c>
      <c r="Q11" s="2">
        <v>2</v>
      </c>
      <c r="R11" s="2">
        <v>3</v>
      </c>
      <c r="S11" s="2">
        <v>3</v>
      </c>
      <c r="T11" s="2">
        <v>5</v>
      </c>
      <c r="U11" s="2">
        <v>7</v>
      </c>
      <c r="V11" s="2">
        <v>8</v>
      </c>
      <c r="W11" s="2">
        <v>8</v>
      </c>
      <c r="X11" s="2">
        <v>7</v>
      </c>
      <c r="Y11" s="25">
        <v>3</v>
      </c>
      <c r="Z11" s="40">
        <v>1</v>
      </c>
      <c r="AA11" s="25">
        <v>2</v>
      </c>
      <c r="AB11" s="25">
        <v>3</v>
      </c>
    </row>
    <row r="12" spans="1:28">
      <c r="A12" s="39" t="s">
        <v>190</v>
      </c>
      <c r="B12" s="2">
        <v>18</v>
      </c>
      <c r="C12" s="2">
        <v>17</v>
      </c>
      <c r="D12" s="2">
        <v>14</v>
      </c>
      <c r="E12" s="2">
        <v>16</v>
      </c>
      <c r="F12" s="2">
        <v>17</v>
      </c>
      <c r="G12" s="2">
        <v>17</v>
      </c>
      <c r="H12" s="2">
        <v>13</v>
      </c>
      <c r="I12" s="2">
        <v>7</v>
      </c>
      <c r="J12" s="2">
        <v>5</v>
      </c>
      <c r="K12" s="2">
        <v>12</v>
      </c>
      <c r="L12" s="2">
        <v>5</v>
      </c>
      <c r="M12" s="2">
        <v>12</v>
      </c>
      <c r="N12" s="2">
        <v>9</v>
      </c>
      <c r="O12" s="2">
        <v>10</v>
      </c>
      <c r="P12" s="2">
        <v>9</v>
      </c>
      <c r="Q12" s="2">
        <v>8</v>
      </c>
      <c r="R12" s="2">
        <v>10</v>
      </c>
      <c r="S12" s="2">
        <v>12</v>
      </c>
      <c r="T12" s="2">
        <v>10</v>
      </c>
      <c r="U12" s="2">
        <v>7</v>
      </c>
      <c r="V12" s="2">
        <v>6</v>
      </c>
      <c r="W12" s="2">
        <v>7</v>
      </c>
      <c r="X12" s="2">
        <v>7</v>
      </c>
      <c r="Y12" s="25">
        <v>8</v>
      </c>
      <c r="Z12" s="40">
        <v>4</v>
      </c>
      <c r="AA12" s="25">
        <v>4</v>
      </c>
      <c r="AB12" s="25">
        <v>6</v>
      </c>
    </row>
    <row r="13" spans="1:28">
      <c r="A13" s="39" t="s">
        <v>191</v>
      </c>
      <c r="B13" s="2"/>
      <c r="C13" s="2"/>
      <c r="D13" s="2"/>
      <c r="E13" s="2">
        <v>0</v>
      </c>
      <c r="F13" s="2">
        <v>0</v>
      </c>
      <c r="G13" s="2">
        <v>0</v>
      </c>
      <c r="H13" s="2">
        <v>0</v>
      </c>
      <c r="I13" s="2">
        <v>0</v>
      </c>
      <c r="J13" s="2">
        <v>0</v>
      </c>
      <c r="K13" s="2">
        <v>0</v>
      </c>
      <c r="L13" s="2">
        <v>1</v>
      </c>
      <c r="M13" s="2">
        <v>1</v>
      </c>
      <c r="N13" s="2">
        <v>0</v>
      </c>
      <c r="O13" s="2">
        <v>0</v>
      </c>
      <c r="P13" s="2">
        <v>0</v>
      </c>
      <c r="Q13" s="2">
        <v>0</v>
      </c>
      <c r="R13" s="2">
        <v>0</v>
      </c>
      <c r="S13" s="2">
        <v>0</v>
      </c>
      <c r="T13" s="2">
        <v>1</v>
      </c>
      <c r="U13" s="2">
        <v>0</v>
      </c>
      <c r="V13" s="2">
        <v>0</v>
      </c>
      <c r="W13" s="2">
        <v>1</v>
      </c>
      <c r="X13" s="2">
        <v>2</v>
      </c>
      <c r="Y13" s="25">
        <v>5</v>
      </c>
      <c r="Z13" s="40">
        <v>6</v>
      </c>
      <c r="AA13" s="25">
        <v>5</v>
      </c>
      <c r="AB13" s="25">
        <v>7</v>
      </c>
    </row>
    <row r="14" spans="1:28">
      <c r="A14" s="39" t="s">
        <v>192</v>
      </c>
      <c r="B14" s="2">
        <v>117</v>
      </c>
      <c r="C14" s="2">
        <v>109</v>
      </c>
      <c r="D14" s="2">
        <v>74</v>
      </c>
      <c r="E14" s="2">
        <v>76</v>
      </c>
      <c r="F14" s="2">
        <v>96</v>
      </c>
      <c r="G14" s="2">
        <v>92</v>
      </c>
      <c r="H14" s="2">
        <v>86</v>
      </c>
      <c r="I14" s="2">
        <v>84</v>
      </c>
      <c r="J14" s="2">
        <v>63</v>
      </c>
      <c r="K14" s="2">
        <v>68</v>
      </c>
      <c r="L14" s="2">
        <v>70</v>
      </c>
      <c r="M14" s="2">
        <v>73</v>
      </c>
      <c r="N14" s="2">
        <v>68</v>
      </c>
      <c r="O14" s="2">
        <v>68</v>
      </c>
      <c r="P14" s="2">
        <v>62</v>
      </c>
      <c r="Q14" s="2">
        <v>62</v>
      </c>
      <c r="R14" s="2">
        <v>57</v>
      </c>
      <c r="S14" s="2">
        <v>59</v>
      </c>
      <c r="T14" s="2">
        <v>78</v>
      </c>
      <c r="U14" s="2">
        <v>85</v>
      </c>
      <c r="V14" s="2">
        <v>76</v>
      </c>
      <c r="W14" s="2">
        <v>71</v>
      </c>
      <c r="X14" s="2">
        <v>75</v>
      </c>
      <c r="Y14" s="25">
        <v>88</v>
      </c>
      <c r="Z14" s="40">
        <v>68</v>
      </c>
      <c r="AA14" s="25">
        <v>64</v>
      </c>
      <c r="AB14" s="25">
        <v>75</v>
      </c>
    </row>
    <row r="15" spans="1:28">
      <c r="A15" s="39" t="s">
        <v>193</v>
      </c>
      <c r="B15" s="2"/>
      <c r="C15" s="2"/>
      <c r="D15" s="2"/>
      <c r="E15" s="2"/>
      <c r="F15" s="2"/>
      <c r="G15" s="2">
        <v>1</v>
      </c>
      <c r="H15" s="2">
        <v>0</v>
      </c>
      <c r="I15" s="2">
        <v>1</v>
      </c>
      <c r="J15" s="2">
        <v>0</v>
      </c>
      <c r="K15" s="2">
        <v>0</v>
      </c>
      <c r="L15" s="2">
        <v>1</v>
      </c>
      <c r="M15" s="2">
        <v>1</v>
      </c>
      <c r="N15" s="2">
        <v>3</v>
      </c>
      <c r="O15" s="2">
        <v>2</v>
      </c>
      <c r="P15" s="2">
        <v>1</v>
      </c>
      <c r="Q15" s="2">
        <v>2</v>
      </c>
      <c r="R15" s="2">
        <v>1</v>
      </c>
      <c r="S15" s="2">
        <v>2</v>
      </c>
      <c r="T15" s="2">
        <v>4</v>
      </c>
      <c r="U15" s="2">
        <v>2</v>
      </c>
      <c r="V15" s="2">
        <v>2</v>
      </c>
      <c r="W15" s="2">
        <v>3</v>
      </c>
      <c r="X15" s="2">
        <v>3</v>
      </c>
      <c r="Y15" s="25">
        <v>3</v>
      </c>
      <c r="Z15" s="40">
        <v>3</v>
      </c>
      <c r="AA15" s="25">
        <v>3</v>
      </c>
      <c r="AB15" s="25">
        <v>6</v>
      </c>
    </row>
    <row r="16" spans="1:28">
      <c r="A16" s="39" t="s">
        <v>194</v>
      </c>
      <c r="B16" s="2">
        <v>4</v>
      </c>
      <c r="C16" s="2">
        <v>3</v>
      </c>
      <c r="D16" s="2">
        <v>2</v>
      </c>
      <c r="E16" s="2">
        <v>2</v>
      </c>
      <c r="F16" s="2">
        <v>2</v>
      </c>
      <c r="G16" s="2">
        <v>3</v>
      </c>
      <c r="H16" s="2">
        <v>2</v>
      </c>
      <c r="I16" s="2">
        <v>2</v>
      </c>
      <c r="J16" s="2">
        <v>2</v>
      </c>
      <c r="K16" s="2">
        <v>1</v>
      </c>
      <c r="L16" s="2">
        <v>5</v>
      </c>
      <c r="M16" s="2">
        <v>4</v>
      </c>
      <c r="N16" s="2">
        <v>4</v>
      </c>
      <c r="O16" s="2">
        <v>2</v>
      </c>
      <c r="P16" s="2">
        <v>2</v>
      </c>
      <c r="Q16" s="2">
        <v>2</v>
      </c>
      <c r="R16" s="2">
        <v>2</v>
      </c>
      <c r="S16" s="2">
        <v>2</v>
      </c>
      <c r="T16" s="2">
        <v>8</v>
      </c>
      <c r="U16" s="2">
        <v>9</v>
      </c>
      <c r="V16" s="2">
        <v>10</v>
      </c>
      <c r="W16" s="2">
        <v>8</v>
      </c>
      <c r="X16" s="2">
        <v>11</v>
      </c>
      <c r="Y16" s="25">
        <v>12</v>
      </c>
      <c r="Z16" s="40">
        <v>10</v>
      </c>
      <c r="AA16" s="25">
        <v>12</v>
      </c>
      <c r="AB16" s="25">
        <v>17</v>
      </c>
    </row>
    <row r="17" spans="1:28">
      <c r="A17" s="39" t="s">
        <v>195</v>
      </c>
      <c r="B17" s="2"/>
      <c r="C17" s="2"/>
      <c r="D17" s="2"/>
      <c r="E17" s="2"/>
      <c r="F17" s="2"/>
      <c r="G17" s="2"/>
      <c r="H17" s="2"/>
      <c r="I17" s="2"/>
      <c r="J17" s="2"/>
      <c r="K17" s="2"/>
      <c r="L17" s="2"/>
      <c r="M17" s="2"/>
      <c r="N17" s="2">
        <v>1</v>
      </c>
      <c r="O17" s="2">
        <v>1</v>
      </c>
      <c r="P17" s="2">
        <v>0</v>
      </c>
      <c r="Q17" s="2">
        <v>0</v>
      </c>
      <c r="R17" s="2">
        <v>1</v>
      </c>
      <c r="S17" s="2">
        <v>0</v>
      </c>
      <c r="T17" s="2">
        <v>0</v>
      </c>
      <c r="U17" s="2">
        <v>1</v>
      </c>
      <c r="V17" s="2">
        <v>1</v>
      </c>
      <c r="W17" s="2">
        <v>2</v>
      </c>
      <c r="X17" s="2">
        <v>3</v>
      </c>
      <c r="Y17" s="25">
        <v>3</v>
      </c>
      <c r="Z17" s="40">
        <v>2</v>
      </c>
      <c r="AA17" s="25">
        <v>4</v>
      </c>
      <c r="AB17" s="25">
        <v>7</v>
      </c>
    </row>
    <row r="18" spans="1:28">
      <c r="A18" s="39" t="s">
        <v>196</v>
      </c>
      <c r="B18" s="2"/>
      <c r="C18" s="2"/>
      <c r="D18" s="2"/>
      <c r="E18" s="2"/>
      <c r="F18" s="2"/>
      <c r="G18" s="2"/>
      <c r="H18" s="2"/>
      <c r="I18" s="2"/>
      <c r="J18" s="2"/>
      <c r="K18" s="2"/>
      <c r="L18" s="2"/>
      <c r="M18" s="2"/>
      <c r="N18" s="2">
        <v>1</v>
      </c>
      <c r="O18" s="2">
        <v>1</v>
      </c>
      <c r="P18" s="2">
        <v>2</v>
      </c>
      <c r="Q18" s="2">
        <v>1</v>
      </c>
      <c r="R18" s="2">
        <v>1</v>
      </c>
      <c r="S18" s="2">
        <v>1</v>
      </c>
      <c r="T18" s="2">
        <v>2</v>
      </c>
      <c r="U18" s="2">
        <v>3</v>
      </c>
      <c r="V18" s="2">
        <v>2</v>
      </c>
      <c r="W18" s="2">
        <v>3</v>
      </c>
      <c r="X18" s="2">
        <v>1</v>
      </c>
      <c r="Y18" s="25">
        <v>2</v>
      </c>
      <c r="Z18" s="40">
        <v>0</v>
      </c>
      <c r="AA18" s="25">
        <v>0</v>
      </c>
      <c r="AB18" s="25">
        <v>0</v>
      </c>
    </row>
    <row r="19" spans="1:28" ht="12.75" customHeight="1">
      <c r="A19" s="39" t="s">
        <v>197</v>
      </c>
      <c r="B19" s="2"/>
      <c r="C19" s="2"/>
      <c r="D19" s="2"/>
      <c r="E19" s="2"/>
      <c r="F19" s="2"/>
      <c r="G19" s="2"/>
      <c r="H19" s="2"/>
      <c r="I19" s="2"/>
      <c r="J19" s="2"/>
      <c r="K19" s="2"/>
      <c r="L19" s="2"/>
      <c r="M19" s="2"/>
      <c r="N19" s="2"/>
      <c r="O19" s="2"/>
      <c r="P19" s="2">
        <v>35</v>
      </c>
      <c r="Q19" s="2">
        <v>36</v>
      </c>
      <c r="R19" s="2">
        <v>20</v>
      </c>
      <c r="S19" s="2">
        <v>36</v>
      </c>
      <c r="T19" s="2">
        <v>49</v>
      </c>
      <c r="U19" s="2">
        <v>46</v>
      </c>
      <c r="V19" s="2">
        <v>49</v>
      </c>
      <c r="W19" s="2">
        <v>56</v>
      </c>
      <c r="X19" s="2">
        <v>68</v>
      </c>
      <c r="Y19" s="25">
        <v>93</v>
      </c>
      <c r="Z19" s="40">
        <v>68</v>
      </c>
      <c r="AA19" s="25">
        <v>80</v>
      </c>
      <c r="AB19" s="25">
        <v>76</v>
      </c>
    </row>
    <row r="20" spans="1:28" ht="12.75" customHeight="1">
      <c r="A20" s="39" t="s">
        <v>380</v>
      </c>
      <c r="B20" s="2"/>
      <c r="C20" s="2"/>
      <c r="D20" s="2"/>
      <c r="E20" s="2"/>
      <c r="F20" s="2"/>
      <c r="G20" s="2"/>
      <c r="H20" s="2"/>
      <c r="I20" s="2"/>
      <c r="J20" s="2"/>
      <c r="K20" s="2"/>
      <c r="L20" s="2"/>
      <c r="M20" s="2"/>
      <c r="N20" s="2"/>
      <c r="O20" s="2"/>
      <c r="P20" s="2"/>
      <c r="Q20" s="2"/>
      <c r="R20" s="2"/>
      <c r="S20" s="2"/>
      <c r="T20" s="2"/>
      <c r="U20" s="2"/>
      <c r="V20" s="2">
        <v>17</v>
      </c>
      <c r="W20" s="2">
        <v>22</v>
      </c>
      <c r="X20" s="2">
        <v>27</v>
      </c>
      <c r="Y20" s="25">
        <v>28</v>
      </c>
      <c r="Z20" s="40">
        <v>32</v>
      </c>
      <c r="AA20" s="25">
        <v>27</v>
      </c>
      <c r="AB20" s="25">
        <v>35</v>
      </c>
    </row>
    <row r="21" spans="1:28">
      <c r="A21" s="39" t="s">
        <v>198</v>
      </c>
      <c r="B21" s="2">
        <v>128</v>
      </c>
      <c r="C21" s="2">
        <v>130</v>
      </c>
      <c r="D21" s="2">
        <v>86</v>
      </c>
      <c r="E21" s="2">
        <v>100</v>
      </c>
      <c r="F21" s="2">
        <v>137</v>
      </c>
      <c r="G21" s="2">
        <v>139</v>
      </c>
      <c r="H21" s="2">
        <v>131</v>
      </c>
      <c r="I21" s="2">
        <v>142</v>
      </c>
      <c r="J21" s="2">
        <v>109</v>
      </c>
      <c r="K21" s="2"/>
      <c r="L21" s="2"/>
      <c r="M21" s="2"/>
      <c r="N21" s="2"/>
      <c r="O21" s="2"/>
      <c r="P21" s="2"/>
      <c r="Q21" s="2"/>
      <c r="R21" s="2"/>
      <c r="S21" s="2"/>
      <c r="T21" s="2"/>
      <c r="U21" s="2"/>
      <c r="V21" s="2"/>
      <c r="W21" s="2">
        <v>78</v>
      </c>
      <c r="X21" s="2">
        <v>72</v>
      </c>
      <c r="Y21" s="25">
        <v>70</v>
      </c>
      <c r="Z21" s="40">
        <v>56</v>
      </c>
      <c r="AA21" s="40">
        <v>48</v>
      </c>
      <c r="AB21" s="25">
        <v>49</v>
      </c>
    </row>
    <row r="22" spans="1:28" ht="12.75" customHeight="1">
      <c r="A22" s="41" t="s">
        <v>556</v>
      </c>
      <c r="B22" s="2"/>
      <c r="C22" s="2"/>
      <c r="D22" s="2"/>
      <c r="E22" s="2"/>
      <c r="F22" s="2"/>
      <c r="G22" s="2"/>
      <c r="H22" s="2"/>
      <c r="I22" s="2"/>
      <c r="J22" s="2"/>
      <c r="K22" s="2"/>
      <c r="L22" s="2"/>
      <c r="M22" s="2"/>
      <c r="N22" s="2"/>
      <c r="O22" s="2"/>
      <c r="P22" s="2"/>
      <c r="Q22" s="2"/>
      <c r="R22" s="2"/>
      <c r="S22" s="2"/>
      <c r="T22" s="2"/>
      <c r="U22" s="2"/>
      <c r="V22" s="2"/>
      <c r="W22" s="2"/>
      <c r="X22" s="2"/>
      <c r="AA22" s="25"/>
      <c r="AB22" s="25"/>
    </row>
    <row r="23" spans="1:28" ht="12.75" customHeight="1">
      <c r="A23" s="8" t="s">
        <v>2</v>
      </c>
      <c r="E23" s="2"/>
      <c r="F23" s="2"/>
      <c r="G23" s="2"/>
      <c r="H23" s="2"/>
      <c r="I23" s="2"/>
      <c r="J23" s="2"/>
      <c r="K23" s="2"/>
      <c r="L23" s="2"/>
      <c r="M23" s="2"/>
      <c r="N23" s="2"/>
      <c r="O23" s="2"/>
      <c r="P23" s="2"/>
      <c r="Q23" s="2"/>
      <c r="R23" s="2"/>
      <c r="S23" s="2"/>
      <c r="T23" s="2"/>
      <c r="U23" s="2"/>
      <c r="V23" s="2"/>
      <c r="W23" s="2"/>
      <c r="X23" s="25">
        <v>1</v>
      </c>
      <c r="Y23" s="25">
        <v>1</v>
      </c>
      <c r="Z23" s="40">
        <v>1</v>
      </c>
      <c r="AA23" s="25">
        <v>0</v>
      </c>
      <c r="AB23" s="25">
        <v>0</v>
      </c>
    </row>
    <row r="24" spans="1:28" ht="12.75" customHeight="1">
      <c r="A24" s="8" t="s">
        <v>3</v>
      </c>
      <c r="E24" s="2"/>
      <c r="F24" s="2"/>
      <c r="G24" s="2"/>
      <c r="H24" s="2"/>
      <c r="I24" s="2"/>
      <c r="J24" s="2"/>
      <c r="K24" s="2"/>
      <c r="L24" s="2"/>
      <c r="M24" s="2"/>
      <c r="N24" s="2"/>
      <c r="O24" s="2"/>
      <c r="P24" s="2"/>
      <c r="Q24" s="2"/>
      <c r="R24" s="2"/>
      <c r="S24" s="2"/>
      <c r="T24" s="2"/>
      <c r="U24" s="2"/>
      <c r="V24" s="2"/>
      <c r="W24" s="2"/>
      <c r="X24" s="25">
        <v>1</v>
      </c>
      <c r="Y24" s="25">
        <v>2</v>
      </c>
      <c r="Z24" s="40">
        <v>3</v>
      </c>
      <c r="AA24" s="25">
        <v>3</v>
      </c>
      <c r="AB24" s="25">
        <v>6</v>
      </c>
    </row>
    <row r="25" spans="1:28" ht="12.75" customHeight="1">
      <c r="A25" s="8" t="s">
        <v>4</v>
      </c>
      <c r="E25" s="2"/>
      <c r="F25" s="2"/>
      <c r="G25" s="2"/>
      <c r="H25" s="2"/>
      <c r="I25" s="2"/>
      <c r="J25" s="2"/>
      <c r="K25" s="2"/>
      <c r="L25" s="2"/>
      <c r="M25" s="2"/>
      <c r="N25" s="2"/>
      <c r="O25" s="2"/>
      <c r="P25" s="2"/>
      <c r="Q25" s="2"/>
      <c r="R25" s="2"/>
      <c r="S25" s="2"/>
      <c r="T25" s="2"/>
      <c r="U25" s="2"/>
      <c r="V25" s="2"/>
      <c r="W25" s="2"/>
      <c r="X25" s="25">
        <v>2</v>
      </c>
      <c r="Y25" s="25">
        <v>2</v>
      </c>
      <c r="Z25" s="40">
        <v>4</v>
      </c>
      <c r="AA25" s="25">
        <v>4</v>
      </c>
      <c r="AB25" s="25">
        <v>6</v>
      </c>
    </row>
    <row r="26" spans="1:28" ht="12.75" customHeight="1">
      <c r="A26" s="18" t="s">
        <v>554</v>
      </c>
      <c r="B26" s="18"/>
      <c r="C26" s="18"/>
      <c r="D26" s="18"/>
      <c r="E26" s="2"/>
      <c r="F26" s="2"/>
      <c r="G26" s="2"/>
      <c r="H26" s="2"/>
      <c r="I26" s="2"/>
      <c r="J26" s="2"/>
      <c r="K26" s="2"/>
      <c r="L26" s="2"/>
      <c r="M26" s="2"/>
      <c r="N26" s="2"/>
      <c r="O26" s="2"/>
      <c r="P26" s="2"/>
      <c r="Q26" s="2"/>
      <c r="R26" s="2"/>
      <c r="S26" s="2"/>
      <c r="T26" s="2"/>
      <c r="U26" s="2"/>
      <c r="V26" s="2"/>
      <c r="W26" s="2"/>
      <c r="X26" s="42"/>
      <c r="Y26" s="42"/>
      <c r="Z26" s="2"/>
      <c r="AA26" s="42">
        <v>3</v>
      </c>
      <c r="AB26" s="25">
        <v>2</v>
      </c>
    </row>
    <row r="27" spans="1:28" ht="12.75" customHeight="1">
      <c r="A27" s="18" t="s">
        <v>9</v>
      </c>
      <c r="B27" s="18"/>
      <c r="C27" s="18"/>
      <c r="D27" s="18"/>
      <c r="E27" s="2"/>
      <c r="F27" s="2"/>
      <c r="G27" s="2"/>
      <c r="H27" s="2"/>
      <c r="I27" s="2"/>
      <c r="J27" s="2"/>
      <c r="K27" s="2"/>
      <c r="L27" s="2"/>
      <c r="M27" s="2"/>
      <c r="N27" s="2"/>
      <c r="O27" s="2"/>
      <c r="P27" s="2"/>
      <c r="Q27" s="2"/>
      <c r="R27" s="2"/>
      <c r="S27" s="2"/>
      <c r="T27" s="2"/>
      <c r="U27" s="2"/>
      <c r="V27" s="2"/>
      <c r="W27" s="2"/>
      <c r="X27" s="42">
        <v>2</v>
      </c>
      <c r="Y27" s="42">
        <v>4</v>
      </c>
      <c r="Z27" s="2">
        <v>5</v>
      </c>
      <c r="AA27" s="42">
        <v>4</v>
      </c>
      <c r="AB27" s="25">
        <v>5</v>
      </c>
    </row>
    <row r="28" spans="1:28">
      <c r="A28" s="18" t="s">
        <v>6</v>
      </c>
      <c r="B28" s="18"/>
      <c r="C28" s="18"/>
      <c r="D28" s="18"/>
      <c r="E28" s="18"/>
      <c r="F28" s="18"/>
      <c r="G28" s="18"/>
      <c r="H28" s="18"/>
      <c r="I28" s="18"/>
      <c r="J28" s="18"/>
      <c r="K28" s="18"/>
      <c r="L28" s="18"/>
      <c r="M28" s="18"/>
      <c r="N28" s="18"/>
      <c r="O28" s="18"/>
      <c r="P28" s="18"/>
      <c r="Q28" s="18"/>
      <c r="R28" s="18"/>
      <c r="S28" s="18"/>
      <c r="T28" s="18"/>
      <c r="U28" s="18"/>
      <c r="V28" s="18"/>
      <c r="W28" s="18"/>
      <c r="X28" s="42">
        <v>3</v>
      </c>
      <c r="Y28" s="42">
        <v>2</v>
      </c>
      <c r="Z28" s="2">
        <v>1</v>
      </c>
      <c r="AA28" s="42">
        <v>2</v>
      </c>
      <c r="AB28" s="25">
        <v>2</v>
      </c>
    </row>
    <row r="29" spans="1:28">
      <c r="A29" s="18" t="s">
        <v>7</v>
      </c>
      <c r="B29" s="18"/>
      <c r="C29" s="18"/>
      <c r="D29" s="18"/>
      <c r="E29" s="18"/>
      <c r="F29" s="18"/>
      <c r="G29" s="18"/>
      <c r="H29" s="18"/>
      <c r="I29" s="18"/>
      <c r="J29" s="18"/>
      <c r="K29" s="18"/>
      <c r="L29" s="18"/>
      <c r="M29" s="18"/>
      <c r="N29" s="18"/>
      <c r="O29" s="18"/>
      <c r="P29" s="18"/>
      <c r="Q29" s="18"/>
      <c r="R29" s="18"/>
      <c r="S29" s="18"/>
      <c r="T29" s="18"/>
      <c r="U29" s="18"/>
      <c r="V29" s="18"/>
      <c r="W29" s="18"/>
      <c r="X29" s="42">
        <v>3</v>
      </c>
      <c r="Y29" s="42">
        <v>2</v>
      </c>
      <c r="Z29" s="2">
        <v>0</v>
      </c>
      <c r="AA29" s="42">
        <v>0</v>
      </c>
      <c r="AB29" s="25">
        <v>1</v>
      </c>
    </row>
    <row r="30" spans="1:28" ht="13" thickBot="1">
      <c r="A30" s="27" t="s">
        <v>555</v>
      </c>
      <c r="B30" s="27"/>
      <c r="C30" s="27"/>
      <c r="D30" s="27"/>
      <c r="E30" s="27"/>
      <c r="F30" s="27"/>
      <c r="G30" s="27"/>
      <c r="H30" s="27"/>
      <c r="I30" s="27"/>
      <c r="J30" s="27"/>
      <c r="K30" s="27"/>
      <c r="L30" s="27"/>
      <c r="M30" s="27"/>
      <c r="N30" s="27"/>
      <c r="O30" s="27"/>
      <c r="P30" s="27"/>
      <c r="Q30" s="27"/>
      <c r="R30" s="27"/>
      <c r="S30" s="27"/>
      <c r="T30" s="27"/>
      <c r="U30" s="27"/>
      <c r="V30" s="27"/>
      <c r="W30" s="27"/>
      <c r="X30" s="26"/>
      <c r="Y30" s="26"/>
      <c r="Z30" s="3"/>
      <c r="AA30" s="26">
        <v>88</v>
      </c>
      <c r="AB30" s="26">
        <v>130</v>
      </c>
    </row>
    <row r="31" spans="1:28">
      <c r="A31" s="39"/>
      <c r="B31" s="2"/>
      <c r="C31" s="2"/>
      <c r="D31" s="2"/>
      <c r="E31" s="2"/>
      <c r="F31" s="2"/>
      <c r="G31" s="2"/>
      <c r="H31" s="2"/>
      <c r="I31" s="2"/>
      <c r="J31" s="2"/>
      <c r="K31" s="2"/>
      <c r="L31" s="2"/>
      <c r="M31" s="2"/>
      <c r="N31" s="2"/>
      <c r="O31" s="2"/>
      <c r="P31" s="2"/>
      <c r="Q31" s="2"/>
      <c r="R31" s="2"/>
      <c r="S31" s="2"/>
      <c r="T31" s="2"/>
      <c r="U31" s="2"/>
      <c r="V31" s="2"/>
      <c r="W31" s="2"/>
      <c r="X31" s="2"/>
      <c r="Y31" s="42"/>
      <c r="Z31" s="42"/>
    </row>
    <row r="32" spans="1:28" ht="24.75" customHeight="1">
      <c r="B32" s="191" t="s">
        <v>690</v>
      </c>
      <c r="C32" s="191"/>
      <c r="D32" s="191"/>
      <c r="E32" s="191"/>
      <c r="F32" s="191"/>
      <c r="G32" s="191"/>
      <c r="H32" s="191"/>
      <c r="I32" s="191"/>
      <c r="J32" s="191"/>
      <c r="K32" s="191"/>
      <c r="L32" s="191"/>
      <c r="M32" s="191"/>
      <c r="N32" s="191"/>
      <c r="O32" s="189"/>
      <c r="P32" s="189"/>
      <c r="Q32" s="189"/>
      <c r="R32" s="189"/>
      <c r="S32" s="189"/>
      <c r="T32" s="189"/>
      <c r="U32" s="189"/>
      <c r="V32" s="189"/>
      <c r="W32" s="189"/>
      <c r="X32" s="189"/>
      <c r="Y32" s="189"/>
      <c r="Z32" s="189"/>
      <c r="AA32" s="189"/>
      <c r="AB32" s="189"/>
    </row>
    <row r="33" spans="2:28" ht="12.75" customHeight="1">
      <c r="B33" s="87"/>
      <c r="C33" s="87"/>
      <c r="D33" s="87"/>
      <c r="E33" s="87"/>
      <c r="F33" s="87"/>
      <c r="G33" s="87"/>
      <c r="H33" s="87"/>
      <c r="I33" s="87"/>
      <c r="J33" s="87"/>
      <c r="K33" s="87"/>
      <c r="L33" s="87"/>
      <c r="M33" s="87"/>
      <c r="N33" s="87"/>
      <c r="O33" s="87"/>
      <c r="P33" s="87"/>
    </row>
    <row r="34" spans="2:28" ht="87" customHeight="1">
      <c r="B34" s="162" t="s">
        <v>530</v>
      </c>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row>
  </sheetData>
  <mergeCells count="4">
    <mergeCell ref="B32:N32"/>
    <mergeCell ref="B34:N34"/>
    <mergeCell ref="O32:AB32"/>
    <mergeCell ref="O34:AB34"/>
  </mergeCells>
  <phoneticPr fontId="0" type="noConversion"/>
  <pageMargins left="0.75" right="0.75" top="1" bottom="1" header="0.5" footer="0.5"/>
  <pageSetup scale="87" fitToWidth="2" orientation="landscape" cellComments="atEnd"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34" man="1"/>
  </colBreaks>
  <legacyDrawingHF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C38"/>
  <sheetViews>
    <sheetView view="pageLayout" topLeftCell="O22" zoomScaleSheetLayoutView="70" workbookViewId="0">
      <selection activeCell="H57" sqref="H57"/>
    </sheetView>
  </sheetViews>
  <sheetFormatPr baseColWidth="10" defaultColWidth="8.83203125" defaultRowHeight="12" x14ac:dyDescent="0"/>
  <cols>
    <col min="1" max="1" width="23.1640625" style="8" bestFit="1" customWidth="1"/>
    <col min="2" max="10" width="7.33203125" style="8" customWidth="1"/>
    <col min="11" max="11" width="6" style="8" customWidth="1"/>
    <col min="12" max="23" width="7.33203125" style="8" customWidth="1"/>
    <col min="24" max="26" width="7.33203125" style="25" customWidth="1"/>
    <col min="27" max="29" width="7.33203125" style="8" customWidth="1"/>
    <col min="30" max="16384" width="8.83203125" style="8"/>
  </cols>
  <sheetData>
    <row r="1" spans="1:29">
      <c r="A1" s="8" t="s">
        <v>202</v>
      </c>
      <c r="B1" s="75" t="s">
        <v>631</v>
      </c>
      <c r="C1" s="75"/>
      <c r="D1" s="75"/>
      <c r="E1" s="75"/>
      <c r="F1" s="75"/>
      <c r="G1" s="75"/>
      <c r="H1" s="75"/>
      <c r="I1" s="75"/>
      <c r="O1" s="83" t="s">
        <v>631</v>
      </c>
    </row>
    <row r="2" spans="1:29" ht="13" thickBot="1"/>
    <row r="3" spans="1:29" ht="24">
      <c r="A3" s="72" t="s">
        <v>181</v>
      </c>
      <c r="B3" s="34" t="s">
        <v>402</v>
      </c>
      <c r="C3" s="34" t="s">
        <v>166</v>
      </c>
      <c r="D3" s="34" t="s">
        <v>167</v>
      </c>
      <c r="E3" s="34" t="s">
        <v>168</v>
      </c>
      <c r="F3" s="34" t="s">
        <v>169</v>
      </c>
      <c r="G3" s="34" t="s">
        <v>170</v>
      </c>
      <c r="H3" s="34" t="s">
        <v>403</v>
      </c>
      <c r="I3" s="34" t="s">
        <v>401</v>
      </c>
      <c r="J3" s="34" t="s">
        <v>171</v>
      </c>
      <c r="K3" s="34"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c r="AC3" s="34" t="s">
        <v>626</v>
      </c>
    </row>
    <row r="4" spans="1:29">
      <c r="A4" s="13" t="s">
        <v>182</v>
      </c>
      <c r="B4" s="2"/>
      <c r="C4" s="2"/>
      <c r="D4" s="2"/>
      <c r="E4" s="2"/>
      <c r="F4" s="2"/>
      <c r="G4" s="2"/>
      <c r="H4" s="2"/>
      <c r="I4" s="2"/>
      <c r="J4" s="2"/>
      <c r="K4" s="2"/>
      <c r="L4" s="2"/>
      <c r="M4" s="2"/>
      <c r="N4" s="2"/>
      <c r="O4" s="2"/>
      <c r="P4" s="2">
        <v>0</v>
      </c>
      <c r="Q4" s="2">
        <v>0</v>
      </c>
      <c r="R4" s="2">
        <v>0</v>
      </c>
      <c r="S4" s="2">
        <v>0</v>
      </c>
      <c r="T4" s="2">
        <v>1</v>
      </c>
      <c r="U4" s="2">
        <v>1</v>
      </c>
      <c r="V4" s="2">
        <v>1</v>
      </c>
      <c r="W4" s="2">
        <v>1</v>
      </c>
      <c r="X4" s="2">
        <v>0</v>
      </c>
      <c r="Y4" s="25">
        <v>0</v>
      </c>
      <c r="Z4" s="40">
        <v>1</v>
      </c>
      <c r="AA4" s="8">
        <v>1</v>
      </c>
      <c r="AB4" s="8">
        <v>3</v>
      </c>
      <c r="AC4" s="64">
        <v>3</v>
      </c>
    </row>
    <row r="5" spans="1:29">
      <c r="A5" s="13" t="s">
        <v>183</v>
      </c>
      <c r="B5" s="2"/>
      <c r="C5" s="2"/>
      <c r="D5" s="2"/>
      <c r="E5" s="2"/>
      <c r="F5" s="2"/>
      <c r="G5" s="2"/>
      <c r="H5" s="2"/>
      <c r="I5" s="2"/>
      <c r="J5" s="2"/>
      <c r="K5" s="2"/>
      <c r="L5" s="2"/>
      <c r="M5" s="2"/>
      <c r="N5" s="2">
        <v>2</v>
      </c>
      <c r="O5" s="2">
        <v>2</v>
      </c>
      <c r="P5" s="2">
        <v>2</v>
      </c>
      <c r="Q5" s="2">
        <v>2</v>
      </c>
      <c r="R5" s="2">
        <v>1</v>
      </c>
      <c r="S5" s="2">
        <v>1</v>
      </c>
      <c r="T5" s="2">
        <v>1</v>
      </c>
      <c r="U5" s="2">
        <v>1</v>
      </c>
      <c r="V5" s="2">
        <v>0</v>
      </c>
      <c r="W5" s="2">
        <v>1</v>
      </c>
      <c r="X5" s="2">
        <v>1</v>
      </c>
      <c r="Y5" s="25">
        <v>0</v>
      </c>
      <c r="Z5" s="40">
        <v>0</v>
      </c>
      <c r="AA5" s="8">
        <v>0</v>
      </c>
      <c r="AB5" s="8">
        <v>0</v>
      </c>
      <c r="AC5" s="65">
        <v>0</v>
      </c>
    </row>
    <row r="6" spans="1:29">
      <c r="A6" s="13" t="s">
        <v>184</v>
      </c>
      <c r="B6" s="2">
        <v>22</v>
      </c>
      <c r="C6" s="2">
        <v>21</v>
      </c>
      <c r="D6" s="2">
        <v>17</v>
      </c>
      <c r="E6" s="2">
        <v>18</v>
      </c>
      <c r="F6" s="2">
        <v>18</v>
      </c>
      <c r="G6" s="2">
        <v>16</v>
      </c>
      <c r="H6" s="2">
        <v>13</v>
      </c>
      <c r="I6" s="2">
        <v>11</v>
      </c>
      <c r="J6" s="2">
        <v>10</v>
      </c>
      <c r="K6" s="2">
        <v>9</v>
      </c>
      <c r="L6" s="2">
        <v>6</v>
      </c>
      <c r="M6" s="2">
        <v>9</v>
      </c>
      <c r="N6" s="2">
        <v>9</v>
      </c>
      <c r="O6" s="2">
        <v>10</v>
      </c>
      <c r="P6" s="2">
        <v>5</v>
      </c>
      <c r="Q6" s="2">
        <v>4</v>
      </c>
      <c r="R6" s="2">
        <v>8</v>
      </c>
      <c r="S6" s="2">
        <v>8</v>
      </c>
      <c r="T6" s="2">
        <v>9</v>
      </c>
      <c r="U6" s="2">
        <v>8</v>
      </c>
      <c r="V6" s="2">
        <v>6</v>
      </c>
      <c r="W6" s="2">
        <v>6</v>
      </c>
      <c r="X6" s="2">
        <v>5</v>
      </c>
      <c r="Y6" s="25">
        <v>5</v>
      </c>
      <c r="Z6" s="40">
        <v>6</v>
      </c>
      <c r="AA6" s="8">
        <v>4</v>
      </c>
      <c r="AB6" s="8">
        <v>5</v>
      </c>
      <c r="AC6" s="64">
        <v>5</v>
      </c>
    </row>
    <row r="7" spans="1:29">
      <c r="A7" s="13" t="s">
        <v>185</v>
      </c>
      <c r="B7" s="2">
        <v>28</v>
      </c>
      <c r="C7" s="2">
        <v>28</v>
      </c>
      <c r="D7" s="2">
        <v>28</v>
      </c>
      <c r="E7" s="2">
        <v>25</v>
      </c>
      <c r="F7" s="2">
        <v>23</v>
      </c>
      <c r="G7" s="2">
        <v>25</v>
      </c>
      <c r="H7" s="2">
        <v>27</v>
      </c>
      <c r="I7" s="2">
        <v>22</v>
      </c>
      <c r="J7" s="2">
        <v>22</v>
      </c>
      <c r="K7" s="2">
        <v>24</v>
      </c>
      <c r="L7" s="2">
        <v>29</v>
      </c>
      <c r="M7" s="2">
        <v>28</v>
      </c>
      <c r="N7" s="2">
        <v>29</v>
      </c>
      <c r="O7" s="2">
        <v>31</v>
      </c>
      <c r="P7" s="2">
        <v>28</v>
      </c>
      <c r="Q7" s="2">
        <v>28</v>
      </c>
      <c r="R7" s="2">
        <v>32</v>
      </c>
      <c r="S7" s="2">
        <v>24</v>
      </c>
      <c r="T7" s="2">
        <v>24</v>
      </c>
      <c r="U7" s="2">
        <v>33</v>
      </c>
      <c r="V7" s="2">
        <v>24</v>
      </c>
      <c r="W7" s="2">
        <v>24</v>
      </c>
      <c r="X7" s="2">
        <v>25</v>
      </c>
      <c r="Y7" s="25">
        <v>40</v>
      </c>
      <c r="Z7" s="40">
        <v>27</v>
      </c>
      <c r="AA7" s="8">
        <v>36</v>
      </c>
      <c r="AB7" s="8">
        <v>29</v>
      </c>
      <c r="AC7" s="64">
        <v>27</v>
      </c>
    </row>
    <row r="8" spans="1:29">
      <c r="A8" s="13" t="s">
        <v>186</v>
      </c>
      <c r="B8" s="2"/>
      <c r="C8" s="2"/>
      <c r="D8" s="2"/>
      <c r="E8" s="2">
        <v>0</v>
      </c>
      <c r="F8" s="2">
        <v>0</v>
      </c>
      <c r="G8" s="2">
        <v>0</v>
      </c>
      <c r="H8" s="2">
        <v>0</v>
      </c>
      <c r="I8" s="2">
        <v>0</v>
      </c>
      <c r="J8" s="2">
        <v>0</v>
      </c>
      <c r="K8" s="2">
        <v>1</v>
      </c>
      <c r="L8" s="2">
        <v>1</v>
      </c>
      <c r="M8" s="2">
        <v>1</v>
      </c>
      <c r="N8" s="2">
        <v>1</v>
      </c>
      <c r="O8" s="2">
        <v>1</v>
      </c>
      <c r="P8" s="2">
        <v>1</v>
      </c>
      <c r="Q8" s="2">
        <v>1</v>
      </c>
      <c r="R8" s="2">
        <v>1</v>
      </c>
      <c r="S8" s="2">
        <v>1</v>
      </c>
      <c r="T8" s="2">
        <v>0</v>
      </c>
      <c r="U8" s="2">
        <v>1</v>
      </c>
      <c r="V8" s="2">
        <v>1</v>
      </c>
      <c r="W8" s="2">
        <v>1</v>
      </c>
      <c r="X8" s="2">
        <v>0</v>
      </c>
      <c r="Y8" s="25">
        <v>0</v>
      </c>
      <c r="Z8" s="40">
        <v>0</v>
      </c>
      <c r="AA8" s="8">
        <v>0</v>
      </c>
      <c r="AB8" s="8">
        <v>0</v>
      </c>
      <c r="AC8" s="65">
        <v>0</v>
      </c>
    </row>
    <row r="9" spans="1:29">
      <c r="A9" s="13" t="s">
        <v>187</v>
      </c>
      <c r="B9" s="2"/>
      <c r="C9" s="2"/>
      <c r="D9" s="2"/>
      <c r="E9" s="2"/>
      <c r="F9" s="2"/>
      <c r="G9" s="2"/>
      <c r="H9" s="2"/>
      <c r="I9" s="2"/>
      <c r="J9" s="2"/>
      <c r="K9" s="2">
        <v>0</v>
      </c>
      <c r="L9" s="2">
        <v>0</v>
      </c>
      <c r="M9" s="2">
        <v>0</v>
      </c>
      <c r="N9" s="2">
        <v>0</v>
      </c>
      <c r="O9" s="2">
        <v>0</v>
      </c>
      <c r="P9" s="2"/>
      <c r="Q9" s="2"/>
      <c r="R9" s="2"/>
      <c r="S9" s="2"/>
      <c r="T9" s="2"/>
      <c r="U9" s="2"/>
      <c r="V9" s="2"/>
      <c r="W9" s="2"/>
      <c r="X9" s="2"/>
      <c r="Y9" s="25">
        <v>0</v>
      </c>
      <c r="Z9" s="40">
        <v>0</v>
      </c>
      <c r="AA9" s="8">
        <v>0</v>
      </c>
      <c r="AB9" s="8">
        <v>0</v>
      </c>
      <c r="AC9" s="65">
        <v>0</v>
      </c>
    </row>
    <row r="10" spans="1:29">
      <c r="A10" s="13" t="s">
        <v>188</v>
      </c>
      <c r="B10" s="2">
        <v>17</v>
      </c>
      <c r="C10" s="2">
        <v>17</v>
      </c>
      <c r="D10" s="2">
        <v>16</v>
      </c>
      <c r="E10" s="2">
        <v>16</v>
      </c>
      <c r="F10" s="2">
        <v>15</v>
      </c>
      <c r="G10" s="2">
        <v>14</v>
      </c>
      <c r="H10" s="2">
        <v>11</v>
      </c>
      <c r="I10" s="2">
        <v>10</v>
      </c>
      <c r="J10" s="2">
        <v>8</v>
      </c>
      <c r="K10" s="2">
        <v>13</v>
      </c>
      <c r="L10" s="2">
        <v>7</v>
      </c>
      <c r="M10" s="2">
        <v>10</v>
      </c>
      <c r="N10" s="2">
        <v>12</v>
      </c>
      <c r="O10" s="2">
        <v>12</v>
      </c>
      <c r="P10" s="2">
        <v>12</v>
      </c>
      <c r="Q10" s="2">
        <v>11</v>
      </c>
      <c r="R10" s="2">
        <v>10</v>
      </c>
      <c r="S10" s="2">
        <v>11</v>
      </c>
      <c r="T10" s="2">
        <v>10</v>
      </c>
      <c r="U10" s="2">
        <v>13</v>
      </c>
      <c r="V10" s="2">
        <v>13</v>
      </c>
      <c r="W10" s="2">
        <v>16</v>
      </c>
      <c r="X10" s="2">
        <v>12</v>
      </c>
      <c r="Y10" s="25">
        <v>13</v>
      </c>
      <c r="Z10" s="40">
        <v>14</v>
      </c>
      <c r="AA10" s="8">
        <v>20</v>
      </c>
      <c r="AB10" s="8">
        <v>15</v>
      </c>
      <c r="AC10" s="64">
        <v>15</v>
      </c>
    </row>
    <row r="11" spans="1:29">
      <c r="A11" s="13" t="s">
        <v>189</v>
      </c>
      <c r="B11" s="2">
        <v>5</v>
      </c>
      <c r="C11" s="2">
        <v>2</v>
      </c>
      <c r="D11" s="2">
        <v>2</v>
      </c>
      <c r="E11" s="2">
        <v>2</v>
      </c>
      <c r="F11" s="2">
        <v>2</v>
      </c>
      <c r="G11" s="2">
        <v>2</v>
      </c>
      <c r="H11" s="2">
        <v>2</v>
      </c>
      <c r="I11" s="2">
        <v>2</v>
      </c>
      <c r="J11" s="2">
        <v>2</v>
      </c>
      <c r="K11" s="2">
        <v>0</v>
      </c>
      <c r="L11" s="2">
        <v>0</v>
      </c>
      <c r="M11" s="2">
        <v>2</v>
      </c>
      <c r="N11" s="2">
        <v>0</v>
      </c>
      <c r="O11" s="2">
        <v>1</v>
      </c>
      <c r="P11" s="2">
        <v>1</v>
      </c>
      <c r="Q11" s="2">
        <v>0</v>
      </c>
      <c r="R11" s="2">
        <v>0</v>
      </c>
      <c r="S11" s="2">
        <v>0</v>
      </c>
      <c r="T11" s="2">
        <v>0</v>
      </c>
      <c r="U11" s="2">
        <v>0</v>
      </c>
      <c r="V11" s="2">
        <v>0</v>
      </c>
      <c r="W11" s="2">
        <v>0</v>
      </c>
      <c r="X11" s="2">
        <v>1</v>
      </c>
      <c r="Y11" s="25">
        <v>1</v>
      </c>
      <c r="Z11" s="40">
        <v>1</v>
      </c>
      <c r="AA11" s="8">
        <v>0</v>
      </c>
      <c r="AB11" s="8">
        <v>0</v>
      </c>
      <c r="AC11" s="65">
        <v>0</v>
      </c>
    </row>
    <row r="12" spans="1:29">
      <c r="A12" s="13" t="s">
        <v>190</v>
      </c>
      <c r="B12" s="2">
        <v>10</v>
      </c>
      <c r="C12" s="2">
        <v>10</v>
      </c>
      <c r="D12" s="2">
        <v>13</v>
      </c>
      <c r="E12" s="2">
        <v>10</v>
      </c>
      <c r="F12" s="2">
        <v>10</v>
      </c>
      <c r="G12" s="2">
        <v>8</v>
      </c>
      <c r="H12" s="2">
        <v>7</v>
      </c>
      <c r="I12" s="2">
        <v>5</v>
      </c>
      <c r="J12" s="2">
        <v>5</v>
      </c>
      <c r="K12" s="2">
        <v>6</v>
      </c>
      <c r="L12" s="2">
        <v>2</v>
      </c>
      <c r="M12" s="2">
        <v>7</v>
      </c>
      <c r="N12" s="2">
        <v>7</v>
      </c>
      <c r="O12" s="2">
        <v>8</v>
      </c>
      <c r="P12" s="2">
        <v>8</v>
      </c>
      <c r="Q12" s="2">
        <v>8</v>
      </c>
      <c r="R12" s="2">
        <v>10</v>
      </c>
      <c r="S12" s="2">
        <v>9</v>
      </c>
      <c r="T12" s="2">
        <v>8</v>
      </c>
      <c r="U12" s="2">
        <v>9</v>
      </c>
      <c r="V12" s="2">
        <v>8</v>
      </c>
      <c r="W12" s="2">
        <v>7</v>
      </c>
      <c r="X12" s="2">
        <v>6</v>
      </c>
      <c r="Y12" s="25">
        <v>7</v>
      </c>
      <c r="Z12" s="40">
        <v>8</v>
      </c>
      <c r="AA12" s="8">
        <v>4</v>
      </c>
      <c r="AB12" s="8">
        <v>6</v>
      </c>
      <c r="AC12" s="64">
        <v>4</v>
      </c>
    </row>
    <row r="13" spans="1:29">
      <c r="A13" s="13" t="s">
        <v>191</v>
      </c>
      <c r="B13" s="2"/>
      <c r="C13" s="2"/>
      <c r="D13" s="2"/>
      <c r="E13" s="2">
        <v>1</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1</v>
      </c>
      <c r="X13" s="2">
        <v>2</v>
      </c>
      <c r="Y13" s="25">
        <v>3</v>
      </c>
      <c r="Z13" s="40">
        <v>3</v>
      </c>
      <c r="AA13" s="8">
        <v>3</v>
      </c>
      <c r="AB13" s="8">
        <v>3</v>
      </c>
      <c r="AC13" s="64">
        <v>4</v>
      </c>
    </row>
    <row r="14" spans="1:29">
      <c r="A14" s="13" t="s">
        <v>192</v>
      </c>
      <c r="B14" s="2">
        <v>59</v>
      </c>
      <c r="C14" s="2">
        <v>60</v>
      </c>
      <c r="D14" s="2">
        <v>61</v>
      </c>
      <c r="E14" s="2">
        <v>67</v>
      </c>
      <c r="F14" s="2">
        <v>68</v>
      </c>
      <c r="G14" s="2">
        <v>68</v>
      </c>
      <c r="H14" s="2">
        <v>65</v>
      </c>
      <c r="I14" s="2">
        <v>68</v>
      </c>
      <c r="J14" s="2">
        <v>67</v>
      </c>
      <c r="K14" s="2">
        <v>68</v>
      </c>
      <c r="L14" s="2">
        <v>65</v>
      </c>
      <c r="M14" s="2">
        <v>59</v>
      </c>
      <c r="N14" s="2">
        <v>61</v>
      </c>
      <c r="O14" s="2">
        <v>61</v>
      </c>
      <c r="P14" s="2">
        <v>62</v>
      </c>
      <c r="Q14" s="2">
        <v>63</v>
      </c>
      <c r="R14" s="2">
        <v>61</v>
      </c>
      <c r="S14" s="2">
        <v>58</v>
      </c>
      <c r="T14" s="2">
        <v>54</v>
      </c>
      <c r="U14" s="2">
        <v>53</v>
      </c>
      <c r="V14" s="2">
        <v>55</v>
      </c>
      <c r="W14" s="2">
        <v>53</v>
      </c>
      <c r="X14" s="2">
        <v>60</v>
      </c>
      <c r="Y14" s="2">
        <v>64</v>
      </c>
      <c r="Z14" s="2">
        <v>59</v>
      </c>
      <c r="AA14" s="8">
        <v>63</v>
      </c>
      <c r="AB14" s="8">
        <v>54</v>
      </c>
      <c r="AC14" s="64">
        <v>55</v>
      </c>
    </row>
    <row r="15" spans="1:29">
      <c r="A15" s="13" t="s">
        <v>193</v>
      </c>
      <c r="B15" s="2"/>
      <c r="C15" s="2"/>
      <c r="D15" s="2"/>
      <c r="E15" s="2"/>
      <c r="F15" s="2"/>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5">
        <v>1</v>
      </c>
      <c r="Z15" s="40">
        <v>0</v>
      </c>
      <c r="AA15" s="8">
        <v>0</v>
      </c>
      <c r="AB15" s="8">
        <v>0</v>
      </c>
      <c r="AC15" s="65">
        <v>0</v>
      </c>
    </row>
    <row r="16" spans="1:29">
      <c r="A16" s="13" t="s">
        <v>194</v>
      </c>
      <c r="B16" s="2">
        <v>1</v>
      </c>
      <c r="C16" s="2">
        <v>2</v>
      </c>
      <c r="D16" s="2">
        <v>1</v>
      </c>
      <c r="E16" s="2">
        <v>1</v>
      </c>
      <c r="F16" s="2">
        <v>1</v>
      </c>
      <c r="G16" s="2">
        <v>0</v>
      </c>
      <c r="H16" s="2">
        <v>1</v>
      </c>
      <c r="I16" s="2">
        <v>1</v>
      </c>
      <c r="J16" s="2">
        <v>1</v>
      </c>
      <c r="K16" s="2">
        <v>1</v>
      </c>
      <c r="L16" s="2">
        <v>1</v>
      </c>
      <c r="M16" s="2">
        <v>1</v>
      </c>
      <c r="N16" s="2">
        <v>1</v>
      </c>
      <c r="O16" s="2">
        <v>1</v>
      </c>
      <c r="P16" s="2">
        <v>1</v>
      </c>
      <c r="Q16" s="2">
        <v>0</v>
      </c>
      <c r="R16" s="2">
        <v>0</v>
      </c>
      <c r="S16" s="2">
        <v>0</v>
      </c>
      <c r="T16" s="2">
        <v>1</v>
      </c>
      <c r="U16" s="2">
        <v>2</v>
      </c>
      <c r="V16" s="2">
        <v>2</v>
      </c>
      <c r="W16" s="2">
        <v>3</v>
      </c>
      <c r="X16" s="2">
        <v>3</v>
      </c>
      <c r="Y16" s="25">
        <v>4</v>
      </c>
      <c r="Z16" s="40">
        <v>3</v>
      </c>
      <c r="AA16" s="8">
        <v>3</v>
      </c>
      <c r="AB16" s="8">
        <v>5</v>
      </c>
      <c r="AC16" s="64">
        <v>4</v>
      </c>
    </row>
    <row r="17" spans="1:29">
      <c r="A17" s="13" t="s">
        <v>195</v>
      </c>
      <c r="B17" s="2"/>
      <c r="C17" s="2"/>
      <c r="D17" s="2"/>
      <c r="E17" s="2"/>
      <c r="F17" s="2"/>
      <c r="G17" s="2"/>
      <c r="H17" s="2"/>
      <c r="I17" s="2"/>
      <c r="J17" s="2"/>
      <c r="K17" s="2"/>
      <c r="L17" s="2"/>
      <c r="M17" s="2"/>
      <c r="N17" s="2">
        <v>1</v>
      </c>
      <c r="O17" s="2">
        <v>1</v>
      </c>
      <c r="P17" s="2">
        <v>1</v>
      </c>
      <c r="Q17" s="2">
        <v>1</v>
      </c>
      <c r="R17" s="2">
        <v>1</v>
      </c>
      <c r="S17" s="2">
        <v>1</v>
      </c>
      <c r="T17" s="2">
        <v>1</v>
      </c>
      <c r="U17" s="2">
        <v>1</v>
      </c>
      <c r="V17" s="2">
        <v>1</v>
      </c>
      <c r="W17" s="2">
        <v>1</v>
      </c>
      <c r="X17" s="2">
        <v>1</v>
      </c>
      <c r="Y17" s="25">
        <v>1</v>
      </c>
      <c r="Z17" s="40">
        <v>1</v>
      </c>
      <c r="AA17" s="8">
        <v>1</v>
      </c>
      <c r="AB17" s="8">
        <v>1</v>
      </c>
      <c r="AC17" s="64">
        <v>1</v>
      </c>
    </row>
    <row r="18" spans="1:29">
      <c r="A18" s="13" t="s">
        <v>196</v>
      </c>
      <c r="B18" s="2"/>
      <c r="C18" s="2"/>
      <c r="D18" s="2"/>
      <c r="E18" s="2"/>
      <c r="F18" s="2"/>
      <c r="G18" s="2"/>
      <c r="H18" s="2"/>
      <c r="I18" s="2"/>
      <c r="J18" s="2"/>
      <c r="K18" s="2"/>
      <c r="L18" s="2"/>
      <c r="M18" s="2"/>
      <c r="N18" s="2">
        <v>1</v>
      </c>
      <c r="O18" s="2">
        <v>1</v>
      </c>
      <c r="P18" s="2">
        <v>1</v>
      </c>
      <c r="Q18" s="2">
        <v>1</v>
      </c>
      <c r="R18" s="2">
        <v>1</v>
      </c>
      <c r="S18" s="2">
        <v>1</v>
      </c>
      <c r="T18" s="2">
        <v>1</v>
      </c>
      <c r="U18" s="2">
        <v>0</v>
      </c>
      <c r="V18" s="2">
        <v>1</v>
      </c>
      <c r="W18" s="2">
        <v>1</v>
      </c>
      <c r="X18" s="2">
        <v>1</v>
      </c>
      <c r="Y18" s="25">
        <v>1</v>
      </c>
      <c r="Z18" s="40">
        <v>1</v>
      </c>
      <c r="AA18" s="8">
        <v>1</v>
      </c>
      <c r="AB18" s="8">
        <v>3</v>
      </c>
      <c r="AC18" s="65">
        <v>0</v>
      </c>
    </row>
    <row r="19" spans="1:29">
      <c r="A19" s="13" t="s">
        <v>197</v>
      </c>
      <c r="B19" s="2"/>
      <c r="C19" s="2"/>
      <c r="D19" s="2"/>
      <c r="E19" s="2"/>
      <c r="F19" s="2"/>
      <c r="G19" s="2"/>
      <c r="H19" s="2"/>
      <c r="I19" s="2"/>
      <c r="J19" s="2"/>
      <c r="K19" s="2"/>
      <c r="L19" s="2"/>
      <c r="M19" s="2"/>
      <c r="N19" s="2"/>
      <c r="O19" s="2"/>
      <c r="P19" s="2">
        <v>20</v>
      </c>
      <c r="Q19" s="2">
        <v>20</v>
      </c>
      <c r="R19" s="2">
        <v>5</v>
      </c>
      <c r="S19" s="2">
        <v>10</v>
      </c>
      <c r="T19" s="2">
        <v>12</v>
      </c>
      <c r="U19" s="2">
        <v>26</v>
      </c>
      <c r="V19" s="2">
        <v>18</v>
      </c>
      <c r="W19" s="2">
        <v>28</v>
      </c>
      <c r="X19" s="2">
        <v>30</v>
      </c>
      <c r="Y19" s="25">
        <v>45</v>
      </c>
      <c r="Z19" s="40">
        <v>32</v>
      </c>
      <c r="AA19" s="8">
        <v>48</v>
      </c>
      <c r="AB19" s="8">
        <v>38</v>
      </c>
      <c r="AC19" s="64">
        <v>42</v>
      </c>
    </row>
    <row r="20" spans="1:29">
      <c r="A20" s="13" t="s">
        <v>380</v>
      </c>
      <c r="B20" s="2"/>
      <c r="C20" s="2"/>
      <c r="D20" s="2"/>
      <c r="E20" s="2"/>
      <c r="F20" s="2"/>
      <c r="G20" s="2"/>
      <c r="H20" s="2"/>
      <c r="I20" s="2"/>
      <c r="J20" s="2"/>
      <c r="K20" s="2"/>
      <c r="L20" s="2"/>
      <c r="M20" s="2"/>
      <c r="N20" s="2"/>
      <c r="O20" s="2"/>
      <c r="P20" s="2"/>
      <c r="Q20" s="2"/>
      <c r="R20" s="2"/>
      <c r="S20" s="2"/>
      <c r="T20" s="2"/>
      <c r="U20" s="2"/>
      <c r="V20" s="2">
        <v>4</v>
      </c>
      <c r="W20" s="2">
        <v>4</v>
      </c>
      <c r="X20" s="2">
        <v>3</v>
      </c>
      <c r="Y20" s="25">
        <v>3</v>
      </c>
      <c r="Z20" s="40">
        <v>3</v>
      </c>
      <c r="AA20" s="8">
        <v>7</v>
      </c>
      <c r="AB20" s="8">
        <v>7</v>
      </c>
      <c r="AC20" s="64">
        <v>7</v>
      </c>
    </row>
    <row r="21" spans="1:29" s="18" customFormat="1">
      <c r="A21" s="13" t="s">
        <v>198</v>
      </c>
      <c r="B21" s="2">
        <v>63</v>
      </c>
      <c r="C21" s="2">
        <v>62</v>
      </c>
      <c r="D21" s="2">
        <v>61</v>
      </c>
      <c r="E21" s="2">
        <v>63</v>
      </c>
      <c r="F21" s="2">
        <v>65</v>
      </c>
      <c r="G21" s="2">
        <v>69</v>
      </c>
      <c r="H21" s="2">
        <v>73</v>
      </c>
      <c r="I21" s="2">
        <v>73</v>
      </c>
      <c r="J21" s="2">
        <v>73</v>
      </c>
      <c r="K21" s="2">
        <v>65</v>
      </c>
      <c r="L21" s="2">
        <v>58</v>
      </c>
      <c r="M21" s="2">
        <v>73</v>
      </c>
      <c r="N21" s="2">
        <v>76</v>
      </c>
      <c r="O21" s="2">
        <v>75</v>
      </c>
      <c r="P21" s="2">
        <v>69</v>
      </c>
      <c r="Q21" s="2">
        <v>69</v>
      </c>
      <c r="R21" s="2">
        <v>68</v>
      </c>
      <c r="S21" s="2">
        <v>59</v>
      </c>
      <c r="T21" s="2">
        <v>56</v>
      </c>
      <c r="U21" s="2">
        <v>48</v>
      </c>
      <c r="V21" s="2">
        <v>43</v>
      </c>
      <c r="W21" s="2">
        <v>38</v>
      </c>
      <c r="X21" s="2">
        <v>35</v>
      </c>
      <c r="Y21" s="42">
        <v>31</v>
      </c>
      <c r="Z21" s="2">
        <v>30</v>
      </c>
      <c r="AA21" s="15">
        <v>25</v>
      </c>
      <c r="AB21" s="8">
        <v>26</v>
      </c>
      <c r="AC21" s="64">
        <v>18</v>
      </c>
    </row>
    <row r="22" spans="1:29">
      <c r="A22" s="35" t="s">
        <v>556</v>
      </c>
      <c r="B22" s="33"/>
      <c r="C22" s="33"/>
      <c r="D22" s="33"/>
      <c r="E22" s="33"/>
      <c r="F22" s="33"/>
      <c r="G22" s="33"/>
      <c r="H22" s="33"/>
      <c r="I22" s="33"/>
      <c r="J22" s="33"/>
      <c r="K22" s="33"/>
      <c r="AC22" s="64"/>
    </row>
    <row r="23" spans="1:29">
      <c r="A23" s="8" t="s">
        <v>2</v>
      </c>
      <c r="AA23" s="8">
        <v>2</v>
      </c>
      <c r="AB23" s="8">
        <v>3</v>
      </c>
      <c r="AC23" s="64">
        <v>2</v>
      </c>
    </row>
    <row r="24" spans="1:29">
      <c r="A24" s="8" t="s">
        <v>3</v>
      </c>
      <c r="AA24" s="8">
        <v>0</v>
      </c>
      <c r="AB24" s="8">
        <v>0</v>
      </c>
      <c r="AC24" s="64">
        <v>0</v>
      </c>
    </row>
    <row r="25" spans="1:29">
      <c r="A25" s="8" t="s">
        <v>4</v>
      </c>
      <c r="AA25" s="8">
        <v>1</v>
      </c>
      <c r="AB25" s="8">
        <v>1</v>
      </c>
      <c r="AC25" s="64">
        <v>5</v>
      </c>
    </row>
    <row r="26" spans="1:29">
      <c r="A26" s="8" t="s">
        <v>554</v>
      </c>
      <c r="AA26" s="8">
        <v>0</v>
      </c>
      <c r="AB26" s="8">
        <v>0</v>
      </c>
      <c r="AC26" s="64">
        <v>0</v>
      </c>
    </row>
    <row r="27" spans="1:29">
      <c r="A27" s="8" t="s">
        <v>557</v>
      </c>
      <c r="AA27" s="8">
        <v>0</v>
      </c>
      <c r="AB27" s="8">
        <v>0</v>
      </c>
      <c r="AC27" s="64">
        <v>1</v>
      </c>
    </row>
    <row r="28" spans="1:29">
      <c r="A28" s="8" t="s">
        <v>6</v>
      </c>
      <c r="AA28" s="8">
        <v>0</v>
      </c>
      <c r="AB28" s="8">
        <v>0</v>
      </c>
      <c r="AC28" s="64">
        <v>1</v>
      </c>
    </row>
    <row r="29" spans="1:29">
      <c r="A29" s="8" t="s">
        <v>7</v>
      </c>
      <c r="AA29" s="8">
        <v>1</v>
      </c>
      <c r="AB29" s="8">
        <v>1</v>
      </c>
      <c r="AC29" s="64">
        <v>1</v>
      </c>
    </row>
    <row r="30" spans="1:29" ht="13" thickBot="1">
      <c r="A30" s="27" t="s">
        <v>555</v>
      </c>
      <c r="B30" s="27"/>
      <c r="C30" s="27"/>
      <c r="D30" s="27"/>
      <c r="E30" s="27"/>
      <c r="F30" s="27"/>
      <c r="G30" s="27"/>
      <c r="H30" s="27"/>
      <c r="I30" s="27"/>
      <c r="J30" s="27"/>
      <c r="K30" s="27"/>
      <c r="L30" s="27"/>
      <c r="M30" s="27"/>
      <c r="N30" s="27"/>
      <c r="O30" s="27"/>
      <c r="P30" s="27"/>
      <c r="Q30" s="27"/>
      <c r="R30" s="27"/>
      <c r="S30" s="27"/>
      <c r="T30" s="27"/>
      <c r="U30" s="27"/>
      <c r="V30" s="27"/>
      <c r="W30" s="27"/>
      <c r="X30" s="26"/>
      <c r="Y30" s="26"/>
      <c r="Z30" s="26"/>
      <c r="AA30" s="27">
        <v>29</v>
      </c>
      <c r="AB30" s="27">
        <v>35</v>
      </c>
      <c r="AC30" s="66">
        <v>1</v>
      </c>
    </row>
    <row r="32" spans="1:29" ht="25.5" customHeight="1">
      <c r="B32" s="189" t="s">
        <v>688</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row>
    <row r="33" spans="1:28">
      <c r="B33" s="74"/>
      <c r="C33" s="74"/>
      <c r="D33" s="74"/>
      <c r="E33" s="74"/>
      <c r="F33" s="74"/>
      <c r="G33" s="74"/>
      <c r="H33" s="74"/>
      <c r="I33" s="74"/>
      <c r="J33" s="74"/>
      <c r="K33" s="74"/>
      <c r="L33" s="74"/>
      <c r="O33" s="74"/>
    </row>
    <row r="34" spans="1:28" ht="63.75" customHeight="1">
      <c r="B34" s="162" t="s">
        <v>689</v>
      </c>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c r="AB34" s="162"/>
    </row>
    <row r="35" spans="1:28">
      <c r="A35" s="13"/>
      <c r="B35" s="2"/>
      <c r="C35" s="2"/>
      <c r="D35" s="2"/>
      <c r="E35" s="2"/>
      <c r="F35" s="2"/>
      <c r="G35" s="2"/>
      <c r="H35" s="2"/>
      <c r="I35" s="2"/>
      <c r="J35" s="2"/>
      <c r="K35" s="2"/>
      <c r="L35" s="2"/>
      <c r="M35" s="2"/>
      <c r="N35" s="2"/>
      <c r="O35" s="2"/>
      <c r="P35" s="2"/>
      <c r="Q35" s="2"/>
      <c r="R35" s="2"/>
      <c r="S35" s="2"/>
      <c r="T35" s="2"/>
      <c r="U35" s="2"/>
      <c r="V35" s="2"/>
      <c r="W35" s="2"/>
      <c r="X35" s="2"/>
      <c r="Y35" s="42"/>
      <c r="Z35" s="42"/>
    </row>
    <row r="36" spans="1:28" ht="23.25" customHeight="1">
      <c r="X36" s="8"/>
      <c r="Y36" s="8"/>
      <c r="Z36" s="8"/>
    </row>
    <row r="38" spans="1:28" ht="35.25" customHeight="1"/>
  </sheetData>
  <mergeCells count="4">
    <mergeCell ref="B34:N34"/>
    <mergeCell ref="O34:AB34"/>
    <mergeCell ref="O32:AB32"/>
    <mergeCell ref="B32:N32"/>
  </mergeCells>
  <phoneticPr fontId="0" type="noConversion"/>
  <pageMargins left="0.75" right="0.75" top="1" bottom="1" header="0.5" footer="0.5"/>
  <pageSetup scale="8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1048575" man="1"/>
  </colBreaks>
  <legacyDrawingHF r:id="rId1"/>
  <extLst>
    <ext xmlns:mx="http://schemas.microsoft.com/office/mac/excel/2008/main" uri="{64002731-A6B0-56B0-2670-7721B7C09600}">
      <mx:PLV Mode="1"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B34"/>
  <sheetViews>
    <sheetView view="pageLayout" topLeftCell="N16" zoomScale="85" zoomScaleSheetLayoutView="70" workbookViewId="0">
      <selection activeCell="H57" sqref="H57"/>
    </sheetView>
  </sheetViews>
  <sheetFormatPr baseColWidth="10" defaultColWidth="8.83203125" defaultRowHeight="12" x14ac:dyDescent="0"/>
  <cols>
    <col min="1" max="1" width="20.83203125" style="8" customWidth="1"/>
    <col min="2" max="10" width="7.33203125" style="8" customWidth="1"/>
    <col min="11" max="11" width="6" style="8" customWidth="1"/>
    <col min="12" max="28" width="7.33203125" style="8" customWidth="1"/>
    <col min="29" max="16384" width="8.83203125" style="8"/>
  </cols>
  <sheetData>
    <row r="1" spans="1:28">
      <c r="A1" s="8" t="s">
        <v>203</v>
      </c>
      <c r="B1" s="75" t="s">
        <v>567</v>
      </c>
      <c r="C1" s="75"/>
      <c r="D1" s="75"/>
      <c r="E1" s="75"/>
      <c r="F1" s="75"/>
      <c r="G1" s="75"/>
      <c r="H1" s="75"/>
      <c r="O1" s="83" t="s">
        <v>569</v>
      </c>
    </row>
    <row r="2" spans="1:28" ht="13" thickBot="1"/>
    <row r="3" spans="1:28" ht="24">
      <c r="A3" s="61" t="s">
        <v>181</v>
      </c>
      <c r="B3" s="61" t="s">
        <v>402</v>
      </c>
      <c r="C3" s="61" t="s">
        <v>166</v>
      </c>
      <c r="D3" s="61" t="s">
        <v>167</v>
      </c>
      <c r="E3" s="61" t="s">
        <v>168</v>
      </c>
      <c r="F3" s="61" t="s">
        <v>169</v>
      </c>
      <c r="G3" s="61" t="s">
        <v>170</v>
      </c>
      <c r="H3" s="61" t="s">
        <v>403</v>
      </c>
      <c r="I3" s="61" t="s">
        <v>401</v>
      </c>
      <c r="J3" s="61" t="s">
        <v>171</v>
      </c>
      <c r="K3" s="61"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row>
    <row r="4" spans="1:28">
      <c r="A4" s="39" t="s">
        <v>182</v>
      </c>
      <c r="B4" s="2"/>
      <c r="C4" s="2"/>
      <c r="D4" s="2"/>
      <c r="E4" s="2"/>
      <c r="F4" s="2"/>
      <c r="G4" s="2"/>
      <c r="H4" s="2"/>
      <c r="I4" s="2"/>
      <c r="J4" s="2"/>
      <c r="K4" s="2"/>
      <c r="L4" s="2"/>
      <c r="M4" s="2"/>
      <c r="N4" s="2"/>
      <c r="O4" s="2"/>
      <c r="P4" s="2">
        <v>0</v>
      </c>
      <c r="Q4" s="2">
        <v>0</v>
      </c>
      <c r="R4" s="2">
        <v>0</v>
      </c>
      <c r="S4" s="2">
        <v>0</v>
      </c>
      <c r="T4" s="2">
        <v>0</v>
      </c>
      <c r="U4" s="2">
        <v>0</v>
      </c>
      <c r="V4" s="2">
        <v>0</v>
      </c>
      <c r="W4" s="2">
        <v>0</v>
      </c>
      <c r="X4" s="2">
        <v>0</v>
      </c>
      <c r="Y4" s="25">
        <v>0</v>
      </c>
      <c r="Z4" s="40">
        <v>1</v>
      </c>
      <c r="AA4" s="25">
        <v>1</v>
      </c>
      <c r="AB4" s="25">
        <v>2</v>
      </c>
    </row>
    <row r="5" spans="1:28">
      <c r="A5" s="39" t="s">
        <v>183</v>
      </c>
      <c r="B5" s="2"/>
      <c r="C5" s="2"/>
      <c r="D5" s="2"/>
      <c r="E5" s="2"/>
      <c r="F5" s="2"/>
      <c r="G5" s="2"/>
      <c r="H5" s="2"/>
      <c r="I5" s="2"/>
      <c r="J5" s="2"/>
      <c r="K5" s="2"/>
      <c r="L5" s="2"/>
      <c r="M5" s="2"/>
      <c r="N5" s="2">
        <v>1</v>
      </c>
      <c r="O5" s="2">
        <v>1</v>
      </c>
      <c r="P5" s="2">
        <v>1</v>
      </c>
      <c r="Q5" s="2">
        <v>1</v>
      </c>
      <c r="R5" s="2">
        <v>1</v>
      </c>
      <c r="S5" s="2">
        <v>1</v>
      </c>
      <c r="T5" s="2">
        <v>1</v>
      </c>
      <c r="U5" s="2">
        <v>1</v>
      </c>
      <c r="V5" s="2">
        <v>0</v>
      </c>
      <c r="W5" s="2">
        <v>1</v>
      </c>
      <c r="X5" s="2">
        <v>1</v>
      </c>
      <c r="Y5" s="25">
        <v>0</v>
      </c>
      <c r="Z5" s="40">
        <v>0</v>
      </c>
      <c r="AA5" s="25">
        <v>0</v>
      </c>
      <c r="AB5" s="25">
        <v>0</v>
      </c>
    </row>
    <row r="6" spans="1:28">
      <c r="A6" s="39" t="s">
        <v>184</v>
      </c>
      <c r="B6" s="2">
        <v>8</v>
      </c>
      <c r="C6" s="2">
        <v>7</v>
      </c>
      <c r="D6" s="2">
        <v>7</v>
      </c>
      <c r="E6" s="2">
        <v>10</v>
      </c>
      <c r="F6" s="2">
        <v>9</v>
      </c>
      <c r="G6" s="2">
        <v>7</v>
      </c>
      <c r="H6" s="2">
        <v>5</v>
      </c>
      <c r="I6" s="2">
        <v>4</v>
      </c>
      <c r="J6" s="2">
        <v>5</v>
      </c>
      <c r="K6" s="2">
        <v>3</v>
      </c>
      <c r="L6" s="2">
        <v>2</v>
      </c>
      <c r="M6" s="2">
        <v>2</v>
      </c>
      <c r="N6" s="2">
        <v>2</v>
      </c>
      <c r="O6" s="2">
        <v>3</v>
      </c>
      <c r="P6" s="2">
        <v>2</v>
      </c>
      <c r="Q6" s="2">
        <v>1</v>
      </c>
      <c r="R6" s="2">
        <v>3</v>
      </c>
      <c r="S6" s="2">
        <v>3</v>
      </c>
      <c r="T6" s="2">
        <v>4</v>
      </c>
      <c r="U6" s="2">
        <v>2</v>
      </c>
      <c r="V6" s="2">
        <v>1</v>
      </c>
      <c r="W6" s="2">
        <v>1</v>
      </c>
      <c r="X6" s="2">
        <v>0</v>
      </c>
      <c r="Y6" s="25">
        <v>1</v>
      </c>
      <c r="Z6" s="40">
        <v>2</v>
      </c>
      <c r="AA6" s="25">
        <v>1</v>
      </c>
      <c r="AB6" s="25">
        <v>1</v>
      </c>
    </row>
    <row r="7" spans="1:28">
      <c r="A7" s="39" t="s">
        <v>185</v>
      </c>
      <c r="B7" s="2">
        <v>11</v>
      </c>
      <c r="C7" s="2">
        <v>10</v>
      </c>
      <c r="D7" s="2">
        <v>14</v>
      </c>
      <c r="E7" s="2">
        <v>14</v>
      </c>
      <c r="F7" s="2">
        <v>12</v>
      </c>
      <c r="G7" s="2">
        <v>12</v>
      </c>
      <c r="H7" s="2">
        <v>15</v>
      </c>
      <c r="I7" s="2">
        <v>12</v>
      </c>
      <c r="J7" s="2">
        <v>12</v>
      </c>
      <c r="K7" s="2">
        <v>14</v>
      </c>
      <c r="L7" s="2">
        <v>15</v>
      </c>
      <c r="M7" s="2">
        <v>13</v>
      </c>
      <c r="N7" s="2">
        <v>14</v>
      </c>
      <c r="O7" s="2">
        <v>12</v>
      </c>
      <c r="P7" s="2">
        <v>13</v>
      </c>
      <c r="Q7" s="2">
        <v>13</v>
      </c>
      <c r="R7" s="2">
        <v>15</v>
      </c>
      <c r="S7" s="2">
        <v>12</v>
      </c>
      <c r="T7" s="2">
        <v>11</v>
      </c>
      <c r="U7" s="2">
        <v>8</v>
      </c>
      <c r="V7" s="2">
        <v>6</v>
      </c>
      <c r="W7" s="2">
        <v>8</v>
      </c>
      <c r="X7" s="2">
        <v>9</v>
      </c>
      <c r="Y7" s="25">
        <v>14</v>
      </c>
      <c r="Z7" s="40">
        <v>9</v>
      </c>
      <c r="AA7" s="25">
        <v>16</v>
      </c>
      <c r="AB7" s="25">
        <v>12</v>
      </c>
    </row>
    <row r="8" spans="1:28">
      <c r="A8" s="39" t="s">
        <v>186</v>
      </c>
      <c r="B8" s="2"/>
      <c r="C8" s="2"/>
      <c r="D8" s="2"/>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5">
        <v>0</v>
      </c>
      <c r="Z8" s="40">
        <v>0</v>
      </c>
      <c r="AA8" s="25">
        <v>0</v>
      </c>
      <c r="AB8" s="25">
        <v>0</v>
      </c>
    </row>
    <row r="9" spans="1:28">
      <c r="A9" s="39" t="s">
        <v>187</v>
      </c>
      <c r="B9" s="2"/>
      <c r="C9" s="2"/>
      <c r="D9" s="2"/>
      <c r="E9" s="2"/>
      <c r="F9" s="2"/>
      <c r="G9" s="2"/>
      <c r="H9" s="2"/>
      <c r="I9" s="2"/>
      <c r="J9" s="2"/>
      <c r="K9" s="2">
        <v>0</v>
      </c>
      <c r="L9" s="2">
        <v>0</v>
      </c>
      <c r="M9" s="2">
        <v>0</v>
      </c>
      <c r="N9" s="2">
        <v>0</v>
      </c>
      <c r="O9" s="2">
        <v>0</v>
      </c>
      <c r="P9" s="2"/>
      <c r="Q9" s="2"/>
      <c r="R9" s="2"/>
      <c r="S9" s="2"/>
      <c r="T9" s="2"/>
      <c r="U9" s="2"/>
      <c r="V9" s="2"/>
      <c r="W9" s="2"/>
      <c r="X9" s="2"/>
      <c r="Y9" s="25"/>
      <c r="Z9" s="40"/>
      <c r="AA9" s="25">
        <v>0</v>
      </c>
      <c r="AB9" s="25">
        <v>0</v>
      </c>
    </row>
    <row r="10" spans="1:28">
      <c r="A10" s="39" t="s">
        <v>188</v>
      </c>
      <c r="B10" s="2">
        <v>11</v>
      </c>
      <c r="C10" s="2">
        <v>11</v>
      </c>
      <c r="D10" s="2">
        <v>13</v>
      </c>
      <c r="E10" s="2">
        <v>12</v>
      </c>
      <c r="F10" s="2">
        <v>10</v>
      </c>
      <c r="G10" s="2">
        <v>9</v>
      </c>
      <c r="H10" s="2">
        <v>6</v>
      </c>
      <c r="I10" s="2">
        <v>7</v>
      </c>
      <c r="J10" s="2">
        <v>6</v>
      </c>
      <c r="K10" s="2">
        <v>8</v>
      </c>
      <c r="L10" s="2">
        <v>4</v>
      </c>
      <c r="M10" s="2">
        <v>5</v>
      </c>
      <c r="N10" s="2">
        <v>5</v>
      </c>
      <c r="O10" s="2">
        <v>4</v>
      </c>
      <c r="P10" s="2">
        <v>6</v>
      </c>
      <c r="Q10" s="2">
        <v>6</v>
      </c>
      <c r="R10" s="2">
        <v>6</v>
      </c>
      <c r="S10" s="2">
        <v>6</v>
      </c>
      <c r="T10" s="2">
        <v>5</v>
      </c>
      <c r="U10" s="2">
        <v>5</v>
      </c>
      <c r="V10" s="2">
        <v>5</v>
      </c>
      <c r="W10" s="2">
        <v>8</v>
      </c>
      <c r="X10" s="2">
        <v>7</v>
      </c>
      <c r="Y10" s="25">
        <v>6</v>
      </c>
      <c r="Z10" s="40">
        <v>7</v>
      </c>
      <c r="AA10" s="25">
        <v>12</v>
      </c>
      <c r="AB10" s="25">
        <v>9</v>
      </c>
    </row>
    <row r="11" spans="1:28">
      <c r="A11" s="39" t="s">
        <v>189</v>
      </c>
      <c r="B11" s="2">
        <v>2</v>
      </c>
      <c r="C11" s="2">
        <v>0</v>
      </c>
      <c r="D11" s="2">
        <v>2</v>
      </c>
      <c r="E11" s="2">
        <v>2</v>
      </c>
      <c r="F11" s="2">
        <v>2</v>
      </c>
      <c r="G11" s="2">
        <v>2</v>
      </c>
      <c r="H11" s="2">
        <v>2</v>
      </c>
      <c r="I11" s="2">
        <v>2</v>
      </c>
      <c r="J11" s="2">
        <v>2</v>
      </c>
      <c r="K11" s="2">
        <v>0</v>
      </c>
      <c r="L11" s="2">
        <v>0</v>
      </c>
      <c r="M11" s="2">
        <v>1</v>
      </c>
      <c r="N11" s="2">
        <v>0</v>
      </c>
      <c r="O11" s="2">
        <v>0</v>
      </c>
      <c r="P11" s="2">
        <v>0</v>
      </c>
      <c r="Q11" s="2">
        <v>0</v>
      </c>
      <c r="R11" s="2">
        <v>0</v>
      </c>
      <c r="S11" s="2">
        <v>0</v>
      </c>
      <c r="T11" s="2">
        <v>0</v>
      </c>
      <c r="U11" s="2">
        <v>0</v>
      </c>
      <c r="V11" s="2">
        <v>0</v>
      </c>
      <c r="W11" s="2">
        <v>0</v>
      </c>
      <c r="X11" s="2">
        <v>0</v>
      </c>
      <c r="Y11" s="25">
        <v>0</v>
      </c>
      <c r="Z11" s="40">
        <v>0</v>
      </c>
      <c r="AA11" s="25">
        <v>0</v>
      </c>
      <c r="AB11" s="25">
        <v>0</v>
      </c>
    </row>
    <row r="12" spans="1:28">
      <c r="A12" s="39" t="s">
        <v>190</v>
      </c>
      <c r="B12" s="2">
        <v>5</v>
      </c>
      <c r="C12" s="2">
        <v>6</v>
      </c>
      <c r="D12" s="2">
        <v>10</v>
      </c>
      <c r="E12" s="2">
        <v>7</v>
      </c>
      <c r="F12" s="2">
        <v>7</v>
      </c>
      <c r="G12" s="2">
        <v>5</v>
      </c>
      <c r="H12" s="2">
        <v>5</v>
      </c>
      <c r="I12" s="2">
        <v>4</v>
      </c>
      <c r="J12" s="2">
        <v>4</v>
      </c>
      <c r="K12" s="2">
        <v>4</v>
      </c>
      <c r="L12" s="2">
        <v>2</v>
      </c>
      <c r="M12" s="2">
        <v>4</v>
      </c>
      <c r="N12" s="2">
        <v>5</v>
      </c>
      <c r="O12" s="2">
        <v>6</v>
      </c>
      <c r="P12" s="2">
        <v>6</v>
      </c>
      <c r="Q12" s="2">
        <v>5</v>
      </c>
      <c r="R12" s="2">
        <v>8</v>
      </c>
      <c r="S12" s="2">
        <v>7</v>
      </c>
      <c r="T12" s="2">
        <v>5</v>
      </c>
      <c r="U12" s="2">
        <v>2</v>
      </c>
      <c r="V12" s="2">
        <v>2</v>
      </c>
      <c r="W12" s="2">
        <v>1</v>
      </c>
      <c r="X12" s="2">
        <v>1</v>
      </c>
      <c r="Y12" s="25">
        <v>2</v>
      </c>
      <c r="Z12" s="40">
        <v>3</v>
      </c>
      <c r="AA12" s="25">
        <v>3</v>
      </c>
      <c r="AB12" s="25">
        <v>4</v>
      </c>
    </row>
    <row r="13" spans="1:28">
      <c r="A13" s="39" t="s">
        <v>191</v>
      </c>
      <c r="B13" s="2"/>
      <c r="C13" s="2"/>
      <c r="D13" s="2"/>
      <c r="E13" s="2">
        <v>1</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5">
        <v>1</v>
      </c>
      <c r="Z13" s="40"/>
      <c r="AA13" s="25">
        <v>2</v>
      </c>
      <c r="AB13" s="25">
        <v>1</v>
      </c>
    </row>
    <row r="14" spans="1:28">
      <c r="A14" s="39" t="s">
        <v>192</v>
      </c>
      <c r="B14" s="2">
        <v>34</v>
      </c>
      <c r="C14" s="2">
        <v>27</v>
      </c>
      <c r="D14" s="2">
        <v>43</v>
      </c>
      <c r="E14" s="2">
        <v>48</v>
      </c>
      <c r="F14" s="2">
        <v>48</v>
      </c>
      <c r="G14" s="2">
        <v>42</v>
      </c>
      <c r="H14" s="2">
        <v>41</v>
      </c>
      <c r="I14" s="2">
        <v>42</v>
      </c>
      <c r="J14" s="2">
        <v>45</v>
      </c>
      <c r="K14" s="2">
        <v>46</v>
      </c>
      <c r="L14" s="2">
        <v>43</v>
      </c>
      <c r="M14" s="2">
        <v>33</v>
      </c>
      <c r="N14" s="2">
        <v>32</v>
      </c>
      <c r="O14" s="2">
        <v>32</v>
      </c>
      <c r="P14" s="2">
        <v>35</v>
      </c>
      <c r="Q14" s="2">
        <v>36</v>
      </c>
      <c r="R14" s="2">
        <v>35</v>
      </c>
      <c r="S14" s="2">
        <v>33</v>
      </c>
      <c r="T14" s="2">
        <v>26</v>
      </c>
      <c r="U14" s="2">
        <v>26</v>
      </c>
      <c r="V14" s="2">
        <v>27</v>
      </c>
      <c r="W14" s="2">
        <v>28</v>
      </c>
      <c r="X14" s="2">
        <v>29</v>
      </c>
      <c r="Y14" s="25">
        <v>29</v>
      </c>
      <c r="Z14" s="40">
        <v>31</v>
      </c>
      <c r="AA14" s="25">
        <v>36</v>
      </c>
      <c r="AB14" s="25">
        <v>29</v>
      </c>
    </row>
    <row r="15" spans="1:28">
      <c r="A15" s="39" t="s">
        <v>193</v>
      </c>
      <c r="B15" s="2"/>
      <c r="C15" s="2"/>
      <c r="D15" s="2"/>
      <c r="E15" s="2"/>
      <c r="F15" s="2"/>
      <c r="G15" s="2"/>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5">
        <v>1</v>
      </c>
      <c r="Z15" s="40">
        <v>0</v>
      </c>
      <c r="AA15" s="25">
        <v>0</v>
      </c>
      <c r="AB15" s="25">
        <v>0</v>
      </c>
    </row>
    <row r="16" spans="1:28">
      <c r="A16" s="39" t="s">
        <v>194</v>
      </c>
      <c r="B16" s="2">
        <v>1</v>
      </c>
      <c r="C16" s="2">
        <v>2</v>
      </c>
      <c r="D16" s="2">
        <v>1</v>
      </c>
      <c r="E16" s="2">
        <v>1</v>
      </c>
      <c r="F16" s="2">
        <v>1</v>
      </c>
      <c r="G16" s="2">
        <v>0</v>
      </c>
      <c r="H16" s="2">
        <v>1</v>
      </c>
      <c r="I16" s="2">
        <v>1</v>
      </c>
      <c r="J16" s="2">
        <v>1</v>
      </c>
      <c r="K16" s="2">
        <v>1</v>
      </c>
      <c r="L16" s="2">
        <v>1</v>
      </c>
      <c r="M16" s="2">
        <v>1</v>
      </c>
      <c r="N16" s="2">
        <v>1</v>
      </c>
      <c r="O16" s="2">
        <v>1</v>
      </c>
      <c r="P16" s="2">
        <v>1</v>
      </c>
      <c r="Q16" s="2">
        <v>0</v>
      </c>
      <c r="R16" s="2">
        <v>0</v>
      </c>
      <c r="S16" s="2">
        <v>0</v>
      </c>
      <c r="T16" s="2">
        <v>0</v>
      </c>
      <c r="U16" s="2">
        <v>0</v>
      </c>
      <c r="V16" s="2">
        <v>0</v>
      </c>
      <c r="W16" s="2">
        <v>0</v>
      </c>
      <c r="X16" s="2">
        <v>0</v>
      </c>
      <c r="Y16" s="25">
        <v>0</v>
      </c>
      <c r="Z16" s="40">
        <v>0</v>
      </c>
      <c r="AA16" s="25">
        <v>0</v>
      </c>
      <c r="AB16" s="25">
        <v>0</v>
      </c>
    </row>
    <row r="17" spans="1:28">
      <c r="A17" s="39" t="s">
        <v>195</v>
      </c>
      <c r="B17" s="2"/>
      <c r="C17" s="2"/>
      <c r="D17" s="2"/>
      <c r="E17" s="2"/>
      <c r="F17" s="2"/>
      <c r="G17" s="2"/>
      <c r="H17" s="2"/>
      <c r="I17" s="2"/>
      <c r="J17" s="2"/>
      <c r="K17" s="2"/>
      <c r="L17" s="2"/>
      <c r="M17" s="2"/>
      <c r="N17" s="2">
        <v>0</v>
      </c>
      <c r="O17" s="2">
        <v>1</v>
      </c>
      <c r="P17" s="2">
        <v>0</v>
      </c>
      <c r="Q17" s="2">
        <v>0</v>
      </c>
      <c r="R17" s="2">
        <v>0</v>
      </c>
      <c r="S17" s="2">
        <v>0</v>
      </c>
      <c r="T17" s="2">
        <v>0</v>
      </c>
      <c r="U17" s="2">
        <v>0</v>
      </c>
      <c r="V17" s="2">
        <v>0</v>
      </c>
      <c r="W17" s="2">
        <v>0</v>
      </c>
      <c r="X17" s="2">
        <v>0</v>
      </c>
      <c r="Y17" s="25">
        <v>0</v>
      </c>
      <c r="Z17" s="40">
        <v>0</v>
      </c>
      <c r="AA17" s="25">
        <v>0</v>
      </c>
      <c r="AB17" s="25">
        <v>0</v>
      </c>
    </row>
    <row r="18" spans="1:28">
      <c r="A18" s="39" t="s">
        <v>196</v>
      </c>
      <c r="B18" s="2"/>
      <c r="C18" s="2"/>
      <c r="D18" s="2"/>
      <c r="E18" s="2"/>
      <c r="F18" s="2"/>
      <c r="G18" s="2"/>
      <c r="H18" s="2"/>
      <c r="I18" s="2"/>
      <c r="J18" s="2"/>
      <c r="K18" s="2"/>
      <c r="L18" s="2"/>
      <c r="M18" s="2"/>
      <c r="N18" s="2">
        <v>1</v>
      </c>
      <c r="O18" s="2">
        <v>0</v>
      </c>
      <c r="P18" s="2">
        <v>1</v>
      </c>
      <c r="Q18" s="2">
        <v>1</v>
      </c>
      <c r="R18" s="2">
        <v>1</v>
      </c>
      <c r="S18" s="2">
        <v>1</v>
      </c>
      <c r="T18" s="2">
        <v>1</v>
      </c>
      <c r="U18" s="2">
        <v>0</v>
      </c>
      <c r="V18" s="2">
        <v>0</v>
      </c>
      <c r="W18" s="2">
        <v>0</v>
      </c>
      <c r="X18" s="2">
        <v>0</v>
      </c>
      <c r="Y18" s="25">
        <v>0</v>
      </c>
      <c r="Z18" s="40">
        <v>0</v>
      </c>
      <c r="AA18" s="25">
        <v>0</v>
      </c>
      <c r="AB18" s="25">
        <v>0</v>
      </c>
    </row>
    <row r="19" spans="1:28" ht="12.75" customHeight="1">
      <c r="A19" s="39" t="s">
        <v>197</v>
      </c>
      <c r="B19" s="2"/>
      <c r="C19" s="2"/>
      <c r="D19" s="2"/>
      <c r="E19" s="2"/>
      <c r="F19" s="2"/>
      <c r="G19" s="2"/>
      <c r="H19" s="2"/>
      <c r="I19" s="2"/>
      <c r="J19" s="2"/>
      <c r="K19" s="2"/>
      <c r="L19" s="2"/>
      <c r="M19" s="2"/>
      <c r="N19" s="2"/>
      <c r="O19" s="2"/>
      <c r="P19" s="2">
        <v>13</v>
      </c>
      <c r="Q19" s="2">
        <v>14</v>
      </c>
      <c r="R19" s="2">
        <v>4</v>
      </c>
      <c r="S19" s="2">
        <v>8</v>
      </c>
      <c r="T19" s="2">
        <v>7</v>
      </c>
      <c r="U19" s="2">
        <v>9</v>
      </c>
      <c r="V19" s="2">
        <v>10</v>
      </c>
      <c r="W19" s="2">
        <v>18</v>
      </c>
      <c r="X19" s="2">
        <v>17</v>
      </c>
      <c r="Y19" s="25">
        <v>23</v>
      </c>
      <c r="Z19" s="40">
        <v>19</v>
      </c>
      <c r="AA19" s="25">
        <v>32</v>
      </c>
      <c r="AB19" s="25">
        <v>24</v>
      </c>
    </row>
    <row r="20" spans="1:28">
      <c r="A20" s="39" t="s">
        <v>380</v>
      </c>
      <c r="B20" s="2"/>
      <c r="C20" s="2"/>
      <c r="D20" s="2"/>
      <c r="E20" s="2"/>
      <c r="F20" s="2"/>
      <c r="G20" s="2"/>
      <c r="H20" s="2"/>
      <c r="I20" s="2"/>
      <c r="J20" s="2"/>
      <c r="K20" s="2"/>
      <c r="L20" s="2"/>
      <c r="M20" s="2"/>
      <c r="N20" s="2"/>
      <c r="O20" s="2"/>
      <c r="P20" s="2"/>
      <c r="Q20" s="2"/>
      <c r="R20" s="2"/>
      <c r="S20" s="2"/>
      <c r="T20" s="2"/>
      <c r="U20" s="2"/>
      <c r="V20" s="2">
        <v>2</v>
      </c>
      <c r="W20" s="2">
        <v>2</v>
      </c>
      <c r="X20" s="2">
        <v>2</v>
      </c>
      <c r="Y20" s="25">
        <v>2</v>
      </c>
      <c r="Z20" s="40">
        <v>1</v>
      </c>
      <c r="AA20" s="25">
        <v>2</v>
      </c>
      <c r="AB20" s="25">
        <v>2</v>
      </c>
    </row>
    <row r="21" spans="1:28">
      <c r="A21" s="39" t="s">
        <v>198</v>
      </c>
      <c r="B21" s="2">
        <v>31</v>
      </c>
      <c r="C21" s="2">
        <v>32</v>
      </c>
      <c r="D21" s="2">
        <v>40</v>
      </c>
      <c r="E21" s="2">
        <v>44</v>
      </c>
      <c r="F21" s="2">
        <v>43</v>
      </c>
      <c r="G21" s="2">
        <v>41</v>
      </c>
      <c r="H21" s="2">
        <v>41</v>
      </c>
      <c r="I21" s="2">
        <v>42</v>
      </c>
      <c r="J21" s="2">
        <v>45</v>
      </c>
      <c r="K21" s="2"/>
      <c r="L21" s="2"/>
      <c r="M21" s="2"/>
      <c r="N21" s="2"/>
      <c r="O21" s="2"/>
      <c r="P21" s="2"/>
      <c r="Q21" s="2"/>
      <c r="R21" s="2"/>
      <c r="S21" s="2"/>
      <c r="T21" s="2"/>
      <c r="U21" s="2"/>
      <c r="V21" s="2"/>
      <c r="W21" s="2">
        <v>16</v>
      </c>
      <c r="X21" s="2">
        <v>16</v>
      </c>
      <c r="Y21" s="25">
        <v>13</v>
      </c>
      <c r="Z21" s="40">
        <v>14</v>
      </c>
      <c r="AA21" s="40">
        <v>13</v>
      </c>
      <c r="AB21" s="25">
        <v>14</v>
      </c>
    </row>
    <row r="22" spans="1:28">
      <c r="A22" s="62" t="s">
        <v>556</v>
      </c>
      <c r="B22" s="2"/>
      <c r="C22" s="2"/>
      <c r="D22" s="2"/>
      <c r="E22" s="2"/>
      <c r="F22" s="2"/>
      <c r="G22" s="2"/>
      <c r="H22" s="2"/>
      <c r="I22" s="2"/>
      <c r="J22" s="2"/>
      <c r="K22" s="2"/>
      <c r="V22" s="25"/>
      <c r="W22" s="25"/>
      <c r="X22" s="25"/>
      <c r="Y22" s="25"/>
      <c r="Z22" s="25"/>
      <c r="AA22" s="25"/>
      <c r="AB22" s="25"/>
    </row>
    <row r="23" spans="1:28">
      <c r="A23" s="18" t="s">
        <v>2</v>
      </c>
      <c r="B23" s="18"/>
      <c r="C23" s="18"/>
      <c r="D23" s="18"/>
      <c r="E23" s="18"/>
      <c r="F23" s="18"/>
      <c r="G23" s="18"/>
      <c r="H23" s="18"/>
      <c r="I23" s="18"/>
      <c r="J23" s="18"/>
      <c r="K23" s="18"/>
      <c r="V23" s="25"/>
      <c r="W23" s="25"/>
      <c r="X23" s="25"/>
      <c r="Y23" s="25"/>
      <c r="Z23" s="25"/>
      <c r="AA23" s="25">
        <v>2</v>
      </c>
      <c r="AB23" s="25">
        <v>3</v>
      </c>
    </row>
    <row r="24" spans="1:28">
      <c r="A24" s="8" t="s">
        <v>3</v>
      </c>
      <c r="V24" s="25"/>
      <c r="W24" s="25"/>
      <c r="X24" s="25"/>
      <c r="Y24" s="25"/>
      <c r="Z24" s="25"/>
      <c r="AA24" s="25">
        <v>0</v>
      </c>
      <c r="AB24" s="25">
        <v>0</v>
      </c>
    </row>
    <row r="25" spans="1:28">
      <c r="A25" s="8" t="s">
        <v>4</v>
      </c>
      <c r="V25" s="25"/>
      <c r="W25" s="25"/>
      <c r="X25" s="25"/>
      <c r="Y25" s="25"/>
      <c r="Z25" s="25"/>
      <c r="AA25" s="25">
        <v>1</v>
      </c>
      <c r="AB25" s="25">
        <v>1</v>
      </c>
    </row>
    <row r="26" spans="1:28">
      <c r="A26" s="8" t="s">
        <v>554</v>
      </c>
      <c r="V26" s="25"/>
      <c r="W26" s="25"/>
      <c r="X26" s="25"/>
      <c r="Y26" s="25"/>
      <c r="Z26" s="25"/>
      <c r="AA26" s="25">
        <v>0</v>
      </c>
      <c r="AB26" s="25">
        <v>0</v>
      </c>
    </row>
    <row r="27" spans="1:28">
      <c r="A27" s="8" t="s">
        <v>557</v>
      </c>
      <c r="V27" s="25"/>
      <c r="W27" s="25"/>
      <c r="X27" s="25"/>
      <c r="Y27" s="25"/>
      <c r="Z27" s="25"/>
      <c r="AA27" s="25">
        <v>0</v>
      </c>
      <c r="AB27" s="25">
        <v>0</v>
      </c>
    </row>
    <row r="28" spans="1:28">
      <c r="A28" s="8" t="s">
        <v>6</v>
      </c>
      <c r="V28" s="25"/>
      <c r="W28" s="25"/>
      <c r="X28" s="25"/>
      <c r="Y28" s="25"/>
      <c r="Z28" s="25"/>
      <c r="AA28" s="25">
        <v>0</v>
      </c>
      <c r="AB28" s="25">
        <v>0</v>
      </c>
    </row>
    <row r="29" spans="1:28">
      <c r="A29" s="8" t="s">
        <v>7</v>
      </c>
      <c r="V29" s="25"/>
      <c r="W29" s="25"/>
      <c r="X29" s="25"/>
      <c r="Y29" s="25"/>
      <c r="Z29" s="25"/>
      <c r="AA29" s="25">
        <v>1</v>
      </c>
      <c r="AB29" s="25">
        <v>1</v>
      </c>
    </row>
    <row r="30" spans="1:28" ht="13" thickBot="1">
      <c r="A30" s="27" t="s">
        <v>555</v>
      </c>
      <c r="B30" s="27"/>
      <c r="C30" s="27"/>
      <c r="D30" s="27"/>
      <c r="E30" s="27"/>
      <c r="F30" s="27"/>
      <c r="G30" s="27"/>
      <c r="H30" s="27"/>
      <c r="I30" s="27"/>
      <c r="J30" s="27"/>
      <c r="K30" s="27"/>
      <c r="L30" s="27"/>
      <c r="M30" s="27"/>
      <c r="N30" s="27"/>
      <c r="O30" s="27"/>
      <c r="P30" s="27"/>
      <c r="Q30" s="27"/>
      <c r="R30" s="27"/>
      <c r="S30" s="27"/>
      <c r="T30" s="27"/>
      <c r="U30" s="27"/>
      <c r="V30" s="26"/>
      <c r="W30" s="26"/>
      <c r="X30" s="26"/>
      <c r="Y30" s="26"/>
      <c r="Z30" s="26"/>
      <c r="AA30" s="26">
        <v>12</v>
      </c>
      <c r="AB30" s="26">
        <v>15</v>
      </c>
    </row>
    <row r="32" spans="1:28" ht="26.25" customHeight="1">
      <c r="B32" s="189" t="s">
        <v>687</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row>
    <row r="34" spans="1:27" ht="60.75" customHeight="1">
      <c r="A34" s="75"/>
      <c r="B34" s="162" t="s">
        <v>531</v>
      </c>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row>
  </sheetData>
  <mergeCells count="4">
    <mergeCell ref="O32:AA32"/>
    <mergeCell ref="O34:AA34"/>
    <mergeCell ref="B34:N34"/>
    <mergeCell ref="B32:N32"/>
  </mergeCells>
  <phoneticPr fontId="0" type="noConversion"/>
  <printOptions horizontalCentered="1"/>
  <pageMargins left="0.75" right="0.75" top="1" bottom="1" header="0.5" footer="0.5"/>
  <pageSetup scale="8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34" man="1"/>
  </colBreaks>
  <legacyDrawingHF r:id="rId1"/>
  <extLst>
    <ext xmlns:mx="http://schemas.microsoft.com/office/mac/excel/2008/main" uri="{64002731-A6B0-56B0-2670-7721B7C09600}">
      <mx:PLV Mode="1"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B37"/>
  <sheetViews>
    <sheetView view="pageBreakPreview" zoomScale="70" zoomScaleSheetLayoutView="70" workbookViewId="0">
      <selection activeCell="G33" sqref="G33"/>
    </sheetView>
  </sheetViews>
  <sheetFormatPr baseColWidth="10" defaultColWidth="8.83203125" defaultRowHeight="12" x14ac:dyDescent="0"/>
  <cols>
    <col min="1" max="1" width="25" style="8" bestFit="1" customWidth="1"/>
    <col min="2" max="10" width="7.33203125" style="8" customWidth="1"/>
    <col min="11" max="11" width="6.83203125" style="8" customWidth="1"/>
    <col min="12" max="15" width="7.33203125" style="8" customWidth="1"/>
    <col min="16" max="16" width="8.33203125" style="74" bestFit="1" customWidth="1"/>
    <col min="17" max="17" width="7.83203125" style="74" bestFit="1" customWidth="1"/>
    <col min="18" max="18" width="8.6640625" style="74" bestFit="1" customWidth="1"/>
    <col min="19" max="23" width="8.33203125" style="74" bestFit="1" customWidth="1"/>
    <col min="24" max="25" width="8.33203125" style="25" bestFit="1" customWidth="1"/>
    <col min="26" max="26" width="7.83203125" style="25" customWidth="1"/>
    <col min="27" max="27" width="8" style="8" customWidth="1"/>
    <col min="28" max="28" width="8.83203125" style="8" customWidth="1"/>
    <col min="29" max="16384" width="8.83203125" style="8"/>
  </cols>
  <sheetData>
    <row r="1" spans="1:28">
      <c r="A1" s="8" t="s">
        <v>204</v>
      </c>
      <c r="B1" s="75" t="s">
        <v>566</v>
      </c>
      <c r="C1" s="75"/>
      <c r="D1" s="75"/>
      <c r="E1" s="75"/>
      <c r="F1" s="75"/>
      <c r="G1" s="75"/>
      <c r="H1" s="75"/>
      <c r="O1" s="83" t="s">
        <v>566</v>
      </c>
    </row>
    <row r="2" spans="1:28" ht="13" thickBot="1"/>
    <row r="3" spans="1:28" ht="24">
      <c r="A3" s="72" t="s">
        <v>181</v>
      </c>
      <c r="B3" s="61" t="s">
        <v>402</v>
      </c>
      <c r="C3" s="61" t="s">
        <v>166</v>
      </c>
      <c r="D3" s="61" t="s">
        <v>167</v>
      </c>
      <c r="E3" s="61" t="s">
        <v>168</v>
      </c>
      <c r="F3" s="61" t="s">
        <v>169</v>
      </c>
      <c r="G3" s="61" t="s">
        <v>170</v>
      </c>
      <c r="H3" s="61" t="s">
        <v>400</v>
      </c>
      <c r="I3" s="61" t="s">
        <v>401</v>
      </c>
      <c r="J3" s="61" t="s">
        <v>171</v>
      </c>
      <c r="K3" s="61"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row>
    <row r="4" spans="1:28">
      <c r="A4" s="13" t="s">
        <v>182</v>
      </c>
      <c r="B4" s="2"/>
      <c r="C4" s="2"/>
      <c r="D4" s="2"/>
      <c r="E4" s="2"/>
      <c r="F4" s="2"/>
      <c r="G4" s="2"/>
      <c r="H4" s="2"/>
      <c r="I4" s="2"/>
      <c r="J4" s="2"/>
      <c r="K4" s="2"/>
      <c r="L4" s="2"/>
      <c r="M4" s="2"/>
      <c r="N4" s="2"/>
      <c r="O4" s="2"/>
      <c r="P4" s="63">
        <v>0</v>
      </c>
      <c r="Q4" s="63">
        <v>0</v>
      </c>
      <c r="R4" s="63">
        <v>0</v>
      </c>
      <c r="S4" s="63">
        <v>0</v>
      </c>
      <c r="T4" s="63">
        <v>1</v>
      </c>
      <c r="U4" s="63">
        <v>1</v>
      </c>
      <c r="V4" s="63">
        <v>1</v>
      </c>
      <c r="W4" s="63">
        <v>1</v>
      </c>
      <c r="X4" s="2">
        <v>0</v>
      </c>
      <c r="Y4" s="25">
        <v>0</v>
      </c>
      <c r="Z4" s="40">
        <v>0</v>
      </c>
      <c r="AA4" s="25">
        <v>0</v>
      </c>
      <c r="AB4" s="25">
        <v>1</v>
      </c>
    </row>
    <row r="5" spans="1:28">
      <c r="A5" s="13" t="s">
        <v>183</v>
      </c>
      <c r="B5" s="2"/>
      <c r="C5" s="2"/>
      <c r="D5" s="2"/>
      <c r="E5" s="2"/>
      <c r="F5" s="2"/>
      <c r="G5" s="2"/>
      <c r="H5" s="2"/>
      <c r="I5" s="2"/>
      <c r="J5" s="2"/>
      <c r="K5" s="2"/>
      <c r="L5" s="2"/>
      <c r="M5" s="2"/>
      <c r="N5" s="2">
        <v>1</v>
      </c>
      <c r="O5" s="2">
        <v>1</v>
      </c>
      <c r="P5" s="63">
        <v>1</v>
      </c>
      <c r="Q5" s="63">
        <v>1</v>
      </c>
      <c r="R5" s="63">
        <v>0</v>
      </c>
      <c r="S5" s="63">
        <v>0</v>
      </c>
      <c r="T5" s="63">
        <v>0</v>
      </c>
      <c r="U5" s="63">
        <v>0</v>
      </c>
      <c r="V5" s="63">
        <v>0</v>
      </c>
      <c r="W5" s="63">
        <v>0</v>
      </c>
      <c r="X5" s="2">
        <v>0</v>
      </c>
      <c r="Y5" s="25">
        <v>0</v>
      </c>
      <c r="Z5" s="40">
        <v>0</v>
      </c>
      <c r="AA5" s="25">
        <v>0</v>
      </c>
      <c r="AB5" s="25">
        <v>0</v>
      </c>
    </row>
    <row r="6" spans="1:28">
      <c r="A6" s="13" t="s">
        <v>184</v>
      </c>
      <c r="B6" s="2">
        <v>14</v>
      </c>
      <c r="C6" s="2">
        <v>14</v>
      </c>
      <c r="D6" s="2">
        <v>10</v>
      </c>
      <c r="E6" s="2">
        <v>8</v>
      </c>
      <c r="F6" s="2">
        <v>9</v>
      </c>
      <c r="G6" s="2">
        <v>9</v>
      </c>
      <c r="H6" s="2">
        <v>8</v>
      </c>
      <c r="I6" s="2">
        <v>7</v>
      </c>
      <c r="J6" s="2">
        <v>5</v>
      </c>
      <c r="K6" s="2">
        <v>6</v>
      </c>
      <c r="L6" s="2">
        <v>4</v>
      </c>
      <c r="M6" s="2">
        <v>7</v>
      </c>
      <c r="N6" s="2">
        <v>7</v>
      </c>
      <c r="O6" s="2">
        <v>7</v>
      </c>
      <c r="P6" s="63">
        <v>3</v>
      </c>
      <c r="Q6" s="63">
        <v>3</v>
      </c>
      <c r="R6" s="63">
        <v>5</v>
      </c>
      <c r="S6" s="63">
        <v>5</v>
      </c>
      <c r="T6" s="63">
        <v>5</v>
      </c>
      <c r="U6" s="63">
        <v>6</v>
      </c>
      <c r="V6" s="63">
        <v>5</v>
      </c>
      <c r="W6" s="63">
        <v>5</v>
      </c>
      <c r="X6" s="2">
        <v>5</v>
      </c>
      <c r="Y6" s="25">
        <v>4</v>
      </c>
      <c r="Z6" s="40">
        <v>4</v>
      </c>
      <c r="AA6" s="25">
        <v>3</v>
      </c>
      <c r="AB6" s="25">
        <v>4</v>
      </c>
    </row>
    <row r="7" spans="1:28">
      <c r="A7" s="13" t="s">
        <v>185</v>
      </c>
      <c r="B7" s="2">
        <v>17</v>
      </c>
      <c r="C7" s="2">
        <v>18</v>
      </c>
      <c r="D7" s="2">
        <v>14</v>
      </c>
      <c r="E7" s="2">
        <v>11</v>
      </c>
      <c r="F7" s="2">
        <v>11</v>
      </c>
      <c r="G7" s="2">
        <v>13</v>
      </c>
      <c r="H7" s="2">
        <v>12</v>
      </c>
      <c r="I7" s="2">
        <v>10</v>
      </c>
      <c r="J7" s="2">
        <v>10</v>
      </c>
      <c r="K7" s="2">
        <v>10</v>
      </c>
      <c r="L7" s="2">
        <v>14</v>
      </c>
      <c r="M7" s="2">
        <v>15</v>
      </c>
      <c r="N7" s="2">
        <v>15</v>
      </c>
      <c r="O7" s="2">
        <v>19</v>
      </c>
      <c r="P7" s="63">
        <v>15</v>
      </c>
      <c r="Q7" s="63">
        <v>15</v>
      </c>
      <c r="R7" s="63">
        <v>17</v>
      </c>
      <c r="S7" s="63">
        <v>12</v>
      </c>
      <c r="T7" s="63">
        <v>13</v>
      </c>
      <c r="U7" s="63">
        <v>25</v>
      </c>
      <c r="V7" s="63">
        <v>18</v>
      </c>
      <c r="W7" s="63">
        <v>16</v>
      </c>
      <c r="X7" s="2">
        <v>16</v>
      </c>
      <c r="Y7" s="25">
        <v>26</v>
      </c>
      <c r="Z7" s="40">
        <v>18</v>
      </c>
      <c r="AA7" s="25">
        <v>20</v>
      </c>
      <c r="AB7" s="25">
        <v>17</v>
      </c>
    </row>
    <row r="8" spans="1:28">
      <c r="A8" s="13" t="s">
        <v>186</v>
      </c>
      <c r="B8" s="2"/>
      <c r="C8" s="2"/>
      <c r="D8" s="2"/>
      <c r="E8" s="2">
        <v>0</v>
      </c>
      <c r="F8" s="2">
        <v>0</v>
      </c>
      <c r="G8" s="2">
        <v>0</v>
      </c>
      <c r="H8" s="2">
        <v>0</v>
      </c>
      <c r="I8" s="2">
        <v>0</v>
      </c>
      <c r="J8" s="2">
        <v>0</v>
      </c>
      <c r="K8" s="2">
        <v>1</v>
      </c>
      <c r="L8" s="2">
        <v>1</v>
      </c>
      <c r="M8" s="2">
        <v>1</v>
      </c>
      <c r="N8" s="2">
        <v>1</v>
      </c>
      <c r="O8" s="2">
        <v>1</v>
      </c>
      <c r="P8" s="63">
        <v>1</v>
      </c>
      <c r="Q8" s="63">
        <v>1</v>
      </c>
      <c r="R8" s="63">
        <v>1</v>
      </c>
      <c r="S8" s="63">
        <v>1</v>
      </c>
      <c r="T8" s="63">
        <v>0</v>
      </c>
      <c r="U8" s="63">
        <v>1</v>
      </c>
      <c r="V8" s="63">
        <v>1</v>
      </c>
      <c r="W8" s="63">
        <v>1</v>
      </c>
      <c r="X8" s="2">
        <v>0</v>
      </c>
      <c r="Y8" s="25">
        <v>0</v>
      </c>
      <c r="Z8" s="40">
        <v>0</v>
      </c>
      <c r="AA8" s="25">
        <v>0</v>
      </c>
      <c r="AB8" s="25">
        <v>0</v>
      </c>
    </row>
    <row r="9" spans="1:28">
      <c r="A9" s="13" t="s">
        <v>187</v>
      </c>
      <c r="B9" s="2"/>
      <c r="C9" s="2"/>
      <c r="D9" s="2"/>
      <c r="E9" s="2"/>
      <c r="F9" s="2"/>
      <c r="G9" s="2"/>
      <c r="H9" s="2"/>
      <c r="I9" s="2"/>
      <c r="J9" s="2"/>
      <c r="K9" s="2">
        <v>0</v>
      </c>
      <c r="L9" s="2">
        <v>0</v>
      </c>
      <c r="M9" s="2">
        <v>0</v>
      </c>
      <c r="N9" s="2">
        <v>0</v>
      </c>
      <c r="O9" s="2">
        <v>0</v>
      </c>
      <c r="P9" s="63"/>
      <c r="Q9" s="63"/>
      <c r="R9" s="63"/>
      <c r="S9" s="63"/>
      <c r="T9" s="63"/>
      <c r="U9" s="63"/>
      <c r="V9" s="63"/>
      <c r="W9" s="63"/>
      <c r="X9" s="2"/>
      <c r="Y9" s="25">
        <v>1</v>
      </c>
      <c r="Z9" s="40"/>
      <c r="AA9" s="25">
        <v>0</v>
      </c>
      <c r="AB9" s="25">
        <v>0</v>
      </c>
    </row>
    <row r="10" spans="1:28">
      <c r="A10" s="13" t="s">
        <v>188</v>
      </c>
      <c r="B10" s="2">
        <v>6</v>
      </c>
      <c r="C10" s="2">
        <v>6</v>
      </c>
      <c r="D10" s="2">
        <v>3</v>
      </c>
      <c r="E10" s="2">
        <v>4</v>
      </c>
      <c r="F10" s="2">
        <v>5</v>
      </c>
      <c r="G10" s="2">
        <v>5</v>
      </c>
      <c r="H10" s="2">
        <v>5</v>
      </c>
      <c r="I10" s="2">
        <v>3</v>
      </c>
      <c r="J10" s="2">
        <v>2</v>
      </c>
      <c r="K10" s="2">
        <v>5</v>
      </c>
      <c r="L10" s="2">
        <v>3</v>
      </c>
      <c r="M10" s="2">
        <v>5</v>
      </c>
      <c r="N10" s="2">
        <v>7</v>
      </c>
      <c r="O10" s="2">
        <v>8</v>
      </c>
      <c r="P10" s="63">
        <v>6</v>
      </c>
      <c r="Q10" s="63">
        <v>5</v>
      </c>
      <c r="R10" s="63">
        <v>4</v>
      </c>
      <c r="S10" s="63">
        <v>5</v>
      </c>
      <c r="T10" s="63">
        <v>5</v>
      </c>
      <c r="U10" s="63">
        <v>8</v>
      </c>
      <c r="V10" s="63">
        <v>8</v>
      </c>
      <c r="W10" s="63">
        <v>8</v>
      </c>
      <c r="X10" s="2">
        <v>5</v>
      </c>
      <c r="Y10" s="25">
        <v>7</v>
      </c>
      <c r="Z10" s="40">
        <v>6</v>
      </c>
      <c r="AA10" s="25">
        <v>8</v>
      </c>
      <c r="AB10" s="25">
        <v>6</v>
      </c>
    </row>
    <row r="11" spans="1:28">
      <c r="A11" s="13" t="s">
        <v>189</v>
      </c>
      <c r="B11" s="2">
        <v>3</v>
      </c>
      <c r="C11" s="2">
        <v>2</v>
      </c>
      <c r="D11" s="2">
        <v>0</v>
      </c>
      <c r="E11" s="2">
        <v>0</v>
      </c>
      <c r="F11" s="2">
        <v>0</v>
      </c>
      <c r="G11" s="2">
        <v>0</v>
      </c>
      <c r="H11" s="2">
        <v>0</v>
      </c>
      <c r="I11" s="2">
        <v>0</v>
      </c>
      <c r="J11" s="2">
        <v>0</v>
      </c>
      <c r="K11" s="2">
        <v>0</v>
      </c>
      <c r="L11" s="2">
        <v>0</v>
      </c>
      <c r="M11" s="2">
        <v>1</v>
      </c>
      <c r="N11" s="2">
        <v>0</v>
      </c>
      <c r="O11" s="2">
        <v>1</v>
      </c>
      <c r="P11" s="63">
        <v>1</v>
      </c>
      <c r="Q11" s="63">
        <v>0</v>
      </c>
      <c r="R11" s="63">
        <v>0</v>
      </c>
      <c r="S11" s="63">
        <v>0</v>
      </c>
      <c r="T11" s="63">
        <v>0</v>
      </c>
      <c r="U11" s="63">
        <v>0</v>
      </c>
      <c r="V11" s="63">
        <v>0</v>
      </c>
      <c r="W11" s="63">
        <v>0</v>
      </c>
      <c r="X11" s="2">
        <v>1</v>
      </c>
      <c r="Y11" s="25">
        <v>1</v>
      </c>
      <c r="Z11" s="40">
        <v>1</v>
      </c>
      <c r="AA11" s="25">
        <v>0</v>
      </c>
      <c r="AB11" s="25">
        <v>0</v>
      </c>
    </row>
    <row r="12" spans="1:28">
      <c r="A12" s="13" t="s">
        <v>190</v>
      </c>
      <c r="B12" s="2">
        <v>5</v>
      </c>
      <c r="C12" s="2">
        <v>4</v>
      </c>
      <c r="D12" s="2">
        <v>3</v>
      </c>
      <c r="E12" s="2">
        <v>3</v>
      </c>
      <c r="F12" s="2">
        <v>3</v>
      </c>
      <c r="G12" s="2">
        <v>3</v>
      </c>
      <c r="H12" s="2">
        <v>2</v>
      </c>
      <c r="I12" s="2">
        <v>1</v>
      </c>
      <c r="J12" s="2">
        <v>1</v>
      </c>
      <c r="K12" s="2">
        <v>2</v>
      </c>
      <c r="L12" s="2">
        <v>0</v>
      </c>
      <c r="M12" s="2">
        <v>3</v>
      </c>
      <c r="N12" s="2">
        <v>2</v>
      </c>
      <c r="O12" s="2">
        <v>2</v>
      </c>
      <c r="P12" s="63">
        <v>2</v>
      </c>
      <c r="Q12" s="63">
        <v>3</v>
      </c>
      <c r="R12" s="63">
        <v>2</v>
      </c>
      <c r="S12" s="63">
        <v>2</v>
      </c>
      <c r="T12" s="63">
        <v>3</v>
      </c>
      <c r="U12" s="63">
        <v>7</v>
      </c>
      <c r="V12" s="63">
        <v>6</v>
      </c>
      <c r="W12" s="63">
        <v>6</v>
      </c>
      <c r="X12" s="2">
        <v>5</v>
      </c>
      <c r="Y12" s="25">
        <v>5</v>
      </c>
      <c r="Z12" s="40">
        <v>4</v>
      </c>
      <c r="AA12" s="25">
        <v>2</v>
      </c>
      <c r="AB12" s="25">
        <v>2</v>
      </c>
    </row>
    <row r="13" spans="1:28">
      <c r="A13" s="13" t="s">
        <v>191</v>
      </c>
      <c r="B13" s="2"/>
      <c r="C13" s="2"/>
      <c r="D13" s="2"/>
      <c r="E13" s="2">
        <v>0</v>
      </c>
      <c r="F13" s="2">
        <v>0</v>
      </c>
      <c r="G13" s="2">
        <v>0</v>
      </c>
      <c r="H13" s="2">
        <v>0</v>
      </c>
      <c r="I13" s="2">
        <v>0</v>
      </c>
      <c r="J13" s="2">
        <v>0</v>
      </c>
      <c r="K13" s="2">
        <v>0</v>
      </c>
      <c r="L13" s="2">
        <v>0</v>
      </c>
      <c r="M13" s="2">
        <v>0</v>
      </c>
      <c r="N13" s="2">
        <v>0</v>
      </c>
      <c r="O13" s="2">
        <v>0</v>
      </c>
      <c r="P13" s="63">
        <v>0</v>
      </c>
      <c r="Q13" s="63">
        <v>0</v>
      </c>
      <c r="R13" s="63">
        <v>0</v>
      </c>
      <c r="S13" s="63">
        <v>0</v>
      </c>
      <c r="T13" s="63">
        <v>0</v>
      </c>
      <c r="U13" s="63">
        <v>0</v>
      </c>
      <c r="V13" s="63">
        <v>0</v>
      </c>
      <c r="W13" s="63">
        <v>1</v>
      </c>
      <c r="X13" s="2">
        <v>2</v>
      </c>
      <c r="Y13" s="25">
        <v>2</v>
      </c>
      <c r="Z13" s="40">
        <v>1</v>
      </c>
      <c r="AA13" s="25">
        <v>1</v>
      </c>
      <c r="AB13" s="25">
        <v>2</v>
      </c>
    </row>
    <row r="14" spans="1:28">
      <c r="A14" s="13" t="s">
        <v>192</v>
      </c>
      <c r="B14" s="2">
        <v>25</v>
      </c>
      <c r="C14" s="2">
        <v>33</v>
      </c>
      <c r="D14" s="2">
        <v>18</v>
      </c>
      <c r="E14" s="2">
        <v>19</v>
      </c>
      <c r="F14" s="2">
        <v>20</v>
      </c>
      <c r="G14" s="2">
        <v>26</v>
      </c>
      <c r="H14" s="2">
        <v>24</v>
      </c>
      <c r="I14" s="2">
        <v>26</v>
      </c>
      <c r="J14" s="2">
        <v>22</v>
      </c>
      <c r="K14" s="2">
        <v>22</v>
      </c>
      <c r="L14" s="2">
        <v>22</v>
      </c>
      <c r="M14" s="2">
        <v>26</v>
      </c>
      <c r="N14" s="2">
        <v>29</v>
      </c>
      <c r="O14" s="2">
        <v>29</v>
      </c>
      <c r="P14" s="63">
        <v>27</v>
      </c>
      <c r="Q14" s="63">
        <v>27</v>
      </c>
      <c r="R14" s="63">
        <v>26</v>
      </c>
      <c r="S14" s="63">
        <v>25</v>
      </c>
      <c r="T14" s="63">
        <v>28</v>
      </c>
      <c r="U14" s="63">
        <v>27</v>
      </c>
      <c r="V14" s="63">
        <v>28</v>
      </c>
      <c r="W14" s="63">
        <v>25</v>
      </c>
      <c r="X14" s="2">
        <v>30</v>
      </c>
      <c r="Y14" s="25">
        <v>34</v>
      </c>
      <c r="Z14" s="40">
        <v>27</v>
      </c>
      <c r="AA14" s="25">
        <v>26</v>
      </c>
      <c r="AB14" s="25">
        <v>25</v>
      </c>
    </row>
    <row r="15" spans="1:28">
      <c r="A15" s="13" t="s">
        <v>193</v>
      </c>
      <c r="B15" s="2"/>
      <c r="C15" s="2"/>
      <c r="D15" s="2"/>
      <c r="E15" s="2"/>
      <c r="F15" s="2">
        <v>0</v>
      </c>
      <c r="G15" s="2">
        <v>0</v>
      </c>
      <c r="H15" s="2">
        <v>0</v>
      </c>
      <c r="I15" s="2">
        <v>0</v>
      </c>
      <c r="J15" s="2">
        <v>0</v>
      </c>
      <c r="K15" s="2">
        <v>0</v>
      </c>
      <c r="L15" s="2">
        <v>0</v>
      </c>
      <c r="M15" s="2">
        <v>0</v>
      </c>
      <c r="N15" s="2">
        <v>0</v>
      </c>
      <c r="O15" s="2">
        <v>0</v>
      </c>
      <c r="P15" s="63">
        <v>0</v>
      </c>
      <c r="Q15" s="63">
        <v>0</v>
      </c>
      <c r="R15" s="63">
        <v>0</v>
      </c>
      <c r="S15" s="63">
        <v>0</v>
      </c>
      <c r="T15" s="63">
        <v>0</v>
      </c>
      <c r="U15" s="63">
        <v>0</v>
      </c>
      <c r="V15" s="63">
        <v>0</v>
      </c>
      <c r="W15" s="63">
        <v>0</v>
      </c>
      <c r="X15" s="2">
        <v>0</v>
      </c>
      <c r="Y15" s="25">
        <v>0</v>
      </c>
      <c r="Z15" s="40">
        <v>0</v>
      </c>
      <c r="AA15" s="25">
        <v>0</v>
      </c>
      <c r="AB15" s="25">
        <v>0</v>
      </c>
    </row>
    <row r="16" spans="1:28">
      <c r="A16" s="13" t="s">
        <v>194</v>
      </c>
      <c r="B16" s="2">
        <v>0</v>
      </c>
      <c r="C16" s="2">
        <v>0</v>
      </c>
      <c r="D16" s="2">
        <v>0</v>
      </c>
      <c r="E16" s="2">
        <v>0</v>
      </c>
      <c r="F16" s="2">
        <v>0</v>
      </c>
      <c r="G16" s="2">
        <v>0</v>
      </c>
      <c r="H16" s="2">
        <v>0</v>
      </c>
      <c r="I16" s="2">
        <v>0</v>
      </c>
      <c r="J16" s="2">
        <v>0</v>
      </c>
      <c r="K16" s="2">
        <v>0</v>
      </c>
      <c r="L16" s="2">
        <v>0</v>
      </c>
      <c r="M16" s="2">
        <v>0</v>
      </c>
      <c r="N16" s="2">
        <v>0</v>
      </c>
      <c r="O16" s="2">
        <v>0</v>
      </c>
      <c r="P16" s="63">
        <v>0</v>
      </c>
      <c r="Q16" s="63">
        <v>0</v>
      </c>
      <c r="R16" s="63">
        <v>0</v>
      </c>
      <c r="S16" s="63">
        <v>0</v>
      </c>
      <c r="T16" s="63">
        <v>1</v>
      </c>
      <c r="U16" s="63">
        <v>2</v>
      </c>
      <c r="V16" s="63">
        <v>2</v>
      </c>
      <c r="W16" s="63">
        <v>3</v>
      </c>
      <c r="X16" s="2">
        <v>3</v>
      </c>
      <c r="Y16" s="25">
        <v>4</v>
      </c>
      <c r="Z16" s="40">
        <v>3</v>
      </c>
      <c r="AA16" s="25">
        <v>3</v>
      </c>
      <c r="AB16" s="25">
        <v>5</v>
      </c>
    </row>
    <row r="17" spans="1:28">
      <c r="A17" s="13" t="s">
        <v>195</v>
      </c>
      <c r="B17" s="2"/>
      <c r="C17" s="2"/>
      <c r="D17" s="2"/>
      <c r="E17" s="2"/>
      <c r="F17" s="2"/>
      <c r="G17" s="2"/>
      <c r="H17" s="2"/>
      <c r="I17" s="2"/>
      <c r="J17" s="2"/>
      <c r="K17" s="2"/>
      <c r="L17" s="2"/>
      <c r="M17" s="2"/>
      <c r="N17" s="2">
        <v>1</v>
      </c>
      <c r="O17" s="2">
        <v>1</v>
      </c>
      <c r="P17" s="63">
        <v>1</v>
      </c>
      <c r="Q17" s="63">
        <v>1</v>
      </c>
      <c r="R17" s="63">
        <v>1</v>
      </c>
      <c r="S17" s="63">
        <v>1</v>
      </c>
      <c r="T17" s="63">
        <v>1</v>
      </c>
      <c r="U17" s="63">
        <v>1</v>
      </c>
      <c r="V17" s="63">
        <v>1</v>
      </c>
      <c r="W17" s="63">
        <v>1</v>
      </c>
      <c r="X17" s="2">
        <v>1</v>
      </c>
      <c r="Y17" s="25">
        <v>1</v>
      </c>
      <c r="Z17" s="40">
        <v>1</v>
      </c>
      <c r="AA17" s="25">
        <v>1</v>
      </c>
      <c r="AB17" s="25">
        <v>1</v>
      </c>
    </row>
    <row r="18" spans="1:28">
      <c r="A18" s="13" t="s">
        <v>196</v>
      </c>
      <c r="B18" s="2"/>
      <c r="C18" s="2"/>
      <c r="D18" s="2"/>
      <c r="E18" s="2"/>
      <c r="F18" s="2"/>
      <c r="G18" s="2"/>
      <c r="H18" s="2"/>
      <c r="I18" s="2"/>
      <c r="J18" s="2"/>
      <c r="K18" s="2"/>
      <c r="L18" s="2"/>
      <c r="M18" s="2"/>
      <c r="N18" s="2">
        <v>0</v>
      </c>
      <c r="O18" s="2">
        <v>0</v>
      </c>
      <c r="P18" s="63">
        <v>0</v>
      </c>
      <c r="Q18" s="63">
        <v>0</v>
      </c>
      <c r="R18" s="63">
        <v>0</v>
      </c>
      <c r="S18" s="63">
        <v>0</v>
      </c>
      <c r="T18" s="63">
        <v>0</v>
      </c>
      <c r="U18" s="63">
        <v>0</v>
      </c>
      <c r="V18" s="63">
        <v>1</v>
      </c>
      <c r="W18" s="63">
        <v>1</v>
      </c>
      <c r="X18" s="2">
        <v>1</v>
      </c>
      <c r="Y18" s="25">
        <v>1</v>
      </c>
      <c r="Z18" s="40">
        <v>1</v>
      </c>
      <c r="AA18" s="25">
        <v>1</v>
      </c>
      <c r="AB18" s="25">
        <v>3</v>
      </c>
    </row>
    <row r="19" spans="1:28">
      <c r="A19" s="13" t="s">
        <v>197</v>
      </c>
      <c r="B19" s="2"/>
      <c r="C19" s="2"/>
      <c r="D19" s="2"/>
      <c r="E19" s="2"/>
      <c r="F19" s="2"/>
      <c r="G19" s="2"/>
      <c r="H19" s="2"/>
      <c r="I19" s="2"/>
      <c r="J19" s="2"/>
      <c r="K19" s="2"/>
      <c r="L19" s="2"/>
      <c r="M19" s="2"/>
      <c r="N19" s="2"/>
      <c r="O19" s="2"/>
      <c r="P19" s="63">
        <v>7</v>
      </c>
      <c r="Q19" s="63">
        <v>6</v>
      </c>
      <c r="R19" s="63">
        <v>1</v>
      </c>
      <c r="S19" s="63">
        <v>2</v>
      </c>
      <c r="T19" s="63">
        <v>5</v>
      </c>
      <c r="U19" s="63">
        <v>17</v>
      </c>
      <c r="V19" s="63">
        <v>8</v>
      </c>
      <c r="W19" s="63">
        <v>10</v>
      </c>
      <c r="X19" s="2">
        <v>13</v>
      </c>
      <c r="Y19" s="25">
        <v>22</v>
      </c>
      <c r="Z19" s="40">
        <v>13</v>
      </c>
      <c r="AA19" s="25">
        <v>15</v>
      </c>
      <c r="AB19" s="25">
        <v>14</v>
      </c>
    </row>
    <row r="20" spans="1:28">
      <c r="A20" s="13" t="s">
        <v>380</v>
      </c>
      <c r="B20" s="2"/>
      <c r="C20" s="2"/>
      <c r="D20" s="2"/>
      <c r="E20" s="2"/>
      <c r="F20" s="2"/>
      <c r="G20" s="2"/>
      <c r="H20" s="2"/>
      <c r="I20" s="2"/>
      <c r="J20" s="2"/>
      <c r="K20" s="2"/>
      <c r="L20" s="2"/>
      <c r="M20" s="2"/>
      <c r="N20" s="2"/>
      <c r="O20" s="2"/>
      <c r="P20" s="63"/>
      <c r="Q20" s="63"/>
      <c r="R20" s="63"/>
      <c r="S20" s="63"/>
      <c r="T20" s="63"/>
      <c r="U20" s="63"/>
      <c r="V20" s="63">
        <v>2</v>
      </c>
      <c r="W20" s="63">
        <v>2</v>
      </c>
      <c r="X20" s="2">
        <v>1</v>
      </c>
      <c r="Y20" s="25">
        <v>2</v>
      </c>
      <c r="Z20" s="40">
        <v>2</v>
      </c>
      <c r="AA20" s="25">
        <v>5</v>
      </c>
      <c r="AB20" s="25">
        <v>5</v>
      </c>
    </row>
    <row r="21" spans="1:28">
      <c r="A21" s="13" t="s">
        <v>198</v>
      </c>
      <c r="B21" s="2">
        <v>32</v>
      </c>
      <c r="C21" s="2">
        <v>30</v>
      </c>
      <c r="D21" s="2">
        <v>21</v>
      </c>
      <c r="E21" s="2">
        <v>19</v>
      </c>
      <c r="F21" s="2">
        <v>22</v>
      </c>
      <c r="G21" s="2">
        <v>28</v>
      </c>
      <c r="H21" s="2">
        <v>32</v>
      </c>
      <c r="I21" s="2">
        <v>31</v>
      </c>
      <c r="J21" s="2">
        <v>28</v>
      </c>
      <c r="K21" s="2"/>
      <c r="L21" s="2"/>
      <c r="M21" s="2"/>
      <c r="N21" s="2"/>
      <c r="O21" s="2"/>
      <c r="P21" s="63"/>
      <c r="Q21" s="63"/>
      <c r="R21" s="63"/>
      <c r="S21" s="63"/>
      <c r="T21" s="63"/>
      <c r="U21" s="63"/>
      <c r="V21" s="63"/>
      <c r="W21" s="63">
        <v>22</v>
      </c>
      <c r="X21" s="2">
        <v>18</v>
      </c>
      <c r="Y21" s="25">
        <v>17</v>
      </c>
      <c r="Z21" s="40">
        <v>16</v>
      </c>
      <c r="AA21" s="40">
        <v>12</v>
      </c>
      <c r="AB21" s="25">
        <v>12</v>
      </c>
    </row>
    <row r="22" spans="1:28">
      <c r="A22" s="35" t="s">
        <v>556</v>
      </c>
      <c r="B22" s="75"/>
      <c r="C22" s="75"/>
      <c r="D22" s="75"/>
      <c r="E22" s="75"/>
      <c r="F22" s="75"/>
      <c r="G22" s="75"/>
      <c r="H22" s="75"/>
      <c r="I22" s="75"/>
      <c r="J22" s="75"/>
      <c r="K22" s="75"/>
      <c r="O22" s="25"/>
      <c r="P22" s="25"/>
      <c r="Q22" s="25"/>
      <c r="R22" s="25"/>
      <c r="S22" s="25"/>
      <c r="T22" s="25"/>
      <c r="U22" s="25"/>
      <c r="V22" s="25"/>
      <c r="W22" s="25"/>
      <c r="AA22" s="25"/>
      <c r="AB22" s="25"/>
    </row>
    <row r="23" spans="1:28">
      <c r="A23" s="8" t="s">
        <v>2</v>
      </c>
      <c r="O23" s="25"/>
      <c r="P23" s="25"/>
      <c r="Q23" s="25"/>
      <c r="R23" s="25"/>
      <c r="S23" s="25"/>
      <c r="T23" s="25"/>
      <c r="U23" s="25"/>
      <c r="V23" s="25"/>
      <c r="W23" s="25"/>
      <c r="AA23" s="25">
        <v>0</v>
      </c>
      <c r="AB23" s="25">
        <v>0</v>
      </c>
    </row>
    <row r="24" spans="1:28" ht="12.75" customHeight="1">
      <c r="A24" s="8" t="s">
        <v>3</v>
      </c>
      <c r="O24" s="25"/>
      <c r="P24" s="25"/>
      <c r="Q24" s="25"/>
      <c r="R24" s="25"/>
      <c r="S24" s="25"/>
      <c r="T24" s="25"/>
      <c r="U24" s="25"/>
      <c r="V24" s="25"/>
      <c r="W24" s="25"/>
      <c r="AA24" s="25">
        <v>0</v>
      </c>
      <c r="AB24" s="25">
        <v>0</v>
      </c>
    </row>
    <row r="25" spans="1:28">
      <c r="A25" s="8" t="s">
        <v>4</v>
      </c>
      <c r="O25" s="25"/>
      <c r="P25" s="25"/>
      <c r="Q25" s="25"/>
      <c r="R25" s="25"/>
      <c r="S25" s="25"/>
      <c r="T25" s="25"/>
      <c r="U25" s="25"/>
      <c r="V25" s="25"/>
      <c r="W25" s="25"/>
      <c r="AA25" s="25">
        <v>0</v>
      </c>
      <c r="AB25" s="25">
        <v>0</v>
      </c>
    </row>
    <row r="26" spans="1:28">
      <c r="A26" s="8" t="s">
        <v>554</v>
      </c>
      <c r="O26" s="25"/>
      <c r="P26" s="25"/>
      <c r="Q26" s="25"/>
      <c r="R26" s="25"/>
      <c r="S26" s="25"/>
      <c r="T26" s="25"/>
      <c r="U26" s="25"/>
      <c r="V26" s="25"/>
      <c r="W26" s="25"/>
      <c r="AA26" s="25">
        <v>0</v>
      </c>
      <c r="AB26" s="25">
        <v>0</v>
      </c>
    </row>
    <row r="27" spans="1:28">
      <c r="A27" s="8" t="s">
        <v>557</v>
      </c>
      <c r="O27" s="25"/>
      <c r="P27" s="25"/>
      <c r="Q27" s="25"/>
      <c r="R27" s="25"/>
      <c r="S27" s="25"/>
      <c r="T27" s="25"/>
      <c r="U27" s="25"/>
      <c r="V27" s="25"/>
      <c r="W27" s="25"/>
      <c r="AA27" s="25">
        <v>0</v>
      </c>
      <c r="AB27" s="25">
        <v>0</v>
      </c>
    </row>
    <row r="28" spans="1:28">
      <c r="A28" s="8" t="s">
        <v>6</v>
      </c>
      <c r="O28" s="25"/>
      <c r="P28" s="25"/>
      <c r="Q28" s="25"/>
      <c r="R28" s="25"/>
      <c r="S28" s="25"/>
      <c r="T28" s="25"/>
      <c r="U28" s="25"/>
      <c r="V28" s="25"/>
      <c r="W28" s="25"/>
      <c r="AA28" s="25">
        <v>0</v>
      </c>
      <c r="AB28" s="25">
        <v>0</v>
      </c>
    </row>
    <row r="29" spans="1:28" ht="10.5" customHeight="1">
      <c r="A29" s="8" t="s">
        <v>7</v>
      </c>
      <c r="O29" s="25"/>
      <c r="P29" s="25"/>
      <c r="Q29" s="25"/>
      <c r="R29" s="25"/>
      <c r="S29" s="25"/>
      <c r="T29" s="25"/>
      <c r="U29" s="25"/>
      <c r="V29" s="25"/>
      <c r="W29" s="25"/>
      <c r="AA29" s="25">
        <v>0</v>
      </c>
      <c r="AB29" s="25">
        <v>0</v>
      </c>
    </row>
    <row r="30" spans="1:28" ht="13" thickBot="1">
      <c r="A30" s="27" t="s">
        <v>555</v>
      </c>
      <c r="B30" s="27"/>
      <c r="C30" s="27"/>
      <c r="D30" s="27"/>
      <c r="E30" s="27"/>
      <c r="F30" s="27"/>
      <c r="G30" s="27"/>
      <c r="H30" s="27"/>
      <c r="I30" s="27"/>
      <c r="J30" s="27"/>
      <c r="K30" s="27"/>
      <c r="L30" s="27"/>
      <c r="M30" s="27"/>
      <c r="N30" s="27"/>
      <c r="O30" s="26"/>
      <c r="P30" s="26"/>
      <c r="Q30" s="26"/>
      <c r="R30" s="26"/>
      <c r="S30" s="26"/>
      <c r="T30" s="26"/>
      <c r="U30" s="26"/>
      <c r="V30" s="26"/>
      <c r="W30" s="26"/>
      <c r="X30" s="26"/>
      <c r="Y30" s="26"/>
      <c r="Z30" s="26"/>
      <c r="AA30" s="26">
        <v>0</v>
      </c>
      <c r="AB30" s="26">
        <v>0</v>
      </c>
    </row>
    <row r="31" spans="1:28">
      <c r="A31" s="39"/>
      <c r="Z31" s="42"/>
    </row>
    <row r="32" spans="1:28" ht="30.75" customHeight="1">
      <c r="B32" s="189" t="s">
        <v>686</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row>
    <row r="33" spans="1:27" ht="12.75" customHeight="1">
      <c r="B33" s="35"/>
      <c r="O33" s="35"/>
      <c r="P33" s="8"/>
      <c r="Q33" s="8"/>
      <c r="R33" s="8"/>
      <c r="S33" s="8"/>
      <c r="T33" s="8"/>
      <c r="U33" s="8"/>
      <c r="V33" s="8"/>
      <c r="W33" s="8"/>
      <c r="X33" s="8"/>
      <c r="Y33" s="8"/>
      <c r="Z33" s="8"/>
    </row>
    <row r="34" spans="1:27" ht="73.5" customHeight="1">
      <c r="B34" s="162" t="s">
        <v>531</v>
      </c>
      <c r="C34" s="162"/>
      <c r="D34" s="162"/>
      <c r="E34" s="162"/>
      <c r="F34" s="162"/>
      <c r="G34" s="162"/>
      <c r="H34" s="162"/>
      <c r="I34" s="162"/>
      <c r="J34" s="162"/>
      <c r="K34" s="162"/>
      <c r="L34" s="162"/>
      <c r="M34" s="162"/>
      <c r="N34" s="162"/>
      <c r="O34" s="162"/>
      <c r="P34" s="162"/>
      <c r="Q34" s="162"/>
      <c r="R34" s="162"/>
      <c r="S34" s="162"/>
      <c r="T34" s="162"/>
      <c r="U34" s="162"/>
      <c r="V34" s="162"/>
      <c r="W34" s="162"/>
      <c r="X34" s="162"/>
      <c r="Y34" s="162"/>
      <c r="Z34" s="162"/>
      <c r="AA34" s="162"/>
    </row>
    <row r="35" spans="1:27">
      <c r="A35" s="9"/>
      <c r="B35" s="9"/>
      <c r="C35" s="9"/>
      <c r="D35" s="9"/>
      <c r="E35" s="9"/>
      <c r="F35" s="9"/>
      <c r="G35" s="9"/>
      <c r="H35" s="9"/>
      <c r="I35" s="9"/>
      <c r="J35" s="9"/>
      <c r="K35" s="9"/>
      <c r="L35" s="9"/>
      <c r="M35" s="9"/>
      <c r="N35" s="9"/>
      <c r="O35" s="9"/>
      <c r="P35" s="9"/>
      <c r="Y35" s="8"/>
      <c r="Z35" s="8"/>
    </row>
    <row r="36" spans="1:27">
      <c r="A36" s="9"/>
      <c r="B36" s="9"/>
      <c r="C36" s="9"/>
      <c r="D36" s="9"/>
      <c r="E36" s="9"/>
      <c r="F36" s="9"/>
      <c r="G36" s="9"/>
      <c r="H36" s="9"/>
      <c r="I36" s="9"/>
      <c r="J36" s="9"/>
      <c r="K36" s="9"/>
      <c r="L36" s="9"/>
      <c r="M36" s="9"/>
      <c r="N36" s="9"/>
      <c r="O36" s="9"/>
      <c r="P36" s="9"/>
      <c r="Y36" s="8"/>
      <c r="Z36" s="8"/>
    </row>
    <row r="37" spans="1:27">
      <c r="A37" s="9"/>
      <c r="B37" s="9"/>
      <c r="C37" s="9"/>
      <c r="D37" s="9"/>
      <c r="E37" s="9"/>
      <c r="F37" s="9"/>
      <c r="G37" s="9"/>
      <c r="H37" s="9"/>
      <c r="I37" s="9"/>
      <c r="J37" s="9"/>
      <c r="K37" s="9"/>
      <c r="L37" s="9"/>
      <c r="M37" s="9"/>
      <c r="N37" s="9"/>
      <c r="O37" s="9"/>
      <c r="P37" s="9"/>
      <c r="Y37" s="8"/>
      <c r="Z37" s="8"/>
    </row>
  </sheetData>
  <mergeCells count="4">
    <mergeCell ref="B32:N32"/>
    <mergeCell ref="B34:N34"/>
    <mergeCell ref="O32:AA32"/>
    <mergeCell ref="O34:AA34"/>
  </mergeCells>
  <phoneticPr fontId="0" type="noConversion"/>
  <pageMargins left="0.75" right="0.75" top="1" bottom="1" header="0.5" footer="0.5"/>
  <pageSetup scale="8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33" man="1"/>
  </colBreaks>
  <legacyDrawingHF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CJ32"/>
  <sheetViews>
    <sheetView view="pageBreakPreview" topLeftCell="H22" zoomScale="70" zoomScaleSheetLayoutView="70" workbookViewId="0">
      <selection activeCell="H57" sqref="H57"/>
    </sheetView>
  </sheetViews>
  <sheetFormatPr baseColWidth="10" defaultColWidth="8.83203125" defaultRowHeight="12" x14ac:dyDescent="0"/>
  <cols>
    <col min="1" max="1" width="19.6640625" style="8" bestFit="1" customWidth="1"/>
    <col min="2" max="2" width="5.1640625" style="8" customWidth="1"/>
    <col min="3" max="3" width="4.83203125" style="8" customWidth="1"/>
    <col min="4" max="4" width="5.83203125" style="8" customWidth="1"/>
    <col min="5" max="5" width="1.83203125" style="8" customWidth="1"/>
    <col min="6" max="6" width="5.1640625" style="8" customWidth="1"/>
    <col min="7" max="7" width="5" style="8" customWidth="1"/>
    <col min="8" max="8" width="4.83203125" style="8" customWidth="1"/>
    <col min="9" max="9" width="1.83203125" style="8" customWidth="1"/>
    <col min="10" max="10" width="5.1640625" style="8" customWidth="1"/>
    <col min="11" max="11" width="5.6640625" style="8" customWidth="1"/>
    <col min="12" max="12" width="5.83203125" style="8" customWidth="1"/>
    <col min="13" max="13" width="1.83203125" style="8" customWidth="1"/>
    <col min="14" max="14" width="5.5" style="8" customWidth="1"/>
    <col min="15" max="15" width="4.83203125" style="8" customWidth="1"/>
    <col min="16" max="16" width="5.83203125" style="8" customWidth="1"/>
    <col min="17" max="17" width="1.83203125" style="8" customWidth="1"/>
    <col min="18" max="18" width="4.83203125" style="8" customWidth="1"/>
    <col min="19" max="19" width="5.1640625" style="8" customWidth="1"/>
    <col min="20" max="20" width="5.83203125" style="8" customWidth="1"/>
    <col min="21" max="21" width="1.83203125" style="8" customWidth="1"/>
    <col min="22" max="23" width="5" style="8" customWidth="1"/>
    <col min="24" max="24" width="5.83203125" style="8" customWidth="1"/>
    <col min="25" max="25" width="1.83203125" style="8" customWidth="1"/>
    <col min="26" max="26" width="5.5" style="8" customWidth="1"/>
    <col min="27" max="27" width="5.1640625" style="8" customWidth="1"/>
    <col min="28" max="28" width="5.83203125" style="8" customWidth="1"/>
    <col min="29" max="29" width="1.83203125" style="8" customWidth="1"/>
    <col min="30" max="30" width="5.33203125" style="8" customWidth="1"/>
    <col min="31" max="31" width="5.1640625" style="8" customWidth="1"/>
    <col min="32" max="32" width="7.6640625" style="8" bestFit="1" customWidth="1"/>
    <col min="33" max="33" width="1.83203125" style="8" customWidth="1"/>
    <col min="34" max="35" width="6.5" style="8" bestFit="1" customWidth="1"/>
    <col min="36" max="36" width="7.6640625" style="8" bestFit="1" customWidth="1"/>
    <col min="37" max="37" width="1.83203125" style="8" customWidth="1"/>
    <col min="38" max="38" width="5.1640625" style="8" customWidth="1"/>
    <col min="39" max="39" width="5.83203125" style="8" bestFit="1" customWidth="1"/>
    <col min="40" max="40" width="7.33203125" style="8" bestFit="1" customWidth="1"/>
    <col min="41" max="41" width="1.83203125" style="8" customWidth="1"/>
    <col min="42" max="42" width="5.1640625" style="8" customWidth="1"/>
    <col min="43" max="43" width="5.6640625" style="8" bestFit="1" customWidth="1"/>
    <col min="44" max="44" width="7.33203125" style="8" bestFit="1" customWidth="1"/>
    <col min="45" max="45" width="1.83203125" style="8" customWidth="1"/>
    <col min="46" max="46" width="5.1640625" style="8" customWidth="1"/>
    <col min="47" max="47" width="5.6640625" style="8" bestFit="1" customWidth="1"/>
    <col min="48" max="48" width="7.33203125" style="8" bestFit="1" customWidth="1"/>
    <col min="49" max="49" width="1.83203125" style="8" customWidth="1"/>
    <col min="50" max="51" width="5.1640625" style="8" customWidth="1"/>
    <col min="52" max="52" width="7.33203125" style="8" bestFit="1" customWidth="1"/>
    <col min="53" max="53" width="1.83203125" style="8" customWidth="1"/>
    <col min="54" max="54" width="5.1640625" style="8" customWidth="1"/>
    <col min="55" max="55" width="5.33203125" style="8" customWidth="1"/>
    <col min="56" max="56" width="7.1640625" style="8" bestFit="1" customWidth="1"/>
    <col min="57" max="57" width="1.83203125" style="8" customWidth="1"/>
    <col min="58" max="58" width="5.5" style="8" bestFit="1" customWidth="1"/>
    <col min="59" max="59" width="5.33203125" style="8" customWidth="1"/>
    <col min="60" max="60" width="7.1640625" style="8" bestFit="1" customWidth="1"/>
    <col min="61" max="61" width="1.83203125" style="8" customWidth="1"/>
    <col min="62" max="63" width="5.5" style="8" bestFit="1" customWidth="1"/>
    <col min="64" max="64" width="7.1640625" style="8" bestFit="1" customWidth="1"/>
    <col min="65" max="65" width="1.83203125" style="8" customWidth="1"/>
    <col min="66" max="66" width="5.1640625" style="8" customWidth="1"/>
    <col min="67" max="67" width="5.33203125" style="8" customWidth="1"/>
    <col min="68" max="68" width="7.1640625" style="8" bestFit="1" customWidth="1"/>
    <col min="69" max="69" width="1.83203125" style="8" customWidth="1"/>
    <col min="70" max="70" width="5.1640625" style="8" customWidth="1"/>
    <col min="71" max="71" width="5.5" style="8" bestFit="1" customWidth="1"/>
    <col min="72" max="72" width="7" style="8" bestFit="1" customWidth="1"/>
    <col min="73" max="73" width="1.83203125" style="8" customWidth="1"/>
    <col min="74" max="75" width="5.1640625" style="8" customWidth="1"/>
    <col min="76" max="76" width="7" style="8" bestFit="1" customWidth="1"/>
    <col min="77" max="77" width="1.83203125" style="8" customWidth="1"/>
    <col min="78" max="78" width="5.33203125" style="8" customWidth="1"/>
    <col min="79" max="79" width="5.5" style="8" bestFit="1" customWidth="1"/>
    <col min="80" max="80" width="7" style="8" bestFit="1" customWidth="1"/>
    <col min="81" max="81" width="1.83203125" style="8" customWidth="1"/>
    <col min="82" max="82" width="5.5" style="8" bestFit="1" customWidth="1"/>
    <col min="83" max="83" width="5.1640625" style="8" customWidth="1"/>
    <col min="84" max="84" width="6.83203125" style="8" bestFit="1" customWidth="1"/>
    <col min="85" max="85" width="1.83203125" style="8" customWidth="1"/>
    <col min="86" max="87" width="5.33203125" style="8" customWidth="1"/>
    <col min="88" max="88" width="8" style="8" customWidth="1"/>
    <col min="89" max="16384" width="8.83203125" style="8"/>
  </cols>
  <sheetData>
    <row r="1" spans="1:88" ht="16.5" customHeight="1">
      <c r="A1" s="8" t="s">
        <v>205</v>
      </c>
      <c r="B1" s="172" t="s">
        <v>632</v>
      </c>
      <c r="C1" s="192"/>
      <c r="D1" s="192"/>
      <c r="E1" s="192"/>
      <c r="F1" s="192"/>
      <c r="G1" s="192"/>
      <c r="H1" s="192"/>
      <c r="I1" s="192"/>
      <c r="J1" s="192"/>
      <c r="K1" s="192"/>
      <c r="L1" s="192"/>
      <c r="M1" s="192"/>
      <c r="N1" s="192"/>
      <c r="O1" s="192"/>
      <c r="P1" s="192"/>
      <c r="Q1" s="192"/>
      <c r="R1" s="192"/>
      <c r="S1" s="192"/>
      <c r="T1" s="192"/>
      <c r="AD1" s="172" t="s">
        <v>632</v>
      </c>
      <c r="AE1" s="192"/>
      <c r="AF1" s="192"/>
      <c r="AG1" s="192"/>
      <c r="AH1" s="192"/>
      <c r="AI1" s="192"/>
      <c r="AJ1" s="192"/>
      <c r="AK1" s="192"/>
      <c r="AL1" s="192"/>
      <c r="AM1" s="192"/>
      <c r="AN1" s="192"/>
      <c r="AO1" s="192"/>
      <c r="AP1" s="192"/>
      <c r="AQ1" s="192"/>
      <c r="AR1" s="192"/>
      <c r="AS1" s="192"/>
      <c r="AT1" s="192"/>
      <c r="AU1" s="192"/>
      <c r="AV1" s="192"/>
      <c r="BF1" s="172" t="s">
        <v>632</v>
      </c>
      <c r="BG1" s="192"/>
      <c r="BH1" s="192"/>
      <c r="BI1" s="192"/>
      <c r="BJ1" s="192"/>
      <c r="BK1" s="192"/>
      <c r="BL1" s="192"/>
      <c r="BM1" s="192"/>
      <c r="BN1" s="192"/>
      <c r="BO1" s="192"/>
      <c r="BP1" s="192"/>
      <c r="BQ1" s="192"/>
      <c r="BR1" s="192"/>
      <c r="BS1" s="192"/>
      <c r="BT1" s="192"/>
      <c r="BU1" s="192"/>
      <c r="BV1" s="192"/>
      <c r="BW1" s="192"/>
      <c r="BX1" s="192"/>
    </row>
    <row r="2" spans="1:88" ht="13" thickBot="1">
      <c r="BQ2" s="27"/>
      <c r="BU2" s="27"/>
      <c r="BX2" s="27"/>
      <c r="BY2" s="27"/>
      <c r="BZ2" s="27"/>
      <c r="CA2" s="27"/>
      <c r="CB2" s="27"/>
      <c r="CC2" s="27"/>
      <c r="CD2" s="27"/>
      <c r="CE2" s="27"/>
      <c r="CG2" s="27"/>
      <c r="CH2" s="27"/>
      <c r="CI2" s="27"/>
    </row>
    <row r="3" spans="1:88">
      <c r="A3" s="79"/>
      <c r="B3" s="193" t="s">
        <v>109</v>
      </c>
      <c r="C3" s="193"/>
      <c r="D3" s="193"/>
      <c r="E3" s="79"/>
      <c r="F3" s="185" t="s">
        <v>110</v>
      </c>
      <c r="G3" s="185"/>
      <c r="H3" s="185"/>
      <c r="I3" s="79"/>
      <c r="J3" s="193" t="s">
        <v>404</v>
      </c>
      <c r="K3" s="193"/>
      <c r="L3" s="193"/>
      <c r="M3" s="79"/>
      <c r="N3" s="193" t="s">
        <v>405</v>
      </c>
      <c r="O3" s="193"/>
      <c r="P3" s="193"/>
      <c r="Q3" s="79"/>
      <c r="R3" s="193" t="s">
        <v>111</v>
      </c>
      <c r="S3" s="193"/>
      <c r="T3" s="193"/>
      <c r="U3" s="79"/>
      <c r="V3" s="185" t="s">
        <v>112</v>
      </c>
      <c r="W3" s="185"/>
      <c r="X3" s="185"/>
      <c r="Y3" s="79"/>
      <c r="Z3" s="193" t="s">
        <v>113</v>
      </c>
      <c r="AA3" s="193"/>
      <c r="AB3" s="193"/>
      <c r="AC3" s="79"/>
      <c r="AD3" s="193" t="s">
        <v>114</v>
      </c>
      <c r="AE3" s="193"/>
      <c r="AF3" s="193"/>
      <c r="AG3" s="79"/>
      <c r="AH3" s="193" t="s">
        <v>115</v>
      </c>
      <c r="AI3" s="193"/>
      <c r="AJ3" s="193"/>
      <c r="AK3" s="79"/>
      <c r="AL3" s="193" t="s">
        <v>116</v>
      </c>
      <c r="AM3" s="193"/>
      <c r="AN3" s="193"/>
      <c r="AO3" s="79"/>
      <c r="AP3" s="193" t="s">
        <v>406</v>
      </c>
      <c r="AQ3" s="193"/>
      <c r="AR3" s="193"/>
      <c r="AS3" s="79"/>
      <c r="AT3" s="193" t="s">
        <v>407</v>
      </c>
      <c r="AU3" s="193"/>
      <c r="AV3" s="193"/>
      <c r="AW3" s="79"/>
      <c r="AX3" s="193" t="s">
        <v>117</v>
      </c>
      <c r="AY3" s="193"/>
      <c r="AZ3" s="193"/>
      <c r="BA3" s="79"/>
      <c r="BB3" s="193" t="s">
        <v>118</v>
      </c>
      <c r="BC3" s="193"/>
      <c r="BD3" s="193"/>
      <c r="BE3" s="79"/>
      <c r="BF3" s="193" t="s">
        <v>372</v>
      </c>
      <c r="BG3" s="193"/>
      <c r="BH3" s="193"/>
      <c r="BI3" s="79"/>
      <c r="BJ3" s="193" t="s">
        <v>381</v>
      </c>
      <c r="BK3" s="193"/>
      <c r="BL3" s="193"/>
      <c r="BM3" s="79"/>
      <c r="BN3" s="193" t="s">
        <v>391</v>
      </c>
      <c r="BO3" s="193"/>
      <c r="BP3" s="193"/>
      <c r="BQ3" s="18"/>
      <c r="BR3" s="193" t="s">
        <v>394</v>
      </c>
      <c r="BS3" s="193"/>
      <c r="BT3" s="193"/>
      <c r="BU3" s="18"/>
      <c r="BV3" s="185" t="s">
        <v>444</v>
      </c>
      <c r="BW3" s="185"/>
      <c r="BX3" s="185"/>
      <c r="BY3" s="29"/>
      <c r="BZ3" s="185" t="s">
        <v>544</v>
      </c>
      <c r="CA3" s="185"/>
      <c r="CB3" s="185"/>
      <c r="CC3" s="29"/>
      <c r="CD3" s="185" t="s">
        <v>545</v>
      </c>
      <c r="CE3" s="185"/>
      <c r="CF3" s="185"/>
      <c r="CG3" s="29"/>
      <c r="CH3" s="185" t="s">
        <v>624</v>
      </c>
      <c r="CI3" s="185"/>
      <c r="CJ3" s="185"/>
    </row>
    <row r="4" spans="1:88">
      <c r="A4" s="80"/>
      <c r="B4" s="23" t="s">
        <v>102</v>
      </c>
      <c r="C4" s="23" t="s">
        <v>103</v>
      </c>
      <c r="D4" s="23" t="s">
        <v>108</v>
      </c>
      <c r="E4" s="80"/>
      <c r="F4" s="23" t="s">
        <v>102</v>
      </c>
      <c r="G4" s="23" t="s">
        <v>103</v>
      </c>
      <c r="H4" s="23" t="s">
        <v>108</v>
      </c>
      <c r="I4" s="80"/>
      <c r="J4" s="23" t="s">
        <v>102</v>
      </c>
      <c r="K4" s="23" t="s">
        <v>103</v>
      </c>
      <c r="L4" s="23" t="s">
        <v>108</v>
      </c>
      <c r="M4" s="80"/>
      <c r="N4" s="23" t="s">
        <v>102</v>
      </c>
      <c r="O4" s="23" t="s">
        <v>103</v>
      </c>
      <c r="P4" s="23" t="s">
        <v>108</v>
      </c>
      <c r="Q4" s="80"/>
      <c r="R4" s="23" t="s">
        <v>102</v>
      </c>
      <c r="S4" s="23" t="s">
        <v>103</v>
      </c>
      <c r="T4" s="23" t="s">
        <v>108</v>
      </c>
      <c r="U4" s="80"/>
      <c r="V4" s="80" t="s">
        <v>102</v>
      </c>
      <c r="W4" s="80" t="s">
        <v>103</v>
      </c>
      <c r="X4" s="80" t="s">
        <v>108</v>
      </c>
      <c r="Y4" s="80"/>
      <c r="Z4" s="23" t="s">
        <v>102</v>
      </c>
      <c r="AA4" s="23" t="s">
        <v>103</v>
      </c>
      <c r="AB4" s="23" t="s">
        <v>108</v>
      </c>
      <c r="AC4" s="80"/>
      <c r="AD4" s="23" t="s">
        <v>102</v>
      </c>
      <c r="AE4" s="23" t="s">
        <v>103</v>
      </c>
      <c r="AF4" s="23" t="s">
        <v>108</v>
      </c>
      <c r="AG4" s="80"/>
      <c r="AH4" s="23" t="s">
        <v>102</v>
      </c>
      <c r="AI4" s="23" t="s">
        <v>103</v>
      </c>
      <c r="AJ4" s="23" t="s">
        <v>108</v>
      </c>
      <c r="AK4" s="80"/>
      <c r="AL4" s="23" t="s">
        <v>102</v>
      </c>
      <c r="AM4" s="23" t="s">
        <v>103</v>
      </c>
      <c r="AN4" s="23" t="s">
        <v>108</v>
      </c>
      <c r="AO4" s="80"/>
      <c r="AP4" s="23" t="s">
        <v>102</v>
      </c>
      <c r="AQ4" s="23" t="s">
        <v>103</v>
      </c>
      <c r="AR4" s="23" t="s">
        <v>108</v>
      </c>
      <c r="AS4" s="80"/>
      <c r="AT4" s="23" t="s">
        <v>102</v>
      </c>
      <c r="AU4" s="23" t="s">
        <v>103</v>
      </c>
      <c r="AV4" s="23" t="s">
        <v>108</v>
      </c>
      <c r="AW4" s="80"/>
      <c r="AX4" s="23" t="s">
        <v>102</v>
      </c>
      <c r="AY4" s="23" t="s">
        <v>103</v>
      </c>
      <c r="AZ4" s="23" t="s">
        <v>108</v>
      </c>
      <c r="BA4" s="80"/>
      <c r="BB4" s="23" t="s">
        <v>102</v>
      </c>
      <c r="BC4" s="23" t="s">
        <v>103</v>
      </c>
      <c r="BD4" s="23" t="s">
        <v>108</v>
      </c>
      <c r="BE4" s="80"/>
      <c r="BF4" s="23" t="s">
        <v>102</v>
      </c>
      <c r="BG4" s="23" t="s">
        <v>103</v>
      </c>
      <c r="BH4" s="23" t="s">
        <v>108</v>
      </c>
      <c r="BI4" s="80"/>
      <c r="BJ4" s="23" t="s">
        <v>102</v>
      </c>
      <c r="BK4" s="23" t="s">
        <v>103</v>
      </c>
      <c r="BL4" s="23" t="s">
        <v>108</v>
      </c>
      <c r="BM4" s="80"/>
      <c r="BN4" s="23" t="s">
        <v>102</v>
      </c>
      <c r="BO4" s="23" t="s">
        <v>103</v>
      </c>
      <c r="BP4" s="23" t="s">
        <v>108</v>
      </c>
      <c r="BQ4" s="36"/>
      <c r="BR4" s="23" t="s">
        <v>102</v>
      </c>
      <c r="BS4" s="23" t="s">
        <v>103</v>
      </c>
      <c r="BT4" s="23" t="s">
        <v>108</v>
      </c>
      <c r="BU4" s="36"/>
      <c r="BV4" s="80" t="s">
        <v>102</v>
      </c>
      <c r="BW4" s="80" t="s">
        <v>103</v>
      </c>
      <c r="BX4" s="80" t="s">
        <v>108</v>
      </c>
      <c r="BZ4" s="80" t="s">
        <v>102</v>
      </c>
      <c r="CA4" s="80" t="s">
        <v>103</v>
      </c>
      <c r="CB4" s="80" t="s">
        <v>108</v>
      </c>
      <c r="CD4" s="80" t="s">
        <v>102</v>
      </c>
      <c r="CE4" s="80" t="s">
        <v>103</v>
      </c>
      <c r="CF4" s="80" t="s">
        <v>108</v>
      </c>
      <c r="CH4" s="80" t="s">
        <v>102</v>
      </c>
      <c r="CI4" s="80" t="s">
        <v>103</v>
      </c>
      <c r="CJ4" s="80" t="s">
        <v>108</v>
      </c>
    </row>
    <row r="5" spans="1:88">
      <c r="A5" s="13" t="s">
        <v>206</v>
      </c>
      <c r="B5" s="2">
        <v>81</v>
      </c>
      <c r="C5" s="2">
        <v>13</v>
      </c>
      <c r="D5" s="2">
        <v>94</v>
      </c>
      <c r="E5" s="2"/>
      <c r="F5" s="2">
        <v>73</v>
      </c>
      <c r="G5" s="2">
        <v>22</v>
      </c>
      <c r="H5" s="2">
        <v>95</v>
      </c>
      <c r="I5" s="2"/>
      <c r="J5" s="2">
        <v>77</v>
      </c>
      <c r="K5" s="2">
        <v>24</v>
      </c>
      <c r="L5" s="2">
        <v>101</v>
      </c>
      <c r="M5" s="2"/>
      <c r="N5" s="2">
        <v>67</v>
      </c>
      <c r="O5" s="2">
        <v>30</v>
      </c>
      <c r="P5" s="2">
        <v>97</v>
      </c>
      <c r="Q5" s="2"/>
      <c r="R5" s="2">
        <v>88</v>
      </c>
      <c r="S5" s="2">
        <v>22</v>
      </c>
      <c r="T5" s="2">
        <v>110</v>
      </c>
      <c r="U5" s="2"/>
      <c r="V5" s="2">
        <v>95</v>
      </c>
      <c r="W5" s="2">
        <v>24</v>
      </c>
      <c r="X5" s="2">
        <v>119</v>
      </c>
      <c r="Y5" s="2"/>
      <c r="Z5" s="2">
        <v>92</v>
      </c>
      <c r="AA5" s="2">
        <v>23</v>
      </c>
      <c r="AB5" s="2">
        <v>115</v>
      </c>
      <c r="AC5" s="2"/>
      <c r="AD5" s="2">
        <v>81</v>
      </c>
      <c r="AE5" s="2">
        <v>38</v>
      </c>
      <c r="AF5" s="2">
        <v>119</v>
      </c>
      <c r="AG5" s="2"/>
      <c r="AH5" s="2">
        <v>82</v>
      </c>
      <c r="AI5" s="2">
        <v>43</v>
      </c>
      <c r="AJ5" s="2">
        <v>125</v>
      </c>
      <c r="AK5" s="2"/>
      <c r="AL5" s="2">
        <v>81</v>
      </c>
      <c r="AM5" s="2">
        <v>39</v>
      </c>
      <c r="AN5" s="2">
        <v>120</v>
      </c>
      <c r="AO5" s="2"/>
      <c r="AP5" s="2">
        <v>85</v>
      </c>
      <c r="AQ5" s="2">
        <v>37</v>
      </c>
      <c r="AR5" s="2">
        <v>122</v>
      </c>
      <c r="AS5" s="2"/>
      <c r="AT5" s="2">
        <v>77</v>
      </c>
      <c r="AU5" s="2">
        <v>41</v>
      </c>
      <c r="AV5" s="2">
        <v>118</v>
      </c>
      <c r="AW5" s="2"/>
      <c r="AX5" s="2">
        <v>71</v>
      </c>
      <c r="AY5" s="2">
        <v>54</v>
      </c>
      <c r="AZ5" s="2">
        <v>125</v>
      </c>
      <c r="BA5" s="2"/>
      <c r="BB5" s="2">
        <v>76</v>
      </c>
      <c r="BC5" s="2">
        <v>51</v>
      </c>
      <c r="BD5" s="2">
        <v>127</v>
      </c>
      <c r="BE5" s="2"/>
      <c r="BF5" s="2">
        <v>76</v>
      </c>
      <c r="BG5" s="2">
        <v>50</v>
      </c>
      <c r="BH5" s="2">
        <v>126</v>
      </c>
      <c r="BI5" s="2"/>
      <c r="BJ5" s="2">
        <v>76</v>
      </c>
      <c r="BK5" s="2">
        <v>49</v>
      </c>
      <c r="BL5" s="2">
        <v>125</v>
      </c>
      <c r="BM5" s="2"/>
      <c r="BN5" s="2">
        <v>71</v>
      </c>
      <c r="BO5" s="2">
        <v>53</v>
      </c>
      <c r="BP5" s="2">
        <v>124</v>
      </c>
      <c r="BR5" s="2">
        <v>72</v>
      </c>
      <c r="BS5" s="2">
        <v>57</v>
      </c>
      <c r="BT5" s="2">
        <v>129</v>
      </c>
      <c r="BV5" s="2">
        <v>87</v>
      </c>
      <c r="BW5" s="2">
        <v>41</v>
      </c>
      <c r="BX5" s="2">
        <v>128</v>
      </c>
      <c r="BY5" s="15"/>
      <c r="BZ5" s="2">
        <v>96</v>
      </c>
      <c r="CA5" s="2">
        <v>37</v>
      </c>
      <c r="CB5" s="2">
        <v>133</v>
      </c>
      <c r="CC5" s="25"/>
      <c r="CD5" s="2">
        <v>69</v>
      </c>
      <c r="CE5" s="2">
        <v>63</v>
      </c>
      <c r="CF5" s="2">
        <v>132</v>
      </c>
      <c r="CG5" s="25"/>
      <c r="CH5" s="8">
        <v>75</v>
      </c>
      <c r="CI5" s="8">
        <v>61</v>
      </c>
      <c r="CJ5" s="8">
        <f t="shared" ref="CJ5:CJ18" si="0">SUM(CH5:CI5)</f>
        <v>136</v>
      </c>
    </row>
    <row r="6" spans="1:88">
      <c r="A6" s="1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V6" s="15"/>
      <c r="BW6" s="15"/>
      <c r="BX6" s="15"/>
      <c r="BY6" s="15"/>
      <c r="BZ6" s="40"/>
      <c r="CA6" s="40"/>
      <c r="CB6" s="40"/>
      <c r="CC6" s="25"/>
      <c r="CD6" s="40"/>
      <c r="CE6" s="40"/>
      <c r="CF6" s="40"/>
      <c r="CG6" s="25"/>
      <c r="CJ6" s="8">
        <f t="shared" si="0"/>
        <v>0</v>
      </c>
    </row>
    <row r="7" spans="1:88">
      <c r="A7" s="13" t="s">
        <v>207</v>
      </c>
      <c r="B7" s="2">
        <v>14</v>
      </c>
      <c r="C7" s="2">
        <v>1</v>
      </c>
      <c r="D7" s="2">
        <v>15</v>
      </c>
      <c r="E7" s="2"/>
      <c r="F7" s="2">
        <v>14</v>
      </c>
      <c r="G7" s="2">
        <v>2</v>
      </c>
      <c r="H7" s="2">
        <v>16</v>
      </c>
      <c r="I7" s="2"/>
      <c r="J7" s="2">
        <v>10</v>
      </c>
      <c r="K7" s="2">
        <v>2</v>
      </c>
      <c r="L7" s="2">
        <v>12</v>
      </c>
      <c r="M7" s="2"/>
      <c r="N7" s="2">
        <v>10</v>
      </c>
      <c r="O7" s="2">
        <v>2</v>
      </c>
      <c r="P7" s="2">
        <v>12</v>
      </c>
      <c r="Q7" s="2"/>
      <c r="R7" s="2">
        <v>17</v>
      </c>
      <c r="S7" s="2">
        <v>3</v>
      </c>
      <c r="T7" s="2">
        <v>20</v>
      </c>
      <c r="U7" s="2"/>
      <c r="V7" s="2">
        <v>20</v>
      </c>
      <c r="W7" s="2">
        <v>3</v>
      </c>
      <c r="X7" s="2">
        <v>23</v>
      </c>
      <c r="Y7" s="2"/>
      <c r="Z7" s="2">
        <v>18</v>
      </c>
      <c r="AA7" s="2">
        <v>5</v>
      </c>
      <c r="AB7" s="2">
        <v>23</v>
      </c>
      <c r="AC7" s="2"/>
      <c r="AD7" s="2">
        <v>21</v>
      </c>
      <c r="AE7" s="2">
        <v>6</v>
      </c>
      <c r="AF7" s="2">
        <v>27</v>
      </c>
      <c r="AG7" s="2"/>
      <c r="AH7" s="2">
        <v>24</v>
      </c>
      <c r="AI7" s="2">
        <v>6</v>
      </c>
      <c r="AJ7" s="2">
        <v>30</v>
      </c>
      <c r="AK7" s="2"/>
      <c r="AL7" s="2">
        <v>26</v>
      </c>
      <c r="AM7" s="2">
        <v>5</v>
      </c>
      <c r="AN7" s="2">
        <v>31</v>
      </c>
      <c r="AO7" s="2"/>
      <c r="AP7" s="2">
        <v>26</v>
      </c>
      <c r="AQ7" s="2">
        <v>6</v>
      </c>
      <c r="AR7" s="2" t="s">
        <v>673</v>
      </c>
      <c r="AS7" s="2"/>
      <c r="AT7" s="2">
        <v>26</v>
      </c>
      <c r="AU7" s="2">
        <v>5</v>
      </c>
      <c r="AV7" s="2" t="s">
        <v>674</v>
      </c>
      <c r="AW7" s="2"/>
      <c r="AX7" s="2">
        <v>20</v>
      </c>
      <c r="AY7" s="2">
        <v>4</v>
      </c>
      <c r="AZ7" s="2" t="s">
        <v>675</v>
      </c>
      <c r="BA7" s="2"/>
      <c r="BB7" s="2">
        <v>21</v>
      </c>
      <c r="BC7" s="2">
        <v>3</v>
      </c>
      <c r="BD7" s="2" t="s">
        <v>675</v>
      </c>
      <c r="BE7" s="2"/>
      <c r="BF7" s="2">
        <v>21</v>
      </c>
      <c r="BG7" s="2">
        <v>1</v>
      </c>
      <c r="BH7" s="2" t="s">
        <v>676</v>
      </c>
      <c r="BI7" s="2"/>
      <c r="BJ7" s="2">
        <v>24</v>
      </c>
      <c r="BK7" s="2">
        <v>2</v>
      </c>
      <c r="BL7" s="2" t="s">
        <v>677</v>
      </c>
      <c r="BM7" s="2"/>
      <c r="BN7" s="2">
        <v>24</v>
      </c>
      <c r="BO7" s="2">
        <v>1</v>
      </c>
      <c r="BP7" s="2" t="s">
        <v>678</v>
      </c>
      <c r="BR7" s="15">
        <v>24</v>
      </c>
      <c r="BS7" s="2">
        <v>1</v>
      </c>
      <c r="BT7" s="2" t="s">
        <v>678</v>
      </c>
      <c r="BV7" s="15">
        <v>29</v>
      </c>
      <c r="BW7" s="2">
        <v>1</v>
      </c>
      <c r="BX7" s="2">
        <v>30</v>
      </c>
      <c r="BY7" s="15"/>
      <c r="BZ7" s="40">
        <v>30</v>
      </c>
      <c r="CA7" s="2">
        <v>1</v>
      </c>
      <c r="CB7" s="2">
        <v>31</v>
      </c>
      <c r="CC7" s="25"/>
      <c r="CD7" s="40">
        <v>26</v>
      </c>
      <c r="CE7" s="2">
        <v>1</v>
      </c>
      <c r="CF7" s="2">
        <v>27</v>
      </c>
      <c r="CG7" s="25"/>
      <c r="CH7" s="8">
        <v>21</v>
      </c>
      <c r="CI7" s="8">
        <v>1</v>
      </c>
      <c r="CJ7" s="8">
        <f t="shared" si="0"/>
        <v>22</v>
      </c>
    </row>
    <row r="8" spans="1:88">
      <c r="A8" s="13"/>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V8" s="15"/>
      <c r="BW8" s="15"/>
      <c r="BX8" s="15"/>
      <c r="BY8" s="15"/>
      <c r="BZ8" s="40"/>
      <c r="CA8" s="40"/>
      <c r="CB8" s="40"/>
      <c r="CC8" s="25"/>
      <c r="CD8" s="40"/>
      <c r="CE8" s="40"/>
      <c r="CF8" s="40"/>
      <c r="CG8" s="25"/>
      <c r="CJ8" s="8">
        <f t="shared" si="0"/>
        <v>0</v>
      </c>
    </row>
    <row r="9" spans="1:88">
      <c r="A9" s="13" t="s">
        <v>208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V9" s="15"/>
      <c r="BW9" s="15"/>
      <c r="BX9" s="15"/>
      <c r="BY9" s="15"/>
      <c r="BZ9" s="40"/>
      <c r="CA9" s="40"/>
      <c r="CB9" s="40"/>
      <c r="CC9" s="25"/>
      <c r="CD9" s="40"/>
      <c r="CE9" s="40"/>
      <c r="CF9" s="40"/>
      <c r="CG9" s="25"/>
      <c r="CJ9" s="8">
        <f t="shared" si="0"/>
        <v>0</v>
      </c>
    </row>
    <row r="10" spans="1:88">
      <c r="A10" s="13" t="s">
        <v>209</v>
      </c>
      <c r="B10" s="2">
        <v>33</v>
      </c>
      <c r="C10" s="2">
        <v>9</v>
      </c>
      <c r="D10" s="2">
        <v>42</v>
      </c>
      <c r="E10" s="2"/>
      <c r="F10" s="2">
        <v>30</v>
      </c>
      <c r="G10" s="2">
        <v>12</v>
      </c>
      <c r="H10" s="2">
        <v>42</v>
      </c>
      <c r="I10" s="2"/>
      <c r="J10" s="2">
        <v>32</v>
      </c>
      <c r="K10" s="2">
        <v>10</v>
      </c>
      <c r="L10" s="2">
        <v>42</v>
      </c>
      <c r="M10" s="2"/>
      <c r="N10" s="2">
        <v>33</v>
      </c>
      <c r="O10" s="2">
        <v>12</v>
      </c>
      <c r="P10" s="2">
        <v>45</v>
      </c>
      <c r="Q10" s="2"/>
      <c r="R10" s="2">
        <v>37</v>
      </c>
      <c r="S10" s="2">
        <v>10</v>
      </c>
      <c r="T10" s="2">
        <v>47</v>
      </c>
      <c r="U10" s="2"/>
      <c r="V10" s="2">
        <v>36</v>
      </c>
      <c r="W10" s="2">
        <v>10</v>
      </c>
      <c r="X10" s="2">
        <v>46</v>
      </c>
      <c r="Y10" s="2"/>
      <c r="Z10" s="2">
        <v>33</v>
      </c>
      <c r="AA10" s="2">
        <v>10</v>
      </c>
      <c r="AB10" s="2">
        <v>43</v>
      </c>
      <c r="AC10" s="2"/>
      <c r="AD10" s="2">
        <v>28</v>
      </c>
      <c r="AE10" s="2">
        <v>13</v>
      </c>
      <c r="AF10" s="2">
        <v>41</v>
      </c>
      <c r="AG10" s="2"/>
      <c r="AH10" s="2">
        <v>27</v>
      </c>
      <c r="AI10" s="2">
        <v>9</v>
      </c>
      <c r="AJ10" s="2">
        <v>36</v>
      </c>
      <c r="AK10" s="2"/>
      <c r="AL10" s="2">
        <v>33</v>
      </c>
      <c r="AM10" s="2">
        <v>10</v>
      </c>
      <c r="AN10" s="2">
        <v>43</v>
      </c>
      <c r="AO10" s="2"/>
      <c r="AP10" s="2">
        <v>35</v>
      </c>
      <c r="AQ10" s="2">
        <v>12</v>
      </c>
      <c r="AR10" s="2">
        <v>47</v>
      </c>
      <c r="AS10" s="2"/>
      <c r="AT10" s="2">
        <v>38</v>
      </c>
      <c r="AU10" s="2">
        <v>13</v>
      </c>
      <c r="AV10" s="2">
        <v>51</v>
      </c>
      <c r="AW10" s="2"/>
      <c r="AX10" s="2">
        <v>30</v>
      </c>
      <c r="AY10" s="2">
        <v>27</v>
      </c>
      <c r="AZ10" s="2">
        <v>57</v>
      </c>
      <c r="BA10" s="2"/>
      <c r="BB10" s="2">
        <v>31</v>
      </c>
      <c r="BC10" s="2">
        <v>27</v>
      </c>
      <c r="BD10" s="2">
        <v>58</v>
      </c>
      <c r="BE10" s="2"/>
      <c r="BF10" s="2">
        <v>34</v>
      </c>
      <c r="BG10" s="2">
        <v>28</v>
      </c>
      <c r="BH10" s="2">
        <v>62</v>
      </c>
      <c r="BI10" s="2"/>
      <c r="BJ10" s="2">
        <v>33</v>
      </c>
      <c r="BK10" s="2">
        <v>30</v>
      </c>
      <c r="BL10" s="2" t="s">
        <v>679</v>
      </c>
      <c r="BM10" s="2"/>
      <c r="BN10" s="2">
        <v>33</v>
      </c>
      <c r="BO10" s="2">
        <v>33</v>
      </c>
      <c r="BP10" s="2">
        <v>66</v>
      </c>
      <c r="BR10" s="2">
        <v>29</v>
      </c>
      <c r="BS10" s="2">
        <v>36</v>
      </c>
      <c r="BT10" s="2">
        <v>65</v>
      </c>
      <c r="BV10" s="2">
        <v>28</v>
      </c>
      <c r="BW10" s="2">
        <v>32</v>
      </c>
      <c r="BX10" s="2">
        <v>60</v>
      </c>
      <c r="BY10" s="15"/>
      <c r="BZ10" s="2">
        <v>29</v>
      </c>
      <c r="CA10" s="2">
        <v>28</v>
      </c>
      <c r="CB10" s="2">
        <v>57</v>
      </c>
      <c r="CC10" s="25"/>
      <c r="CD10" s="2">
        <v>24</v>
      </c>
      <c r="CE10" s="2">
        <v>36</v>
      </c>
      <c r="CF10" s="2">
        <v>60</v>
      </c>
      <c r="CG10" s="25"/>
      <c r="CH10" s="8">
        <v>24</v>
      </c>
      <c r="CI10" s="8">
        <v>40</v>
      </c>
      <c r="CJ10" s="8">
        <f t="shared" si="0"/>
        <v>64</v>
      </c>
    </row>
    <row r="11" spans="1:88">
      <c r="A11" s="13" t="s">
        <v>210</v>
      </c>
      <c r="B11" s="2">
        <v>29</v>
      </c>
      <c r="C11" s="2">
        <v>25</v>
      </c>
      <c r="D11" s="2">
        <v>54</v>
      </c>
      <c r="E11" s="2"/>
      <c r="F11" s="2">
        <v>25</v>
      </c>
      <c r="G11" s="2">
        <v>25</v>
      </c>
      <c r="H11" s="2">
        <v>50</v>
      </c>
      <c r="I11" s="2"/>
      <c r="J11" s="2">
        <v>27</v>
      </c>
      <c r="K11" s="2">
        <v>22</v>
      </c>
      <c r="L11" s="2">
        <v>49</v>
      </c>
      <c r="M11" s="2"/>
      <c r="N11" s="2">
        <v>25</v>
      </c>
      <c r="O11" s="2">
        <v>25</v>
      </c>
      <c r="P11" s="2">
        <v>50</v>
      </c>
      <c r="Q11" s="2"/>
      <c r="R11" s="2">
        <v>29</v>
      </c>
      <c r="S11" s="2">
        <v>21</v>
      </c>
      <c r="T11" s="2">
        <v>50</v>
      </c>
      <c r="U11" s="2"/>
      <c r="V11" s="2">
        <v>26</v>
      </c>
      <c r="W11" s="2">
        <v>22</v>
      </c>
      <c r="X11" s="2">
        <v>48</v>
      </c>
      <c r="Y11" s="2"/>
      <c r="Z11" s="2">
        <v>29</v>
      </c>
      <c r="AA11" s="2">
        <v>21</v>
      </c>
      <c r="AB11" s="2">
        <v>50</v>
      </c>
      <c r="AC11" s="2"/>
      <c r="AD11" s="2">
        <v>25</v>
      </c>
      <c r="AE11" s="2">
        <v>27</v>
      </c>
      <c r="AF11" s="2">
        <v>52</v>
      </c>
      <c r="AG11" s="2"/>
      <c r="AH11" s="2">
        <v>22</v>
      </c>
      <c r="AI11" s="2">
        <v>22</v>
      </c>
      <c r="AJ11" s="2">
        <v>44</v>
      </c>
      <c r="AK11" s="2"/>
      <c r="AL11" s="2">
        <v>22</v>
      </c>
      <c r="AM11" s="2">
        <v>21</v>
      </c>
      <c r="AN11" s="2">
        <v>43</v>
      </c>
      <c r="AO11" s="2"/>
      <c r="AP11" s="2">
        <v>24</v>
      </c>
      <c r="AQ11" s="2">
        <v>17</v>
      </c>
      <c r="AR11" s="2">
        <v>41</v>
      </c>
      <c r="AS11" s="2"/>
      <c r="AT11" s="2">
        <v>18</v>
      </c>
      <c r="AU11" s="2">
        <v>17</v>
      </c>
      <c r="AV11" s="2">
        <v>35</v>
      </c>
      <c r="AW11" s="2"/>
      <c r="AX11" s="2">
        <v>13</v>
      </c>
      <c r="AY11" s="2">
        <v>21</v>
      </c>
      <c r="AZ11" s="2">
        <v>34</v>
      </c>
      <c r="BA11" s="2"/>
      <c r="BB11" s="2">
        <v>10</v>
      </c>
      <c r="BC11" s="2">
        <v>21</v>
      </c>
      <c r="BD11" s="2">
        <v>31</v>
      </c>
      <c r="BE11" s="2"/>
      <c r="BF11" s="2">
        <v>9</v>
      </c>
      <c r="BG11" s="2">
        <v>21</v>
      </c>
      <c r="BH11" s="2">
        <v>30</v>
      </c>
      <c r="BI11" s="2"/>
      <c r="BJ11" s="2">
        <v>7</v>
      </c>
      <c r="BK11" s="2">
        <v>23</v>
      </c>
      <c r="BL11" s="2">
        <v>30</v>
      </c>
      <c r="BM11" s="2"/>
      <c r="BN11" s="2">
        <v>10</v>
      </c>
      <c r="BO11" s="2">
        <v>24</v>
      </c>
      <c r="BP11" s="2">
        <v>34</v>
      </c>
      <c r="BR11" s="2">
        <v>9</v>
      </c>
      <c r="BS11" s="2">
        <v>23</v>
      </c>
      <c r="BT11" s="2">
        <v>32</v>
      </c>
      <c r="BV11" s="2">
        <v>8</v>
      </c>
      <c r="BW11" s="2">
        <v>20</v>
      </c>
      <c r="BX11" s="2">
        <v>28</v>
      </c>
      <c r="BY11" s="15"/>
      <c r="BZ11" s="2">
        <v>13</v>
      </c>
      <c r="CA11" s="2">
        <v>18</v>
      </c>
      <c r="CB11" s="2">
        <v>31</v>
      </c>
      <c r="CC11" s="25"/>
      <c r="CD11" s="2">
        <v>13</v>
      </c>
      <c r="CE11" s="2">
        <v>21</v>
      </c>
      <c r="CF11" s="2">
        <v>34</v>
      </c>
      <c r="CG11" s="25"/>
      <c r="CH11" s="8">
        <v>14</v>
      </c>
      <c r="CI11" s="8">
        <v>21</v>
      </c>
      <c r="CJ11" s="8">
        <f t="shared" si="0"/>
        <v>35</v>
      </c>
    </row>
    <row r="12" spans="1:88">
      <c r="A12" s="13" t="s">
        <v>211</v>
      </c>
      <c r="B12" s="2">
        <v>46</v>
      </c>
      <c r="C12" s="2">
        <v>23</v>
      </c>
      <c r="D12" s="2">
        <v>69</v>
      </c>
      <c r="E12" s="2"/>
      <c r="F12" s="2">
        <v>36</v>
      </c>
      <c r="G12" s="2">
        <v>32</v>
      </c>
      <c r="H12" s="2">
        <v>68</v>
      </c>
      <c r="I12" s="2"/>
      <c r="J12" s="2">
        <v>33</v>
      </c>
      <c r="K12" s="2">
        <v>32</v>
      </c>
      <c r="L12" s="2">
        <v>65</v>
      </c>
      <c r="M12" s="2"/>
      <c r="N12" s="2">
        <v>30</v>
      </c>
      <c r="O12" s="2">
        <v>33</v>
      </c>
      <c r="P12" s="2">
        <v>63</v>
      </c>
      <c r="Q12" s="2"/>
      <c r="R12" s="2">
        <v>40</v>
      </c>
      <c r="S12" s="2">
        <v>23</v>
      </c>
      <c r="T12" s="2">
        <v>63</v>
      </c>
      <c r="U12" s="2"/>
      <c r="V12" s="2">
        <v>36</v>
      </c>
      <c r="W12" s="2">
        <v>24</v>
      </c>
      <c r="X12" s="2">
        <v>60</v>
      </c>
      <c r="Y12" s="2"/>
      <c r="Z12" s="2">
        <v>32</v>
      </c>
      <c r="AA12" s="2">
        <v>26</v>
      </c>
      <c r="AB12" s="2">
        <v>58</v>
      </c>
      <c r="AC12" s="2"/>
      <c r="AD12" s="2">
        <v>26</v>
      </c>
      <c r="AE12" s="2">
        <v>30</v>
      </c>
      <c r="AF12" s="2">
        <v>56</v>
      </c>
      <c r="AG12" s="2"/>
      <c r="AH12" s="2">
        <v>35</v>
      </c>
      <c r="AI12" s="2">
        <v>27</v>
      </c>
      <c r="AJ12" s="2">
        <v>62</v>
      </c>
      <c r="AK12" s="2"/>
      <c r="AL12" s="2">
        <v>37</v>
      </c>
      <c r="AM12" s="2">
        <v>25</v>
      </c>
      <c r="AN12" s="2">
        <v>62</v>
      </c>
      <c r="AO12" s="2"/>
      <c r="AP12" s="2">
        <v>38</v>
      </c>
      <c r="AQ12" s="2">
        <v>24</v>
      </c>
      <c r="AR12" s="2">
        <v>62</v>
      </c>
      <c r="AS12" s="2"/>
      <c r="AT12" s="2">
        <v>31</v>
      </c>
      <c r="AU12" s="2">
        <v>23</v>
      </c>
      <c r="AV12" s="2">
        <v>54</v>
      </c>
      <c r="AW12" s="2"/>
      <c r="AX12" s="2">
        <v>21</v>
      </c>
      <c r="AY12" s="2">
        <v>29</v>
      </c>
      <c r="AZ12" s="2">
        <v>50</v>
      </c>
      <c r="BA12" s="2"/>
      <c r="BB12" s="2">
        <v>17</v>
      </c>
      <c r="BC12" s="2">
        <v>29</v>
      </c>
      <c r="BD12" s="2">
        <v>46</v>
      </c>
      <c r="BE12" s="2"/>
      <c r="BF12" s="2">
        <v>16</v>
      </c>
      <c r="BG12" s="2">
        <v>34</v>
      </c>
      <c r="BH12" s="2">
        <v>50</v>
      </c>
      <c r="BI12" s="2"/>
      <c r="BJ12" s="2">
        <v>16</v>
      </c>
      <c r="BK12" s="2">
        <v>34</v>
      </c>
      <c r="BL12" s="2">
        <v>50</v>
      </c>
      <c r="BM12" s="2"/>
      <c r="BN12" s="2">
        <v>16</v>
      </c>
      <c r="BO12" s="2">
        <v>34</v>
      </c>
      <c r="BP12" s="2">
        <v>50</v>
      </c>
      <c r="BR12" s="2">
        <v>19</v>
      </c>
      <c r="BS12" s="2">
        <v>32</v>
      </c>
      <c r="BT12" s="2">
        <v>51</v>
      </c>
      <c r="BV12" s="2">
        <v>23</v>
      </c>
      <c r="BW12" s="2">
        <v>28</v>
      </c>
      <c r="BX12" s="2">
        <v>51</v>
      </c>
      <c r="BY12" s="15"/>
      <c r="BZ12" s="2">
        <v>23</v>
      </c>
      <c r="CA12" s="2">
        <v>23</v>
      </c>
      <c r="CB12" s="2">
        <v>46</v>
      </c>
      <c r="CC12" s="25"/>
      <c r="CD12" s="2">
        <v>12</v>
      </c>
      <c r="CE12" s="2">
        <v>25</v>
      </c>
      <c r="CF12" s="2">
        <v>37</v>
      </c>
      <c r="CG12" s="25"/>
      <c r="CH12" s="8">
        <v>13</v>
      </c>
      <c r="CI12" s="8">
        <v>25</v>
      </c>
      <c r="CJ12" s="8">
        <f t="shared" si="0"/>
        <v>38</v>
      </c>
    </row>
    <row r="13" spans="1:88">
      <c r="A13" s="13" t="s">
        <v>212</v>
      </c>
      <c r="B13" s="2">
        <v>30</v>
      </c>
      <c r="C13" s="2">
        <v>26</v>
      </c>
      <c r="D13" s="2">
        <v>56</v>
      </c>
      <c r="E13" s="2"/>
      <c r="F13" s="2">
        <v>26</v>
      </c>
      <c r="G13" s="2">
        <v>37</v>
      </c>
      <c r="H13" s="2">
        <v>63</v>
      </c>
      <c r="I13" s="2"/>
      <c r="J13" s="2">
        <v>26</v>
      </c>
      <c r="K13" s="2">
        <v>41</v>
      </c>
      <c r="L13" s="2">
        <v>67</v>
      </c>
      <c r="M13" s="2"/>
      <c r="N13" s="2">
        <v>25</v>
      </c>
      <c r="O13" s="2">
        <v>35</v>
      </c>
      <c r="P13" s="2">
        <v>60</v>
      </c>
      <c r="Q13" s="2"/>
      <c r="R13" s="2">
        <v>25</v>
      </c>
      <c r="S13" s="2">
        <v>25</v>
      </c>
      <c r="T13" s="2">
        <v>50</v>
      </c>
      <c r="U13" s="2"/>
      <c r="V13" s="2">
        <v>23</v>
      </c>
      <c r="W13" s="2">
        <v>22</v>
      </c>
      <c r="X13" s="2">
        <v>45</v>
      </c>
      <c r="Y13" s="2"/>
      <c r="Z13" s="2">
        <v>25</v>
      </c>
      <c r="AA13" s="2">
        <v>27</v>
      </c>
      <c r="AB13" s="2">
        <v>52</v>
      </c>
      <c r="AC13" s="2"/>
      <c r="AD13" s="2">
        <v>18</v>
      </c>
      <c r="AE13" s="2">
        <v>28</v>
      </c>
      <c r="AF13" s="2">
        <v>46</v>
      </c>
      <c r="AG13" s="2"/>
      <c r="AH13" s="2">
        <v>22</v>
      </c>
      <c r="AI13" s="2">
        <v>25</v>
      </c>
      <c r="AJ13" s="2">
        <v>47</v>
      </c>
      <c r="AK13" s="2"/>
      <c r="AL13" s="2">
        <v>16</v>
      </c>
      <c r="AM13" s="2">
        <v>25</v>
      </c>
      <c r="AN13" s="2">
        <v>41</v>
      </c>
      <c r="AO13" s="2"/>
      <c r="AP13" s="2">
        <v>15</v>
      </c>
      <c r="AQ13" s="2">
        <v>27</v>
      </c>
      <c r="AR13" s="2">
        <v>42</v>
      </c>
      <c r="AS13" s="2"/>
      <c r="AT13" s="2">
        <v>20</v>
      </c>
      <c r="AU13" s="2">
        <v>26</v>
      </c>
      <c r="AV13" s="2">
        <v>46</v>
      </c>
      <c r="AW13" s="2"/>
      <c r="AX13" s="2">
        <v>17</v>
      </c>
      <c r="AY13" s="2">
        <v>30</v>
      </c>
      <c r="AZ13" s="2">
        <v>47</v>
      </c>
      <c r="BA13" s="2"/>
      <c r="BB13" s="2">
        <v>15</v>
      </c>
      <c r="BC13" s="2">
        <v>28</v>
      </c>
      <c r="BD13" s="2">
        <v>43</v>
      </c>
      <c r="BE13" s="2"/>
      <c r="BF13" s="2">
        <v>15</v>
      </c>
      <c r="BG13" s="2">
        <v>26</v>
      </c>
      <c r="BH13" s="2">
        <v>41</v>
      </c>
      <c r="BI13" s="2"/>
      <c r="BJ13" s="2">
        <v>15</v>
      </c>
      <c r="BK13" s="2">
        <v>23</v>
      </c>
      <c r="BL13" s="2">
        <v>38</v>
      </c>
      <c r="BM13" s="2"/>
      <c r="BN13" s="2">
        <v>11</v>
      </c>
      <c r="BO13" s="2">
        <v>26</v>
      </c>
      <c r="BP13" s="2">
        <v>37</v>
      </c>
      <c r="BR13" s="2">
        <v>11</v>
      </c>
      <c r="BS13" s="2">
        <v>25</v>
      </c>
      <c r="BT13" s="2">
        <v>36</v>
      </c>
      <c r="BV13" s="2">
        <v>13</v>
      </c>
      <c r="BW13" s="2">
        <v>21</v>
      </c>
      <c r="BX13" s="2">
        <v>34</v>
      </c>
      <c r="BY13" s="15"/>
      <c r="BZ13" s="2">
        <v>15</v>
      </c>
      <c r="CA13" s="2">
        <v>16</v>
      </c>
      <c r="CB13" s="2">
        <v>31</v>
      </c>
      <c r="CC13" s="25"/>
      <c r="CD13" s="2">
        <v>11</v>
      </c>
      <c r="CE13" s="2">
        <v>20</v>
      </c>
      <c r="CF13" s="2">
        <v>31</v>
      </c>
      <c r="CG13" s="25"/>
      <c r="CH13" s="8">
        <v>8</v>
      </c>
      <c r="CI13" s="8">
        <v>20</v>
      </c>
      <c r="CJ13" s="8">
        <f t="shared" si="0"/>
        <v>28</v>
      </c>
    </row>
    <row r="14" spans="1:88">
      <c r="A14" s="13" t="s">
        <v>558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R14" s="2"/>
      <c r="BS14" s="2"/>
      <c r="BT14" s="2"/>
      <c r="BV14" s="2"/>
      <c r="BW14" s="2"/>
      <c r="BX14" s="2"/>
      <c r="BY14" s="15"/>
      <c r="BZ14" s="2">
        <v>1</v>
      </c>
      <c r="CA14" s="2">
        <v>7</v>
      </c>
      <c r="CB14" s="2">
        <v>8</v>
      </c>
      <c r="CC14" s="25"/>
      <c r="CD14" s="2">
        <v>1</v>
      </c>
      <c r="CE14" s="2">
        <v>9</v>
      </c>
      <c r="CF14" s="2">
        <v>10</v>
      </c>
      <c r="CG14" s="25"/>
      <c r="CH14" s="8">
        <v>1</v>
      </c>
      <c r="CI14" s="8">
        <v>7</v>
      </c>
      <c r="CJ14" s="8">
        <f t="shared" si="0"/>
        <v>8</v>
      </c>
    </row>
    <row r="15" spans="1:88">
      <c r="A15" s="13" t="s">
        <v>559</v>
      </c>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R15" s="2"/>
      <c r="BS15" s="2"/>
      <c r="BT15" s="2"/>
      <c r="BV15" s="2"/>
      <c r="BW15" s="2"/>
      <c r="BX15" s="2"/>
      <c r="BY15" s="15"/>
      <c r="BZ15" s="2">
        <v>11</v>
      </c>
      <c r="CA15" s="2">
        <v>9</v>
      </c>
      <c r="CB15" s="2">
        <v>20</v>
      </c>
      <c r="CC15" s="25"/>
      <c r="CD15" s="2">
        <v>8</v>
      </c>
      <c r="CE15" s="2">
        <v>13</v>
      </c>
      <c r="CF15" s="2">
        <v>21</v>
      </c>
      <c r="CG15" s="25"/>
      <c r="CH15" s="8">
        <v>8</v>
      </c>
      <c r="CI15" s="8">
        <v>10</v>
      </c>
      <c r="CJ15" s="8">
        <f t="shared" si="0"/>
        <v>18</v>
      </c>
    </row>
    <row r="16" spans="1:88">
      <c r="A16" s="13" t="s">
        <v>560</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R16" s="2"/>
      <c r="BS16" s="2"/>
      <c r="BT16" s="2"/>
      <c r="BV16" s="2"/>
      <c r="BW16" s="2"/>
      <c r="BX16" s="2"/>
      <c r="BY16" s="15"/>
      <c r="BZ16" s="2">
        <v>12</v>
      </c>
      <c r="CA16" s="2">
        <v>26</v>
      </c>
      <c r="CB16" s="2">
        <v>38</v>
      </c>
      <c r="CC16" s="25"/>
      <c r="CD16" s="2">
        <v>11</v>
      </c>
      <c r="CE16" s="2">
        <v>45</v>
      </c>
      <c r="CF16" s="2">
        <v>56</v>
      </c>
      <c r="CG16" s="25"/>
      <c r="CH16" s="8">
        <v>14</v>
      </c>
      <c r="CI16" s="8">
        <v>36</v>
      </c>
      <c r="CJ16" s="8">
        <f t="shared" si="0"/>
        <v>50</v>
      </c>
    </row>
    <row r="17" spans="1:88">
      <c r="A17" s="13"/>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V17" s="15"/>
      <c r="BW17" s="15"/>
      <c r="BX17" s="15"/>
      <c r="BY17" s="15"/>
      <c r="BZ17" s="40"/>
      <c r="CA17" s="40"/>
      <c r="CB17" s="40"/>
      <c r="CC17" s="25"/>
      <c r="CD17" s="40"/>
      <c r="CE17" s="40"/>
      <c r="CF17" s="40"/>
      <c r="CG17" s="25"/>
      <c r="CJ17" s="8">
        <f t="shared" si="0"/>
        <v>0</v>
      </c>
    </row>
    <row r="18" spans="1:88">
      <c r="A18" s="13" t="s">
        <v>213</v>
      </c>
      <c r="B18" s="2">
        <v>62</v>
      </c>
      <c r="C18" s="2">
        <v>43</v>
      </c>
      <c r="D18" s="2">
        <v>105</v>
      </c>
      <c r="E18" s="2"/>
      <c r="F18" s="2">
        <v>42</v>
      </c>
      <c r="G18" s="2">
        <v>57</v>
      </c>
      <c r="H18" s="2">
        <v>99</v>
      </c>
      <c r="I18" s="2"/>
      <c r="J18" s="2">
        <v>50</v>
      </c>
      <c r="K18" s="2">
        <v>49</v>
      </c>
      <c r="L18" s="2">
        <v>98</v>
      </c>
      <c r="M18" s="2"/>
      <c r="N18" s="2">
        <v>50</v>
      </c>
      <c r="O18" s="2">
        <v>55</v>
      </c>
      <c r="P18" s="2">
        <v>105</v>
      </c>
      <c r="Q18" s="2"/>
      <c r="R18" s="2">
        <v>55</v>
      </c>
      <c r="S18" s="2">
        <v>40</v>
      </c>
      <c r="T18" s="2">
        <v>95</v>
      </c>
      <c r="U18" s="2"/>
      <c r="V18" s="2">
        <v>56</v>
      </c>
      <c r="W18" s="2">
        <v>38</v>
      </c>
      <c r="X18" s="2">
        <v>94</v>
      </c>
      <c r="Y18" s="2"/>
      <c r="Z18" s="2">
        <v>47</v>
      </c>
      <c r="AA18" s="2">
        <v>45</v>
      </c>
      <c r="AB18" s="2">
        <v>92</v>
      </c>
      <c r="AC18" s="2"/>
      <c r="AD18" s="2">
        <v>4</v>
      </c>
      <c r="AE18" s="2">
        <v>50</v>
      </c>
      <c r="AF18" s="2">
        <v>94</v>
      </c>
      <c r="AG18" s="2"/>
      <c r="AH18" s="2">
        <v>41</v>
      </c>
      <c r="AI18" s="2">
        <v>50</v>
      </c>
      <c r="AJ18" s="2">
        <v>91</v>
      </c>
      <c r="AK18" s="2"/>
      <c r="AL18" s="2">
        <v>44</v>
      </c>
      <c r="AM18" s="2">
        <v>49</v>
      </c>
      <c r="AN18" s="2">
        <v>93</v>
      </c>
      <c r="AO18" s="2"/>
      <c r="AP18" s="2">
        <v>44</v>
      </c>
      <c r="AQ18" s="2">
        <v>44</v>
      </c>
      <c r="AR18" s="2">
        <v>88</v>
      </c>
      <c r="AS18" s="2"/>
      <c r="AT18" s="2">
        <v>49</v>
      </c>
      <c r="AU18" s="2">
        <v>50</v>
      </c>
      <c r="AV18" s="2">
        <v>99</v>
      </c>
      <c r="AW18" s="2"/>
      <c r="AX18" s="2">
        <v>32</v>
      </c>
      <c r="AY18" s="2">
        <v>65</v>
      </c>
      <c r="AZ18" s="2">
        <v>97</v>
      </c>
      <c r="BA18" s="2"/>
      <c r="BB18" s="2">
        <v>37</v>
      </c>
      <c r="BC18" s="2">
        <v>68</v>
      </c>
      <c r="BD18" s="2">
        <v>105</v>
      </c>
      <c r="BE18" s="2"/>
      <c r="BF18" s="2">
        <v>40</v>
      </c>
      <c r="BG18" s="2">
        <v>62</v>
      </c>
      <c r="BH18" s="2">
        <v>102</v>
      </c>
      <c r="BI18" s="2"/>
      <c r="BJ18" s="2">
        <v>40</v>
      </c>
      <c r="BK18" s="2">
        <v>60</v>
      </c>
      <c r="BL18" s="2">
        <v>100</v>
      </c>
      <c r="BM18" s="2"/>
      <c r="BN18" s="2">
        <v>40</v>
      </c>
      <c r="BO18" s="2">
        <v>58</v>
      </c>
      <c r="BP18" s="2">
        <v>98</v>
      </c>
      <c r="BR18" s="2">
        <v>38</v>
      </c>
      <c r="BS18" s="2">
        <v>58</v>
      </c>
      <c r="BT18" s="2">
        <v>96</v>
      </c>
      <c r="BV18" s="2">
        <v>45</v>
      </c>
      <c r="BW18" s="2">
        <v>59</v>
      </c>
      <c r="BX18" s="2">
        <v>104</v>
      </c>
      <c r="BY18" s="15"/>
      <c r="BZ18" s="2">
        <v>28</v>
      </c>
      <c r="CA18" s="2">
        <v>16</v>
      </c>
      <c r="CB18" s="2">
        <v>44</v>
      </c>
      <c r="CC18" s="25"/>
      <c r="CD18" s="2">
        <v>18</v>
      </c>
      <c r="CE18" s="2">
        <v>7</v>
      </c>
      <c r="CF18" s="2">
        <v>25</v>
      </c>
      <c r="CG18" s="25"/>
      <c r="CH18" s="8">
        <v>22</v>
      </c>
      <c r="CI18" s="8">
        <v>12</v>
      </c>
      <c r="CJ18" s="8">
        <f t="shared" si="0"/>
        <v>34</v>
      </c>
    </row>
    <row r="19" spans="1:88">
      <c r="A19" s="13"/>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V19" s="15"/>
      <c r="BW19" s="15"/>
      <c r="BX19" s="15"/>
      <c r="BY19" s="15"/>
      <c r="BZ19" s="40"/>
      <c r="CA19" s="40"/>
      <c r="CB19" s="40"/>
      <c r="CC19" s="25"/>
      <c r="CD19" s="40"/>
      <c r="CE19" s="40"/>
      <c r="CF19" s="40"/>
      <c r="CG19" s="25"/>
    </row>
    <row r="20" spans="1:88" ht="13" thickBot="1">
      <c r="A20" s="30" t="s">
        <v>108</v>
      </c>
      <c r="B20" s="3">
        <v>295</v>
      </c>
      <c r="C20" s="3">
        <v>140</v>
      </c>
      <c r="D20" s="3">
        <v>435</v>
      </c>
      <c r="E20" s="3"/>
      <c r="F20" s="3">
        <v>249</v>
      </c>
      <c r="G20" s="3">
        <v>184</v>
      </c>
      <c r="H20" s="3" t="s">
        <v>680</v>
      </c>
      <c r="I20" s="3"/>
      <c r="J20" s="3">
        <v>255</v>
      </c>
      <c r="K20" s="3">
        <v>180</v>
      </c>
      <c r="L20" s="3">
        <v>435</v>
      </c>
      <c r="M20" s="3"/>
      <c r="N20" s="3">
        <v>240</v>
      </c>
      <c r="O20" s="3">
        <v>192</v>
      </c>
      <c r="P20" s="3" t="s">
        <v>681</v>
      </c>
      <c r="Q20" s="3"/>
      <c r="R20" s="3">
        <v>291</v>
      </c>
      <c r="S20" s="3">
        <v>144</v>
      </c>
      <c r="T20" s="3">
        <v>435</v>
      </c>
      <c r="U20" s="3"/>
      <c r="V20" s="3">
        <v>292</v>
      </c>
      <c r="W20" s="3">
        <v>143</v>
      </c>
      <c r="X20" s="3">
        <v>435</v>
      </c>
      <c r="Y20" s="3"/>
      <c r="Z20" s="3">
        <v>276</v>
      </c>
      <c r="AA20" s="3">
        <v>157</v>
      </c>
      <c r="AB20" s="3" t="s">
        <v>682</v>
      </c>
      <c r="AC20" s="3"/>
      <c r="AD20" s="3">
        <v>243</v>
      </c>
      <c r="AE20" s="3">
        <v>192</v>
      </c>
      <c r="AF20" s="3">
        <v>435</v>
      </c>
      <c r="AG20" s="3"/>
      <c r="AH20" s="3">
        <v>253</v>
      </c>
      <c r="AI20" s="3">
        <v>182</v>
      </c>
      <c r="AJ20" s="3">
        <v>435</v>
      </c>
      <c r="AK20" s="3"/>
      <c r="AL20" s="3">
        <v>259</v>
      </c>
      <c r="AM20" s="3">
        <v>174</v>
      </c>
      <c r="AN20" s="3" t="s">
        <v>683</v>
      </c>
      <c r="AO20" s="3"/>
      <c r="AP20" s="3">
        <v>267</v>
      </c>
      <c r="AQ20" s="3">
        <v>167</v>
      </c>
      <c r="AR20" s="3">
        <v>435</v>
      </c>
      <c r="AS20" s="3"/>
      <c r="AT20" s="3">
        <v>258</v>
      </c>
      <c r="AU20" s="3">
        <v>176</v>
      </c>
      <c r="AV20" s="3">
        <v>435</v>
      </c>
      <c r="AW20" s="3"/>
      <c r="AX20" s="3">
        <v>204</v>
      </c>
      <c r="AY20" s="3">
        <v>230</v>
      </c>
      <c r="AZ20" s="3">
        <v>435</v>
      </c>
      <c r="BA20" s="3"/>
      <c r="BB20" s="3">
        <v>207</v>
      </c>
      <c r="BC20" s="3">
        <v>227</v>
      </c>
      <c r="BD20" s="3">
        <v>435</v>
      </c>
      <c r="BE20" s="3"/>
      <c r="BF20" s="3">
        <v>211</v>
      </c>
      <c r="BG20" s="3">
        <v>222</v>
      </c>
      <c r="BH20" s="3">
        <v>435</v>
      </c>
      <c r="BI20" s="3"/>
      <c r="BJ20" s="3">
        <v>211</v>
      </c>
      <c r="BK20" s="3">
        <v>221</v>
      </c>
      <c r="BL20" s="3" t="s">
        <v>684</v>
      </c>
      <c r="BM20" s="3"/>
      <c r="BN20" s="3">
        <v>205</v>
      </c>
      <c r="BO20" s="3">
        <v>229</v>
      </c>
      <c r="BP20" s="3">
        <v>435</v>
      </c>
      <c r="BQ20" s="27"/>
      <c r="BR20" s="3">
        <v>202</v>
      </c>
      <c r="BS20" s="3">
        <v>231</v>
      </c>
      <c r="BT20" s="3">
        <v>435</v>
      </c>
      <c r="BU20" s="27"/>
      <c r="BV20" s="3">
        <v>233</v>
      </c>
      <c r="BW20" s="3">
        <v>202</v>
      </c>
      <c r="BX20" s="3">
        <v>435</v>
      </c>
      <c r="BY20" s="19"/>
      <c r="BZ20" s="3">
        <v>258</v>
      </c>
      <c r="CA20" s="3">
        <v>181</v>
      </c>
      <c r="CB20" s="3">
        <v>439</v>
      </c>
      <c r="CC20" s="26"/>
      <c r="CD20" s="3">
        <v>193</v>
      </c>
      <c r="CE20" s="3">
        <v>240</v>
      </c>
      <c r="CF20" s="3">
        <v>433</v>
      </c>
      <c r="CG20" s="26"/>
      <c r="CH20" s="27">
        <f>SUM(CH5:CH19)</f>
        <v>200</v>
      </c>
      <c r="CI20" s="27">
        <f>SUM(CI5:CI19)</f>
        <v>233</v>
      </c>
      <c r="CJ20" s="27">
        <f>SUM(CH20:CI20)</f>
        <v>433</v>
      </c>
    </row>
    <row r="21" spans="1:88">
      <c r="A21" s="13"/>
      <c r="B21" s="194"/>
      <c r="C21" s="194"/>
      <c r="D21" s="194"/>
      <c r="E21" s="194"/>
      <c r="F21" s="194"/>
      <c r="G21" s="194"/>
      <c r="H21" s="194"/>
      <c r="I21" s="194"/>
      <c r="J21" s="194"/>
      <c r="K21" s="194"/>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18"/>
      <c r="BR21" s="2"/>
      <c r="BS21" s="2"/>
      <c r="BT21" s="2"/>
      <c r="BU21" s="18"/>
      <c r="BV21" s="2"/>
      <c r="BW21" s="2"/>
      <c r="BX21" s="2"/>
    </row>
    <row r="22" spans="1:88" s="74" customFormat="1" ht="24.75" customHeight="1">
      <c r="B22" s="189" t="s">
        <v>532</v>
      </c>
      <c r="C22" s="189"/>
      <c r="D22" s="189"/>
      <c r="E22" s="189"/>
      <c r="F22" s="189"/>
      <c r="G22" s="189"/>
      <c r="H22" s="189"/>
      <c r="I22" s="189"/>
      <c r="J22" s="189"/>
      <c r="K22" s="189"/>
      <c r="L22" s="189"/>
      <c r="M22" s="189"/>
      <c r="N22" s="189"/>
      <c r="O22" s="189"/>
      <c r="P22" s="189"/>
      <c r="Q22" s="189"/>
      <c r="R22" s="189"/>
      <c r="S22" s="189"/>
      <c r="T22" s="189"/>
      <c r="U22" s="189"/>
      <c r="V22" s="189"/>
      <c r="W22" s="189"/>
      <c r="X22" s="189"/>
      <c r="Y22" s="189"/>
      <c r="Z22" s="189"/>
      <c r="AA22" s="189"/>
      <c r="AB22" s="189"/>
      <c r="AD22" s="189" t="s">
        <v>437</v>
      </c>
      <c r="AE22" s="189"/>
      <c r="AF22" s="189"/>
      <c r="AG22" s="189"/>
      <c r="AH22" s="189"/>
      <c r="AI22" s="189"/>
      <c r="AJ22" s="189"/>
      <c r="AK22" s="189"/>
      <c r="AL22" s="189"/>
      <c r="AM22" s="189"/>
      <c r="AN22" s="189"/>
      <c r="AO22" s="189"/>
      <c r="AP22" s="189"/>
      <c r="AQ22" s="189"/>
      <c r="AR22" s="189"/>
      <c r="AS22" s="189"/>
      <c r="AT22" s="189"/>
      <c r="AU22" s="189"/>
      <c r="AV22" s="189"/>
      <c r="AW22" s="189"/>
      <c r="AX22" s="189"/>
      <c r="AY22" s="189"/>
      <c r="AZ22" s="189"/>
      <c r="BA22" s="189"/>
      <c r="BB22" s="189"/>
      <c r="BC22" s="189"/>
      <c r="BD22" s="189"/>
      <c r="BF22" s="189" t="s">
        <v>438</v>
      </c>
      <c r="BG22" s="189"/>
      <c r="BH22" s="189"/>
      <c r="BI22" s="189"/>
      <c r="BJ22" s="189"/>
      <c r="BK22" s="189"/>
      <c r="BL22" s="189"/>
      <c r="BM22" s="189"/>
      <c r="BN22" s="189"/>
      <c r="BO22" s="189"/>
      <c r="BP22" s="189"/>
      <c r="BQ22" s="189"/>
      <c r="BR22" s="189"/>
      <c r="BS22" s="189"/>
      <c r="BT22" s="189"/>
      <c r="BU22" s="189"/>
      <c r="BV22" s="189"/>
      <c r="BW22" s="189"/>
      <c r="BX22" s="189"/>
      <c r="BY22" s="189"/>
      <c r="BZ22" s="189"/>
      <c r="CA22" s="189"/>
      <c r="CB22" s="189"/>
      <c r="CC22" s="189"/>
      <c r="CD22" s="189"/>
      <c r="CE22" s="189"/>
      <c r="CF22" s="189"/>
    </row>
    <row r="23" spans="1:88" s="74" customFormat="1" ht="12.75" customHeight="1">
      <c r="B23" s="87"/>
      <c r="C23" s="87"/>
      <c r="D23" s="87"/>
      <c r="E23" s="87"/>
      <c r="F23" s="87"/>
      <c r="G23" s="87"/>
      <c r="H23" s="87"/>
      <c r="I23" s="87"/>
      <c r="J23" s="87"/>
      <c r="AD23" s="189" t="s">
        <v>438</v>
      </c>
      <c r="AE23" s="189"/>
      <c r="AF23" s="189"/>
      <c r="AG23" s="189"/>
      <c r="AH23" s="189"/>
      <c r="AI23" s="189"/>
      <c r="AJ23" s="189"/>
      <c r="AK23" s="189"/>
      <c r="AL23" s="189"/>
      <c r="AM23" s="189"/>
      <c r="AN23" s="189"/>
      <c r="AO23" s="189"/>
      <c r="AP23" s="189"/>
      <c r="AQ23" s="189"/>
      <c r="AR23" s="189"/>
      <c r="AS23" s="189"/>
      <c r="AT23" s="189"/>
      <c r="AU23" s="189"/>
      <c r="AV23" s="189"/>
      <c r="AW23" s="189"/>
      <c r="AX23" s="189"/>
      <c r="AY23" s="189"/>
      <c r="AZ23" s="189"/>
      <c r="BA23" s="189"/>
      <c r="BB23" s="189"/>
      <c r="BC23" s="189"/>
      <c r="BD23" s="189"/>
      <c r="BF23" s="189" t="s">
        <v>439</v>
      </c>
      <c r="BG23" s="189"/>
      <c r="BH23" s="189"/>
      <c r="BI23" s="189"/>
      <c r="BJ23" s="189"/>
      <c r="BK23" s="189"/>
      <c r="BL23" s="189"/>
      <c r="BM23" s="189"/>
      <c r="BN23" s="189"/>
      <c r="BO23" s="189"/>
      <c r="BP23" s="189"/>
      <c r="BQ23" s="189"/>
      <c r="BR23" s="189"/>
      <c r="BS23" s="189"/>
      <c r="BT23" s="189"/>
      <c r="BU23" s="189"/>
      <c r="BV23" s="189"/>
      <c r="BW23" s="189"/>
      <c r="BX23" s="189"/>
      <c r="BY23" s="189"/>
      <c r="BZ23" s="189"/>
      <c r="CA23" s="189"/>
      <c r="CB23" s="189"/>
      <c r="CC23" s="189"/>
      <c r="CD23" s="189"/>
      <c r="CE23" s="189"/>
      <c r="CF23" s="189"/>
    </row>
    <row r="24" spans="1:88" s="74" customFormat="1" ht="25.5" customHeight="1">
      <c r="B24" s="189" t="s">
        <v>434</v>
      </c>
      <c r="C24" s="189"/>
      <c r="D24" s="189"/>
      <c r="E24" s="189"/>
      <c r="F24" s="189"/>
      <c r="G24" s="189"/>
      <c r="H24" s="189"/>
      <c r="I24" s="189"/>
      <c r="J24" s="189"/>
      <c r="K24" s="189"/>
      <c r="L24" s="189"/>
      <c r="M24" s="189"/>
      <c r="N24" s="189"/>
      <c r="O24" s="189"/>
      <c r="P24" s="189"/>
      <c r="Q24" s="189"/>
      <c r="R24" s="189"/>
      <c r="S24" s="189"/>
      <c r="T24" s="189"/>
      <c r="U24" s="189"/>
      <c r="V24" s="189"/>
      <c r="W24" s="189"/>
      <c r="X24" s="189"/>
      <c r="Y24" s="189"/>
      <c r="Z24" s="189"/>
      <c r="AA24" s="189"/>
      <c r="AB24" s="189"/>
      <c r="BF24" s="189" t="s">
        <v>440</v>
      </c>
      <c r="BG24" s="189"/>
      <c r="BH24" s="189"/>
      <c r="BI24" s="189"/>
      <c r="BJ24" s="189"/>
      <c r="BK24" s="189"/>
      <c r="BL24" s="189"/>
      <c r="BM24" s="189"/>
      <c r="BN24" s="189"/>
      <c r="BO24" s="189"/>
      <c r="BP24" s="189"/>
      <c r="BQ24" s="189"/>
      <c r="BR24" s="189"/>
      <c r="BS24" s="189"/>
      <c r="BT24" s="189"/>
      <c r="BU24" s="189"/>
      <c r="BV24" s="189"/>
      <c r="BW24" s="189"/>
      <c r="BX24" s="189"/>
      <c r="BY24" s="189"/>
      <c r="BZ24" s="189"/>
      <c r="CA24" s="189"/>
      <c r="CB24" s="189"/>
      <c r="CC24" s="189"/>
      <c r="CD24" s="189"/>
      <c r="CE24" s="189"/>
      <c r="CF24" s="189"/>
    </row>
    <row r="25" spans="1:88" s="74" customFormat="1" ht="24.75" customHeight="1">
      <c r="B25" s="189" t="s">
        <v>435</v>
      </c>
      <c r="C25" s="189"/>
      <c r="D25" s="189"/>
      <c r="E25" s="189"/>
      <c r="F25" s="189"/>
      <c r="G25" s="189"/>
      <c r="H25" s="189"/>
      <c r="I25" s="189"/>
      <c r="J25" s="189"/>
      <c r="K25" s="189"/>
      <c r="L25" s="189"/>
      <c r="M25" s="189"/>
      <c r="N25" s="189"/>
      <c r="O25" s="189"/>
      <c r="P25" s="189"/>
      <c r="Q25" s="189"/>
      <c r="R25" s="189"/>
      <c r="S25" s="189"/>
      <c r="T25" s="189"/>
      <c r="U25" s="189"/>
      <c r="V25" s="189"/>
      <c r="W25" s="189"/>
      <c r="X25" s="189"/>
      <c r="Y25" s="189"/>
      <c r="Z25" s="189"/>
      <c r="AA25" s="189"/>
      <c r="AB25" s="189"/>
    </row>
    <row r="26" spans="1:88" s="74" customFormat="1" ht="13.5" customHeight="1">
      <c r="B26" s="189" t="s">
        <v>436</v>
      </c>
      <c r="C26" s="189"/>
      <c r="D26" s="189"/>
      <c r="E26" s="189"/>
      <c r="F26" s="189"/>
      <c r="G26" s="189"/>
      <c r="H26" s="189"/>
      <c r="I26" s="189"/>
      <c r="J26" s="189"/>
      <c r="K26" s="189"/>
      <c r="L26" s="189"/>
      <c r="M26" s="189"/>
      <c r="N26" s="189"/>
      <c r="O26" s="189"/>
      <c r="P26" s="189"/>
      <c r="Q26" s="189"/>
      <c r="R26" s="189"/>
      <c r="S26" s="189"/>
      <c r="T26" s="189"/>
      <c r="U26" s="189"/>
      <c r="V26" s="189"/>
      <c r="W26" s="189"/>
      <c r="X26" s="189"/>
      <c r="Y26" s="189"/>
      <c r="Z26" s="189"/>
      <c r="AA26" s="189"/>
      <c r="AB26" s="189"/>
    </row>
    <row r="27" spans="1:88" s="74" customFormat="1" ht="24" customHeight="1">
      <c r="B27" s="8"/>
      <c r="C27" s="8"/>
      <c r="D27" s="8"/>
      <c r="E27" s="8"/>
      <c r="F27" s="8"/>
      <c r="G27" s="8"/>
      <c r="H27" s="8"/>
      <c r="I27" s="8"/>
      <c r="J27" s="8"/>
      <c r="K27" s="8"/>
      <c r="L27" s="8"/>
      <c r="M27" s="8"/>
      <c r="N27" s="8"/>
      <c r="O27" s="8"/>
      <c r="P27" s="8"/>
      <c r="Q27" s="8"/>
      <c r="R27" s="8"/>
      <c r="S27" s="8"/>
      <c r="T27" s="8"/>
      <c r="U27" s="8"/>
      <c r="V27" s="8"/>
      <c r="W27" s="8"/>
      <c r="X27" s="8"/>
      <c r="Y27" s="8"/>
      <c r="Z27" s="8"/>
      <c r="AA27" s="8"/>
      <c r="AB27" s="8"/>
    </row>
    <row r="28" spans="1:88" s="74" customFormat="1" ht="29.25" customHeight="1">
      <c r="B28" s="162" t="s">
        <v>685</v>
      </c>
      <c r="C28" s="162"/>
      <c r="D28" s="162"/>
      <c r="E28" s="162"/>
      <c r="F28" s="162"/>
      <c r="G28" s="162"/>
      <c r="H28" s="162"/>
      <c r="I28" s="162"/>
      <c r="J28" s="162"/>
      <c r="K28" s="162"/>
      <c r="L28" s="162"/>
      <c r="M28" s="162"/>
      <c r="N28" s="162"/>
      <c r="O28" s="162"/>
      <c r="P28" s="162"/>
      <c r="Q28" s="162"/>
      <c r="R28" s="162"/>
      <c r="S28" s="162"/>
      <c r="T28" s="162"/>
      <c r="U28" s="162"/>
      <c r="V28" s="162"/>
      <c r="W28" s="162"/>
      <c r="X28" s="162"/>
      <c r="Y28" s="162"/>
      <c r="Z28" s="162"/>
      <c r="AA28" s="162"/>
      <c r="AB28" s="162"/>
    </row>
    <row r="29" spans="1:88" s="74" customFormat="1" ht="12" customHeight="1">
      <c r="B29" s="8"/>
      <c r="C29" s="8"/>
      <c r="D29" s="8"/>
      <c r="E29" s="8"/>
      <c r="F29" s="8"/>
      <c r="G29" s="8"/>
      <c r="H29" s="8"/>
      <c r="I29" s="8"/>
      <c r="J29" s="8"/>
      <c r="K29" s="8"/>
      <c r="L29" s="8"/>
      <c r="M29" s="8"/>
      <c r="N29" s="8"/>
      <c r="O29" s="8"/>
      <c r="P29" s="8"/>
      <c r="Q29" s="8"/>
      <c r="R29" s="8"/>
      <c r="S29" s="8"/>
      <c r="T29" s="8"/>
      <c r="U29" s="8"/>
      <c r="V29" s="8"/>
      <c r="W29" s="8"/>
      <c r="X29" s="8"/>
      <c r="Y29" s="8"/>
      <c r="Z29" s="8"/>
      <c r="AA29" s="8"/>
      <c r="AB29" s="8"/>
    </row>
    <row r="30" spans="1:88" s="74" customFormat="1" ht="14.25" customHeight="1">
      <c r="B30" s="8"/>
      <c r="C30" s="8"/>
      <c r="D30" s="8"/>
      <c r="E30" s="8"/>
      <c r="F30" s="8"/>
      <c r="G30" s="8"/>
      <c r="H30" s="8"/>
      <c r="I30" s="8"/>
      <c r="J30" s="8"/>
      <c r="K30" s="8"/>
      <c r="L30" s="8"/>
      <c r="M30" s="8"/>
      <c r="N30" s="8"/>
      <c r="O30" s="8"/>
      <c r="P30" s="8"/>
      <c r="Q30" s="8"/>
      <c r="R30" s="8"/>
      <c r="S30" s="8"/>
      <c r="T30" s="8"/>
      <c r="U30" s="8"/>
      <c r="V30" s="8"/>
      <c r="W30" s="8"/>
      <c r="X30" s="8"/>
      <c r="Y30" s="8"/>
      <c r="Z30" s="8"/>
      <c r="AA30" s="8"/>
      <c r="AB30" s="8"/>
    </row>
    <row r="31" spans="1:88" ht="12.75" customHeight="1"/>
    <row r="32" spans="1:88" ht="25.5" customHeight="1"/>
  </sheetData>
  <mergeCells count="36">
    <mergeCell ref="B28:AB28"/>
    <mergeCell ref="B24:AB24"/>
    <mergeCell ref="B25:AB25"/>
    <mergeCell ref="B26:AB26"/>
    <mergeCell ref="B22:AB22"/>
    <mergeCell ref="B21:K21"/>
    <mergeCell ref="AX3:AZ3"/>
    <mergeCell ref="V3:X3"/>
    <mergeCell ref="AH3:AJ3"/>
    <mergeCell ref="AL3:AN3"/>
    <mergeCell ref="AP3:AR3"/>
    <mergeCell ref="AT3:AV3"/>
    <mergeCell ref="J3:L3"/>
    <mergeCell ref="B3:D3"/>
    <mergeCell ref="CH3:CJ3"/>
    <mergeCell ref="CD3:CF3"/>
    <mergeCell ref="BR3:BT3"/>
    <mergeCell ref="BB3:BD3"/>
    <mergeCell ref="BZ3:CB3"/>
    <mergeCell ref="BV3:BX3"/>
    <mergeCell ref="BF22:CF22"/>
    <mergeCell ref="BF23:CF23"/>
    <mergeCell ref="BF24:CF24"/>
    <mergeCell ref="AD1:AV1"/>
    <mergeCell ref="BF1:BX1"/>
    <mergeCell ref="AD3:AF3"/>
    <mergeCell ref="AD22:BD22"/>
    <mergeCell ref="AD23:BD23"/>
    <mergeCell ref="B1:T1"/>
    <mergeCell ref="BN3:BP3"/>
    <mergeCell ref="BF3:BH3"/>
    <mergeCell ref="BJ3:BL3"/>
    <mergeCell ref="R3:T3"/>
    <mergeCell ref="N3:P3"/>
    <mergeCell ref="Z3:AB3"/>
    <mergeCell ref="F3:H3"/>
  </mergeCells>
  <phoneticPr fontId="0" type="noConversion"/>
  <pageMargins left="0.75" right="0.75" top="1" bottom="1" header="0.5" footer="0.5"/>
  <pageSetup scale="7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2" manualBreakCount="2">
    <brk id="29" max="31" man="1"/>
    <brk id="57" max="31" man="1"/>
  </colBreaks>
  <legacyDrawingHF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CJ32"/>
  <sheetViews>
    <sheetView view="pageBreakPreview" topLeftCell="A6" zoomScale="70" zoomScaleSheetLayoutView="70" workbookViewId="0">
      <selection activeCell="A30" sqref="A30"/>
    </sheetView>
  </sheetViews>
  <sheetFormatPr baseColWidth="10" defaultColWidth="8.83203125" defaultRowHeight="12" x14ac:dyDescent="0"/>
  <cols>
    <col min="1" max="1" width="19.6640625" style="8" bestFit="1" customWidth="1"/>
    <col min="2" max="3" width="4" style="8" bestFit="1" customWidth="1"/>
    <col min="4" max="4" width="6.83203125" style="8" bestFit="1" customWidth="1"/>
    <col min="5" max="5" width="1.83203125" style="8" customWidth="1"/>
    <col min="6" max="7" width="4" style="8" bestFit="1" customWidth="1"/>
    <col min="8" max="8" width="6.83203125" style="8" bestFit="1" customWidth="1"/>
    <col min="9" max="9" width="1.83203125" style="8" customWidth="1"/>
    <col min="10" max="11" width="4" style="8" bestFit="1" customWidth="1"/>
    <col min="12" max="12" width="6.83203125" style="8" bestFit="1" customWidth="1"/>
    <col min="13" max="13" width="1.83203125" style="8" customWidth="1"/>
    <col min="14" max="15" width="4" style="8" bestFit="1" customWidth="1"/>
    <col min="16" max="16" width="6.83203125" style="8" bestFit="1" customWidth="1"/>
    <col min="17" max="17" width="1.83203125" style="8" customWidth="1"/>
    <col min="18" max="18" width="4.6640625" style="8" bestFit="1" customWidth="1"/>
    <col min="19" max="19" width="4" style="8" bestFit="1" customWidth="1"/>
    <col min="20" max="20" width="6.83203125" style="8" bestFit="1" customWidth="1"/>
    <col min="21" max="21" width="1.83203125" style="8" customWidth="1"/>
    <col min="22" max="23" width="4.33203125" style="8" bestFit="1" customWidth="1"/>
    <col min="24" max="24" width="7.1640625" style="8" bestFit="1" customWidth="1"/>
    <col min="25" max="25" width="1.83203125" style="8" customWidth="1"/>
    <col min="26" max="27" width="4.33203125" style="8" bestFit="1" customWidth="1"/>
    <col min="28" max="28" width="7.1640625" style="8" bestFit="1" customWidth="1"/>
    <col min="29" max="29" width="1.83203125" style="8" customWidth="1"/>
    <col min="30" max="31" width="4.33203125" style="8" bestFit="1" customWidth="1"/>
    <col min="32" max="32" width="7.1640625" style="8" bestFit="1" customWidth="1"/>
    <col min="33" max="33" width="1.83203125" style="8" customWidth="1"/>
    <col min="34" max="35" width="4.33203125" style="8" bestFit="1" customWidth="1"/>
    <col min="36" max="36" width="7.1640625" style="8" bestFit="1" customWidth="1"/>
    <col min="37" max="37" width="1.83203125" style="8" customWidth="1"/>
    <col min="38" max="39" width="4.33203125" style="8" bestFit="1" customWidth="1"/>
    <col min="40" max="40" width="7.1640625" style="8" bestFit="1" customWidth="1"/>
    <col min="41" max="41" width="1.83203125" style="8" customWidth="1"/>
    <col min="42" max="43" width="4.33203125" style="8" bestFit="1" customWidth="1"/>
    <col min="44" max="44" width="7" style="8" bestFit="1" customWidth="1"/>
    <col min="45" max="45" width="1.83203125" style="8" customWidth="1"/>
    <col min="46" max="47" width="4" style="8" bestFit="1" customWidth="1"/>
    <col min="48" max="48" width="7" style="8" bestFit="1" customWidth="1"/>
    <col min="49" max="49" width="1.83203125" style="8" customWidth="1"/>
    <col min="50" max="51" width="4" style="8" bestFit="1" customWidth="1"/>
    <col min="52" max="52" width="7" style="8" bestFit="1" customWidth="1"/>
    <col min="53" max="53" width="1.83203125" style="8" customWidth="1"/>
    <col min="54" max="55" width="4" style="8" bestFit="1" customWidth="1"/>
    <col min="56" max="56" width="7" style="8" bestFit="1" customWidth="1"/>
    <col min="57" max="57" width="1.83203125" style="8" customWidth="1"/>
    <col min="58" max="59" width="4" style="8" bestFit="1" customWidth="1"/>
    <col min="60" max="60" width="7" style="8" bestFit="1" customWidth="1"/>
    <col min="61" max="61" width="1.83203125" style="8" customWidth="1"/>
    <col min="62" max="63" width="4" style="8" bestFit="1" customWidth="1"/>
    <col min="64" max="64" width="7" style="8" bestFit="1" customWidth="1"/>
    <col min="65" max="65" width="1.83203125" style="8" customWidth="1"/>
    <col min="66" max="66" width="4.83203125" style="8" bestFit="1" customWidth="1"/>
    <col min="67" max="67" width="4" style="8" bestFit="1" customWidth="1"/>
    <col min="68" max="68" width="6.83203125" style="8" bestFit="1" customWidth="1"/>
    <col min="69" max="69" width="1.83203125" style="8" customWidth="1"/>
    <col min="70" max="70" width="4.6640625" style="8" bestFit="1" customWidth="1"/>
    <col min="71" max="71" width="4" style="8" bestFit="1" customWidth="1"/>
    <col min="72" max="72" width="6.83203125" style="8" bestFit="1" customWidth="1"/>
    <col min="73" max="73" width="1.83203125" style="8" customWidth="1"/>
    <col min="74" max="74" width="4.6640625" style="8" bestFit="1" customWidth="1"/>
    <col min="75" max="75" width="4" style="8" bestFit="1" customWidth="1"/>
    <col min="76" max="76" width="6.83203125" style="8" bestFit="1" customWidth="1"/>
    <col min="77" max="77" width="1.83203125" style="8" customWidth="1"/>
    <col min="78" max="79" width="4" style="8" bestFit="1" customWidth="1"/>
    <col min="80" max="80" width="6.83203125" style="8" bestFit="1" customWidth="1"/>
    <col min="81" max="81" width="2.1640625" style="8" customWidth="1"/>
    <col min="82" max="82" width="4" style="8" bestFit="1" customWidth="1"/>
    <col min="83" max="83" width="3.6640625" style="8" bestFit="1" customWidth="1"/>
    <col min="84" max="84" width="6.6640625" style="8" bestFit="1" customWidth="1"/>
    <col min="85" max="85" width="2.1640625" style="8" customWidth="1"/>
    <col min="86" max="87" width="3.6640625" style="25" bestFit="1" customWidth="1"/>
    <col min="88" max="88" width="6.6640625" style="25" bestFit="1" customWidth="1"/>
    <col min="89" max="16384" width="8.83203125" style="8"/>
  </cols>
  <sheetData>
    <row r="1" spans="1:88">
      <c r="A1" s="8" t="s">
        <v>286</v>
      </c>
      <c r="B1" s="172" t="s">
        <v>633</v>
      </c>
      <c r="C1" s="192"/>
      <c r="D1" s="192"/>
      <c r="E1" s="192"/>
      <c r="F1" s="192"/>
      <c r="G1" s="192"/>
      <c r="H1" s="192"/>
      <c r="I1" s="192"/>
      <c r="J1" s="192"/>
      <c r="K1" s="192"/>
      <c r="L1" s="192"/>
      <c r="M1" s="192"/>
      <c r="N1" s="192"/>
      <c r="O1" s="192"/>
      <c r="P1" s="192"/>
      <c r="Q1" s="192"/>
      <c r="R1" s="192"/>
      <c r="S1" s="192"/>
      <c r="T1" s="192"/>
      <c r="U1" s="192"/>
      <c r="AD1" s="172" t="s">
        <v>633</v>
      </c>
      <c r="AE1" s="192"/>
      <c r="AF1" s="192"/>
      <c r="AG1" s="192"/>
      <c r="AH1" s="192"/>
      <c r="AI1" s="192"/>
      <c r="AJ1" s="192"/>
      <c r="AK1" s="192"/>
      <c r="AL1" s="192"/>
      <c r="AM1" s="192"/>
      <c r="AN1" s="192"/>
      <c r="AO1" s="192"/>
      <c r="AP1" s="192"/>
      <c r="AQ1" s="192"/>
      <c r="AR1" s="192"/>
      <c r="AS1" s="192"/>
      <c r="AT1" s="192"/>
      <c r="AU1" s="192"/>
      <c r="AV1" s="192"/>
      <c r="AW1" s="192"/>
      <c r="BF1" s="172" t="s">
        <v>633</v>
      </c>
      <c r="BG1" s="192"/>
      <c r="BH1" s="192"/>
      <c r="BI1" s="192"/>
      <c r="BJ1" s="192"/>
      <c r="BK1" s="192"/>
      <c r="BL1" s="192"/>
      <c r="BM1" s="192"/>
      <c r="BN1" s="192"/>
      <c r="BO1" s="192"/>
      <c r="BP1" s="192"/>
      <c r="BQ1" s="192"/>
      <c r="BR1" s="192"/>
      <c r="BS1" s="192"/>
      <c r="BT1" s="192"/>
      <c r="BU1" s="192"/>
      <c r="BV1" s="192"/>
      <c r="BW1" s="192"/>
      <c r="BX1" s="192"/>
      <c r="BY1" s="192"/>
      <c r="BZ1" s="18"/>
      <c r="CA1" s="18"/>
      <c r="CB1" s="18"/>
      <c r="CC1" s="18"/>
      <c r="CD1" s="18"/>
      <c r="CE1" s="18"/>
      <c r="CF1" s="18"/>
      <c r="CG1" s="18"/>
      <c r="CH1" s="42"/>
      <c r="CI1" s="42"/>
      <c r="CJ1" s="42"/>
    </row>
    <row r="2" spans="1:88" ht="13" thickBot="1">
      <c r="BW2" s="27"/>
      <c r="BX2" s="27"/>
      <c r="BY2" s="27"/>
      <c r="BZ2" s="27"/>
      <c r="CA2" s="27"/>
      <c r="CB2" s="27"/>
      <c r="CC2" s="27"/>
      <c r="CD2" s="27"/>
      <c r="CE2" s="27"/>
      <c r="CF2" s="27"/>
      <c r="CG2" s="27"/>
      <c r="CH2" s="26"/>
      <c r="CI2" s="26"/>
      <c r="CJ2" s="26"/>
    </row>
    <row r="3" spans="1:88" s="36" customFormat="1">
      <c r="A3" s="73"/>
      <c r="B3" s="187" t="s">
        <v>109</v>
      </c>
      <c r="C3" s="187"/>
      <c r="D3" s="187"/>
      <c r="E3" s="72"/>
      <c r="F3" s="187" t="s">
        <v>110</v>
      </c>
      <c r="G3" s="187"/>
      <c r="H3" s="187"/>
      <c r="I3" s="72"/>
      <c r="J3" s="187" t="s">
        <v>404</v>
      </c>
      <c r="K3" s="187"/>
      <c r="L3" s="185"/>
      <c r="M3" s="73"/>
      <c r="N3" s="185" t="s">
        <v>405</v>
      </c>
      <c r="O3" s="185"/>
      <c r="P3" s="185"/>
      <c r="Q3" s="73"/>
      <c r="R3" s="185" t="s">
        <v>111</v>
      </c>
      <c r="S3" s="185"/>
      <c r="T3" s="185"/>
      <c r="U3" s="73"/>
      <c r="V3" s="185" t="s">
        <v>112</v>
      </c>
      <c r="W3" s="185"/>
      <c r="X3" s="185"/>
      <c r="Y3" s="73"/>
      <c r="Z3" s="185" t="s">
        <v>113</v>
      </c>
      <c r="AA3" s="185"/>
      <c r="AB3" s="185"/>
      <c r="AC3" s="73"/>
      <c r="AD3" s="185" t="s">
        <v>114</v>
      </c>
      <c r="AE3" s="185"/>
      <c r="AF3" s="185"/>
      <c r="AG3" s="73"/>
      <c r="AH3" s="185" t="s">
        <v>115</v>
      </c>
      <c r="AI3" s="185"/>
      <c r="AJ3" s="185"/>
      <c r="AK3" s="73"/>
      <c r="AL3" s="185" t="s">
        <v>116</v>
      </c>
      <c r="AM3" s="185"/>
      <c r="AN3" s="185"/>
      <c r="AO3" s="73"/>
      <c r="AP3" s="185" t="s">
        <v>406</v>
      </c>
      <c r="AQ3" s="185"/>
      <c r="AR3" s="185"/>
      <c r="AS3" s="73"/>
      <c r="AT3" s="185" t="s">
        <v>407</v>
      </c>
      <c r="AU3" s="185"/>
      <c r="AV3" s="185"/>
      <c r="AW3" s="73"/>
      <c r="AX3" s="185" t="s">
        <v>117</v>
      </c>
      <c r="AY3" s="185"/>
      <c r="AZ3" s="185"/>
      <c r="BA3" s="73"/>
      <c r="BB3" s="185" t="s">
        <v>118</v>
      </c>
      <c r="BC3" s="185"/>
      <c r="BD3" s="185"/>
      <c r="BE3" s="73"/>
      <c r="BF3" s="185" t="s">
        <v>372</v>
      </c>
      <c r="BG3" s="185"/>
      <c r="BH3" s="185"/>
      <c r="BI3" s="73"/>
      <c r="BJ3" s="185" t="s">
        <v>381</v>
      </c>
      <c r="BK3" s="185"/>
      <c r="BL3" s="185"/>
      <c r="BM3" s="73"/>
      <c r="BN3" s="185" t="s">
        <v>391</v>
      </c>
      <c r="BO3" s="185"/>
      <c r="BP3" s="185"/>
      <c r="BQ3" s="73"/>
      <c r="BR3" s="185" t="s">
        <v>394</v>
      </c>
      <c r="BS3" s="185"/>
      <c r="BT3" s="185"/>
      <c r="BU3" s="73"/>
      <c r="BV3" s="185" t="s">
        <v>444</v>
      </c>
      <c r="BW3" s="185"/>
      <c r="BX3" s="185"/>
      <c r="BY3" s="29"/>
      <c r="BZ3" s="185" t="s">
        <v>544</v>
      </c>
      <c r="CA3" s="185"/>
      <c r="CB3" s="185"/>
      <c r="CC3" s="29"/>
      <c r="CD3" s="185" t="s">
        <v>545</v>
      </c>
      <c r="CE3" s="185"/>
      <c r="CF3" s="185"/>
      <c r="CG3" s="29"/>
      <c r="CH3" s="185" t="s">
        <v>624</v>
      </c>
      <c r="CI3" s="185"/>
      <c r="CJ3" s="185"/>
    </row>
    <row r="4" spans="1:88" s="36" customFormat="1">
      <c r="A4" s="80"/>
      <c r="B4" s="80" t="s">
        <v>102</v>
      </c>
      <c r="C4" s="80" t="s">
        <v>103</v>
      </c>
      <c r="D4" s="80" t="s">
        <v>108</v>
      </c>
      <c r="E4" s="80"/>
      <c r="F4" s="80" t="s">
        <v>102</v>
      </c>
      <c r="G4" s="80" t="s">
        <v>103</v>
      </c>
      <c r="H4" s="80" t="s">
        <v>108</v>
      </c>
      <c r="I4" s="80"/>
      <c r="J4" s="80" t="s">
        <v>102</v>
      </c>
      <c r="K4" s="80" t="s">
        <v>103</v>
      </c>
      <c r="L4" s="80" t="s">
        <v>108</v>
      </c>
      <c r="M4" s="80"/>
      <c r="N4" s="80" t="s">
        <v>102</v>
      </c>
      <c r="O4" s="80" t="s">
        <v>103</v>
      </c>
      <c r="P4" s="80" t="s">
        <v>108</v>
      </c>
      <c r="Q4" s="80"/>
      <c r="R4" s="80" t="s">
        <v>102</v>
      </c>
      <c r="S4" s="80" t="s">
        <v>103</v>
      </c>
      <c r="T4" s="80" t="s">
        <v>108</v>
      </c>
      <c r="U4" s="80"/>
      <c r="V4" s="80" t="s">
        <v>102</v>
      </c>
      <c r="W4" s="80" t="s">
        <v>103</v>
      </c>
      <c r="X4" s="80" t="s">
        <v>108</v>
      </c>
      <c r="Y4" s="80"/>
      <c r="Z4" s="80" t="s">
        <v>102</v>
      </c>
      <c r="AA4" s="80" t="s">
        <v>103</v>
      </c>
      <c r="AB4" s="80" t="s">
        <v>108</v>
      </c>
      <c r="AC4" s="80"/>
      <c r="AD4" s="80" t="s">
        <v>102</v>
      </c>
      <c r="AE4" s="80" t="s">
        <v>103</v>
      </c>
      <c r="AF4" s="80" t="s">
        <v>108</v>
      </c>
      <c r="AG4" s="80"/>
      <c r="AH4" s="80" t="s">
        <v>102</v>
      </c>
      <c r="AI4" s="80" t="s">
        <v>103</v>
      </c>
      <c r="AJ4" s="80" t="s">
        <v>108</v>
      </c>
      <c r="AK4" s="80"/>
      <c r="AL4" s="80" t="s">
        <v>102</v>
      </c>
      <c r="AM4" s="80" t="s">
        <v>103</v>
      </c>
      <c r="AN4" s="80" t="s">
        <v>108</v>
      </c>
      <c r="AO4" s="80"/>
      <c r="AP4" s="80" t="s">
        <v>102</v>
      </c>
      <c r="AQ4" s="80" t="s">
        <v>103</v>
      </c>
      <c r="AR4" s="80" t="s">
        <v>108</v>
      </c>
      <c r="AS4" s="80"/>
      <c r="AT4" s="80" t="s">
        <v>102</v>
      </c>
      <c r="AU4" s="80" t="s">
        <v>103</v>
      </c>
      <c r="AV4" s="80" t="s">
        <v>108</v>
      </c>
      <c r="AW4" s="80"/>
      <c r="AX4" s="80" t="s">
        <v>102</v>
      </c>
      <c r="AY4" s="80" t="s">
        <v>103</v>
      </c>
      <c r="AZ4" s="80" t="s">
        <v>108</v>
      </c>
      <c r="BA4" s="80"/>
      <c r="BB4" s="80" t="s">
        <v>102</v>
      </c>
      <c r="BC4" s="80" t="s">
        <v>103</v>
      </c>
      <c r="BD4" s="80" t="s">
        <v>108</v>
      </c>
      <c r="BE4" s="80"/>
      <c r="BF4" s="80" t="s">
        <v>102</v>
      </c>
      <c r="BG4" s="80" t="s">
        <v>103</v>
      </c>
      <c r="BH4" s="80" t="s">
        <v>108</v>
      </c>
      <c r="BI4" s="80"/>
      <c r="BJ4" s="80" t="s">
        <v>102</v>
      </c>
      <c r="BK4" s="80" t="s">
        <v>103</v>
      </c>
      <c r="BL4" s="80" t="s">
        <v>108</v>
      </c>
      <c r="BM4" s="80"/>
      <c r="BN4" s="80" t="s">
        <v>102</v>
      </c>
      <c r="BO4" s="80" t="s">
        <v>103</v>
      </c>
      <c r="BP4" s="80" t="s">
        <v>108</v>
      </c>
      <c r="BQ4" s="80"/>
      <c r="BR4" s="80" t="s">
        <v>102</v>
      </c>
      <c r="BS4" s="80" t="s">
        <v>103</v>
      </c>
      <c r="BT4" s="80" t="s">
        <v>108</v>
      </c>
      <c r="BU4" s="80"/>
      <c r="BV4" s="80" t="s">
        <v>102</v>
      </c>
      <c r="BW4" s="80" t="s">
        <v>103</v>
      </c>
      <c r="BX4" s="80" t="s">
        <v>108</v>
      </c>
      <c r="BZ4" s="80" t="s">
        <v>102</v>
      </c>
      <c r="CA4" s="80" t="s">
        <v>103</v>
      </c>
      <c r="CB4" s="80" t="s">
        <v>108</v>
      </c>
      <c r="CD4" s="80" t="s">
        <v>102</v>
      </c>
      <c r="CE4" s="80" t="s">
        <v>103</v>
      </c>
      <c r="CF4" s="80" t="s">
        <v>108</v>
      </c>
      <c r="CH4" s="84" t="s">
        <v>102</v>
      </c>
      <c r="CI4" s="84" t="s">
        <v>103</v>
      </c>
      <c r="CJ4" s="84" t="s">
        <v>108</v>
      </c>
    </row>
    <row r="5" spans="1:88">
      <c r="A5" s="13" t="s">
        <v>206</v>
      </c>
      <c r="B5" s="2">
        <v>12</v>
      </c>
      <c r="C5" s="2">
        <v>2</v>
      </c>
      <c r="D5" s="2">
        <v>14</v>
      </c>
      <c r="E5" s="2"/>
      <c r="F5" s="2">
        <v>11</v>
      </c>
      <c r="G5" s="2">
        <v>2</v>
      </c>
      <c r="H5" s="2">
        <v>13</v>
      </c>
      <c r="I5" s="2"/>
      <c r="J5" s="2">
        <v>9</v>
      </c>
      <c r="K5" s="2">
        <v>3</v>
      </c>
      <c r="L5" s="2">
        <v>12</v>
      </c>
      <c r="M5" s="2"/>
      <c r="N5" s="2">
        <v>10</v>
      </c>
      <c r="O5" s="2">
        <v>4</v>
      </c>
      <c r="P5" s="2">
        <v>14</v>
      </c>
      <c r="Q5" s="2"/>
      <c r="R5" s="2" t="s">
        <v>666</v>
      </c>
      <c r="S5" s="2">
        <v>3</v>
      </c>
      <c r="T5" s="2" t="s">
        <v>667</v>
      </c>
      <c r="U5" s="2"/>
      <c r="V5" s="2">
        <v>10</v>
      </c>
      <c r="W5" s="2">
        <v>3</v>
      </c>
      <c r="X5" s="2">
        <v>13</v>
      </c>
      <c r="Y5" s="2"/>
      <c r="Z5" s="2">
        <v>9</v>
      </c>
      <c r="AA5" s="2">
        <v>4</v>
      </c>
      <c r="AB5" s="2">
        <v>13</v>
      </c>
      <c r="AC5" s="2"/>
      <c r="AD5" s="2">
        <v>9</v>
      </c>
      <c r="AE5" s="2">
        <v>8</v>
      </c>
      <c r="AF5" s="2">
        <v>17</v>
      </c>
      <c r="AG5" s="2"/>
      <c r="AH5" s="2">
        <v>11</v>
      </c>
      <c r="AI5" s="2">
        <v>8</v>
      </c>
      <c r="AJ5" s="2">
        <v>19</v>
      </c>
      <c r="AK5" s="2"/>
      <c r="AL5" s="2">
        <v>12</v>
      </c>
      <c r="AM5" s="2">
        <v>7</v>
      </c>
      <c r="AN5" s="2">
        <v>19</v>
      </c>
      <c r="AO5" s="2"/>
      <c r="AP5" s="2">
        <v>12</v>
      </c>
      <c r="AQ5" s="2">
        <v>8</v>
      </c>
      <c r="AR5" s="2">
        <v>20</v>
      </c>
      <c r="AS5" s="2"/>
      <c r="AT5" s="2">
        <v>15</v>
      </c>
      <c r="AU5" s="2">
        <v>8</v>
      </c>
      <c r="AV5" s="2">
        <v>23</v>
      </c>
      <c r="AW5" s="2"/>
      <c r="AX5" s="2">
        <v>12</v>
      </c>
      <c r="AY5" s="2">
        <v>8</v>
      </c>
      <c r="AZ5" s="2">
        <v>20</v>
      </c>
      <c r="BA5" s="2"/>
      <c r="BB5" s="2">
        <v>15</v>
      </c>
      <c r="BC5" s="2">
        <v>9</v>
      </c>
      <c r="BD5" s="2">
        <v>24</v>
      </c>
      <c r="BE5" s="2"/>
      <c r="BF5" s="2">
        <v>14</v>
      </c>
      <c r="BG5" s="2">
        <v>11</v>
      </c>
      <c r="BH5" s="2">
        <v>25</v>
      </c>
      <c r="BI5" s="2"/>
      <c r="BJ5" s="2">
        <v>14</v>
      </c>
      <c r="BK5" s="2">
        <v>10</v>
      </c>
      <c r="BL5" s="2">
        <v>24</v>
      </c>
      <c r="BM5" s="2"/>
      <c r="BN5" s="2">
        <v>14</v>
      </c>
      <c r="BO5" s="2">
        <v>11</v>
      </c>
      <c r="BP5" s="2">
        <v>25</v>
      </c>
      <c r="BQ5" s="2"/>
      <c r="BR5" s="2">
        <v>13</v>
      </c>
      <c r="BS5" s="2">
        <v>11</v>
      </c>
      <c r="BT5" s="2">
        <v>24</v>
      </c>
      <c r="BU5" s="2"/>
      <c r="BV5" s="2">
        <v>16</v>
      </c>
      <c r="BW5" s="2">
        <v>9</v>
      </c>
      <c r="BX5" s="2">
        <v>25</v>
      </c>
      <c r="BZ5" s="2">
        <v>17</v>
      </c>
      <c r="CA5" s="2">
        <v>9</v>
      </c>
      <c r="CB5" s="2">
        <v>26</v>
      </c>
      <c r="CD5" s="2">
        <v>15</v>
      </c>
      <c r="CE5" s="2">
        <v>9</v>
      </c>
      <c r="CF5" s="2">
        <v>24</v>
      </c>
      <c r="CH5" s="25">
        <v>18</v>
      </c>
      <c r="CI5" s="25">
        <v>9</v>
      </c>
      <c r="CJ5" s="25">
        <f t="shared" ref="CJ5:CJ18" si="0">SUM(CH5:CI5)</f>
        <v>27</v>
      </c>
    </row>
    <row r="6" spans="1:88">
      <c r="A6" s="1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U6" s="2"/>
      <c r="BV6" s="15"/>
      <c r="BW6" s="15"/>
      <c r="BX6" s="15"/>
      <c r="BZ6" s="15"/>
      <c r="CA6" s="15"/>
      <c r="CB6" s="15"/>
      <c r="CD6" s="15"/>
      <c r="CE6" s="15"/>
      <c r="CF6" s="15"/>
      <c r="CJ6" s="25">
        <f t="shared" si="0"/>
        <v>0</v>
      </c>
    </row>
    <row r="7" spans="1:88">
      <c r="A7" s="13" t="s">
        <v>207</v>
      </c>
      <c r="B7" s="2">
        <v>1</v>
      </c>
      <c r="C7" s="2">
        <v>1</v>
      </c>
      <c r="D7" s="2">
        <v>2</v>
      </c>
      <c r="E7" s="2"/>
      <c r="F7" s="2">
        <v>1</v>
      </c>
      <c r="G7" s="2">
        <v>1</v>
      </c>
      <c r="H7" s="2">
        <v>2</v>
      </c>
      <c r="I7" s="2"/>
      <c r="J7" s="2">
        <v>1</v>
      </c>
      <c r="K7" s="2">
        <v>1</v>
      </c>
      <c r="L7" s="2">
        <v>2</v>
      </c>
      <c r="M7" s="2"/>
      <c r="N7" s="2">
        <v>1</v>
      </c>
      <c r="O7" s="2">
        <v>1</v>
      </c>
      <c r="P7" s="2">
        <v>2</v>
      </c>
      <c r="Q7" s="2"/>
      <c r="R7" s="2">
        <v>2</v>
      </c>
      <c r="S7" s="2">
        <v>1</v>
      </c>
      <c r="T7" s="2">
        <v>3</v>
      </c>
      <c r="U7" s="2"/>
      <c r="V7" s="2">
        <v>4</v>
      </c>
      <c r="W7" s="2">
        <v>1</v>
      </c>
      <c r="X7" s="2">
        <v>5</v>
      </c>
      <c r="Y7" s="2"/>
      <c r="Z7" s="2">
        <v>5</v>
      </c>
      <c r="AA7" s="2">
        <v>2</v>
      </c>
      <c r="AB7" s="2">
        <v>7</v>
      </c>
      <c r="AC7" s="2"/>
      <c r="AD7" s="2">
        <v>3</v>
      </c>
      <c r="AE7" s="2">
        <v>3</v>
      </c>
      <c r="AF7" s="2">
        <v>6</v>
      </c>
      <c r="AG7" s="2"/>
      <c r="AH7" s="2">
        <v>4</v>
      </c>
      <c r="AI7" s="2">
        <v>4</v>
      </c>
      <c r="AJ7" s="2">
        <v>8</v>
      </c>
      <c r="AK7" s="2"/>
      <c r="AL7" s="2">
        <v>5</v>
      </c>
      <c r="AM7" s="2">
        <v>3</v>
      </c>
      <c r="AN7" s="2">
        <v>8</v>
      </c>
      <c r="AO7" s="2"/>
      <c r="AP7" s="2">
        <v>6</v>
      </c>
      <c r="AQ7" s="2">
        <v>2</v>
      </c>
      <c r="AR7" s="2">
        <v>8</v>
      </c>
      <c r="AS7" s="2"/>
      <c r="AT7" s="2">
        <v>9</v>
      </c>
      <c r="AU7" s="2">
        <v>1</v>
      </c>
      <c r="AV7" s="2">
        <v>10</v>
      </c>
      <c r="AW7" s="2"/>
      <c r="AX7" s="2">
        <v>8</v>
      </c>
      <c r="AY7" s="2">
        <v>1</v>
      </c>
      <c r="AZ7" s="2">
        <v>9</v>
      </c>
      <c r="BA7" s="2"/>
      <c r="BB7" s="2">
        <v>9</v>
      </c>
      <c r="BC7" s="2">
        <v>1</v>
      </c>
      <c r="BD7" s="2">
        <v>10</v>
      </c>
      <c r="BE7" s="2"/>
      <c r="BF7" s="2">
        <v>10</v>
      </c>
      <c r="BG7" s="2">
        <v>1</v>
      </c>
      <c r="BH7" s="2">
        <v>11</v>
      </c>
      <c r="BI7" s="2"/>
      <c r="BJ7" s="2">
        <v>9</v>
      </c>
      <c r="BK7" s="2">
        <v>1</v>
      </c>
      <c r="BL7" s="2">
        <v>10</v>
      </c>
      <c r="BM7" s="2"/>
      <c r="BN7" s="2">
        <v>9</v>
      </c>
      <c r="BO7" s="2">
        <v>2</v>
      </c>
      <c r="BP7" s="2">
        <v>11</v>
      </c>
      <c r="BQ7" s="2"/>
      <c r="BR7" s="2">
        <v>9</v>
      </c>
      <c r="BS7" s="2">
        <v>2</v>
      </c>
      <c r="BT7" s="2">
        <v>11</v>
      </c>
      <c r="BU7" s="2"/>
      <c r="BV7" s="2" t="s">
        <v>668</v>
      </c>
      <c r="BW7" s="2">
        <v>2</v>
      </c>
      <c r="BX7" s="2">
        <v>13</v>
      </c>
      <c r="BZ7" s="2">
        <v>11</v>
      </c>
      <c r="CA7" s="2">
        <v>1</v>
      </c>
      <c r="CB7" s="2">
        <v>12</v>
      </c>
      <c r="CD7" s="2">
        <v>12</v>
      </c>
      <c r="CE7" s="2">
        <v>0</v>
      </c>
      <c r="CF7" s="2">
        <v>12</v>
      </c>
      <c r="CH7" s="25">
        <v>11</v>
      </c>
      <c r="CI7" s="25">
        <v>0</v>
      </c>
      <c r="CJ7" s="25">
        <f t="shared" si="0"/>
        <v>11</v>
      </c>
    </row>
    <row r="8" spans="1:88">
      <c r="A8" s="13"/>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Z8" s="2"/>
      <c r="CA8" s="2"/>
      <c r="CB8" s="2"/>
      <c r="CD8" s="2"/>
      <c r="CE8" s="2"/>
      <c r="CF8" s="2"/>
      <c r="CJ8" s="25">
        <f t="shared" si="0"/>
        <v>0</v>
      </c>
    </row>
    <row r="9" spans="1:88">
      <c r="A9" s="13" t="s">
        <v>208</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U9" s="2"/>
      <c r="BV9" s="15"/>
      <c r="BW9" s="15"/>
      <c r="BX9" s="15"/>
      <c r="BZ9" s="15"/>
      <c r="CA9" s="15"/>
      <c r="CB9" s="15"/>
      <c r="CD9" s="15"/>
      <c r="CE9" s="15"/>
      <c r="CF9" s="15"/>
      <c r="CJ9" s="25">
        <f t="shared" si="0"/>
        <v>0</v>
      </c>
    </row>
    <row r="10" spans="1:88">
      <c r="A10" s="13" t="s">
        <v>209</v>
      </c>
      <c r="B10" s="2">
        <v>9</v>
      </c>
      <c r="C10" s="2">
        <v>3</v>
      </c>
      <c r="D10" s="2">
        <v>12</v>
      </c>
      <c r="E10" s="2"/>
      <c r="F10" s="2">
        <v>7</v>
      </c>
      <c r="G10" s="2">
        <v>4</v>
      </c>
      <c r="H10" s="2">
        <v>11</v>
      </c>
      <c r="I10" s="2"/>
      <c r="J10" s="2">
        <v>5</v>
      </c>
      <c r="K10" s="2">
        <v>3</v>
      </c>
      <c r="L10" s="2">
        <v>8</v>
      </c>
      <c r="M10" s="2"/>
      <c r="N10" s="2">
        <v>5</v>
      </c>
      <c r="O10" s="2">
        <v>3</v>
      </c>
      <c r="P10" s="2">
        <v>8</v>
      </c>
      <c r="Q10" s="2"/>
      <c r="R10" s="2">
        <v>6</v>
      </c>
      <c r="S10" s="2">
        <v>3</v>
      </c>
      <c r="T10" s="2">
        <v>9</v>
      </c>
      <c r="U10" s="2"/>
      <c r="V10" s="2">
        <v>6</v>
      </c>
      <c r="W10" s="2">
        <v>3</v>
      </c>
      <c r="X10" s="2">
        <v>9</v>
      </c>
      <c r="Y10" s="2"/>
      <c r="Z10" s="2">
        <v>6</v>
      </c>
      <c r="AA10" s="2">
        <v>5</v>
      </c>
      <c r="AB10" s="2">
        <v>11</v>
      </c>
      <c r="AC10" s="2"/>
      <c r="AD10" s="2">
        <v>3</v>
      </c>
      <c r="AE10" s="2">
        <v>6</v>
      </c>
      <c r="AF10" s="2">
        <v>9</v>
      </c>
      <c r="AG10" s="2"/>
      <c r="AH10" s="2">
        <v>4</v>
      </c>
      <c r="AI10" s="2">
        <v>7</v>
      </c>
      <c r="AJ10" s="2">
        <v>11</v>
      </c>
      <c r="AK10" s="2"/>
      <c r="AL10" s="2">
        <v>4</v>
      </c>
      <c r="AM10" s="2">
        <v>8</v>
      </c>
      <c r="AN10" s="2">
        <v>12</v>
      </c>
      <c r="AO10" s="2"/>
      <c r="AP10" s="2">
        <v>4</v>
      </c>
      <c r="AQ10" s="2">
        <v>8</v>
      </c>
      <c r="AR10" s="2">
        <v>12</v>
      </c>
      <c r="AS10" s="2"/>
      <c r="AT10" s="2">
        <v>4</v>
      </c>
      <c r="AU10" s="2">
        <v>7</v>
      </c>
      <c r="AV10" s="2">
        <v>11</v>
      </c>
      <c r="AW10" s="2"/>
      <c r="AX10" s="2">
        <v>3</v>
      </c>
      <c r="AY10" s="2">
        <v>7</v>
      </c>
      <c r="AZ10" s="2">
        <v>10</v>
      </c>
      <c r="BA10" s="2"/>
      <c r="BB10" s="2">
        <v>2</v>
      </c>
      <c r="BC10" s="2">
        <v>7</v>
      </c>
      <c r="BD10" s="2">
        <v>9</v>
      </c>
      <c r="BE10" s="2"/>
      <c r="BF10" s="2">
        <v>1</v>
      </c>
      <c r="BG10" s="2">
        <v>7</v>
      </c>
      <c r="BH10" s="2">
        <v>8</v>
      </c>
      <c r="BI10" s="2"/>
      <c r="BJ10" s="2">
        <v>2</v>
      </c>
      <c r="BK10" s="2">
        <v>7</v>
      </c>
      <c r="BL10" s="2">
        <v>9</v>
      </c>
      <c r="BM10" s="2"/>
      <c r="BN10" s="2">
        <v>1</v>
      </c>
      <c r="BO10" s="2">
        <v>5</v>
      </c>
      <c r="BP10" s="2">
        <v>6</v>
      </c>
      <c r="BQ10" s="2"/>
      <c r="BR10" s="2">
        <v>1</v>
      </c>
      <c r="BS10" s="2">
        <v>6</v>
      </c>
      <c r="BT10" s="2">
        <v>7</v>
      </c>
      <c r="BU10" s="2"/>
      <c r="BV10" s="2">
        <v>1</v>
      </c>
      <c r="BW10" s="2">
        <v>6</v>
      </c>
      <c r="BX10" s="2">
        <v>7</v>
      </c>
      <c r="BZ10" s="2">
        <v>1</v>
      </c>
      <c r="CA10" s="2">
        <v>6</v>
      </c>
      <c r="CB10" s="2">
        <v>7</v>
      </c>
      <c r="CD10" s="2">
        <v>0</v>
      </c>
      <c r="CE10" s="2">
        <v>8</v>
      </c>
      <c r="CF10" s="2">
        <v>8</v>
      </c>
      <c r="CH10" s="25">
        <v>0</v>
      </c>
      <c r="CI10" s="25">
        <v>9</v>
      </c>
      <c r="CJ10" s="25">
        <f t="shared" si="0"/>
        <v>9</v>
      </c>
    </row>
    <row r="11" spans="1:88">
      <c r="A11" s="13" t="s">
        <v>210</v>
      </c>
      <c r="B11" s="2">
        <v>8</v>
      </c>
      <c r="C11" s="2">
        <v>7</v>
      </c>
      <c r="D11" s="2">
        <v>15</v>
      </c>
      <c r="E11" s="2"/>
      <c r="F11" s="2">
        <v>8</v>
      </c>
      <c r="G11" s="2">
        <v>7</v>
      </c>
      <c r="H11" s="2">
        <v>15</v>
      </c>
      <c r="I11" s="2"/>
      <c r="J11" s="2">
        <v>4</v>
      </c>
      <c r="K11" s="2">
        <v>13</v>
      </c>
      <c r="L11" s="2">
        <v>17</v>
      </c>
      <c r="M11" s="2"/>
      <c r="N11" s="2">
        <v>6</v>
      </c>
      <c r="O11" s="2">
        <v>11</v>
      </c>
      <c r="P11" s="2">
        <v>17</v>
      </c>
      <c r="Q11" s="2"/>
      <c r="R11" s="2">
        <v>5</v>
      </c>
      <c r="S11" s="2">
        <v>9</v>
      </c>
      <c r="T11" s="2" t="s">
        <v>669</v>
      </c>
      <c r="U11" s="2"/>
      <c r="V11" s="2">
        <v>6</v>
      </c>
      <c r="W11" s="2">
        <v>11</v>
      </c>
      <c r="X11" s="2">
        <v>17</v>
      </c>
      <c r="Y11" s="2"/>
      <c r="Z11" s="2">
        <v>5</v>
      </c>
      <c r="AA11" s="2">
        <v>12</v>
      </c>
      <c r="AB11" s="2">
        <v>17</v>
      </c>
      <c r="AC11" s="2"/>
      <c r="AD11" s="2">
        <v>5</v>
      </c>
      <c r="AE11" s="2">
        <v>15</v>
      </c>
      <c r="AF11" s="2">
        <v>20</v>
      </c>
      <c r="AG11" s="2"/>
      <c r="AH11" s="2">
        <v>4</v>
      </c>
      <c r="AI11" s="2">
        <v>17</v>
      </c>
      <c r="AJ11" s="2">
        <v>21</v>
      </c>
      <c r="AK11" s="2"/>
      <c r="AL11" s="2">
        <v>7</v>
      </c>
      <c r="AM11" s="2">
        <v>13</v>
      </c>
      <c r="AN11" s="2">
        <v>20</v>
      </c>
      <c r="AO11" s="2"/>
      <c r="AP11" s="2">
        <v>6</v>
      </c>
      <c r="AQ11" s="2">
        <v>12</v>
      </c>
      <c r="AR11" s="2">
        <v>18</v>
      </c>
      <c r="AS11" s="2"/>
      <c r="AT11" s="2">
        <v>4</v>
      </c>
      <c r="AU11" s="2">
        <v>11</v>
      </c>
      <c r="AV11" s="2">
        <v>15</v>
      </c>
      <c r="AW11" s="2"/>
      <c r="AX11" s="2">
        <v>4</v>
      </c>
      <c r="AY11" s="2">
        <v>10</v>
      </c>
      <c r="AZ11" s="2">
        <v>14</v>
      </c>
      <c r="BA11" s="2"/>
      <c r="BB11" s="2">
        <v>2</v>
      </c>
      <c r="BC11" s="2">
        <v>9</v>
      </c>
      <c r="BD11" s="2">
        <v>11</v>
      </c>
      <c r="BE11" s="2"/>
      <c r="BF11" s="2">
        <v>4</v>
      </c>
      <c r="BG11" s="2">
        <v>9</v>
      </c>
      <c r="BH11" s="2">
        <v>13</v>
      </c>
      <c r="BI11" s="2"/>
      <c r="BJ11" s="2">
        <v>3</v>
      </c>
      <c r="BK11" s="2">
        <v>7</v>
      </c>
      <c r="BL11" s="2">
        <v>10</v>
      </c>
      <c r="BM11" s="2"/>
      <c r="BN11" s="2">
        <v>3</v>
      </c>
      <c r="BO11" s="2">
        <v>7</v>
      </c>
      <c r="BP11" s="2">
        <v>10</v>
      </c>
      <c r="BQ11" s="2"/>
      <c r="BR11" s="2">
        <v>3</v>
      </c>
      <c r="BS11" s="2">
        <v>7</v>
      </c>
      <c r="BT11" s="2">
        <v>10</v>
      </c>
      <c r="BU11" s="2"/>
      <c r="BV11" s="2">
        <v>4</v>
      </c>
      <c r="BW11" s="2">
        <v>6</v>
      </c>
      <c r="BX11" s="2">
        <v>10</v>
      </c>
      <c r="BZ11" s="2">
        <v>3</v>
      </c>
      <c r="CA11" s="2">
        <v>3</v>
      </c>
      <c r="CB11" s="2">
        <v>6</v>
      </c>
      <c r="CD11" s="2">
        <v>1</v>
      </c>
      <c r="CE11" s="2">
        <v>3</v>
      </c>
      <c r="CF11" s="2">
        <v>4</v>
      </c>
      <c r="CH11" s="25">
        <v>2</v>
      </c>
      <c r="CI11" s="25">
        <v>2</v>
      </c>
      <c r="CJ11" s="25">
        <f t="shared" si="0"/>
        <v>4</v>
      </c>
    </row>
    <row r="12" spans="1:88">
      <c r="A12" s="13" t="s">
        <v>211</v>
      </c>
      <c r="B12" s="2">
        <v>15</v>
      </c>
      <c r="C12" s="2">
        <v>7</v>
      </c>
      <c r="D12" s="2">
        <v>22</v>
      </c>
      <c r="E12" s="2"/>
      <c r="F12" s="2">
        <v>15</v>
      </c>
      <c r="G12" s="2">
        <v>8</v>
      </c>
      <c r="H12" s="2">
        <v>23</v>
      </c>
      <c r="I12" s="2"/>
      <c r="J12" s="2">
        <v>13</v>
      </c>
      <c r="K12" s="2">
        <v>7</v>
      </c>
      <c r="L12" s="2">
        <v>20</v>
      </c>
      <c r="M12" s="2"/>
      <c r="N12" s="2">
        <v>13</v>
      </c>
      <c r="O12" s="2">
        <v>5</v>
      </c>
      <c r="P12" s="2">
        <v>18</v>
      </c>
      <c r="Q12" s="2"/>
      <c r="R12" s="2">
        <v>11</v>
      </c>
      <c r="S12" s="2">
        <v>5</v>
      </c>
      <c r="T12" s="2">
        <v>16</v>
      </c>
      <c r="U12" s="2"/>
      <c r="V12" s="2">
        <v>13</v>
      </c>
      <c r="W12" s="2">
        <v>7</v>
      </c>
      <c r="X12" s="2">
        <v>20</v>
      </c>
      <c r="Y12" s="2"/>
      <c r="Z12" s="2">
        <v>13</v>
      </c>
      <c r="AA12" s="2">
        <v>6</v>
      </c>
      <c r="AB12" s="2">
        <v>19</v>
      </c>
      <c r="AC12" s="2"/>
      <c r="AD12" s="2">
        <v>9</v>
      </c>
      <c r="AE12" s="2">
        <v>9</v>
      </c>
      <c r="AF12" s="2">
        <v>18</v>
      </c>
      <c r="AG12" s="2"/>
      <c r="AH12" s="2">
        <v>9</v>
      </c>
      <c r="AI12" s="2">
        <v>7</v>
      </c>
      <c r="AJ12" s="2">
        <v>16</v>
      </c>
      <c r="AK12" s="2"/>
      <c r="AL12" s="2">
        <v>9</v>
      </c>
      <c r="AM12" s="2">
        <v>4</v>
      </c>
      <c r="AN12" s="2">
        <v>13</v>
      </c>
      <c r="AO12" s="2"/>
      <c r="AP12" s="2">
        <v>9</v>
      </c>
      <c r="AQ12" s="2">
        <v>4</v>
      </c>
      <c r="AR12" s="2">
        <v>13</v>
      </c>
      <c r="AS12" s="2"/>
      <c r="AT12" s="2">
        <v>7</v>
      </c>
      <c r="AU12" s="2">
        <v>5</v>
      </c>
      <c r="AV12" s="2">
        <v>12</v>
      </c>
      <c r="AW12" s="2"/>
      <c r="AX12" s="2">
        <v>5</v>
      </c>
      <c r="AY12" s="2">
        <v>6</v>
      </c>
      <c r="AZ12" s="2">
        <v>11</v>
      </c>
      <c r="BA12" s="2"/>
      <c r="BB12" s="2">
        <v>5</v>
      </c>
      <c r="BC12" s="2">
        <v>8</v>
      </c>
      <c r="BD12" s="2">
        <v>13</v>
      </c>
      <c r="BE12" s="2"/>
      <c r="BF12" s="2">
        <v>5</v>
      </c>
      <c r="BG12" s="2">
        <v>7</v>
      </c>
      <c r="BH12" s="2">
        <v>12</v>
      </c>
      <c r="BI12" s="2"/>
      <c r="BJ12" s="2">
        <v>10</v>
      </c>
      <c r="BK12" s="2">
        <v>6</v>
      </c>
      <c r="BL12" s="2">
        <v>16</v>
      </c>
      <c r="BM12" s="2"/>
      <c r="BN12" s="2">
        <v>7</v>
      </c>
      <c r="BO12" s="2">
        <v>5</v>
      </c>
      <c r="BP12" s="2">
        <v>12</v>
      </c>
      <c r="BQ12" s="2"/>
      <c r="BR12" s="2">
        <v>5</v>
      </c>
      <c r="BS12" s="2">
        <v>7</v>
      </c>
      <c r="BT12" s="2">
        <v>12</v>
      </c>
      <c r="BU12" s="2"/>
      <c r="BV12" s="2">
        <v>5</v>
      </c>
      <c r="BW12" s="2">
        <v>7</v>
      </c>
      <c r="BX12" s="2">
        <v>12</v>
      </c>
      <c r="BZ12" s="2">
        <v>5</v>
      </c>
      <c r="CA12" s="2">
        <v>5</v>
      </c>
      <c r="CB12" s="2">
        <v>10</v>
      </c>
      <c r="CD12" s="2">
        <v>4</v>
      </c>
      <c r="CE12" s="2">
        <v>7</v>
      </c>
      <c r="CF12" s="2">
        <v>11</v>
      </c>
      <c r="CH12" s="25">
        <v>2</v>
      </c>
      <c r="CI12" s="25">
        <v>6</v>
      </c>
      <c r="CJ12" s="25">
        <f t="shared" si="0"/>
        <v>8</v>
      </c>
    </row>
    <row r="13" spans="1:88">
      <c r="A13" s="13" t="s">
        <v>212</v>
      </c>
      <c r="B13" s="2">
        <v>8</v>
      </c>
      <c r="C13" s="2">
        <v>3</v>
      </c>
      <c r="D13" s="2">
        <v>11</v>
      </c>
      <c r="E13" s="2"/>
      <c r="F13" s="2">
        <v>8</v>
      </c>
      <c r="G13" s="2">
        <v>4</v>
      </c>
      <c r="H13" s="2">
        <v>12</v>
      </c>
      <c r="I13" s="2"/>
      <c r="J13" s="2">
        <v>10</v>
      </c>
      <c r="K13" s="2">
        <v>6</v>
      </c>
      <c r="L13" s="2">
        <v>16</v>
      </c>
      <c r="M13" s="2"/>
      <c r="N13" s="2">
        <v>8</v>
      </c>
      <c r="O13" s="2">
        <v>6</v>
      </c>
      <c r="P13" s="2">
        <v>14</v>
      </c>
      <c r="Q13" s="2"/>
      <c r="R13" s="2">
        <v>10</v>
      </c>
      <c r="S13" s="2">
        <v>7</v>
      </c>
      <c r="T13" s="2">
        <v>17</v>
      </c>
      <c r="U13" s="2"/>
      <c r="V13" s="2">
        <v>9</v>
      </c>
      <c r="W13" s="2">
        <v>5</v>
      </c>
      <c r="X13" s="2">
        <v>14</v>
      </c>
      <c r="Y13" s="2"/>
      <c r="Z13" s="2">
        <v>10</v>
      </c>
      <c r="AA13" s="2">
        <v>2</v>
      </c>
      <c r="AB13" s="2">
        <v>12</v>
      </c>
      <c r="AC13" s="2"/>
      <c r="AD13" s="2">
        <v>8</v>
      </c>
      <c r="AE13" s="2">
        <v>2</v>
      </c>
      <c r="AF13" s="2">
        <v>10</v>
      </c>
      <c r="AG13" s="2"/>
      <c r="AH13" s="2">
        <v>8</v>
      </c>
      <c r="AI13" s="2">
        <v>1</v>
      </c>
      <c r="AJ13" s="2">
        <v>9</v>
      </c>
      <c r="AK13" s="2"/>
      <c r="AL13" s="2">
        <v>7</v>
      </c>
      <c r="AM13" s="2">
        <v>2</v>
      </c>
      <c r="AN13" s="2">
        <v>9</v>
      </c>
      <c r="AO13" s="2"/>
      <c r="AP13" s="2">
        <v>7</v>
      </c>
      <c r="AQ13" s="2">
        <v>2</v>
      </c>
      <c r="AR13" s="2">
        <v>9</v>
      </c>
      <c r="AS13" s="2"/>
      <c r="AT13" s="2">
        <v>5</v>
      </c>
      <c r="AU13" s="2">
        <v>3</v>
      </c>
      <c r="AV13" s="2">
        <v>8</v>
      </c>
      <c r="AW13" s="2"/>
      <c r="AX13" s="2">
        <v>4</v>
      </c>
      <c r="AY13" s="2">
        <v>4</v>
      </c>
      <c r="AZ13" s="2">
        <v>8</v>
      </c>
      <c r="BA13" s="2"/>
      <c r="BB13" s="2">
        <v>2</v>
      </c>
      <c r="BC13" s="2">
        <v>8</v>
      </c>
      <c r="BD13" s="2">
        <v>10</v>
      </c>
      <c r="BE13" s="2"/>
      <c r="BF13" s="2">
        <v>1</v>
      </c>
      <c r="BG13" s="2">
        <v>6</v>
      </c>
      <c r="BH13" s="2">
        <v>7</v>
      </c>
      <c r="BI13" s="2"/>
      <c r="BJ13" s="2">
        <v>3</v>
      </c>
      <c r="BK13" s="2">
        <v>7</v>
      </c>
      <c r="BL13" s="2">
        <v>10</v>
      </c>
      <c r="BM13" s="2"/>
      <c r="BN13" s="2">
        <v>3</v>
      </c>
      <c r="BO13" s="2">
        <v>10</v>
      </c>
      <c r="BP13" s="2">
        <v>13</v>
      </c>
      <c r="BQ13" s="2"/>
      <c r="BR13" s="2">
        <v>3</v>
      </c>
      <c r="BS13" s="2">
        <v>11</v>
      </c>
      <c r="BT13" s="2">
        <v>14</v>
      </c>
      <c r="BU13" s="2"/>
      <c r="BV13" s="2">
        <v>2</v>
      </c>
      <c r="BW13" s="2">
        <v>8</v>
      </c>
      <c r="BX13" s="2">
        <v>10</v>
      </c>
      <c r="BZ13" s="2">
        <v>4</v>
      </c>
      <c r="CA13" s="2">
        <v>8</v>
      </c>
      <c r="CB13" s="2">
        <v>12</v>
      </c>
      <c r="CD13" s="2">
        <v>5</v>
      </c>
      <c r="CE13" s="2">
        <v>9</v>
      </c>
      <c r="CF13" s="2">
        <v>14</v>
      </c>
      <c r="CH13" s="25">
        <v>6</v>
      </c>
      <c r="CI13" s="25">
        <v>9</v>
      </c>
      <c r="CJ13" s="25">
        <f t="shared" si="0"/>
        <v>15</v>
      </c>
    </row>
    <row r="14" spans="1:88">
      <c r="A14" s="13" t="s">
        <v>558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Z14" s="2">
        <v>2</v>
      </c>
      <c r="CA14" s="2">
        <v>3</v>
      </c>
      <c r="CB14" s="2">
        <v>5</v>
      </c>
      <c r="CD14" s="2">
        <v>2</v>
      </c>
      <c r="CE14" s="2">
        <v>3</v>
      </c>
      <c r="CF14" s="2">
        <v>5</v>
      </c>
      <c r="CH14" s="25">
        <v>2</v>
      </c>
      <c r="CI14" s="25">
        <v>5</v>
      </c>
      <c r="CJ14" s="25">
        <f t="shared" si="0"/>
        <v>7</v>
      </c>
    </row>
    <row r="15" spans="1:88">
      <c r="A15" s="13" t="s">
        <v>559</v>
      </c>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Z15" s="2">
        <v>4</v>
      </c>
      <c r="CA15" s="2">
        <v>0</v>
      </c>
      <c r="CB15" s="2">
        <v>4</v>
      </c>
      <c r="CD15" s="2">
        <v>3</v>
      </c>
      <c r="CE15" s="2">
        <v>1</v>
      </c>
      <c r="CF15" s="2">
        <v>4</v>
      </c>
      <c r="CH15" s="25">
        <v>4</v>
      </c>
      <c r="CI15" s="25">
        <v>1</v>
      </c>
      <c r="CJ15" s="25">
        <f t="shared" si="0"/>
        <v>5</v>
      </c>
    </row>
    <row r="16" spans="1:88">
      <c r="A16" s="13" t="s">
        <v>560</v>
      </c>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Z16" s="2">
        <v>7</v>
      </c>
      <c r="CA16" s="2">
        <v>3</v>
      </c>
      <c r="CB16" s="2">
        <v>10</v>
      </c>
      <c r="CD16" s="2">
        <v>7</v>
      </c>
      <c r="CE16" s="2">
        <v>3</v>
      </c>
      <c r="CF16" s="2">
        <v>10</v>
      </c>
      <c r="CH16" s="25">
        <v>5</v>
      </c>
      <c r="CI16" s="25">
        <v>3</v>
      </c>
      <c r="CJ16" s="25">
        <f t="shared" si="0"/>
        <v>8</v>
      </c>
    </row>
    <row r="17" spans="1:88">
      <c r="A17" s="13"/>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U17" s="2"/>
      <c r="BV17" s="15"/>
      <c r="BW17" s="15"/>
      <c r="BX17" s="15"/>
      <c r="BZ17" s="15"/>
      <c r="CA17" s="15"/>
      <c r="CB17" s="15"/>
      <c r="CD17" s="15"/>
      <c r="CE17" s="15"/>
      <c r="CF17" s="15"/>
      <c r="CJ17" s="25">
        <f t="shared" si="0"/>
        <v>0</v>
      </c>
    </row>
    <row r="18" spans="1:88">
      <c r="A18" s="13" t="s">
        <v>213</v>
      </c>
      <c r="B18" s="2">
        <v>15</v>
      </c>
      <c r="C18" s="2">
        <v>9</v>
      </c>
      <c r="D18" s="2">
        <v>24</v>
      </c>
      <c r="E18" s="2"/>
      <c r="F18" s="2">
        <v>14</v>
      </c>
      <c r="G18" s="2">
        <v>10</v>
      </c>
      <c r="H18" s="2">
        <v>24</v>
      </c>
      <c r="I18" s="2"/>
      <c r="J18" s="2">
        <v>13</v>
      </c>
      <c r="K18" s="2">
        <v>12</v>
      </c>
      <c r="L18" s="2">
        <v>25</v>
      </c>
      <c r="M18" s="2"/>
      <c r="N18" s="2">
        <v>15</v>
      </c>
      <c r="O18" s="2">
        <v>12</v>
      </c>
      <c r="P18" s="2">
        <v>27</v>
      </c>
      <c r="Q18" s="2"/>
      <c r="R18" s="2">
        <v>15</v>
      </c>
      <c r="S18" s="2">
        <v>9</v>
      </c>
      <c r="T18" s="2">
        <v>24</v>
      </c>
      <c r="U18" s="2"/>
      <c r="V18" s="2">
        <v>14</v>
      </c>
      <c r="W18" s="2">
        <v>8</v>
      </c>
      <c r="X18" s="2">
        <v>22</v>
      </c>
      <c r="Y18" s="2"/>
      <c r="Z18" s="2">
        <v>11</v>
      </c>
      <c r="AA18" s="2">
        <v>10</v>
      </c>
      <c r="AB18" s="2">
        <v>21</v>
      </c>
      <c r="AC18" s="2"/>
      <c r="AD18" s="2">
        <v>10</v>
      </c>
      <c r="AE18" s="2">
        <v>10</v>
      </c>
      <c r="AF18" s="2">
        <v>20</v>
      </c>
      <c r="AG18" s="2"/>
      <c r="AH18" s="2">
        <v>7</v>
      </c>
      <c r="AI18" s="2">
        <v>9</v>
      </c>
      <c r="AJ18" s="2">
        <v>16</v>
      </c>
      <c r="AK18" s="2"/>
      <c r="AL18" s="2">
        <v>11</v>
      </c>
      <c r="AM18" s="2">
        <v>8</v>
      </c>
      <c r="AN18" s="2">
        <v>19</v>
      </c>
      <c r="AO18" s="2"/>
      <c r="AP18" s="2">
        <v>11</v>
      </c>
      <c r="AQ18" s="2">
        <v>9</v>
      </c>
      <c r="AR18" s="2">
        <v>20</v>
      </c>
      <c r="AS18" s="2"/>
      <c r="AT18" s="2">
        <v>13</v>
      </c>
      <c r="AU18" s="2">
        <v>8</v>
      </c>
      <c r="AV18" s="2">
        <v>21</v>
      </c>
      <c r="AW18" s="2"/>
      <c r="AX18" s="2">
        <v>11</v>
      </c>
      <c r="AY18" s="2">
        <v>17</v>
      </c>
      <c r="AZ18" s="2">
        <v>28</v>
      </c>
      <c r="BA18" s="2"/>
      <c r="BB18" s="2">
        <v>10</v>
      </c>
      <c r="BC18" s="2">
        <v>13</v>
      </c>
      <c r="BD18" s="2">
        <v>23</v>
      </c>
      <c r="BE18" s="2"/>
      <c r="BF18" s="2">
        <v>10</v>
      </c>
      <c r="BG18" s="2">
        <v>14</v>
      </c>
      <c r="BH18" s="2">
        <v>24</v>
      </c>
      <c r="BI18" s="2"/>
      <c r="BJ18" s="2">
        <v>9</v>
      </c>
      <c r="BK18" s="2">
        <v>12</v>
      </c>
      <c r="BL18" s="2">
        <v>21</v>
      </c>
      <c r="BM18" s="2"/>
      <c r="BN18" s="2" t="s">
        <v>670</v>
      </c>
      <c r="BO18" s="2">
        <v>11</v>
      </c>
      <c r="BP18" s="2">
        <v>23</v>
      </c>
      <c r="BQ18" s="2"/>
      <c r="BR18" s="2" t="s">
        <v>671</v>
      </c>
      <c r="BS18" s="2">
        <v>11</v>
      </c>
      <c r="BT18" s="2">
        <v>22</v>
      </c>
      <c r="BU18" s="2"/>
      <c r="BV18" s="2">
        <v>12</v>
      </c>
      <c r="BW18" s="2">
        <v>11</v>
      </c>
      <c r="BX18" s="2">
        <v>23</v>
      </c>
      <c r="BZ18" s="2">
        <v>4</v>
      </c>
      <c r="CA18" s="2">
        <v>3</v>
      </c>
      <c r="CB18" s="2">
        <v>7</v>
      </c>
      <c r="CD18" s="2">
        <v>5</v>
      </c>
      <c r="CE18" s="2">
        <v>6</v>
      </c>
      <c r="CF18" s="2">
        <v>11</v>
      </c>
      <c r="CH18" s="25">
        <v>5</v>
      </c>
      <c r="CI18" s="25">
        <v>1</v>
      </c>
      <c r="CJ18" s="25">
        <f t="shared" si="0"/>
        <v>6</v>
      </c>
    </row>
    <row r="19" spans="1:88">
      <c r="A19" s="13"/>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U19" s="2"/>
      <c r="BV19" s="15"/>
      <c r="BW19" s="15"/>
      <c r="BX19" s="15"/>
      <c r="BZ19" s="15"/>
      <c r="CA19" s="15"/>
      <c r="CB19" s="15"/>
      <c r="CD19" s="15"/>
      <c r="CE19" s="15"/>
      <c r="CF19" s="15"/>
    </row>
    <row r="20" spans="1:88" ht="13" thickBot="1">
      <c r="A20" s="30" t="s">
        <v>108</v>
      </c>
      <c r="B20" s="3">
        <v>68</v>
      </c>
      <c r="C20" s="3">
        <v>32</v>
      </c>
      <c r="D20" s="3">
        <v>100</v>
      </c>
      <c r="E20" s="3"/>
      <c r="F20" s="3">
        <v>64</v>
      </c>
      <c r="G20" s="3">
        <v>36</v>
      </c>
      <c r="H20" s="3">
        <v>100</v>
      </c>
      <c r="I20" s="3"/>
      <c r="J20" s="3">
        <v>55</v>
      </c>
      <c r="K20" s="3">
        <v>45</v>
      </c>
      <c r="L20" s="3">
        <v>100</v>
      </c>
      <c r="M20" s="3"/>
      <c r="N20" s="3">
        <v>58</v>
      </c>
      <c r="O20" s="3">
        <v>42</v>
      </c>
      <c r="P20" s="3">
        <v>100</v>
      </c>
      <c r="Q20" s="3"/>
      <c r="R20" s="3">
        <v>61</v>
      </c>
      <c r="S20" s="3">
        <v>37</v>
      </c>
      <c r="T20" s="3">
        <v>100</v>
      </c>
      <c r="U20" s="3"/>
      <c r="V20" s="3">
        <v>62</v>
      </c>
      <c r="W20" s="3">
        <v>38</v>
      </c>
      <c r="X20" s="3">
        <v>100</v>
      </c>
      <c r="Y20" s="3"/>
      <c r="Z20" s="3">
        <v>59</v>
      </c>
      <c r="AA20" s="3">
        <v>41</v>
      </c>
      <c r="AB20" s="3">
        <v>100</v>
      </c>
      <c r="AC20" s="3"/>
      <c r="AD20" s="3">
        <v>47</v>
      </c>
      <c r="AE20" s="3">
        <v>53</v>
      </c>
      <c r="AF20" s="3">
        <v>100</v>
      </c>
      <c r="AG20" s="3"/>
      <c r="AH20" s="3">
        <v>47</v>
      </c>
      <c r="AI20" s="3">
        <v>53</v>
      </c>
      <c r="AJ20" s="3">
        <v>100</v>
      </c>
      <c r="AK20" s="3"/>
      <c r="AL20" s="3">
        <v>55</v>
      </c>
      <c r="AM20" s="3">
        <v>45</v>
      </c>
      <c r="AN20" s="3">
        <v>100</v>
      </c>
      <c r="AO20" s="3"/>
      <c r="AP20" s="3">
        <v>55</v>
      </c>
      <c r="AQ20" s="3">
        <v>45</v>
      </c>
      <c r="AR20" s="3">
        <v>100</v>
      </c>
      <c r="AS20" s="3"/>
      <c r="AT20" s="3">
        <v>57</v>
      </c>
      <c r="AU20" s="3">
        <v>43</v>
      </c>
      <c r="AV20" s="3">
        <v>100</v>
      </c>
      <c r="AW20" s="3"/>
      <c r="AX20" s="3">
        <v>47</v>
      </c>
      <c r="AY20" s="3">
        <v>53</v>
      </c>
      <c r="AZ20" s="3">
        <v>100</v>
      </c>
      <c r="BA20" s="3"/>
      <c r="BB20" s="3">
        <v>45</v>
      </c>
      <c r="BC20" s="3">
        <v>55</v>
      </c>
      <c r="BD20" s="3">
        <v>100</v>
      </c>
      <c r="BE20" s="3"/>
      <c r="BF20" s="3">
        <v>45</v>
      </c>
      <c r="BG20" s="3">
        <v>55</v>
      </c>
      <c r="BH20" s="3">
        <v>100</v>
      </c>
      <c r="BI20" s="3"/>
      <c r="BJ20" s="3">
        <v>50</v>
      </c>
      <c r="BK20" s="3">
        <v>50</v>
      </c>
      <c r="BL20" s="3">
        <v>100</v>
      </c>
      <c r="BM20" s="3"/>
      <c r="BN20" s="3">
        <v>49</v>
      </c>
      <c r="BO20" s="3">
        <v>51</v>
      </c>
      <c r="BP20" s="3">
        <v>100</v>
      </c>
      <c r="BQ20" s="3"/>
      <c r="BR20" s="3">
        <v>45</v>
      </c>
      <c r="BS20" s="3">
        <v>55</v>
      </c>
      <c r="BT20" s="3">
        <v>100</v>
      </c>
      <c r="BU20" s="3"/>
      <c r="BV20" s="3">
        <v>51</v>
      </c>
      <c r="BW20" s="3">
        <v>49</v>
      </c>
      <c r="BX20" s="3">
        <v>100</v>
      </c>
      <c r="BY20" s="27"/>
      <c r="BZ20" s="3">
        <f>SUM(BZ5:BZ18)</f>
        <v>58</v>
      </c>
      <c r="CA20" s="3">
        <f>SUM(CA5:CA18)</f>
        <v>41</v>
      </c>
      <c r="CB20" s="3">
        <f>SUM(CB5:CB18)</f>
        <v>99</v>
      </c>
      <c r="CC20" s="27"/>
      <c r="CD20" s="3">
        <f>SUM(CD5:CD18)</f>
        <v>54</v>
      </c>
      <c r="CE20" s="3">
        <f>SUM(CE5:CE18)</f>
        <v>49</v>
      </c>
      <c r="CF20" s="3">
        <f>SUM(CF5:CF18)</f>
        <v>103</v>
      </c>
      <c r="CG20" s="27"/>
      <c r="CH20" s="26">
        <f>SUM(CH5:CH19)</f>
        <v>55</v>
      </c>
      <c r="CI20" s="26">
        <f>SUM(CI5:CI19)</f>
        <v>45</v>
      </c>
      <c r="CJ20" s="26">
        <f>SUM(CH20:CI20)</f>
        <v>100</v>
      </c>
    </row>
    <row r="21" spans="1:88">
      <c r="A21" s="31"/>
      <c r="B21" s="195"/>
      <c r="C21" s="195"/>
      <c r="D21" s="195"/>
      <c r="E21" s="195"/>
      <c r="F21" s="195"/>
      <c r="G21" s="195"/>
      <c r="H21" s="195"/>
      <c r="I21" s="195"/>
      <c r="J21" s="195"/>
      <c r="K21" s="195"/>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3"/>
      <c r="BU21" s="33"/>
      <c r="BV21" s="33"/>
      <c r="BW21" s="33"/>
      <c r="BX21" s="33"/>
    </row>
    <row r="22" spans="1:88" ht="26.25" customHeight="1">
      <c r="B22" s="162" t="s">
        <v>532</v>
      </c>
      <c r="C22" s="162"/>
      <c r="D22" s="162"/>
      <c r="E22" s="162"/>
      <c r="F22" s="162"/>
      <c r="G22" s="162"/>
      <c r="H22" s="162"/>
      <c r="I22" s="162"/>
      <c r="J22" s="162"/>
      <c r="K22" s="162"/>
      <c r="L22" s="162"/>
      <c r="M22" s="162"/>
      <c r="N22" s="162"/>
      <c r="O22" s="162"/>
      <c r="P22" s="162"/>
      <c r="Q22" s="162"/>
      <c r="R22" s="162"/>
      <c r="S22" s="162"/>
      <c r="T22" s="162"/>
      <c r="U22" s="162"/>
      <c r="V22" s="162"/>
      <c r="W22" s="162"/>
      <c r="X22" s="162"/>
      <c r="Y22" s="162"/>
      <c r="Z22" s="162"/>
      <c r="AA22" s="162"/>
      <c r="AB22" s="162"/>
      <c r="BF22" s="177" t="s">
        <v>433</v>
      </c>
      <c r="BG22" s="177"/>
      <c r="BH22" s="177"/>
      <c r="BI22" s="177"/>
      <c r="BJ22" s="177"/>
      <c r="BK22" s="177"/>
      <c r="BL22" s="177"/>
      <c r="BM22" s="177"/>
      <c r="BN22" s="177"/>
      <c r="BO22" s="177"/>
      <c r="BP22" s="177"/>
      <c r="BQ22" s="177"/>
      <c r="BR22" s="177"/>
      <c r="BS22" s="177"/>
      <c r="BT22" s="177"/>
      <c r="BU22" s="177"/>
      <c r="BV22" s="177"/>
      <c r="BW22" s="177"/>
      <c r="BX22" s="177"/>
      <c r="BY22" s="177"/>
      <c r="BZ22" s="177"/>
      <c r="CA22" s="177"/>
      <c r="CB22" s="177"/>
      <c r="CC22" s="177"/>
      <c r="CD22" s="177"/>
      <c r="CE22" s="177"/>
      <c r="CF22" s="177"/>
    </row>
    <row r="23" spans="1:88">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BF23" s="177" t="s">
        <v>473</v>
      </c>
      <c r="BG23" s="177"/>
      <c r="BH23" s="177"/>
      <c r="BI23" s="177"/>
      <c r="BJ23" s="177"/>
      <c r="BK23" s="177"/>
      <c r="BL23" s="177"/>
      <c r="BM23" s="177"/>
      <c r="BN23" s="177"/>
      <c r="BO23" s="177"/>
      <c r="BP23" s="177"/>
      <c r="BQ23" s="177"/>
      <c r="BR23" s="177"/>
      <c r="BS23" s="177"/>
      <c r="BT23" s="177"/>
      <c r="BU23" s="177"/>
      <c r="BV23" s="177"/>
      <c r="BW23" s="177"/>
      <c r="BX23" s="177"/>
      <c r="BY23" s="177"/>
      <c r="BZ23" s="177"/>
      <c r="CA23" s="177"/>
      <c r="CB23" s="177"/>
      <c r="CC23" s="177"/>
      <c r="CD23" s="177"/>
      <c r="CE23" s="177"/>
      <c r="CF23" s="177"/>
    </row>
    <row r="24" spans="1:88" ht="25.5" customHeight="1">
      <c r="B24" s="162" t="s">
        <v>430</v>
      </c>
      <c r="C24" s="162"/>
      <c r="D24" s="162"/>
      <c r="E24" s="162"/>
      <c r="F24" s="162"/>
      <c r="G24" s="162"/>
      <c r="H24" s="162"/>
      <c r="I24" s="162"/>
      <c r="J24" s="162"/>
      <c r="K24" s="162"/>
      <c r="L24" s="162"/>
      <c r="M24" s="162"/>
      <c r="N24" s="162"/>
      <c r="O24" s="162"/>
      <c r="P24" s="162"/>
      <c r="Q24" s="162"/>
      <c r="R24" s="162"/>
      <c r="S24" s="162"/>
      <c r="T24" s="162"/>
      <c r="U24" s="162"/>
      <c r="V24" s="162"/>
      <c r="W24" s="162"/>
      <c r="X24" s="162"/>
      <c r="Y24" s="162"/>
      <c r="Z24" s="162"/>
      <c r="AA24" s="162"/>
      <c r="AB24" s="162"/>
    </row>
    <row r="25" spans="1:88">
      <c r="B25" s="177" t="s">
        <v>431</v>
      </c>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row>
    <row r="26" spans="1:88">
      <c r="B26" s="177" t="s">
        <v>432</v>
      </c>
      <c r="C26" s="177"/>
      <c r="D26" s="177"/>
      <c r="E26" s="177"/>
      <c r="F26" s="177"/>
      <c r="G26" s="177"/>
      <c r="H26" s="177"/>
      <c r="I26" s="177"/>
      <c r="J26" s="177"/>
      <c r="K26" s="177"/>
      <c r="L26" s="177"/>
      <c r="M26" s="177"/>
      <c r="N26" s="177"/>
      <c r="O26" s="177"/>
      <c r="P26" s="177"/>
      <c r="Q26" s="177"/>
      <c r="R26" s="177"/>
      <c r="S26" s="177"/>
      <c r="T26" s="177"/>
      <c r="U26" s="177"/>
      <c r="V26" s="177"/>
      <c r="W26" s="177"/>
      <c r="X26" s="177"/>
      <c r="Y26" s="177"/>
      <c r="Z26" s="177"/>
      <c r="AA26" s="177"/>
      <c r="AB26" s="177"/>
    </row>
    <row r="29" spans="1:88">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row>
    <row r="30" spans="1:88" ht="54" customHeight="1">
      <c r="B30" s="162" t="s">
        <v>672</v>
      </c>
      <c r="C30" s="162"/>
      <c r="D30" s="162"/>
      <c r="E30" s="162"/>
      <c r="F30" s="162"/>
      <c r="G30" s="162"/>
      <c r="H30" s="162"/>
      <c r="I30" s="162"/>
      <c r="J30" s="162"/>
      <c r="K30" s="162"/>
      <c r="L30" s="162"/>
      <c r="M30" s="162"/>
      <c r="N30" s="162"/>
      <c r="O30" s="162"/>
      <c r="P30" s="162"/>
      <c r="Q30" s="162"/>
      <c r="R30" s="162"/>
      <c r="S30" s="162"/>
      <c r="T30" s="162"/>
      <c r="U30" s="162"/>
      <c r="V30" s="162"/>
      <c r="W30" s="162"/>
      <c r="X30" s="162"/>
      <c r="Y30" s="162"/>
      <c r="Z30" s="162"/>
      <c r="AA30" s="162"/>
      <c r="AB30" s="162"/>
    </row>
    <row r="31" spans="1:88">
      <c r="A31" s="74"/>
      <c r="B31" s="74"/>
      <c r="C31" s="74"/>
      <c r="D31" s="74"/>
      <c r="E31" s="74"/>
      <c r="F31" s="74"/>
      <c r="G31" s="74"/>
      <c r="H31" s="74"/>
      <c r="I31" s="74"/>
      <c r="J31" s="74"/>
      <c r="K31" s="74"/>
      <c r="L31" s="74"/>
      <c r="M31" s="74"/>
      <c r="N31" s="74"/>
      <c r="O31" s="74"/>
    </row>
    <row r="32" spans="1:88">
      <c r="A32" s="74"/>
      <c r="B32" s="74"/>
      <c r="C32" s="74"/>
      <c r="D32" s="74"/>
      <c r="E32" s="74"/>
      <c r="F32" s="74"/>
      <c r="G32" s="74"/>
      <c r="H32" s="74"/>
      <c r="I32" s="74"/>
      <c r="J32" s="74"/>
      <c r="K32" s="74"/>
      <c r="L32" s="74"/>
      <c r="M32" s="74"/>
      <c r="N32" s="74"/>
      <c r="O32" s="74"/>
    </row>
  </sheetData>
  <mergeCells count="33">
    <mergeCell ref="CH3:CJ3"/>
    <mergeCell ref="BZ3:CB3"/>
    <mergeCell ref="J3:L3"/>
    <mergeCell ref="B1:U1"/>
    <mergeCell ref="BN3:BP3"/>
    <mergeCell ref="BF3:BH3"/>
    <mergeCell ref="BJ3:BL3"/>
    <mergeCell ref="AX3:AZ3"/>
    <mergeCell ref="BB3:BD3"/>
    <mergeCell ref="AH3:AJ3"/>
    <mergeCell ref="AD1:AW1"/>
    <mergeCell ref="BF1:BY1"/>
    <mergeCell ref="BR3:BT3"/>
    <mergeCell ref="AT3:AV3"/>
    <mergeCell ref="N3:P3"/>
    <mergeCell ref="AL3:AN3"/>
    <mergeCell ref="B30:AB30"/>
    <mergeCell ref="B22:AB22"/>
    <mergeCell ref="B24:AB24"/>
    <mergeCell ref="B25:AB25"/>
    <mergeCell ref="B26:AB26"/>
    <mergeCell ref="BF22:CF22"/>
    <mergeCell ref="BF23:CF23"/>
    <mergeCell ref="BV3:BX3"/>
    <mergeCell ref="B21:K21"/>
    <mergeCell ref="Z3:AB3"/>
    <mergeCell ref="B3:D3"/>
    <mergeCell ref="F3:H3"/>
    <mergeCell ref="R3:T3"/>
    <mergeCell ref="CD3:CF3"/>
    <mergeCell ref="V3:X3"/>
    <mergeCell ref="AD3:AF3"/>
    <mergeCell ref="AP3:AR3"/>
  </mergeCells>
  <phoneticPr fontId="0" type="noConversion"/>
  <pageMargins left="0.75" right="0.75" top="1" bottom="1" header="0.5" footer="0.5"/>
  <pageSetup scale="8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2" manualBreakCount="2">
    <brk id="29" max="29" man="1"/>
    <brk id="57" max="29" man="1"/>
  </colBreaks>
  <legacyDrawingHF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T81"/>
  <sheetViews>
    <sheetView view="pageLayout" zoomScale="70" zoomScaleSheetLayoutView="70" workbookViewId="0">
      <selection activeCell="H57" sqref="H57"/>
    </sheetView>
  </sheetViews>
  <sheetFormatPr baseColWidth="10" defaultColWidth="8.83203125" defaultRowHeight="12" x14ac:dyDescent="0"/>
  <cols>
    <col min="1" max="1" width="11.1640625" style="8" bestFit="1" customWidth="1"/>
    <col min="2" max="2" width="6.5" style="8" customWidth="1"/>
    <col min="3" max="4" width="4.83203125" style="8" customWidth="1"/>
    <col min="5" max="5" width="1.83203125" style="8" customWidth="1"/>
    <col min="6" max="8" width="4.83203125" style="8" customWidth="1"/>
    <col min="9" max="10" width="8.83203125" style="8"/>
    <col min="11" max="11" width="5" style="8" customWidth="1"/>
    <col min="12" max="12" width="5.1640625" style="8" customWidth="1"/>
    <col min="13" max="13" width="1.83203125" style="8" customWidth="1"/>
    <col min="14" max="14" width="4" style="8" bestFit="1" customWidth="1"/>
    <col min="15" max="15" width="5.6640625" style="8" customWidth="1"/>
    <col min="16" max="16" width="8.83203125" style="8"/>
    <col min="17" max="17" width="11.83203125" style="8" customWidth="1"/>
    <col min="18" max="16384" width="8.83203125" style="8"/>
  </cols>
  <sheetData>
    <row r="1" spans="1:15" ht="12.75" customHeight="1">
      <c r="A1" s="8" t="s">
        <v>214</v>
      </c>
      <c r="B1" s="160" t="s">
        <v>634</v>
      </c>
      <c r="C1" s="160"/>
      <c r="D1" s="160"/>
      <c r="E1" s="160"/>
      <c r="F1" s="160"/>
      <c r="G1" s="160"/>
      <c r="H1" s="160"/>
      <c r="I1" s="160"/>
      <c r="J1" s="160"/>
      <c r="K1" s="160"/>
      <c r="L1" s="160"/>
      <c r="M1" s="160"/>
      <c r="N1" s="160"/>
      <c r="O1" s="160"/>
    </row>
    <row r="2" spans="1:15" ht="13" thickBot="1">
      <c r="H2" s="18"/>
    </row>
    <row r="3" spans="1:15">
      <c r="A3" s="79"/>
      <c r="B3" s="28"/>
      <c r="C3" s="196" t="s">
        <v>215</v>
      </c>
      <c r="D3" s="196"/>
      <c r="E3" s="28"/>
      <c r="F3" s="196" t="s">
        <v>216</v>
      </c>
      <c r="G3" s="196"/>
      <c r="H3" s="37"/>
      <c r="I3" s="79"/>
      <c r="J3" s="28"/>
      <c r="K3" s="196" t="s">
        <v>215</v>
      </c>
      <c r="L3" s="196"/>
      <c r="M3" s="28"/>
      <c r="N3" s="196" t="s">
        <v>216</v>
      </c>
      <c r="O3" s="196"/>
    </row>
    <row r="4" spans="1:15">
      <c r="A4" s="197" t="s">
        <v>107</v>
      </c>
      <c r="B4" s="197"/>
      <c r="C4" s="23" t="s">
        <v>102</v>
      </c>
      <c r="D4" s="23" t="s">
        <v>103</v>
      </c>
      <c r="E4" s="80"/>
      <c r="F4" s="23" t="s">
        <v>102</v>
      </c>
      <c r="G4" s="23" t="s">
        <v>103</v>
      </c>
      <c r="H4" s="12"/>
      <c r="I4" s="197" t="s">
        <v>107</v>
      </c>
      <c r="J4" s="197"/>
      <c r="K4" s="23" t="s">
        <v>102</v>
      </c>
      <c r="L4" s="23" t="s">
        <v>103</v>
      </c>
      <c r="M4" s="80"/>
      <c r="N4" s="23" t="s">
        <v>102</v>
      </c>
      <c r="O4" s="23" t="s">
        <v>103</v>
      </c>
    </row>
    <row r="5" spans="1:15">
      <c r="A5" s="13" t="s">
        <v>217</v>
      </c>
      <c r="B5" s="7" t="s">
        <v>264</v>
      </c>
      <c r="C5" s="2"/>
      <c r="D5" s="2">
        <v>2</v>
      </c>
      <c r="E5" s="2"/>
      <c r="F5" s="2"/>
      <c r="G5" s="2">
        <v>1</v>
      </c>
      <c r="H5" s="7"/>
      <c r="I5" s="13" t="s">
        <v>122</v>
      </c>
      <c r="J5" s="7" t="s">
        <v>159</v>
      </c>
      <c r="K5" s="2">
        <v>3</v>
      </c>
      <c r="L5" s="2"/>
      <c r="M5" s="2"/>
      <c r="N5" s="2"/>
      <c r="O5" s="2"/>
    </row>
    <row r="6" spans="1:15">
      <c r="A6" s="13" t="s">
        <v>416</v>
      </c>
      <c r="B6" s="7" t="s">
        <v>263</v>
      </c>
      <c r="C6" s="2"/>
      <c r="D6" s="2">
        <v>5</v>
      </c>
      <c r="E6" s="2"/>
      <c r="F6" s="2"/>
      <c r="G6" s="2"/>
      <c r="H6" s="7"/>
      <c r="I6" s="13" t="s">
        <v>123</v>
      </c>
      <c r="J6" s="7" t="s">
        <v>158</v>
      </c>
      <c r="K6" s="2">
        <v>3</v>
      </c>
      <c r="L6" s="2"/>
      <c r="M6" s="2"/>
      <c r="N6" s="2"/>
      <c r="O6" s="2"/>
    </row>
    <row r="7" spans="1:15">
      <c r="A7" s="13" t="s">
        <v>417</v>
      </c>
      <c r="B7" s="7" t="s">
        <v>262</v>
      </c>
      <c r="C7" s="2"/>
      <c r="D7" s="2">
        <v>7</v>
      </c>
      <c r="E7" s="2"/>
      <c r="F7" s="2"/>
      <c r="G7" s="2"/>
      <c r="H7" s="7"/>
      <c r="I7" s="13" t="s">
        <v>124</v>
      </c>
      <c r="J7" s="7" t="s">
        <v>157</v>
      </c>
      <c r="K7" s="2">
        <v>3</v>
      </c>
      <c r="L7" s="2"/>
      <c r="M7" s="2"/>
      <c r="N7" s="2"/>
      <c r="O7" s="2"/>
    </row>
    <row r="8" spans="1:15">
      <c r="A8" s="13" t="s">
        <v>218</v>
      </c>
      <c r="B8" s="7" t="s">
        <v>261</v>
      </c>
      <c r="C8" s="2"/>
      <c r="D8" s="2">
        <v>7</v>
      </c>
      <c r="E8" s="2"/>
      <c r="F8" s="2"/>
      <c r="G8" s="2">
        <v>1</v>
      </c>
      <c r="H8" s="7"/>
      <c r="I8" s="13" t="s">
        <v>125</v>
      </c>
      <c r="J8" s="7" t="s">
        <v>156</v>
      </c>
      <c r="K8" s="2">
        <v>4</v>
      </c>
      <c r="L8" s="2"/>
      <c r="M8" s="2"/>
      <c r="N8" s="2"/>
      <c r="O8" s="2"/>
    </row>
    <row r="9" spans="1:15">
      <c r="A9" s="13" t="s">
        <v>219</v>
      </c>
      <c r="B9" s="7" t="s">
        <v>260</v>
      </c>
      <c r="C9" s="2"/>
      <c r="D9" s="2">
        <v>3</v>
      </c>
      <c r="E9" s="2"/>
      <c r="F9" s="2"/>
      <c r="G9" s="2">
        <v>1</v>
      </c>
      <c r="H9" s="7"/>
      <c r="I9" s="13" t="s">
        <v>126</v>
      </c>
      <c r="J9" s="7" t="s">
        <v>155</v>
      </c>
      <c r="K9" s="2">
        <v>5</v>
      </c>
      <c r="L9" s="2"/>
      <c r="M9" s="2"/>
      <c r="N9" s="2"/>
      <c r="O9" s="2"/>
    </row>
    <row r="10" spans="1:15">
      <c r="A10" s="13" t="s">
        <v>220</v>
      </c>
      <c r="B10" s="7" t="s">
        <v>259</v>
      </c>
      <c r="C10" s="2"/>
      <c r="D10" s="2"/>
      <c r="E10" s="2"/>
      <c r="F10" s="2"/>
      <c r="G10" s="2">
        <v>1</v>
      </c>
      <c r="H10" s="7"/>
      <c r="I10" s="13" t="s">
        <v>127</v>
      </c>
      <c r="J10" s="7" t="s">
        <v>154</v>
      </c>
      <c r="K10" s="2">
        <v>5</v>
      </c>
      <c r="L10" s="2"/>
      <c r="M10" s="2"/>
      <c r="N10" s="2"/>
      <c r="O10" s="2">
        <v>1</v>
      </c>
    </row>
    <row r="11" spans="1:15">
      <c r="A11" s="13" t="s">
        <v>221</v>
      </c>
      <c r="B11" s="7" t="s">
        <v>258</v>
      </c>
      <c r="C11" s="2"/>
      <c r="D11" s="2">
        <v>2</v>
      </c>
      <c r="E11" s="2"/>
      <c r="F11" s="2"/>
      <c r="G11" s="2"/>
      <c r="H11" s="7"/>
      <c r="I11" s="13" t="s">
        <v>128</v>
      </c>
      <c r="J11" s="7" t="s">
        <v>153</v>
      </c>
      <c r="K11" s="2">
        <v>9</v>
      </c>
      <c r="L11" s="2"/>
      <c r="M11" s="2"/>
      <c r="N11" s="2"/>
      <c r="O11" s="2">
        <v>1</v>
      </c>
    </row>
    <row r="12" spans="1:15">
      <c r="A12" s="13" t="s">
        <v>222</v>
      </c>
      <c r="B12" s="7" t="s">
        <v>257</v>
      </c>
      <c r="C12" s="2"/>
      <c r="D12" s="2">
        <v>2</v>
      </c>
      <c r="E12" s="2"/>
      <c r="F12" s="2"/>
      <c r="G12" s="2"/>
      <c r="H12" s="7"/>
      <c r="I12" s="13" t="s">
        <v>412</v>
      </c>
      <c r="J12" s="7" t="s">
        <v>152</v>
      </c>
      <c r="K12" s="2">
        <v>13</v>
      </c>
      <c r="L12" s="2"/>
      <c r="M12" s="2"/>
      <c r="N12" s="2"/>
      <c r="O12" s="2">
        <v>1</v>
      </c>
    </row>
    <row r="13" spans="1:15">
      <c r="A13" s="13" t="s">
        <v>223</v>
      </c>
      <c r="B13" s="7" t="s">
        <v>256</v>
      </c>
      <c r="C13" s="2"/>
      <c r="D13" s="2">
        <v>2</v>
      </c>
      <c r="E13" s="2"/>
      <c r="F13" s="2"/>
      <c r="G13" s="2"/>
      <c r="H13" s="7"/>
      <c r="I13" s="13" t="s">
        <v>413</v>
      </c>
      <c r="J13" s="7" t="s">
        <v>151</v>
      </c>
      <c r="K13" s="2">
        <v>16</v>
      </c>
      <c r="L13" s="2"/>
      <c r="M13" s="2"/>
      <c r="N13" s="2"/>
      <c r="O13" s="2">
        <v>1</v>
      </c>
    </row>
    <row r="14" spans="1:15">
      <c r="A14" s="13" t="s">
        <v>224</v>
      </c>
      <c r="B14" s="7" t="s">
        <v>255</v>
      </c>
      <c r="C14" s="2"/>
      <c r="D14" s="2"/>
      <c r="E14" s="2"/>
      <c r="F14" s="2"/>
      <c r="G14" s="2"/>
      <c r="H14" s="7"/>
      <c r="I14" s="13" t="s">
        <v>129</v>
      </c>
      <c r="J14" s="7" t="s">
        <v>150</v>
      </c>
      <c r="K14" s="2">
        <v>16</v>
      </c>
      <c r="L14" s="2"/>
      <c r="M14" s="2"/>
      <c r="N14" s="2"/>
      <c r="O14" s="2">
        <v>1</v>
      </c>
    </row>
    <row r="15" spans="1:15">
      <c r="A15" s="13" t="s">
        <v>225</v>
      </c>
      <c r="B15" s="7" t="s">
        <v>254</v>
      </c>
      <c r="C15" s="2"/>
      <c r="D15" s="2">
        <v>3</v>
      </c>
      <c r="E15" s="2"/>
      <c r="F15" s="2"/>
      <c r="G15" s="2"/>
      <c r="H15" s="7"/>
      <c r="I15" s="13" t="s">
        <v>130</v>
      </c>
      <c r="J15" s="7" t="s">
        <v>149</v>
      </c>
      <c r="K15" s="2">
        <v>15</v>
      </c>
      <c r="L15" s="2"/>
      <c r="M15" s="2"/>
      <c r="N15" s="2"/>
      <c r="O15" s="2">
        <v>1</v>
      </c>
    </row>
    <row r="16" spans="1:15">
      <c r="A16" s="13" t="s">
        <v>418</v>
      </c>
      <c r="B16" s="7" t="s">
        <v>253</v>
      </c>
      <c r="C16" s="2"/>
      <c r="D16" s="2">
        <v>1</v>
      </c>
      <c r="E16" s="2"/>
      <c r="F16" s="2"/>
      <c r="G16" s="2"/>
      <c r="H16" s="7"/>
      <c r="I16" s="13" t="s">
        <v>131</v>
      </c>
      <c r="J16" s="7" t="s">
        <v>148</v>
      </c>
      <c r="K16" s="2">
        <v>15</v>
      </c>
      <c r="L16" s="2"/>
      <c r="M16" s="2"/>
      <c r="N16" s="2"/>
      <c r="O16" s="2"/>
    </row>
    <row r="17" spans="1:15">
      <c r="A17" s="13" t="s">
        <v>419</v>
      </c>
      <c r="B17" s="7" t="s">
        <v>252</v>
      </c>
      <c r="C17" s="2"/>
      <c r="D17" s="2">
        <v>1</v>
      </c>
      <c r="E17" s="2"/>
      <c r="F17" s="2"/>
      <c r="G17" s="2"/>
      <c r="H17" s="7"/>
      <c r="I17" s="13" t="s">
        <v>132</v>
      </c>
      <c r="J17" s="7" t="s">
        <v>147</v>
      </c>
      <c r="K17" s="2">
        <v>17</v>
      </c>
      <c r="L17" s="2"/>
      <c r="M17" s="2"/>
      <c r="N17" s="2"/>
      <c r="O17" s="2"/>
    </row>
    <row r="18" spans="1:15">
      <c r="A18" s="13" t="s">
        <v>226</v>
      </c>
      <c r="B18" s="7" t="s">
        <v>251</v>
      </c>
      <c r="C18" s="2"/>
      <c r="D18" s="2">
        <v>1</v>
      </c>
      <c r="E18" s="2"/>
      <c r="F18" s="2"/>
      <c r="G18" s="2"/>
      <c r="H18" s="7"/>
      <c r="I18" s="13" t="s">
        <v>133</v>
      </c>
      <c r="J18" s="7" t="s">
        <v>146</v>
      </c>
      <c r="K18" s="2">
        <v>20</v>
      </c>
      <c r="L18" s="2"/>
      <c r="M18" s="2"/>
      <c r="N18" s="2"/>
      <c r="O18" s="2"/>
    </row>
    <row r="19" spans="1:15">
      <c r="A19" s="13" t="s">
        <v>227</v>
      </c>
      <c r="B19" s="7" t="s">
        <v>250</v>
      </c>
      <c r="C19" s="2"/>
      <c r="D19" s="2">
        <v>1</v>
      </c>
      <c r="E19" s="2"/>
      <c r="F19" s="2"/>
      <c r="G19" s="2"/>
      <c r="H19" s="7"/>
      <c r="I19" s="13" t="s">
        <v>134</v>
      </c>
      <c r="J19" s="7" t="s">
        <v>145</v>
      </c>
      <c r="K19" s="2">
        <v>20</v>
      </c>
      <c r="L19" s="2"/>
      <c r="M19" s="2"/>
      <c r="N19" s="2"/>
      <c r="O19" s="2"/>
    </row>
    <row r="20" spans="1:15" ht="12.75" customHeight="1">
      <c r="A20" s="13" t="s">
        <v>228</v>
      </c>
      <c r="B20" s="7" t="s">
        <v>662</v>
      </c>
      <c r="C20" s="2"/>
      <c r="D20" s="2">
        <v>1</v>
      </c>
      <c r="E20" s="2"/>
      <c r="F20" s="2"/>
      <c r="G20" s="2"/>
      <c r="H20" s="7"/>
      <c r="I20" s="13" t="s">
        <v>135</v>
      </c>
      <c r="J20" s="7" t="s">
        <v>144</v>
      </c>
      <c r="K20" s="2">
        <v>22</v>
      </c>
      <c r="L20" s="2"/>
      <c r="M20" s="2"/>
      <c r="N20" s="2"/>
      <c r="O20" s="2"/>
    </row>
    <row r="21" spans="1:15">
      <c r="A21" s="13" t="s">
        <v>229</v>
      </c>
      <c r="B21" s="7" t="s">
        <v>249</v>
      </c>
      <c r="C21" s="2"/>
      <c r="D21" s="2">
        <v>1</v>
      </c>
      <c r="E21" s="2"/>
      <c r="F21" s="2"/>
      <c r="G21" s="2"/>
      <c r="H21" s="7"/>
      <c r="I21" s="13" t="s">
        <v>136</v>
      </c>
      <c r="J21" s="7" t="s">
        <v>143</v>
      </c>
      <c r="K21" s="2">
        <v>23</v>
      </c>
      <c r="L21" s="2"/>
      <c r="M21" s="2"/>
      <c r="N21" s="2"/>
      <c r="O21" s="2"/>
    </row>
    <row r="22" spans="1:15">
      <c r="A22" s="13" t="s">
        <v>408</v>
      </c>
      <c r="B22" s="7" t="s">
        <v>248</v>
      </c>
      <c r="C22" s="2"/>
      <c r="D22" s="2">
        <v>1</v>
      </c>
      <c r="E22" s="2"/>
      <c r="F22" s="2"/>
      <c r="G22" s="2"/>
      <c r="H22" s="7"/>
      <c r="I22" s="13" t="s">
        <v>414</v>
      </c>
      <c r="J22" s="7" t="s">
        <v>142</v>
      </c>
      <c r="K22" s="2">
        <v>25</v>
      </c>
      <c r="L22" s="2">
        <v>1</v>
      </c>
      <c r="M22" s="2"/>
      <c r="N22" s="2"/>
      <c r="O22" s="2"/>
    </row>
    <row r="23" spans="1:15">
      <c r="A23" s="13" t="s">
        <v>409</v>
      </c>
      <c r="B23" s="7" t="s">
        <v>247</v>
      </c>
      <c r="C23" s="2"/>
      <c r="D23" s="2">
        <v>1</v>
      </c>
      <c r="E23" s="2"/>
      <c r="F23" s="2"/>
      <c r="G23" s="2"/>
      <c r="I23" s="13" t="s">
        <v>415</v>
      </c>
      <c r="J23" s="7" t="s">
        <v>141</v>
      </c>
      <c r="K23" s="2">
        <v>38</v>
      </c>
      <c r="L23" s="2">
        <v>1</v>
      </c>
      <c r="M23" s="2"/>
      <c r="N23" s="2">
        <v>1</v>
      </c>
      <c r="O23" s="2"/>
    </row>
    <row r="24" spans="1:15">
      <c r="A24" s="13" t="s">
        <v>230</v>
      </c>
      <c r="B24" s="7" t="s">
        <v>246</v>
      </c>
      <c r="C24" s="2">
        <v>1</v>
      </c>
      <c r="D24" s="2"/>
      <c r="E24" s="2"/>
      <c r="F24" s="2"/>
      <c r="G24" s="2"/>
      <c r="I24" s="13" t="s">
        <v>137</v>
      </c>
      <c r="J24" s="7" t="s">
        <v>140</v>
      </c>
      <c r="K24" s="2">
        <v>37</v>
      </c>
      <c r="L24" s="2">
        <v>2</v>
      </c>
      <c r="M24" s="2"/>
      <c r="N24" s="2">
        <v>1</v>
      </c>
      <c r="O24" s="2"/>
    </row>
    <row r="25" spans="1:15">
      <c r="A25" s="13" t="s">
        <v>231</v>
      </c>
      <c r="B25" s="7" t="s">
        <v>245</v>
      </c>
      <c r="C25" s="2">
        <v>1</v>
      </c>
      <c r="D25" s="2"/>
      <c r="E25" s="2"/>
      <c r="F25" s="2"/>
      <c r="G25" s="2"/>
      <c r="I25" s="13" t="s">
        <v>138</v>
      </c>
      <c r="J25" s="7" t="s">
        <v>139</v>
      </c>
      <c r="K25" s="2">
        <v>36</v>
      </c>
      <c r="L25" s="2">
        <v>1</v>
      </c>
      <c r="M25" s="2"/>
      <c r="N25" s="2">
        <v>1</v>
      </c>
      <c r="O25" s="2"/>
    </row>
    <row r="26" spans="1:15">
      <c r="A26" s="13" t="s">
        <v>232</v>
      </c>
      <c r="B26" s="7" t="s">
        <v>244</v>
      </c>
      <c r="C26" s="2">
        <v>1</v>
      </c>
      <c r="D26" s="2"/>
      <c r="E26" s="2"/>
      <c r="F26" s="2"/>
      <c r="G26" s="2"/>
      <c r="I26" s="13" t="s">
        <v>382</v>
      </c>
      <c r="J26" s="5" t="s">
        <v>374</v>
      </c>
      <c r="K26" s="2">
        <v>36</v>
      </c>
      <c r="L26" s="2">
        <v>1</v>
      </c>
      <c r="M26" s="2"/>
      <c r="N26" s="2"/>
      <c r="O26" s="2"/>
    </row>
    <row r="27" spans="1:15">
      <c r="A27" s="13" t="s">
        <v>233</v>
      </c>
      <c r="B27" s="7" t="s">
        <v>243</v>
      </c>
      <c r="C27" s="2">
        <v>1</v>
      </c>
      <c r="D27" s="2"/>
      <c r="E27" s="2"/>
      <c r="F27" s="2"/>
      <c r="G27" s="2"/>
      <c r="I27" s="13" t="s">
        <v>383</v>
      </c>
      <c r="J27" s="5" t="s">
        <v>377</v>
      </c>
      <c r="K27" s="2">
        <v>35</v>
      </c>
      <c r="L27" s="2">
        <v>1</v>
      </c>
      <c r="M27" s="2"/>
      <c r="N27" s="2"/>
      <c r="O27" s="2"/>
    </row>
    <row r="28" spans="1:15">
      <c r="A28" s="13" t="s">
        <v>234</v>
      </c>
      <c r="B28" s="7" t="s">
        <v>242</v>
      </c>
      <c r="C28" s="2">
        <v>1</v>
      </c>
      <c r="D28" s="2"/>
      <c r="E28" s="2"/>
      <c r="F28" s="2"/>
      <c r="G28" s="2"/>
      <c r="I28" s="13" t="s">
        <v>392</v>
      </c>
      <c r="J28" s="5" t="s">
        <v>393</v>
      </c>
      <c r="K28" s="2">
        <v>37</v>
      </c>
      <c r="L28" s="2"/>
      <c r="M28" s="2"/>
      <c r="N28" s="2"/>
      <c r="O28" s="2"/>
    </row>
    <row r="29" spans="1:15">
      <c r="A29" s="13" t="s">
        <v>235</v>
      </c>
      <c r="B29" s="7" t="s">
        <v>241</v>
      </c>
      <c r="C29" s="2">
        <v>2</v>
      </c>
      <c r="D29" s="2"/>
      <c r="E29" s="2"/>
      <c r="F29" s="2"/>
      <c r="G29" s="2"/>
      <c r="I29" s="13" t="s">
        <v>395</v>
      </c>
      <c r="J29" s="5" t="s">
        <v>396</v>
      </c>
      <c r="K29" s="2">
        <v>40</v>
      </c>
      <c r="L29" s="2"/>
      <c r="M29" s="2"/>
      <c r="N29" s="2">
        <v>1</v>
      </c>
      <c r="O29" s="2"/>
    </row>
    <row r="30" spans="1:15">
      <c r="A30" s="13" t="s">
        <v>236</v>
      </c>
      <c r="B30" s="7" t="s">
        <v>240</v>
      </c>
      <c r="C30" s="2">
        <v>2</v>
      </c>
      <c r="D30" s="2"/>
      <c r="E30" s="2"/>
      <c r="F30" s="2"/>
      <c r="G30" s="2"/>
      <c r="I30" s="13" t="s">
        <v>445</v>
      </c>
      <c r="J30" s="5" t="s">
        <v>446</v>
      </c>
      <c r="K30" s="2">
        <v>40</v>
      </c>
      <c r="L30" s="2"/>
      <c r="M30" s="2"/>
      <c r="N30" s="2">
        <v>1</v>
      </c>
      <c r="O30" s="2"/>
    </row>
    <row r="31" spans="1:15">
      <c r="A31" s="13" t="s">
        <v>237</v>
      </c>
      <c r="B31" s="7" t="s">
        <v>239</v>
      </c>
      <c r="C31" s="2">
        <v>2</v>
      </c>
      <c r="D31" s="2"/>
      <c r="E31" s="2"/>
      <c r="F31" s="2"/>
      <c r="G31" s="2"/>
      <c r="I31" s="13" t="s">
        <v>663</v>
      </c>
      <c r="J31" s="5" t="s">
        <v>548</v>
      </c>
      <c r="K31" s="2">
        <v>39</v>
      </c>
      <c r="L31" s="2"/>
      <c r="M31" s="2"/>
      <c r="N31" s="2"/>
      <c r="O31" s="2"/>
    </row>
    <row r="32" spans="1:15">
      <c r="A32" s="13" t="s">
        <v>410</v>
      </c>
      <c r="B32" s="7" t="s">
        <v>238</v>
      </c>
      <c r="C32" s="2">
        <v>2</v>
      </c>
      <c r="D32" s="2"/>
      <c r="E32" s="2"/>
      <c r="F32" s="2"/>
      <c r="G32" s="2"/>
      <c r="I32" s="13" t="s">
        <v>539</v>
      </c>
      <c r="J32" s="5" t="s">
        <v>549</v>
      </c>
      <c r="K32" s="2">
        <v>40</v>
      </c>
      <c r="L32" s="2">
        <v>2</v>
      </c>
      <c r="M32" s="2"/>
      <c r="N32" s="2"/>
      <c r="O32" s="2"/>
    </row>
    <row r="33" spans="1:18" ht="13" thickBot="1">
      <c r="A33" s="13" t="s">
        <v>411</v>
      </c>
      <c r="B33" s="7" t="s">
        <v>161</v>
      </c>
      <c r="C33" s="2">
        <v>2</v>
      </c>
      <c r="D33" s="2"/>
      <c r="E33" s="2"/>
      <c r="F33" s="2"/>
      <c r="G33" s="2"/>
      <c r="I33" s="30" t="s">
        <v>664</v>
      </c>
      <c r="J33" s="92" t="s">
        <v>629</v>
      </c>
      <c r="K33" s="3">
        <v>41</v>
      </c>
      <c r="L33" s="3"/>
      <c r="M33" s="3"/>
      <c r="N33" s="3"/>
      <c r="O33" s="3">
        <v>1</v>
      </c>
    </row>
    <row r="34" spans="1:18">
      <c r="A34" s="13" t="s">
        <v>121</v>
      </c>
      <c r="B34" s="7" t="s">
        <v>160</v>
      </c>
      <c r="C34" s="2">
        <v>3</v>
      </c>
      <c r="D34" s="2"/>
      <c r="E34" s="2"/>
      <c r="F34" s="2"/>
      <c r="G34" s="2"/>
    </row>
    <row r="36" spans="1:18" ht="12.75" customHeight="1">
      <c r="A36" s="189" t="s">
        <v>442</v>
      </c>
      <c r="B36" s="189"/>
      <c r="C36" s="189"/>
      <c r="D36" s="189"/>
      <c r="E36" s="189"/>
      <c r="F36" s="189"/>
      <c r="G36" s="189"/>
      <c r="H36" s="189"/>
      <c r="I36" s="189"/>
      <c r="J36" s="189"/>
      <c r="K36" s="189"/>
      <c r="L36" s="189"/>
      <c r="M36" s="189"/>
      <c r="N36" s="189"/>
      <c r="O36" s="189"/>
    </row>
    <row r="37" spans="1:18">
      <c r="A37" s="189"/>
      <c r="B37" s="189"/>
      <c r="C37" s="189"/>
      <c r="D37" s="189"/>
      <c r="E37" s="189"/>
      <c r="F37" s="189"/>
      <c r="G37" s="189"/>
      <c r="H37" s="189"/>
      <c r="I37" s="189"/>
      <c r="J37" s="189"/>
      <c r="K37" s="189"/>
      <c r="L37" s="189"/>
      <c r="M37" s="189"/>
      <c r="N37" s="189"/>
      <c r="O37" s="189"/>
    </row>
    <row r="38" spans="1:18">
      <c r="A38" s="189"/>
      <c r="B38" s="189"/>
      <c r="C38" s="189"/>
      <c r="D38" s="189"/>
      <c r="E38" s="189"/>
      <c r="F38" s="189"/>
      <c r="G38" s="189"/>
      <c r="H38" s="189"/>
      <c r="I38" s="189"/>
      <c r="J38" s="189"/>
      <c r="K38" s="189"/>
      <c r="L38" s="189"/>
      <c r="M38" s="189"/>
      <c r="N38" s="189"/>
      <c r="O38" s="189"/>
    </row>
    <row r="40" spans="1:18">
      <c r="B40" s="91"/>
      <c r="C40" s="91"/>
      <c r="D40" s="91"/>
      <c r="E40" s="91"/>
    </row>
    <row r="41" spans="1:18" ht="12.75" customHeight="1">
      <c r="A41" s="162" t="s">
        <v>0</v>
      </c>
      <c r="B41" s="162"/>
      <c r="C41" s="162"/>
      <c r="D41" s="162"/>
      <c r="E41" s="162"/>
      <c r="F41" s="162"/>
      <c r="G41" s="162"/>
      <c r="H41" s="162"/>
      <c r="I41" s="162"/>
      <c r="J41" s="162"/>
      <c r="K41" s="162"/>
      <c r="L41" s="162"/>
      <c r="M41" s="162"/>
      <c r="N41" s="162"/>
      <c r="O41" s="162"/>
    </row>
    <row r="42" spans="1:18">
      <c r="A42" s="162"/>
      <c r="B42" s="162"/>
      <c r="C42" s="162"/>
      <c r="D42" s="162"/>
      <c r="E42" s="162"/>
      <c r="F42" s="162"/>
      <c r="G42" s="162"/>
      <c r="H42" s="162"/>
      <c r="I42" s="162"/>
      <c r="J42" s="162"/>
      <c r="K42" s="162"/>
      <c r="L42" s="162"/>
      <c r="M42" s="162"/>
      <c r="N42" s="162"/>
      <c r="O42" s="162"/>
    </row>
    <row r="43" spans="1:18" ht="3" customHeight="1">
      <c r="A43" s="162"/>
      <c r="B43" s="162"/>
      <c r="C43" s="162"/>
      <c r="D43" s="162"/>
      <c r="E43" s="162"/>
      <c r="F43" s="162"/>
      <c r="G43" s="162"/>
      <c r="H43" s="162"/>
      <c r="I43" s="162"/>
      <c r="J43" s="162"/>
      <c r="K43" s="162"/>
      <c r="L43" s="162"/>
      <c r="M43" s="162"/>
      <c r="N43" s="162"/>
      <c r="O43" s="162"/>
    </row>
    <row r="44" spans="1:18" ht="12.75" customHeight="1">
      <c r="A44" s="162" t="s">
        <v>561</v>
      </c>
      <c r="B44" s="162"/>
      <c r="C44" s="162"/>
      <c r="D44" s="162"/>
      <c r="E44" s="162"/>
      <c r="F44" s="162"/>
      <c r="G44" s="162"/>
      <c r="H44" s="162"/>
      <c r="I44" s="162"/>
      <c r="J44" s="162"/>
      <c r="K44" s="162"/>
      <c r="L44" s="162"/>
      <c r="M44" s="162"/>
      <c r="N44" s="162"/>
      <c r="O44" s="162"/>
    </row>
    <row r="45" spans="1:18" ht="3" customHeight="1">
      <c r="A45" s="162"/>
      <c r="B45" s="162"/>
      <c r="C45" s="162"/>
      <c r="D45" s="162"/>
      <c r="E45" s="162"/>
      <c r="F45" s="162"/>
      <c r="G45" s="162"/>
      <c r="H45" s="162"/>
      <c r="I45" s="162"/>
      <c r="J45" s="162"/>
      <c r="K45" s="162"/>
      <c r="L45" s="162"/>
      <c r="M45" s="162"/>
      <c r="N45" s="162"/>
      <c r="O45" s="162"/>
      <c r="Q45" s="78"/>
      <c r="R45" s="74"/>
    </row>
    <row r="46" spans="1:18" ht="12.75" customHeight="1">
      <c r="A46" s="162" t="s">
        <v>635</v>
      </c>
      <c r="B46" s="162"/>
      <c r="C46" s="162"/>
      <c r="D46" s="162"/>
      <c r="E46" s="162"/>
      <c r="F46" s="162"/>
      <c r="G46" s="162"/>
      <c r="H46" s="162"/>
      <c r="I46" s="162"/>
      <c r="J46" s="162"/>
      <c r="K46" s="162"/>
      <c r="L46" s="162"/>
      <c r="M46" s="162"/>
      <c r="N46" s="162"/>
      <c r="O46" s="162"/>
      <c r="Q46" s="78"/>
    </row>
    <row r="47" spans="1:18" ht="12.75" customHeight="1">
      <c r="A47" s="162"/>
      <c r="B47" s="162"/>
      <c r="C47" s="162"/>
      <c r="D47" s="162"/>
      <c r="E47" s="162"/>
      <c r="F47" s="162"/>
      <c r="G47" s="162"/>
      <c r="H47" s="162"/>
      <c r="I47" s="162"/>
      <c r="J47" s="162"/>
      <c r="K47" s="162"/>
      <c r="L47" s="162"/>
      <c r="M47" s="162"/>
      <c r="N47" s="162"/>
      <c r="O47" s="162"/>
      <c r="Q47" s="74"/>
      <c r="R47" s="74"/>
    </row>
    <row r="48" spans="1:18" ht="2.25" customHeight="1">
      <c r="A48" s="162"/>
      <c r="B48" s="162"/>
      <c r="C48" s="162"/>
      <c r="D48" s="162"/>
      <c r="E48" s="162"/>
      <c r="F48" s="162"/>
      <c r="G48" s="162"/>
      <c r="H48" s="162"/>
      <c r="I48" s="162"/>
      <c r="J48" s="162"/>
      <c r="K48" s="162"/>
      <c r="L48" s="162"/>
      <c r="M48" s="162"/>
      <c r="N48" s="162"/>
      <c r="O48" s="162"/>
    </row>
    <row r="49" spans="1:20" ht="12.75" customHeight="1">
      <c r="A49" s="162" t="s">
        <v>665</v>
      </c>
      <c r="B49" s="162"/>
      <c r="C49" s="162"/>
      <c r="D49" s="162"/>
      <c r="E49" s="162"/>
      <c r="F49" s="162"/>
      <c r="G49" s="162"/>
      <c r="H49" s="162"/>
      <c r="I49" s="162"/>
      <c r="J49" s="162"/>
      <c r="K49" s="162"/>
      <c r="L49" s="162"/>
      <c r="M49" s="162"/>
      <c r="N49" s="162"/>
      <c r="O49" s="162"/>
      <c r="Q49" s="74"/>
      <c r="R49" s="74"/>
    </row>
    <row r="50" spans="1:20" ht="12.75" customHeight="1">
      <c r="A50" s="162"/>
      <c r="B50" s="162"/>
      <c r="C50" s="162"/>
      <c r="D50" s="162"/>
      <c r="E50" s="162"/>
      <c r="F50" s="162"/>
      <c r="G50" s="162"/>
      <c r="H50" s="162"/>
      <c r="I50" s="162"/>
      <c r="J50" s="162"/>
      <c r="K50" s="162"/>
      <c r="L50" s="162"/>
      <c r="M50" s="162"/>
      <c r="N50" s="162"/>
      <c r="O50" s="162"/>
      <c r="Q50" s="75"/>
      <c r="R50" s="75"/>
    </row>
    <row r="51" spans="1:20">
      <c r="A51" s="162"/>
      <c r="B51" s="162"/>
      <c r="C51" s="162"/>
      <c r="D51" s="162"/>
      <c r="E51" s="162"/>
      <c r="F51" s="162"/>
      <c r="G51" s="162"/>
      <c r="H51" s="162"/>
      <c r="I51" s="162"/>
      <c r="J51" s="162"/>
      <c r="K51" s="162"/>
      <c r="L51" s="162"/>
      <c r="M51" s="162"/>
      <c r="N51" s="162"/>
      <c r="O51" s="162"/>
    </row>
    <row r="52" spans="1:20">
      <c r="A52" s="162"/>
      <c r="B52" s="162"/>
      <c r="C52" s="162"/>
      <c r="D52" s="162"/>
      <c r="E52" s="162"/>
      <c r="F52" s="162"/>
      <c r="G52" s="162"/>
      <c r="H52" s="162"/>
      <c r="I52" s="162"/>
      <c r="J52" s="162"/>
      <c r="K52" s="162"/>
      <c r="L52" s="162"/>
      <c r="M52" s="162"/>
      <c r="N52" s="162"/>
      <c r="O52" s="162"/>
    </row>
    <row r="53" spans="1:20" ht="2.25" customHeight="1">
      <c r="A53" s="162"/>
      <c r="B53" s="162"/>
      <c r="C53" s="162"/>
      <c r="D53" s="162"/>
      <c r="E53" s="162"/>
      <c r="F53" s="162"/>
      <c r="G53" s="162"/>
      <c r="H53" s="162"/>
      <c r="I53" s="162"/>
      <c r="J53" s="162"/>
      <c r="K53" s="162"/>
      <c r="L53" s="162"/>
      <c r="M53" s="162"/>
      <c r="N53" s="162"/>
      <c r="O53" s="162"/>
      <c r="P53" s="91"/>
    </row>
    <row r="54" spans="1:20" ht="12.75" hidden="1" customHeight="1">
      <c r="A54" s="162"/>
      <c r="B54" s="162"/>
      <c r="C54" s="162"/>
      <c r="D54" s="162"/>
      <c r="E54" s="162"/>
      <c r="F54" s="162"/>
      <c r="G54" s="162"/>
      <c r="H54" s="162"/>
      <c r="I54" s="162"/>
      <c r="J54" s="162"/>
      <c r="K54" s="162"/>
      <c r="L54" s="162"/>
      <c r="M54" s="162"/>
      <c r="N54" s="162"/>
      <c r="O54" s="162"/>
      <c r="P54" s="91"/>
    </row>
    <row r="55" spans="1:20" ht="12.75" customHeight="1">
      <c r="M55" s="78"/>
      <c r="N55" s="78"/>
      <c r="O55" s="78"/>
      <c r="P55" s="78"/>
    </row>
    <row r="56" spans="1:20" ht="12.75" customHeight="1">
      <c r="M56" s="78"/>
      <c r="N56" s="78"/>
      <c r="O56" s="78"/>
      <c r="P56" s="78"/>
    </row>
    <row r="57" spans="1:20" ht="12.75" customHeight="1">
      <c r="M57" s="91"/>
      <c r="N57" s="91"/>
      <c r="O57" s="91"/>
      <c r="P57" s="91"/>
    </row>
    <row r="58" spans="1:20" ht="12.75" customHeight="1">
      <c r="M58" s="91"/>
      <c r="N58" s="91"/>
      <c r="O58" s="91"/>
      <c r="P58" s="91"/>
    </row>
    <row r="59" spans="1:20" ht="12.75" customHeight="1">
      <c r="M59" s="91"/>
      <c r="N59" s="91"/>
      <c r="O59" s="91"/>
      <c r="P59" s="91"/>
    </row>
    <row r="60" spans="1:20" ht="12.75" customHeight="1">
      <c r="M60" s="91"/>
      <c r="N60" s="91"/>
      <c r="O60" s="91"/>
      <c r="P60" s="91"/>
      <c r="Q60" s="91"/>
      <c r="R60" s="91"/>
      <c r="S60" s="91"/>
      <c r="T60" s="91"/>
    </row>
    <row r="61" spans="1:20" ht="14.25" customHeight="1">
      <c r="M61" s="91"/>
      <c r="N61" s="91"/>
      <c r="O61" s="91"/>
      <c r="P61" s="91"/>
      <c r="Q61" s="91"/>
      <c r="R61" s="91"/>
      <c r="S61" s="91"/>
      <c r="T61" s="91"/>
    </row>
    <row r="62" spans="1:20">
      <c r="M62" s="91"/>
      <c r="N62" s="91"/>
      <c r="O62" s="91"/>
      <c r="P62" s="91"/>
      <c r="Q62" s="91"/>
      <c r="R62" s="91"/>
      <c r="S62" s="91"/>
      <c r="T62" s="91"/>
    </row>
    <row r="63" spans="1:20">
      <c r="P63" s="91"/>
      <c r="Q63" s="91"/>
      <c r="R63" s="91"/>
      <c r="S63" s="91"/>
      <c r="T63" s="91"/>
    </row>
    <row r="64" spans="1:20" ht="12.75" customHeight="1"/>
    <row r="65" spans="1:7" ht="12.75" customHeight="1"/>
    <row r="70" spans="1:7">
      <c r="A70" s="91"/>
      <c r="B70" s="91"/>
      <c r="C70" s="91"/>
      <c r="D70" s="91"/>
      <c r="E70" s="91"/>
      <c r="F70" s="91"/>
      <c r="G70" s="91"/>
    </row>
    <row r="71" spans="1:7">
      <c r="A71" s="91"/>
      <c r="B71" s="91"/>
      <c r="C71" s="91"/>
      <c r="D71" s="91"/>
      <c r="E71" s="91"/>
      <c r="F71" s="91"/>
      <c r="G71" s="91"/>
    </row>
    <row r="72" spans="1:7">
      <c r="A72" s="91"/>
      <c r="B72" s="91"/>
      <c r="C72" s="91"/>
      <c r="D72" s="91"/>
      <c r="E72" s="91"/>
      <c r="F72" s="91"/>
      <c r="G72" s="91"/>
    </row>
    <row r="73" spans="1:7">
      <c r="A73" s="74"/>
      <c r="B73" s="74"/>
      <c r="C73" s="74"/>
      <c r="D73" s="74"/>
      <c r="E73" s="74"/>
      <c r="F73" s="74"/>
      <c r="G73" s="74"/>
    </row>
    <row r="74" spans="1:7">
      <c r="A74" s="74"/>
      <c r="B74" s="74"/>
      <c r="C74" s="74"/>
      <c r="D74" s="74"/>
      <c r="E74" s="74"/>
      <c r="F74" s="74"/>
      <c r="G74" s="74"/>
    </row>
    <row r="75" spans="1:7">
      <c r="A75" s="74"/>
      <c r="B75" s="74"/>
      <c r="C75" s="74"/>
      <c r="D75" s="74"/>
      <c r="E75" s="74"/>
      <c r="F75" s="74"/>
      <c r="G75" s="74"/>
    </row>
    <row r="76" spans="1:7">
      <c r="A76" s="74"/>
      <c r="B76" s="74"/>
      <c r="C76" s="74"/>
      <c r="D76" s="74"/>
      <c r="E76" s="74"/>
      <c r="F76" s="74"/>
      <c r="G76" s="74"/>
    </row>
    <row r="77" spans="1:7">
      <c r="A77" s="74"/>
      <c r="B77" s="74"/>
      <c r="C77" s="74"/>
      <c r="D77" s="74"/>
      <c r="E77" s="74"/>
      <c r="F77" s="74"/>
      <c r="G77" s="74"/>
    </row>
    <row r="78" spans="1:7">
      <c r="A78" s="74"/>
      <c r="B78" s="74"/>
      <c r="C78" s="74"/>
      <c r="D78" s="74"/>
      <c r="E78" s="74"/>
      <c r="F78" s="74"/>
      <c r="G78" s="74"/>
    </row>
    <row r="79" spans="1:7">
      <c r="A79" s="74"/>
      <c r="B79" s="74"/>
      <c r="C79" s="74"/>
      <c r="D79" s="74"/>
      <c r="E79" s="74"/>
      <c r="F79" s="74"/>
      <c r="G79" s="74"/>
    </row>
    <row r="80" spans="1:7">
      <c r="A80" s="74"/>
      <c r="B80" s="74"/>
      <c r="C80" s="74"/>
      <c r="D80" s="74"/>
      <c r="E80" s="74"/>
      <c r="F80" s="74"/>
      <c r="G80" s="74"/>
    </row>
    <row r="81" spans="1:7" ht="81.75" customHeight="1">
      <c r="A81" s="74"/>
      <c r="B81" s="74"/>
      <c r="C81" s="74"/>
      <c r="D81" s="74"/>
      <c r="E81" s="74"/>
      <c r="F81" s="74"/>
      <c r="G81" s="74"/>
    </row>
  </sheetData>
  <mergeCells count="12">
    <mergeCell ref="F3:G3"/>
    <mergeCell ref="K3:L3"/>
    <mergeCell ref="A49:O54"/>
    <mergeCell ref="B1:O1"/>
    <mergeCell ref="N3:O3"/>
    <mergeCell ref="I4:J4"/>
    <mergeCell ref="A36:O38"/>
    <mergeCell ref="A41:O43"/>
    <mergeCell ref="A44:O45"/>
    <mergeCell ref="A46:O48"/>
    <mergeCell ref="A4:B4"/>
    <mergeCell ref="C3:D3"/>
  </mergeCells>
  <phoneticPr fontId="0" type="noConversion"/>
  <pageMargins left="0.75" right="0.75" top="1" bottom="1" header="0.5" footer="0.5"/>
  <pageSetup scale="87"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legacyDrawingHF r:id="rId1"/>
  <extLst>
    <ext xmlns:mx="http://schemas.microsoft.com/office/mac/excel/2008/main" uri="{64002731-A6B0-56B0-2670-7721B7C09600}">
      <mx:PLV Mode="1"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P53"/>
  <sheetViews>
    <sheetView view="pageLayout" zoomScaleSheetLayoutView="100" workbookViewId="0">
      <selection activeCell="H57" sqref="H57"/>
    </sheetView>
  </sheetViews>
  <sheetFormatPr baseColWidth="10" defaultColWidth="8.83203125" defaultRowHeight="12" x14ac:dyDescent="0"/>
  <cols>
    <col min="1" max="1" width="11.1640625" bestFit="1" customWidth="1"/>
    <col min="2" max="2" width="7.1640625" bestFit="1" customWidth="1"/>
    <col min="3" max="4" width="4.6640625" customWidth="1"/>
    <col min="5" max="5" width="1.83203125" customWidth="1"/>
    <col min="6" max="7" width="4.6640625" customWidth="1"/>
    <col min="8" max="8" width="5.1640625" customWidth="1"/>
    <col min="10" max="10" width="7.1640625" bestFit="1" customWidth="1"/>
    <col min="11" max="12" width="4.6640625" customWidth="1"/>
    <col min="13" max="13" width="1.83203125" customWidth="1"/>
    <col min="14" max="15" width="4.6640625" customWidth="1"/>
  </cols>
  <sheetData>
    <row r="1" spans="1:16">
      <c r="A1" s="8" t="s">
        <v>265</v>
      </c>
      <c r="B1" s="160" t="s">
        <v>743</v>
      </c>
      <c r="C1" s="160"/>
      <c r="D1" s="160"/>
      <c r="E1" s="160"/>
      <c r="F1" s="160"/>
      <c r="G1" s="160"/>
      <c r="H1" s="160"/>
      <c r="I1" s="160"/>
      <c r="J1" s="160"/>
      <c r="K1" s="160"/>
      <c r="L1" s="160"/>
      <c r="M1" s="160"/>
      <c r="N1" s="160"/>
      <c r="O1" s="160"/>
    </row>
    <row r="2" spans="1:16" ht="13" thickBot="1">
      <c r="A2" s="8"/>
      <c r="B2" s="8"/>
      <c r="C2" s="8"/>
      <c r="D2" s="8"/>
      <c r="E2" s="8"/>
      <c r="F2" s="8"/>
      <c r="G2" s="8"/>
      <c r="H2" s="27"/>
      <c r="I2" s="8"/>
      <c r="J2" s="8"/>
      <c r="K2" s="8"/>
      <c r="L2" s="8"/>
      <c r="M2" s="8"/>
      <c r="N2" s="8"/>
      <c r="O2" s="8"/>
    </row>
    <row r="3" spans="1:16">
      <c r="A3" s="147"/>
      <c r="B3" s="148"/>
      <c r="C3" s="185" t="s">
        <v>215</v>
      </c>
      <c r="D3" s="185"/>
      <c r="E3" s="148"/>
      <c r="F3" s="185" t="s">
        <v>216</v>
      </c>
      <c r="G3" s="185"/>
      <c r="H3" s="37"/>
      <c r="I3" s="147"/>
      <c r="J3" s="148"/>
      <c r="K3" s="185" t="s">
        <v>215</v>
      </c>
      <c r="L3" s="185"/>
      <c r="M3" s="148"/>
      <c r="N3" s="185" t="s">
        <v>216</v>
      </c>
      <c r="O3" s="185"/>
    </row>
    <row r="4" spans="1:16">
      <c r="A4" s="198" t="s">
        <v>107</v>
      </c>
      <c r="B4" s="198"/>
      <c r="C4" s="23" t="s">
        <v>102</v>
      </c>
      <c r="D4" s="23" t="s">
        <v>103</v>
      </c>
      <c r="E4" s="150"/>
      <c r="F4" s="23" t="s">
        <v>102</v>
      </c>
      <c r="G4" s="23" t="s">
        <v>103</v>
      </c>
      <c r="H4" s="82"/>
      <c r="I4" s="198" t="s">
        <v>107</v>
      </c>
      <c r="J4" s="198"/>
      <c r="K4" s="23" t="s">
        <v>102</v>
      </c>
      <c r="L4" s="23" t="s">
        <v>103</v>
      </c>
      <c r="M4" s="150"/>
      <c r="N4" s="23" t="s">
        <v>102</v>
      </c>
      <c r="O4" s="23" t="s">
        <v>103</v>
      </c>
    </row>
    <row r="5" spans="1:16">
      <c r="A5" s="13" t="s">
        <v>267</v>
      </c>
      <c r="B5" s="7" t="s">
        <v>742</v>
      </c>
      <c r="C5" s="42"/>
      <c r="D5" s="42"/>
      <c r="E5" s="42"/>
      <c r="F5" s="42"/>
      <c r="G5" s="42"/>
      <c r="H5" s="7"/>
      <c r="I5" s="13" t="s">
        <v>123</v>
      </c>
      <c r="J5" s="7" t="s">
        <v>158</v>
      </c>
      <c r="K5" s="25">
        <v>2</v>
      </c>
      <c r="L5" s="25"/>
      <c r="M5" s="42"/>
      <c r="N5" s="25"/>
      <c r="O5" s="25">
        <v>1</v>
      </c>
      <c r="P5" s="152"/>
    </row>
    <row r="6" spans="1:16">
      <c r="A6" s="13" t="s">
        <v>268</v>
      </c>
      <c r="B6" s="7" t="s">
        <v>741</v>
      </c>
      <c r="C6" s="42"/>
      <c r="D6" s="42"/>
      <c r="E6" s="42"/>
      <c r="F6" s="42"/>
      <c r="G6" s="42"/>
      <c r="H6" s="7"/>
      <c r="I6" s="13" t="s">
        <v>124</v>
      </c>
      <c r="J6" s="7" t="s">
        <v>157</v>
      </c>
      <c r="K6" s="25">
        <v>2</v>
      </c>
      <c r="L6" s="25"/>
      <c r="M6" s="42"/>
      <c r="N6" s="25"/>
      <c r="O6" s="25">
        <v>1</v>
      </c>
      <c r="P6" s="152"/>
    </row>
    <row r="7" spans="1:16">
      <c r="A7" s="13" t="s">
        <v>269</v>
      </c>
      <c r="B7" s="7" t="s">
        <v>740</v>
      </c>
      <c r="C7" s="42"/>
      <c r="D7" s="42"/>
      <c r="E7" s="42"/>
      <c r="F7" s="42"/>
      <c r="G7" s="42"/>
      <c r="H7" s="7"/>
      <c r="I7" s="13" t="s">
        <v>125</v>
      </c>
      <c r="J7" s="7" t="s">
        <v>156</v>
      </c>
      <c r="K7" s="25">
        <v>1</v>
      </c>
      <c r="L7" s="25"/>
      <c r="M7" s="42"/>
      <c r="N7" s="25">
        <v>1</v>
      </c>
      <c r="O7" s="25">
        <v>1</v>
      </c>
      <c r="P7" s="152"/>
    </row>
    <row r="8" spans="1:16">
      <c r="A8" s="13" t="s">
        <v>270</v>
      </c>
      <c r="B8" s="7" t="s">
        <v>739</v>
      </c>
      <c r="C8" s="42"/>
      <c r="D8" s="42"/>
      <c r="E8" s="42"/>
      <c r="F8" s="42"/>
      <c r="G8" s="42"/>
      <c r="H8" s="7"/>
      <c r="I8" s="13" t="s">
        <v>126</v>
      </c>
      <c r="J8" s="7" t="s">
        <v>155</v>
      </c>
      <c r="K8" s="25">
        <v>2</v>
      </c>
      <c r="L8" s="25"/>
      <c r="M8" s="42"/>
      <c r="N8" s="25">
        <v>1</v>
      </c>
      <c r="O8" s="25">
        <v>1</v>
      </c>
      <c r="P8" s="152"/>
    </row>
    <row r="9" spans="1:16">
      <c r="A9" s="13" t="s">
        <v>420</v>
      </c>
      <c r="B9" s="7" t="s">
        <v>738</v>
      </c>
      <c r="C9" s="42"/>
      <c r="D9" s="42"/>
      <c r="E9" s="42"/>
      <c r="F9" s="42"/>
      <c r="G9" s="42"/>
      <c r="H9" s="7"/>
      <c r="I9" s="13" t="s">
        <v>127</v>
      </c>
      <c r="J9" s="7" t="s">
        <v>154</v>
      </c>
      <c r="K9" s="25">
        <v>2</v>
      </c>
      <c r="L9" s="25"/>
      <c r="M9" s="42"/>
      <c r="N9" s="25">
        <v>1</v>
      </c>
      <c r="O9" s="25">
        <v>1</v>
      </c>
      <c r="P9" s="152"/>
    </row>
    <row r="10" spans="1:16">
      <c r="A10" s="13" t="s">
        <v>421</v>
      </c>
      <c r="B10" s="7" t="s">
        <v>278</v>
      </c>
      <c r="C10" s="42"/>
      <c r="D10" s="42"/>
      <c r="E10" s="42"/>
      <c r="F10" s="42"/>
      <c r="G10" s="42"/>
      <c r="H10" s="7"/>
      <c r="I10" s="13" t="s">
        <v>128</v>
      </c>
      <c r="J10" s="7" t="s">
        <v>153</v>
      </c>
      <c r="K10" s="25">
        <v>2</v>
      </c>
      <c r="L10" s="25"/>
      <c r="M10" s="42"/>
      <c r="N10" s="25">
        <v>1</v>
      </c>
      <c r="O10" s="25">
        <v>1</v>
      </c>
      <c r="P10" s="152"/>
    </row>
    <row r="11" spans="1:16">
      <c r="A11" s="13" t="s">
        <v>271</v>
      </c>
      <c r="B11" s="7" t="s">
        <v>279</v>
      </c>
      <c r="C11" s="42"/>
      <c r="D11" s="42"/>
      <c r="E11" s="42"/>
      <c r="F11" s="42"/>
      <c r="G11" s="42"/>
      <c r="H11" s="7"/>
      <c r="I11" s="13" t="s">
        <v>412</v>
      </c>
      <c r="J11" s="7" t="s">
        <v>152</v>
      </c>
      <c r="K11" s="25">
        <v>2</v>
      </c>
      <c r="L11" s="25"/>
      <c r="M11" s="42"/>
      <c r="N11" s="25">
        <v>1</v>
      </c>
      <c r="O11" s="25">
        <v>1</v>
      </c>
      <c r="P11" s="152"/>
    </row>
    <row r="12" spans="1:16">
      <c r="A12" s="13" t="s">
        <v>272</v>
      </c>
      <c r="B12" s="7" t="s">
        <v>280</v>
      </c>
      <c r="C12" s="42"/>
      <c r="D12" s="42"/>
      <c r="E12" s="42"/>
      <c r="F12" s="42"/>
      <c r="G12" s="42"/>
      <c r="H12" s="7"/>
      <c r="I12" s="13" t="s">
        <v>413</v>
      </c>
      <c r="J12" s="7" t="s">
        <v>151</v>
      </c>
      <c r="K12" s="25">
        <v>2</v>
      </c>
      <c r="L12" s="25"/>
      <c r="M12" s="42"/>
      <c r="N12" s="25">
        <v>1</v>
      </c>
      <c r="O12" s="25">
        <v>1</v>
      </c>
      <c r="P12" s="152"/>
    </row>
    <row r="13" spans="1:16">
      <c r="A13" s="13" t="s">
        <v>273</v>
      </c>
      <c r="B13" s="7" t="s">
        <v>281</v>
      </c>
      <c r="C13" s="42"/>
      <c r="D13" s="42"/>
      <c r="E13" s="42"/>
      <c r="F13" s="42"/>
      <c r="G13" s="42"/>
      <c r="H13" s="7"/>
      <c r="I13" s="13" t="s">
        <v>129</v>
      </c>
      <c r="J13" s="7" t="s">
        <v>150</v>
      </c>
      <c r="K13" s="25">
        <v>3</v>
      </c>
      <c r="L13" s="25"/>
      <c r="M13" s="42"/>
      <c r="N13" s="25">
        <v>1</v>
      </c>
      <c r="O13" s="25">
        <v>1</v>
      </c>
      <c r="P13" s="152"/>
    </row>
    <row r="14" spans="1:16">
      <c r="A14" s="13" t="s">
        <v>274</v>
      </c>
      <c r="B14" s="7" t="s">
        <v>282</v>
      </c>
      <c r="C14" s="42"/>
      <c r="D14" s="42"/>
      <c r="E14" s="42"/>
      <c r="F14" s="42"/>
      <c r="G14" s="42"/>
      <c r="H14" s="7"/>
      <c r="I14" s="13" t="s">
        <v>130</v>
      </c>
      <c r="J14" s="7" t="s">
        <v>149</v>
      </c>
      <c r="K14" s="25">
        <v>2</v>
      </c>
      <c r="L14" s="25"/>
      <c r="M14" s="42"/>
      <c r="N14" s="25">
        <v>2</v>
      </c>
      <c r="O14" s="25">
        <v>1</v>
      </c>
      <c r="P14" s="152"/>
    </row>
    <row r="15" spans="1:16">
      <c r="A15" s="13" t="s">
        <v>275</v>
      </c>
      <c r="B15" s="7" t="s">
        <v>283</v>
      </c>
      <c r="C15" s="42"/>
      <c r="D15" s="42"/>
      <c r="E15" s="42"/>
      <c r="F15" s="42"/>
      <c r="G15" s="42"/>
      <c r="H15" s="7"/>
      <c r="I15" s="13" t="s">
        <v>131</v>
      </c>
      <c r="J15" s="7" t="s">
        <v>148</v>
      </c>
      <c r="K15" s="25">
        <v>3</v>
      </c>
      <c r="L15" s="25"/>
      <c r="M15" s="42"/>
      <c r="N15" s="25">
        <v>2</v>
      </c>
      <c r="O15" s="25">
        <v>1</v>
      </c>
      <c r="P15" s="152"/>
    </row>
    <row r="16" spans="1:16">
      <c r="A16" s="13" t="s">
        <v>276</v>
      </c>
      <c r="B16" s="7" t="s">
        <v>284</v>
      </c>
      <c r="C16" s="42"/>
      <c r="D16" s="42"/>
      <c r="E16" s="42"/>
      <c r="F16" s="42"/>
      <c r="G16" s="42"/>
      <c r="H16" s="7"/>
      <c r="I16" s="13" t="s">
        <v>132</v>
      </c>
      <c r="J16" s="7" t="s">
        <v>147</v>
      </c>
      <c r="K16" s="25">
        <v>3</v>
      </c>
      <c r="L16" s="25"/>
      <c r="M16" s="42"/>
      <c r="N16" s="25">
        <v>2</v>
      </c>
      <c r="O16" s="25">
        <v>1</v>
      </c>
      <c r="P16" s="152"/>
    </row>
    <row r="17" spans="1:16">
      <c r="A17" s="13" t="s">
        <v>277</v>
      </c>
      <c r="B17" s="7" t="s">
        <v>285</v>
      </c>
      <c r="C17" s="42"/>
      <c r="D17" s="42"/>
      <c r="E17" s="42"/>
      <c r="F17" s="42"/>
      <c r="G17" s="42"/>
      <c r="H17" s="7"/>
      <c r="I17" s="13" t="s">
        <v>133</v>
      </c>
      <c r="J17" s="7" t="s">
        <v>146</v>
      </c>
      <c r="K17" s="25">
        <v>3</v>
      </c>
      <c r="L17" s="25"/>
      <c r="M17" s="42"/>
      <c r="N17" s="25">
        <v>2</v>
      </c>
      <c r="O17" s="25"/>
      <c r="P17" s="152"/>
    </row>
    <row r="18" spans="1:16">
      <c r="A18" s="13" t="s">
        <v>229</v>
      </c>
      <c r="B18" s="7" t="s">
        <v>249</v>
      </c>
      <c r="C18" s="42"/>
      <c r="D18" s="42"/>
      <c r="E18" s="42"/>
      <c r="F18" s="42"/>
      <c r="G18" s="42"/>
      <c r="H18" s="7"/>
      <c r="I18" s="13" t="s">
        <v>134</v>
      </c>
      <c r="J18" s="7" t="s">
        <v>145</v>
      </c>
      <c r="K18" s="25">
        <v>3</v>
      </c>
      <c r="L18" s="25"/>
      <c r="M18" s="42"/>
      <c r="N18" s="25">
        <v>2</v>
      </c>
      <c r="O18" s="25"/>
      <c r="P18" s="152"/>
    </row>
    <row r="19" spans="1:16">
      <c r="A19" s="13" t="s">
        <v>408</v>
      </c>
      <c r="B19" s="7" t="s">
        <v>248</v>
      </c>
      <c r="C19" s="42"/>
      <c r="D19" s="42"/>
      <c r="E19" s="42"/>
      <c r="F19" s="42"/>
      <c r="G19" s="42"/>
      <c r="H19" s="7"/>
      <c r="I19" s="13" t="s">
        <v>135</v>
      </c>
      <c r="J19" s="7" t="s">
        <v>144</v>
      </c>
      <c r="K19" s="25">
        <v>3</v>
      </c>
      <c r="L19" s="25">
        <v>1</v>
      </c>
      <c r="M19" s="42"/>
      <c r="N19" s="25">
        <v>2</v>
      </c>
      <c r="O19" s="25"/>
      <c r="P19" s="152"/>
    </row>
    <row r="20" spans="1:16">
      <c r="A20" s="13" t="s">
        <v>409</v>
      </c>
      <c r="B20" s="7" t="s">
        <v>247</v>
      </c>
      <c r="C20" s="42"/>
      <c r="D20" s="42"/>
      <c r="E20" s="42"/>
      <c r="F20" s="42"/>
      <c r="G20" s="42"/>
      <c r="H20" s="7"/>
      <c r="I20" s="13" t="s">
        <v>136</v>
      </c>
      <c r="J20" s="7" t="s">
        <v>143</v>
      </c>
      <c r="K20" s="25">
        <v>3</v>
      </c>
      <c r="L20" s="25">
        <v>1</v>
      </c>
      <c r="M20" s="42"/>
      <c r="N20" s="25">
        <v>3</v>
      </c>
      <c r="O20" s="25"/>
      <c r="P20" s="152"/>
    </row>
    <row r="21" spans="1:16">
      <c r="A21" s="13" t="s">
        <v>230</v>
      </c>
      <c r="B21" s="7" t="s">
        <v>246</v>
      </c>
      <c r="C21" s="42"/>
      <c r="D21" s="42"/>
      <c r="E21" s="42"/>
      <c r="F21" s="42"/>
      <c r="G21" s="42"/>
      <c r="H21" s="7"/>
      <c r="I21" s="13" t="s">
        <v>414</v>
      </c>
      <c r="J21" s="7" t="s">
        <v>142</v>
      </c>
      <c r="K21" s="25">
        <v>3</v>
      </c>
      <c r="L21" s="25"/>
      <c r="M21" s="42"/>
      <c r="N21" s="25">
        <v>2</v>
      </c>
      <c r="O21" s="25"/>
      <c r="P21" s="152"/>
    </row>
    <row r="22" spans="1:16">
      <c r="A22" s="13" t="s">
        <v>231</v>
      </c>
      <c r="B22" s="7" t="s">
        <v>245</v>
      </c>
      <c r="C22" s="42"/>
      <c r="D22" s="42"/>
      <c r="E22" s="42"/>
      <c r="F22" s="42"/>
      <c r="G22" s="42"/>
      <c r="H22" s="7"/>
      <c r="I22" s="13" t="s">
        <v>415</v>
      </c>
      <c r="J22" s="7" t="s">
        <v>141</v>
      </c>
      <c r="K22" s="25">
        <v>4</v>
      </c>
      <c r="L22" s="25">
        <v>1</v>
      </c>
      <c r="M22" s="42"/>
      <c r="N22" s="25">
        <v>2</v>
      </c>
      <c r="O22" s="25"/>
      <c r="P22" s="152"/>
    </row>
    <row r="23" spans="1:16">
      <c r="A23" s="13" t="s">
        <v>232</v>
      </c>
      <c r="B23" s="7" t="s">
        <v>244</v>
      </c>
      <c r="C23" s="42"/>
      <c r="D23" s="42"/>
      <c r="E23" s="42"/>
      <c r="F23" s="42"/>
      <c r="G23" s="42"/>
      <c r="H23" s="18"/>
      <c r="I23" s="13" t="s">
        <v>137</v>
      </c>
      <c r="J23" s="7" t="s">
        <v>140</v>
      </c>
      <c r="K23" s="25">
        <v>4</v>
      </c>
      <c r="L23" s="25">
        <v>1</v>
      </c>
      <c r="M23" s="42"/>
      <c r="N23" s="25">
        <v>2</v>
      </c>
      <c r="O23" s="25"/>
      <c r="P23" s="152"/>
    </row>
    <row r="24" spans="1:16">
      <c r="A24" s="13" t="s">
        <v>233</v>
      </c>
      <c r="B24" s="7" t="s">
        <v>243</v>
      </c>
      <c r="C24" s="42"/>
      <c r="D24" s="42"/>
      <c r="E24" s="42"/>
      <c r="F24" s="42"/>
      <c r="G24" s="42"/>
      <c r="H24" s="18"/>
      <c r="I24" s="13" t="s">
        <v>138</v>
      </c>
      <c r="J24" s="7" t="s">
        <v>139</v>
      </c>
      <c r="K24" s="25">
        <v>4</v>
      </c>
      <c r="L24" s="25">
        <v>1</v>
      </c>
      <c r="M24" s="42"/>
      <c r="N24" s="25">
        <v>2</v>
      </c>
      <c r="O24" s="25"/>
      <c r="P24" s="152"/>
    </row>
    <row r="25" spans="1:16">
      <c r="A25" s="13" t="s">
        <v>234</v>
      </c>
      <c r="B25" s="7" t="s">
        <v>242</v>
      </c>
      <c r="C25" s="42"/>
      <c r="D25" s="42"/>
      <c r="E25" s="42"/>
      <c r="F25" s="42"/>
      <c r="G25" s="42"/>
      <c r="H25" s="18"/>
      <c r="I25" s="13" t="s">
        <v>373</v>
      </c>
      <c r="J25" s="7" t="s">
        <v>374</v>
      </c>
      <c r="K25" s="25">
        <v>4</v>
      </c>
      <c r="L25" s="25"/>
      <c r="M25" s="42"/>
      <c r="N25" s="25">
        <v>2</v>
      </c>
      <c r="O25" s="25"/>
      <c r="P25" s="152"/>
    </row>
    <row r="26" spans="1:16">
      <c r="A26" s="13" t="s">
        <v>235</v>
      </c>
      <c r="B26" s="7" t="s">
        <v>241</v>
      </c>
      <c r="C26" s="42"/>
      <c r="D26" s="42"/>
      <c r="E26" s="42"/>
      <c r="F26" s="42"/>
      <c r="G26" s="42"/>
      <c r="H26" s="18"/>
      <c r="I26" s="13" t="s">
        <v>383</v>
      </c>
      <c r="J26" s="7" t="s">
        <v>377</v>
      </c>
      <c r="K26" s="25">
        <v>5</v>
      </c>
      <c r="L26" s="25"/>
      <c r="M26" s="42"/>
      <c r="N26" s="25">
        <v>2</v>
      </c>
      <c r="O26" s="25"/>
      <c r="P26" s="152"/>
    </row>
    <row r="27" spans="1:16">
      <c r="A27" s="13" t="s">
        <v>236</v>
      </c>
      <c r="B27" s="7" t="s">
        <v>240</v>
      </c>
      <c r="C27" s="42"/>
      <c r="D27" s="42"/>
      <c r="E27" s="42"/>
      <c r="F27" s="42"/>
      <c r="G27" s="42"/>
      <c r="H27" s="18"/>
      <c r="I27" s="13" t="s">
        <v>392</v>
      </c>
      <c r="J27" s="7" t="s">
        <v>393</v>
      </c>
      <c r="K27" s="25">
        <v>4</v>
      </c>
      <c r="L27" s="25"/>
      <c r="M27" s="42"/>
      <c r="N27" s="25">
        <v>2</v>
      </c>
      <c r="O27" s="25"/>
      <c r="P27" s="152"/>
    </row>
    <row r="28" spans="1:16">
      <c r="A28" s="13" t="s">
        <v>237</v>
      </c>
      <c r="B28" s="7" t="s">
        <v>239</v>
      </c>
      <c r="C28" s="42"/>
      <c r="D28" s="42"/>
      <c r="E28" s="42"/>
      <c r="F28" s="42"/>
      <c r="G28" s="42"/>
      <c r="H28" s="18"/>
      <c r="I28" s="13" t="s">
        <v>395</v>
      </c>
      <c r="J28" s="7" t="s">
        <v>396</v>
      </c>
      <c r="K28" s="25">
        <v>4</v>
      </c>
      <c r="L28" s="25">
        <v>1</v>
      </c>
      <c r="M28" s="42"/>
      <c r="N28" s="25">
        <v>2</v>
      </c>
      <c r="O28" s="25"/>
      <c r="P28" s="152"/>
    </row>
    <row r="29" spans="1:16">
      <c r="A29" s="13" t="s">
        <v>410</v>
      </c>
      <c r="B29" s="7" t="s">
        <v>238</v>
      </c>
      <c r="C29" s="42"/>
      <c r="D29" s="42"/>
      <c r="E29" s="42"/>
      <c r="F29" s="42"/>
      <c r="G29" s="42"/>
      <c r="H29" s="18"/>
      <c r="I29" s="13" t="s">
        <v>445</v>
      </c>
      <c r="J29" s="7" t="s">
        <v>446</v>
      </c>
      <c r="K29" s="25">
        <v>5</v>
      </c>
      <c r="L29" s="25">
        <v>1</v>
      </c>
      <c r="M29" s="42"/>
      <c r="N29" s="25">
        <v>2</v>
      </c>
      <c r="O29" s="25"/>
      <c r="P29" s="152"/>
    </row>
    <row r="30" spans="1:16">
      <c r="A30" s="13" t="s">
        <v>411</v>
      </c>
      <c r="B30" s="7" t="s">
        <v>161</v>
      </c>
      <c r="C30" s="42"/>
      <c r="D30" s="42"/>
      <c r="E30" s="42"/>
      <c r="F30" s="42"/>
      <c r="G30" s="42"/>
      <c r="H30" s="18"/>
      <c r="I30" s="13" t="s">
        <v>538</v>
      </c>
      <c r="J30" s="7" t="s">
        <v>548</v>
      </c>
      <c r="K30" s="25">
        <v>4</v>
      </c>
      <c r="L30" s="25">
        <v>1</v>
      </c>
      <c r="M30" s="42"/>
      <c r="N30" s="25">
        <v>2</v>
      </c>
      <c r="O30" s="25"/>
      <c r="P30" s="152"/>
    </row>
    <row r="31" spans="1:16">
      <c r="A31" s="13" t="s">
        <v>121</v>
      </c>
      <c r="B31" s="7" t="s">
        <v>160</v>
      </c>
      <c r="C31" s="42"/>
      <c r="D31" s="42"/>
      <c r="E31" s="42"/>
      <c r="F31" s="42"/>
      <c r="G31" s="42"/>
      <c r="H31" s="18"/>
      <c r="I31" s="13" t="s">
        <v>539</v>
      </c>
      <c r="J31" s="7" t="s">
        <v>549</v>
      </c>
      <c r="K31" s="25">
        <v>7</v>
      </c>
      <c r="L31" s="25">
        <v>1</v>
      </c>
      <c r="M31" s="42"/>
      <c r="N31" s="25">
        <v>2</v>
      </c>
      <c r="O31" s="25"/>
      <c r="P31" s="152"/>
    </row>
    <row r="32" spans="1:16">
      <c r="A32" s="153" t="s">
        <v>122</v>
      </c>
      <c r="B32" s="154" t="s">
        <v>159</v>
      </c>
      <c r="C32" s="151">
        <v>1</v>
      </c>
      <c r="D32" s="151"/>
      <c r="E32" s="151"/>
      <c r="F32" s="151"/>
      <c r="G32" s="151"/>
      <c r="H32" s="36"/>
      <c r="I32" s="153" t="s">
        <v>620</v>
      </c>
      <c r="J32" s="154" t="s">
        <v>629</v>
      </c>
      <c r="K32" s="151">
        <v>10</v>
      </c>
      <c r="L32" s="151"/>
      <c r="M32" s="151"/>
      <c r="N32" s="151">
        <v>1</v>
      </c>
      <c r="O32" s="151"/>
      <c r="P32" s="152"/>
    </row>
    <row r="33" spans="1:16">
      <c r="A33" s="8"/>
      <c r="B33" s="18"/>
      <c r="C33" s="18"/>
      <c r="D33" s="18"/>
      <c r="E33" s="18"/>
      <c r="F33" s="18"/>
      <c r="G33" s="18"/>
      <c r="H33" s="18"/>
      <c r="I33" s="13"/>
      <c r="J33" s="5"/>
      <c r="K33" s="2"/>
      <c r="L33" s="2"/>
      <c r="M33" s="2"/>
      <c r="N33" s="2"/>
      <c r="O33" s="2"/>
      <c r="P33" s="152"/>
    </row>
    <row r="34" spans="1:16">
      <c r="A34" s="189" t="s">
        <v>442</v>
      </c>
      <c r="B34" s="189"/>
      <c r="C34" s="189"/>
      <c r="D34" s="189"/>
      <c r="E34" s="189"/>
      <c r="F34" s="189"/>
      <c r="G34" s="189"/>
      <c r="H34" s="189"/>
      <c r="I34" s="189"/>
      <c r="J34" s="189"/>
      <c r="K34" s="189"/>
      <c r="L34" s="189"/>
      <c r="M34" s="189"/>
      <c r="N34" s="189"/>
      <c r="O34" s="189"/>
    </row>
    <row r="35" spans="1:16" ht="14.25" customHeight="1">
      <c r="A35" s="189"/>
      <c r="B35" s="189"/>
      <c r="C35" s="189"/>
      <c r="D35" s="189"/>
      <c r="E35" s="189"/>
      <c r="F35" s="189"/>
      <c r="G35" s="189"/>
      <c r="H35" s="189"/>
      <c r="I35" s="189"/>
      <c r="J35" s="189"/>
      <c r="K35" s="189"/>
      <c r="L35" s="189"/>
      <c r="M35" s="189"/>
      <c r="N35" s="189"/>
      <c r="O35" s="189"/>
    </row>
    <row r="36" spans="1:16" hidden="1">
      <c r="A36" s="189"/>
      <c r="B36" s="189"/>
      <c r="C36" s="189"/>
      <c r="D36" s="189"/>
      <c r="E36" s="189"/>
      <c r="F36" s="189"/>
      <c r="G36" s="189"/>
      <c r="H36" s="189"/>
      <c r="I36" s="189"/>
      <c r="J36" s="189"/>
      <c r="K36" s="189"/>
      <c r="L36" s="189"/>
      <c r="M36" s="189"/>
      <c r="N36" s="189"/>
      <c r="O36" s="189"/>
    </row>
    <row r="37" spans="1:16">
      <c r="A37" s="8"/>
      <c r="B37" s="8"/>
      <c r="C37" s="8"/>
      <c r="D37" s="8"/>
      <c r="E37" s="8"/>
      <c r="F37" s="8"/>
      <c r="G37" s="8"/>
      <c r="H37" s="8"/>
      <c r="I37" s="8"/>
      <c r="J37" s="8"/>
      <c r="K37" s="8"/>
      <c r="L37" s="8"/>
      <c r="M37" s="8"/>
      <c r="N37" s="8"/>
      <c r="O37" s="8"/>
    </row>
    <row r="38" spans="1:16">
      <c r="A38" s="8" t="s">
        <v>745</v>
      </c>
      <c r="B38" s="146"/>
      <c r="C38" s="146"/>
      <c r="D38" s="146"/>
      <c r="E38" s="146"/>
      <c r="F38" s="8"/>
      <c r="G38" s="8"/>
      <c r="H38" s="8"/>
      <c r="I38" s="8"/>
      <c r="J38" s="8"/>
      <c r="K38" s="8"/>
      <c r="L38" s="8"/>
      <c r="M38" s="8"/>
      <c r="N38" s="8"/>
      <c r="O38" s="8"/>
    </row>
    <row r="39" spans="1:16">
      <c r="A39" s="146"/>
      <c r="B39" s="146"/>
      <c r="C39" s="146"/>
      <c r="D39" s="146"/>
      <c r="E39" s="146"/>
      <c r="F39" s="146"/>
      <c r="G39" s="146"/>
      <c r="H39" s="146"/>
      <c r="I39" s="146"/>
      <c r="J39" s="146"/>
      <c r="K39" s="146"/>
      <c r="L39" s="146"/>
      <c r="M39" s="146"/>
      <c r="N39" s="146"/>
      <c r="O39" s="146"/>
    </row>
    <row r="40" spans="1:16">
      <c r="A40" s="146"/>
      <c r="B40" s="146"/>
      <c r="C40" s="146"/>
      <c r="D40" s="146"/>
      <c r="E40" s="146"/>
      <c r="F40" s="146"/>
      <c r="G40" s="146"/>
      <c r="H40" s="146"/>
      <c r="I40" s="146"/>
      <c r="J40" s="146"/>
      <c r="K40" s="146"/>
      <c r="L40" s="146"/>
      <c r="M40" s="146"/>
      <c r="N40" s="146"/>
      <c r="O40" s="146"/>
    </row>
    <row r="41" spans="1:16">
      <c r="A41" s="146"/>
      <c r="B41" s="146"/>
      <c r="C41" s="146"/>
      <c r="D41" s="146"/>
      <c r="E41" s="146"/>
      <c r="F41" s="146"/>
      <c r="G41" s="146"/>
      <c r="H41" s="146"/>
      <c r="I41" s="146"/>
      <c r="J41" s="146"/>
      <c r="K41" s="146"/>
      <c r="L41" s="146"/>
      <c r="M41" s="146"/>
      <c r="N41" s="146"/>
      <c r="O41" s="146"/>
    </row>
    <row r="42" spans="1:16">
      <c r="A42" s="146"/>
      <c r="B42" s="146"/>
      <c r="C42" s="146"/>
      <c r="D42" s="146"/>
      <c r="E42" s="146"/>
      <c r="F42" s="146"/>
      <c r="G42" s="146"/>
      <c r="H42" s="146"/>
      <c r="I42" s="146"/>
      <c r="J42" s="146"/>
      <c r="K42" s="146"/>
      <c r="L42" s="146"/>
      <c r="M42" s="146"/>
      <c r="N42" s="146"/>
      <c r="O42" s="146"/>
    </row>
    <row r="43" spans="1:16">
      <c r="A43" s="146"/>
      <c r="B43" s="146"/>
      <c r="C43" s="146"/>
      <c r="D43" s="146"/>
      <c r="E43" s="146"/>
      <c r="F43" s="146"/>
      <c r="G43" s="146"/>
      <c r="H43" s="146"/>
      <c r="I43" s="146"/>
      <c r="J43" s="146"/>
      <c r="K43" s="146"/>
      <c r="L43" s="146"/>
      <c r="M43" s="146"/>
      <c r="N43" s="146"/>
      <c r="O43" s="146"/>
    </row>
    <row r="44" spans="1:16">
      <c r="A44" s="146"/>
      <c r="B44" s="146"/>
      <c r="C44" s="146"/>
      <c r="D44" s="146"/>
      <c r="E44" s="146"/>
      <c r="F44" s="146"/>
      <c r="G44" s="146"/>
      <c r="H44" s="146"/>
      <c r="I44" s="146"/>
      <c r="J44" s="146"/>
      <c r="K44" s="146"/>
      <c r="L44" s="146"/>
      <c r="M44" s="146"/>
      <c r="N44" s="146"/>
      <c r="O44" s="146"/>
    </row>
    <row r="45" spans="1:16">
      <c r="A45" s="146"/>
      <c r="B45" s="146"/>
      <c r="C45" s="146"/>
      <c r="D45" s="146"/>
      <c r="E45" s="146"/>
      <c r="F45" s="146"/>
      <c r="G45" s="146"/>
      <c r="H45" s="146"/>
      <c r="I45" s="146"/>
      <c r="J45" s="146"/>
      <c r="K45" s="146"/>
      <c r="L45" s="146"/>
      <c r="M45" s="146"/>
      <c r="N45" s="146"/>
      <c r="O45" s="146"/>
    </row>
    <row r="46" spans="1:16">
      <c r="A46" s="146"/>
      <c r="B46" s="146"/>
      <c r="C46" s="146"/>
      <c r="D46" s="146"/>
      <c r="E46" s="146"/>
      <c r="F46" s="146"/>
      <c r="G46" s="146"/>
      <c r="H46" s="146"/>
      <c r="I46" s="146"/>
      <c r="J46" s="146"/>
      <c r="K46" s="146"/>
      <c r="L46" s="146"/>
      <c r="M46" s="146"/>
      <c r="N46" s="146"/>
      <c r="O46" s="146"/>
    </row>
    <row r="47" spans="1:16">
      <c r="A47" s="146"/>
      <c r="B47" s="146"/>
      <c r="C47" s="146"/>
      <c r="D47" s="146"/>
      <c r="E47" s="146"/>
      <c r="F47" s="146"/>
      <c r="G47" s="146"/>
      <c r="H47" s="146"/>
      <c r="I47" s="146"/>
      <c r="J47" s="146"/>
      <c r="K47" s="146"/>
      <c r="L47" s="146"/>
      <c r="M47" s="146"/>
      <c r="N47" s="146"/>
      <c r="O47" s="146"/>
    </row>
    <row r="48" spans="1:16">
      <c r="A48" s="146"/>
      <c r="B48" s="146"/>
      <c r="C48" s="146"/>
      <c r="D48" s="146"/>
      <c r="E48" s="146"/>
      <c r="F48" s="146"/>
      <c r="G48" s="146"/>
      <c r="H48" s="146"/>
      <c r="I48" s="146"/>
      <c r="J48" s="146"/>
      <c r="K48" s="146"/>
      <c r="L48" s="146"/>
      <c r="M48" s="146"/>
      <c r="N48" s="146"/>
      <c r="O48" s="146"/>
    </row>
    <row r="49" spans="1:15">
      <c r="A49" s="146"/>
      <c r="B49" s="146"/>
      <c r="C49" s="146"/>
      <c r="D49" s="146"/>
      <c r="E49" s="146"/>
      <c r="F49" s="146"/>
      <c r="G49" s="146"/>
      <c r="H49" s="146"/>
      <c r="I49" s="146"/>
      <c r="J49" s="146"/>
      <c r="K49" s="146"/>
      <c r="L49" s="146"/>
      <c r="M49" s="146"/>
      <c r="N49" s="146"/>
      <c r="O49" s="146"/>
    </row>
    <row r="50" spans="1:15">
      <c r="A50" s="146"/>
      <c r="B50" s="146"/>
      <c r="C50" s="146"/>
      <c r="D50" s="146"/>
      <c r="E50" s="146"/>
      <c r="F50" s="146"/>
      <c r="G50" s="146"/>
      <c r="H50" s="146"/>
      <c r="I50" s="146"/>
      <c r="J50" s="146"/>
      <c r="K50" s="146"/>
      <c r="L50" s="146"/>
      <c r="M50" s="146"/>
      <c r="N50" s="146"/>
      <c r="O50" s="146"/>
    </row>
    <row r="51" spans="1:15">
      <c r="A51" s="146"/>
      <c r="B51" s="146"/>
      <c r="C51" s="146"/>
      <c r="D51" s="146"/>
      <c r="E51" s="146"/>
      <c r="F51" s="146"/>
      <c r="G51" s="146"/>
      <c r="H51" s="146"/>
      <c r="I51" s="146"/>
      <c r="J51" s="146"/>
      <c r="K51" s="146"/>
      <c r="L51" s="146"/>
      <c r="M51" s="146"/>
      <c r="N51" s="146"/>
      <c r="O51" s="146"/>
    </row>
    <row r="52" spans="1:15">
      <c r="A52" s="146"/>
      <c r="B52" s="146"/>
      <c r="C52" s="146"/>
      <c r="D52" s="146"/>
      <c r="E52" s="146"/>
      <c r="F52" s="146"/>
      <c r="G52" s="146"/>
      <c r="H52" s="146"/>
      <c r="I52" s="146"/>
      <c r="J52" s="146"/>
      <c r="K52" s="146"/>
      <c r="L52" s="146"/>
      <c r="M52" s="146"/>
      <c r="N52" s="146"/>
      <c r="O52" s="146"/>
    </row>
    <row r="53" spans="1:15">
      <c r="A53" s="8"/>
      <c r="B53" s="8"/>
      <c r="C53" s="8"/>
      <c r="D53" s="8"/>
      <c r="E53" s="8"/>
      <c r="F53" s="8"/>
      <c r="G53" s="8"/>
      <c r="H53" s="8"/>
      <c r="I53" s="8"/>
      <c r="J53" s="8"/>
      <c r="K53" s="8"/>
      <c r="L53" s="8"/>
      <c r="M53" s="149"/>
      <c r="N53" s="149"/>
      <c r="O53" s="149"/>
    </row>
  </sheetData>
  <mergeCells count="8">
    <mergeCell ref="A34:O36"/>
    <mergeCell ref="B1:O1"/>
    <mergeCell ref="C3:D3"/>
    <mergeCell ref="F3:G3"/>
    <mergeCell ref="K3:L3"/>
    <mergeCell ref="N3:O3"/>
    <mergeCell ref="A4:B4"/>
    <mergeCell ref="I4:J4"/>
  </mergeCells>
  <phoneticPr fontId="9" type="noConversion"/>
  <pageMargins left="0.75" right="0.75" top="1" bottom="1" header="0.5" footer="0.5"/>
  <pageSetup scale="87" orientation="portrait"/>
  <headerFooter alignWithMargins="0">
    <oddHeader>&amp;C&amp;"+,Bold Italic"&amp;14Vital Statistics on Congress
www.brookings.edu/vitalstats</oddHeader>
    <oddFooter xml:space="preserve">&amp;L&amp;G&amp;C&amp;"+,Regular"&amp;11Ornstein, Mann, Malbin, Rugg and Wakeman
Last updated April 7, 2014&amp;R&amp;G
</oddFooter>
  </headerFooter>
  <ignoredErrors>
    <ignoredError sqref="B5:B32" numberStoredAsText="1"/>
  </ignoredErrors>
  <legacyDrawingHF r:id="rId1"/>
  <extLst>
    <ext xmlns:mx="http://schemas.microsoft.com/office/mac/excel/2008/main" uri="{64002731-A6B0-56B0-2670-7721B7C09600}">
      <mx:PLV Mode="1"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R71"/>
  <sheetViews>
    <sheetView view="pageLayout" zoomScale="70" zoomScaleSheetLayoutView="70" workbookViewId="0"/>
  </sheetViews>
  <sheetFormatPr baseColWidth="10" defaultColWidth="8.83203125" defaultRowHeight="12" x14ac:dyDescent="0"/>
  <cols>
    <col min="1" max="1" width="7.1640625" style="8" customWidth="1"/>
    <col min="2" max="2" width="8" style="8" bestFit="1" customWidth="1"/>
    <col min="3" max="4" width="4.83203125" style="8" customWidth="1"/>
    <col min="5" max="5" width="1.83203125" style="8" customWidth="1"/>
    <col min="6" max="7" width="4.83203125" style="8" customWidth="1"/>
    <col min="8" max="8" width="4.1640625" style="8" customWidth="1"/>
    <col min="9" max="10" width="8.83203125" style="8"/>
    <col min="11" max="12" width="4" style="8" bestFit="1" customWidth="1"/>
    <col min="13" max="13" width="1.5" style="8" customWidth="1"/>
    <col min="14" max="15" width="4" style="8" bestFit="1" customWidth="1"/>
    <col min="16" max="16384" width="8.83203125" style="8"/>
  </cols>
  <sheetData>
    <row r="1" spans="1:15">
      <c r="A1" s="8" t="s">
        <v>288</v>
      </c>
      <c r="C1" s="75" t="s">
        <v>636</v>
      </c>
      <c r="D1" s="75"/>
      <c r="E1" s="75"/>
      <c r="F1" s="75"/>
      <c r="G1" s="75"/>
      <c r="H1" s="75"/>
      <c r="I1" s="75"/>
      <c r="J1" s="75"/>
      <c r="K1" s="75"/>
    </row>
    <row r="2" spans="1:15">
      <c r="C2" s="75"/>
      <c r="D2" s="75"/>
      <c r="E2" s="75"/>
      <c r="F2" s="75"/>
      <c r="G2" s="75"/>
      <c r="H2" s="75"/>
      <c r="I2" s="75"/>
      <c r="J2" s="75"/>
      <c r="K2" s="75"/>
    </row>
    <row r="3" spans="1:15" ht="13" thickBot="1">
      <c r="B3" s="9"/>
      <c r="C3" s="9"/>
      <c r="D3" s="9"/>
      <c r="E3" s="9"/>
      <c r="F3" s="9"/>
      <c r="G3" s="9"/>
      <c r="H3" s="89"/>
      <c r="I3" s="9"/>
      <c r="J3" s="9"/>
      <c r="K3" s="9"/>
    </row>
    <row r="4" spans="1:15">
      <c r="A4" s="79"/>
      <c r="B4" s="79"/>
      <c r="C4" s="193" t="s">
        <v>215</v>
      </c>
      <c r="D4" s="193"/>
      <c r="E4" s="79"/>
      <c r="F4" s="193" t="s">
        <v>216</v>
      </c>
      <c r="G4" s="193"/>
      <c r="H4" s="12"/>
      <c r="I4" s="79"/>
      <c r="J4" s="79"/>
      <c r="K4" s="193" t="s">
        <v>215</v>
      </c>
      <c r="L4" s="193"/>
      <c r="M4" s="79"/>
      <c r="N4" s="193" t="s">
        <v>216</v>
      </c>
      <c r="O4" s="193"/>
    </row>
    <row r="5" spans="1:15">
      <c r="A5" s="197" t="s">
        <v>107</v>
      </c>
      <c r="B5" s="197"/>
      <c r="C5" s="23" t="s">
        <v>102</v>
      </c>
      <c r="D5" s="23" t="s">
        <v>103</v>
      </c>
      <c r="E5" s="80"/>
      <c r="F5" s="23" t="s">
        <v>102</v>
      </c>
      <c r="G5" s="23" t="s">
        <v>103</v>
      </c>
      <c r="H5" s="82"/>
      <c r="I5" s="197" t="s">
        <v>107</v>
      </c>
      <c r="J5" s="197"/>
      <c r="K5" s="23" t="s">
        <v>102</v>
      </c>
      <c r="L5" s="23" t="s">
        <v>103</v>
      </c>
      <c r="M5" s="80"/>
      <c r="N5" s="23" t="s">
        <v>102</v>
      </c>
      <c r="O5" s="23" t="s">
        <v>103</v>
      </c>
    </row>
    <row r="6" spans="1:15">
      <c r="A6" s="13" t="s">
        <v>217</v>
      </c>
      <c r="B6" s="7" t="s">
        <v>264</v>
      </c>
      <c r="C6" s="2"/>
      <c r="D6" s="2"/>
      <c r="E6" s="2"/>
      <c r="F6" s="2"/>
      <c r="G6" s="2"/>
      <c r="H6" s="7"/>
      <c r="I6" s="13" t="s">
        <v>124</v>
      </c>
      <c r="J6" s="7" t="s">
        <v>157</v>
      </c>
      <c r="K6" s="2">
        <v>2</v>
      </c>
      <c r="L6" s="2"/>
      <c r="M6" s="2"/>
      <c r="N6" s="2">
        <v>1</v>
      </c>
      <c r="O6" s="2"/>
    </row>
    <row r="7" spans="1:15">
      <c r="A7" s="13" t="s">
        <v>416</v>
      </c>
      <c r="B7" s="7" t="s">
        <v>263</v>
      </c>
      <c r="C7" s="2"/>
      <c r="D7" s="2"/>
      <c r="E7" s="2"/>
      <c r="F7" s="2"/>
      <c r="G7" s="2"/>
      <c r="H7" s="7"/>
      <c r="I7" s="13" t="s">
        <v>125</v>
      </c>
      <c r="J7" s="7" t="s">
        <v>156</v>
      </c>
      <c r="K7" s="2">
        <v>3</v>
      </c>
      <c r="L7" s="2"/>
      <c r="M7" s="2"/>
      <c r="N7" s="2">
        <v>1</v>
      </c>
      <c r="O7" s="2"/>
    </row>
    <row r="8" spans="1:15">
      <c r="A8" s="13" t="s">
        <v>417</v>
      </c>
      <c r="B8" s="7" t="s">
        <v>262</v>
      </c>
      <c r="C8" s="2"/>
      <c r="D8" s="2"/>
      <c r="E8" s="2"/>
      <c r="F8" s="2"/>
      <c r="G8" s="2"/>
      <c r="H8" s="13"/>
      <c r="I8" s="13" t="s">
        <v>126</v>
      </c>
      <c r="J8" s="7" t="s">
        <v>155</v>
      </c>
      <c r="K8" s="2">
        <v>3</v>
      </c>
      <c r="L8" s="2"/>
      <c r="M8" s="2"/>
      <c r="N8" s="2">
        <v>1</v>
      </c>
      <c r="O8" s="2"/>
    </row>
    <row r="9" spans="1:15">
      <c r="A9" s="13" t="s">
        <v>421</v>
      </c>
      <c r="B9" s="7" t="s">
        <v>278</v>
      </c>
      <c r="C9" s="2">
        <v>1</v>
      </c>
      <c r="D9" s="2"/>
      <c r="E9" s="2"/>
      <c r="F9" s="2"/>
      <c r="G9" s="2"/>
      <c r="H9" s="7"/>
      <c r="I9" s="13" t="s">
        <v>127</v>
      </c>
      <c r="J9" s="7" t="s">
        <v>154</v>
      </c>
      <c r="K9" s="2">
        <v>3</v>
      </c>
      <c r="L9" s="2"/>
      <c r="M9" s="2"/>
      <c r="N9" s="2">
        <v>1</v>
      </c>
      <c r="O9" s="2"/>
    </row>
    <row r="10" spans="1:15">
      <c r="A10" s="13" t="s">
        <v>271</v>
      </c>
      <c r="B10" s="7" t="s">
        <v>279</v>
      </c>
      <c r="C10" s="2">
        <v>1</v>
      </c>
      <c r="D10" s="2">
        <v>1</v>
      </c>
      <c r="E10" s="2"/>
      <c r="F10" s="2"/>
      <c r="G10" s="2"/>
      <c r="H10" s="7"/>
      <c r="I10" s="13" t="s">
        <v>128</v>
      </c>
      <c r="J10" s="7" t="s">
        <v>153</v>
      </c>
      <c r="K10" s="2">
        <v>3</v>
      </c>
      <c r="L10" s="2">
        <v>1</v>
      </c>
      <c r="M10" s="2"/>
      <c r="N10" s="2">
        <v>1</v>
      </c>
      <c r="O10" s="2"/>
    </row>
    <row r="11" spans="1:15">
      <c r="A11" s="13" t="s">
        <v>272</v>
      </c>
      <c r="B11" s="7" t="s">
        <v>280</v>
      </c>
      <c r="C11" s="2">
        <v>1</v>
      </c>
      <c r="D11" s="2"/>
      <c r="E11" s="2"/>
      <c r="F11" s="2"/>
      <c r="G11" s="2"/>
      <c r="H11" s="7"/>
      <c r="I11" s="13" t="s">
        <v>412</v>
      </c>
      <c r="J11" s="7" t="s">
        <v>152</v>
      </c>
      <c r="K11" s="2">
        <v>4</v>
      </c>
      <c r="L11" s="2">
        <v>1</v>
      </c>
      <c r="M11" s="2"/>
      <c r="N11" s="2">
        <v>1</v>
      </c>
      <c r="O11" s="2"/>
    </row>
    <row r="12" spans="1:15">
      <c r="A12" s="13" t="s">
        <v>273</v>
      </c>
      <c r="B12" s="7" t="s">
        <v>281</v>
      </c>
      <c r="C12" s="2">
        <v>1</v>
      </c>
      <c r="D12" s="2">
        <v>1</v>
      </c>
      <c r="E12" s="2"/>
      <c r="F12" s="2"/>
      <c r="G12" s="2"/>
      <c r="H12" s="7"/>
      <c r="I12" s="13" t="s">
        <v>413</v>
      </c>
      <c r="J12" s="7" t="s">
        <v>151</v>
      </c>
      <c r="K12" s="2">
        <v>4</v>
      </c>
      <c r="L12" s="2">
        <v>1</v>
      </c>
      <c r="M12" s="2"/>
      <c r="N12" s="2">
        <v>1</v>
      </c>
      <c r="O12" s="2"/>
    </row>
    <row r="13" spans="1:15">
      <c r="A13" s="13" t="s">
        <v>274</v>
      </c>
      <c r="B13" s="7" t="s">
        <v>282</v>
      </c>
      <c r="C13" s="2">
        <v>1</v>
      </c>
      <c r="D13" s="2">
        <v>1</v>
      </c>
      <c r="E13" s="2"/>
      <c r="F13" s="2"/>
      <c r="G13" s="2"/>
      <c r="H13" s="7"/>
      <c r="I13" s="13" t="s">
        <v>129</v>
      </c>
      <c r="J13" s="7" t="s">
        <v>150</v>
      </c>
      <c r="K13" s="2">
        <v>4</v>
      </c>
      <c r="L13" s="2">
        <v>1</v>
      </c>
      <c r="M13" s="2"/>
      <c r="N13" s="2">
        <v>1</v>
      </c>
      <c r="O13" s="2"/>
    </row>
    <row r="14" spans="1:15">
      <c r="A14" s="13" t="s">
        <v>275</v>
      </c>
      <c r="B14" s="7" t="s">
        <v>283</v>
      </c>
      <c r="C14" s="2">
        <v>1</v>
      </c>
      <c r="D14" s="2"/>
      <c r="E14" s="2"/>
      <c r="F14" s="2"/>
      <c r="G14" s="2"/>
      <c r="H14" s="7"/>
      <c r="I14" s="13" t="s">
        <v>130</v>
      </c>
      <c r="J14" s="7" t="s">
        <v>149</v>
      </c>
      <c r="K14" s="2">
        <v>4</v>
      </c>
      <c r="L14" s="2">
        <v>1</v>
      </c>
      <c r="M14" s="2"/>
      <c r="N14" s="2"/>
      <c r="O14" s="2"/>
    </row>
    <row r="15" spans="1:15">
      <c r="A15" s="13" t="s">
        <v>276</v>
      </c>
      <c r="B15" s="7" t="s">
        <v>284</v>
      </c>
      <c r="C15" s="2">
        <v>1</v>
      </c>
      <c r="D15" s="2"/>
      <c r="E15" s="2"/>
      <c r="F15" s="2"/>
      <c r="G15" s="2"/>
      <c r="H15" s="7"/>
      <c r="I15" s="13" t="s">
        <v>131</v>
      </c>
      <c r="J15" s="7" t="s">
        <v>148</v>
      </c>
      <c r="K15" s="2">
        <v>5</v>
      </c>
      <c r="L15" s="2">
        <v>1</v>
      </c>
      <c r="M15" s="2"/>
      <c r="N15" s="2"/>
      <c r="O15" s="2"/>
    </row>
    <row r="16" spans="1:15">
      <c r="A16" s="13" t="s">
        <v>277</v>
      </c>
      <c r="B16" s="7" t="s">
        <v>285</v>
      </c>
      <c r="C16" s="2">
        <v>1</v>
      </c>
      <c r="D16" s="2"/>
      <c r="E16" s="2"/>
      <c r="F16" s="2"/>
      <c r="G16" s="2">
        <v>1</v>
      </c>
      <c r="H16" s="7"/>
      <c r="I16" s="13" t="s">
        <v>132</v>
      </c>
      <c r="J16" s="7" t="s">
        <v>147</v>
      </c>
      <c r="K16" s="2">
        <v>6</v>
      </c>
      <c r="L16" s="2">
        <v>1</v>
      </c>
      <c r="M16" s="2"/>
      <c r="N16" s="2"/>
      <c r="O16" s="2"/>
    </row>
    <row r="17" spans="1:15">
      <c r="A17" s="13" t="s">
        <v>229</v>
      </c>
      <c r="B17" s="7" t="s">
        <v>249</v>
      </c>
      <c r="C17" s="2"/>
      <c r="D17" s="2"/>
      <c r="E17" s="2"/>
      <c r="F17" s="2"/>
      <c r="G17" s="2"/>
      <c r="H17" s="7"/>
      <c r="I17" s="13" t="s">
        <v>133</v>
      </c>
      <c r="J17" s="7" t="s">
        <v>146</v>
      </c>
      <c r="K17" s="2">
        <v>9</v>
      </c>
      <c r="L17" s="2">
        <v>1</v>
      </c>
      <c r="M17" s="2"/>
      <c r="N17" s="2"/>
      <c r="O17" s="2"/>
    </row>
    <row r="18" spans="1:15">
      <c r="A18" s="13" t="s">
        <v>408</v>
      </c>
      <c r="B18" s="7" t="s">
        <v>248</v>
      </c>
      <c r="C18" s="2">
        <v>2</v>
      </c>
      <c r="D18" s="2"/>
      <c r="E18" s="2"/>
      <c r="F18" s="2"/>
      <c r="G18" s="2"/>
      <c r="H18" s="7"/>
      <c r="I18" s="13" t="s">
        <v>134</v>
      </c>
      <c r="J18" s="7" t="s">
        <v>145</v>
      </c>
      <c r="K18" s="2">
        <v>10</v>
      </c>
      <c r="L18" s="2">
        <v>1</v>
      </c>
      <c r="M18" s="2"/>
      <c r="N18" s="2"/>
      <c r="O18" s="2"/>
    </row>
    <row r="19" spans="1:15">
      <c r="A19" s="13" t="s">
        <v>409</v>
      </c>
      <c r="B19" s="7" t="s">
        <v>247</v>
      </c>
      <c r="C19" s="2">
        <v>2</v>
      </c>
      <c r="D19" s="2"/>
      <c r="E19" s="2"/>
      <c r="F19" s="2"/>
      <c r="G19" s="2"/>
      <c r="H19" s="7"/>
      <c r="I19" s="13" t="s">
        <v>135</v>
      </c>
      <c r="J19" s="7" t="s">
        <v>144</v>
      </c>
      <c r="K19" s="2">
        <v>10</v>
      </c>
      <c r="L19" s="2">
        <v>1</v>
      </c>
      <c r="M19" s="2"/>
      <c r="N19" s="2"/>
      <c r="O19" s="2"/>
    </row>
    <row r="20" spans="1:15">
      <c r="A20" s="13" t="s">
        <v>230</v>
      </c>
      <c r="B20" s="7" t="s">
        <v>246</v>
      </c>
      <c r="C20" s="2">
        <v>1</v>
      </c>
      <c r="D20" s="2"/>
      <c r="E20" s="2"/>
      <c r="F20" s="2">
        <v>1</v>
      </c>
      <c r="G20" s="2"/>
      <c r="H20" s="7"/>
      <c r="I20" s="13" t="s">
        <v>136</v>
      </c>
      <c r="J20" s="7" t="s">
        <v>143</v>
      </c>
      <c r="K20" s="2">
        <v>9</v>
      </c>
      <c r="L20" s="2">
        <v>1</v>
      </c>
      <c r="M20" s="2"/>
      <c r="N20" s="2"/>
      <c r="O20" s="2"/>
    </row>
    <row r="21" spans="1:15">
      <c r="A21" s="13" t="s">
        <v>231</v>
      </c>
      <c r="B21" s="7" t="s">
        <v>245</v>
      </c>
      <c r="C21" s="2">
        <v>1</v>
      </c>
      <c r="D21" s="2"/>
      <c r="E21" s="2"/>
      <c r="F21" s="2">
        <v>1</v>
      </c>
      <c r="G21" s="2"/>
      <c r="H21" s="7"/>
      <c r="I21" s="13" t="s">
        <v>414</v>
      </c>
      <c r="J21" s="7" t="s">
        <v>142</v>
      </c>
      <c r="K21" s="2">
        <v>10</v>
      </c>
      <c r="L21" s="2">
        <v>1</v>
      </c>
      <c r="M21" s="2"/>
      <c r="N21" s="2"/>
      <c r="O21" s="2"/>
    </row>
    <row r="22" spans="1:15">
      <c r="A22" s="13" t="s">
        <v>232</v>
      </c>
      <c r="B22" s="7" t="s">
        <v>244</v>
      </c>
      <c r="C22" s="2">
        <v>1</v>
      </c>
      <c r="D22" s="2"/>
      <c r="E22" s="2"/>
      <c r="F22" s="2">
        <v>1</v>
      </c>
      <c r="G22" s="2"/>
      <c r="H22" s="7"/>
      <c r="I22" s="13" t="s">
        <v>415</v>
      </c>
      <c r="J22" s="7" t="s">
        <v>141</v>
      </c>
      <c r="K22" s="2">
        <v>14</v>
      </c>
      <c r="L22" s="2">
        <v>3</v>
      </c>
      <c r="M22" s="2"/>
      <c r="N22" s="2"/>
      <c r="O22" s="2"/>
    </row>
    <row r="23" spans="1:15">
      <c r="A23" s="13" t="s">
        <v>233</v>
      </c>
      <c r="B23" s="7" t="s">
        <v>243</v>
      </c>
      <c r="C23" s="2"/>
      <c r="D23" s="2"/>
      <c r="E23" s="2"/>
      <c r="F23" s="2">
        <v>1</v>
      </c>
      <c r="G23" s="2"/>
      <c r="I23" s="13" t="s">
        <v>137</v>
      </c>
      <c r="J23" s="7" t="s">
        <v>140</v>
      </c>
      <c r="K23" s="2">
        <v>14</v>
      </c>
      <c r="L23" s="2">
        <v>3</v>
      </c>
      <c r="M23" s="2"/>
      <c r="N23" s="2"/>
      <c r="O23" s="2"/>
    </row>
    <row r="24" spans="1:15">
      <c r="A24" s="13" t="s">
        <v>234</v>
      </c>
      <c r="B24" s="7" t="s">
        <v>242</v>
      </c>
      <c r="C24" s="2">
        <v>1</v>
      </c>
      <c r="D24" s="2"/>
      <c r="E24" s="2"/>
      <c r="F24" s="2">
        <v>1</v>
      </c>
      <c r="G24" s="2"/>
      <c r="I24" s="13" t="s">
        <v>138</v>
      </c>
      <c r="J24" s="7" t="s">
        <v>139</v>
      </c>
      <c r="K24" s="2">
        <v>14</v>
      </c>
      <c r="L24" s="2">
        <v>3</v>
      </c>
      <c r="M24" s="2"/>
      <c r="N24" s="2"/>
      <c r="O24" s="2"/>
    </row>
    <row r="25" spans="1:15">
      <c r="A25" s="13" t="s">
        <v>235</v>
      </c>
      <c r="B25" s="7" t="s">
        <v>241</v>
      </c>
      <c r="C25" s="2">
        <v>1</v>
      </c>
      <c r="D25" s="2"/>
      <c r="E25" s="2"/>
      <c r="F25" s="2">
        <v>1</v>
      </c>
      <c r="G25" s="2"/>
      <c r="I25" s="13" t="s">
        <v>382</v>
      </c>
      <c r="J25" s="5" t="s">
        <v>374</v>
      </c>
      <c r="K25" s="2">
        <v>16</v>
      </c>
      <c r="L25" s="2">
        <v>3</v>
      </c>
      <c r="M25" s="2"/>
      <c r="N25" s="2"/>
      <c r="O25" s="2"/>
    </row>
    <row r="26" spans="1:15">
      <c r="A26" s="13" t="s">
        <v>236</v>
      </c>
      <c r="B26" s="7" t="s">
        <v>240</v>
      </c>
      <c r="C26" s="2">
        <v>1</v>
      </c>
      <c r="D26" s="2"/>
      <c r="E26" s="2"/>
      <c r="F26" s="2">
        <v>1</v>
      </c>
      <c r="G26" s="2"/>
      <c r="I26" s="13" t="s">
        <v>376</v>
      </c>
      <c r="J26" s="90" t="s">
        <v>377</v>
      </c>
      <c r="K26" s="2">
        <v>16</v>
      </c>
      <c r="L26" s="2">
        <v>3</v>
      </c>
      <c r="M26" s="40"/>
      <c r="N26" s="40"/>
      <c r="O26" s="40"/>
    </row>
    <row r="27" spans="1:15">
      <c r="A27" s="13" t="s">
        <v>237</v>
      </c>
      <c r="B27" s="7" t="s">
        <v>239</v>
      </c>
      <c r="C27" s="2">
        <v>1</v>
      </c>
      <c r="D27" s="2"/>
      <c r="E27" s="2"/>
      <c r="F27" s="2">
        <v>1</v>
      </c>
      <c r="G27" s="2"/>
      <c r="I27" s="13" t="s">
        <v>10</v>
      </c>
      <c r="J27" s="90" t="s">
        <v>393</v>
      </c>
      <c r="K27" s="2">
        <v>18</v>
      </c>
      <c r="L27" s="2">
        <v>4</v>
      </c>
      <c r="M27" s="40"/>
      <c r="N27" s="40"/>
      <c r="O27" s="40"/>
    </row>
    <row r="28" spans="1:15">
      <c r="A28" s="13" t="s">
        <v>410</v>
      </c>
      <c r="B28" s="7" t="s">
        <v>238</v>
      </c>
      <c r="C28" s="2">
        <v>1</v>
      </c>
      <c r="D28" s="2"/>
      <c r="E28" s="2"/>
      <c r="F28" s="2">
        <v>1</v>
      </c>
      <c r="G28" s="2"/>
      <c r="I28" s="13" t="s">
        <v>395</v>
      </c>
      <c r="J28" s="90" t="s">
        <v>396</v>
      </c>
      <c r="K28" s="2">
        <v>19</v>
      </c>
      <c r="L28" s="2">
        <v>4</v>
      </c>
      <c r="M28" s="40"/>
      <c r="N28" s="40">
        <v>1</v>
      </c>
      <c r="O28" s="40">
        <v>1</v>
      </c>
    </row>
    <row r="29" spans="1:15">
      <c r="A29" s="13" t="s">
        <v>411</v>
      </c>
      <c r="B29" s="7" t="s">
        <v>161</v>
      </c>
      <c r="C29" s="2">
        <v>1</v>
      </c>
      <c r="D29" s="2"/>
      <c r="E29" s="2"/>
      <c r="F29" s="2">
        <v>1</v>
      </c>
      <c r="G29" s="2"/>
      <c r="I29" s="13" t="s">
        <v>445</v>
      </c>
      <c r="J29" s="16" t="s">
        <v>446</v>
      </c>
      <c r="K29" s="2">
        <v>20</v>
      </c>
      <c r="L29" s="2">
        <v>3</v>
      </c>
      <c r="M29" s="2"/>
      <c r="N29" s="2">
        <v>2</v>
      </c>
      <c r="O29" s="2">
        <v>1</v>
      </c>
    </row>
    <row r="30" spans="1:15">
      <c r="A30" s="13" t="s">
        <v>121</v>
      </c>
      <c r="B30" s="7" t="s">
        <v>160</v>
      </c>
      <c r="C30" s="2">
        <v>1</v>
      </c>
      <c r="D30" s="2"/>
      <c r="E30" s="2"/>
      <c r="F30" s="2">
        <v>1</v>
      </c>
      <c r="G30" s="2"/>
      <c r="I30" s="13" t="s">
        <v>538</v>
      </c>
      <c r="J30" s="90" t="s">
        <v>548</v>
      </c>
      <c r="K30" s="2">
        <v>21</v>
      </c>
      <c r="L30" s="2">
        <v>3</v>
      </c>
      <c r="M30" s="40"/>
      <c r="N30" s="40">
        <v>1</v>
      </c>
      <c r="O30" s="40">
        <v>1</v>
      </c>
    </row>
    <row r="31" spans="1:15">
      <c r="A31" s="13" t="s">
        <v>122</v>
      </c>
      <c r="B31" s="7" t="s">
        <v>159</v>
      </c>
      <c r="C31" s="2">
        <v>1</v>
      </c>
      <c r="D31" s="2"/>
      <c r="E31" s="2"/>
      <c r="F31" s="2">
        <v>1</v>
      </c>
      <c r="G31" s="2"/>
      <c r="I31" s="13" t="s">
        <v>539</v>
      </c>
      <c r="J31" s="16" t="s">
        <v>549</v>
      </c>
      <c r="K31" s="2">
        <v>19</v>
      </c>
      <c r="L31" s="2">
        <v>8</v>
      </c>
      <c r="M31" s="2"/>
      <c r="N31" s="2">
        <v>1</v>
      </c>
      <c r="O31" s="2">
        <v>1</v>
      </c>
    </row>
    <row r="32" spans="1:15" ht="13" thickBot="1">
      <c r="A32" s="30" t="s">
        <v>123</v>
      </c>
      <c r="B32" s="81" t="s">
        <v>158</v>
      </c>
      <c r="C32" s="3">
        <v>1</v>
      </c>
      <c r="D32" s="3"/>
      <c r="E32" s="3"/>
      <c r="F32" s="3">
        <v>1</v>
      </c>
      <c r="G32" s="3"/>
      <c r="H32" s="27"/>
      <c r="I32" s="30" t="s">
        <v>620</v>
      </c>
      <c r="J32" s="20" t="s">
        <v>629</v>
      </c>
      <c r="K32" s="3">
        <v>23</v>
      </c>
      <c r="L32" s="3">
        <v>5</v>
      </c>
      <c r="M32" s="3"/>
      <c r="N32" s="3">
        <v>1</v>
      </c>
      <c r="O32" s="3">
        <v>2</v>
      </c>
    </row>
    <row r="34" spans="1:15" ht="12.75" customHeight="1">
      <c r="A34" s="189" t="s">
        <v>442</v>
      </c>
      <c r="B34" s="189"/>
      <c r="C34" s="189"/>
      <c r="D34" s="189"/>
      <c r="E34" s="189"/>
      <c r="F34" s="189"/>
      <c r="G34" s="189"/>
      <c r="H34" s="189"/>
      <c r="I34" s="189"/>
      <c r="J34" s="189"/>
      <c r="K34" s="189"/>
      <c r="L34" s="189"/>
      <c r="M34" s="189"/>
      <c r="N34" s="189"/>
      <c r="O34" s="189"/>
    </row>
    <row r="35" spans="1:15">
      <c r="A35" s="189"/>
      <c r="B35" s="189"/>
      <c r="C35" s="189"/>
      <c r="D35" s="189"/>
      <c r="E35" s="189"/>
      <c r="F35" s="189"/>
      <c r="G35" s="189"/>
      <c r="H35" s="189"/>
      <c r="I35" s="189"/>
      <c r="J35" s="189"/>
      <c r="K35" s="189"/>
      <c r="L35" s="189"/>
      <c r="M35" s="189"/>
      <c r="N35" s="189"/>
      <c r="O35" s="189"/>
    </row>
    <row r="36" spans="1:15">
      <c r="A36" s="189"/>
      <c r="B36" s="189"/>
      <c r="C36" s="189"/>
      <c r="D36" s="189"/>
      <c r="E36" s="189"/>
      <c r="F36" s="189"/>
      <c r="G36" s="189"/>
      <c r="H36" s="189"/>
      <c r="I36" s="189"/>
      <c r="J36" s="189"/>
      <c r="K36" s="189"/>
      <c r="L36" s="189"/>
      <c r="M36" s="189"/>
      <c r="N36" s="189"/>
      <c r="O36" s="189"/>
    </row>
    <row r="38" spans="1:15" ht="12.75" customHeight="1">
      <c r="A38" s="162" t="s">
        <v>661</v>
      </c>
      <c r="B38" s="162"/>
      <c r="C38" s="162"/>
      <c r="D38" s="162"/>
      <c r="E38" s="162"/>
      <c r="F38" s="162"/>
      <c r="G38" s="162"/>
      <c r="H38" s="162"/>
      <c r="I38" s="162"/>
      <c r="J38" s="162"/>
      <c r="K38" s="162"/>
      <c r="L38" s="162"/>
      <c r="M38" s="162"/>
      <c r="N38" s="162"/>
      <c r="O38" s="162"/>
    </row>
    <row r="39" spans="1:15">
      <c r="A39" s="162"/>
      <c r="B39" s="162"/>
      <c r="C39" s="162"/>
      <c r="D39" s="162"/>
      <c r="E39" s="162"/>
      <c r="F39" s="162"/>
      <c r="G39" s="162"/>
      <c r="H39" s="162"/>
      <c r="I39" s="162"/>
      <c r="J39" s="162"/>
      <c r="K39" s="162"/>
      <c r="L39" s="162"/>
      <c r="M39" s="162"/>
      <c r="N39" s="162"/>
      <c r="O39" s="162"/>
    </row>
    <row r="40" spans="1:15">
      <c r="A40" s="162"/>
      <c r="B40" s="162"/>
      <c r="C40" s="162"/>
      <c r="D40" s="162"/>
      <c r="E40" s="162"/>
      <c r="F40" s="162"/>
      <c r="G40" s="162"/>
      <c r="H40" s="162"/>
      <c r="I40" s="162"/>
      <c r="J40" s="162"/>
      <c r="K40" s="162"/>
      <c r="L40" s="162"/>
      <c r="M40" s="162"/>
      <c r="N40" s="162"/>
      <c r="O40" s="162"/>
    </row>
    <row r="41" spans="1:15">
      <c r="A41" s="162"/>
      <c r="B41" s="162"/>
      <c r="C41" s="162"/>
      <c r="D41" s="162"/>
      <c r="E41" s="162"/>
      <c r="F41" s="162"/>
      <c r="G41" s="162"/>
      <c r="H41" s="162"/>
      <c r="I41" s="162"/>
      <c r="J41" s="162"/>
      <c r="K41" s="162"/>
      <c r="L41" s="162"/>
      <c r="M41" s="162"/>
      <c r="N41" s="162"/>
      <c r="O41" s="162"/>
    </row>
    <row r="42" spans="1:15" ht="12.75" customHeight="1"/>
    <row r="49" spans="1:18" ht="12.75" customHeight="1"/>
    <row r="53" spans="1:18">
      <c r="N53" s="91"/>
      <c r="O53" s="91"/>
      <c r="P53" s="91"/>
      <c r="Q53" s="91"/>
      <c r="R53" s="91"/>
    </row>
    <row r="54" spans="1:18">
      <c r="N54" s="91"/>
      <c r="O54" s="91"/>
      <c r="P54" s="91"/>
      <c r="Q54" s="91"/>
      <c r="R54" s="91"/>
    </row>
    <row r="55" spans="1:18" ht="12.75" customHeight="1">
      <c r="N55" s="91"/>
      <c r="O55" s="91"/>
      <c r="P55" s="91"/>
      <c r="Q55" s="91"/>
      <c r="R55" s="91"/>
    </row>
    <row r="56" spans="1:18">
      <c r="I56" s="91"/>
      <c r="J56" s="91"/>
      <c r="K56" s="91"/>
      <c r="L56" s="91"/>
      <c r="M56" s="91"/>
      <c r="N56" s="91"/>
      <c r="O56" s="91"/>
      <c r="P56" s="91"/>
      <c r="Q56" s="91"/>
      <c r="R56" s="91"/>
    </row>
    <row r="57" spans="1:18">
      <c r="I57" s="91"/>
      <c r="J57" s="91"/>
      <c r="K57" s="91"/>
      <c r="L57" s="91"/>
      <c r="M57" s="91"/>
    </row>
    <row r="58" spans="1:18">
      <c r="I58" s="91"/>
      <c r="J58" s="91"/>
      <c r="K58" s="91"/>
      <c r="L58" s="91"/>
      <c r="M58" s="91"/>
    </row>
    <row r="60" spans="1:18" ht="27.75" customHeight="1">
      <c r="A60" s="78"/>
      <c r="B60" s="78"/>
      <c r="C60" s="78"/>
      <c r="D60" s="78"/>
      <c r="E60" s="78"/>
      <c r="F60" s="78"/>
      <c r="G60" s="78"/>
      <c r="H60" s="74"/>
      <c r="I60" s="74"/>
      <c r="J60" s="74"/>
      <c r="K60" s="74"/>
      <c r="L60" s="74"/>
      <c r="M60" s="74"/>
      <c r="N60" s="74"/>
    </row>
    <row r="61" spans="1:18">
      <c r="A61" s="91"/>
      <c r="B61" s="91"/>
      <c r="C61" s="91"/>
      <c r="D61" s="91"/>
      <c r="E61" s="91"/>
      <c r="F61" s="91"/>
      <c r="G61" s="91"/>
    </row>
    <row r="62" spans="1:18" ht="26.25" customHeight="1">
      <c r="A62" s="91"/>
      <c r="B62" s="74"/>
      <c r="C62" s="74"/>
      <c r="D62" s="74"/>
      <c r="E62" s="74"/>
      <c r="F62" s="74"/>
      <c r="G62" s="74"/>
      <c r="H62" s="74"/>
      <c r="I62" s="74"/>
      <c r="J62" s="74"/>
      <c r="K62" s="74"/>
      <c r="L62" s="74"/>
      <c r="M62" s="74"/>
      <c r="N62" s="74"/>
    </row>
    <row r="63" spans="1:18">
      <c r="A63" s="91"/>
      <c r="B63" s="91"/>
      <c r="C63" s="91"/>
      <c r="D63" s="91"/>
      <c r="E63" s="91"/>
      <c r="F63" s="91"/>
      <c r="G63" s="91"/>
    </row>
    <row r="64" spans="1:18" ht="53.25" customHeight="1">
      <c r="A64" s="91"/>
      <c r="B64" s="74"/>
      <c r="C64" s="74"/>
      <c r="D64" s="74"/>
      <c r="E64" s="74"/>
      <c r="F64" s="74"/>
      <c r="G64" s="74"/>
      <c r="H64" s="74"/>
      <c r="I64" s="74"/>
      <c r="J64" s="74"/>
      <c r="K64" s="74"/>
      <c r="L64" s="74"/>
      <c r="M64" s="74"/>
      <c r="N64" s="74"/>
    </row>
    <row r="65" spans="1:7">
      <c r="A65" s="91"/>
      <c r="B65" s="91"/>
      <c r="C65" s="91"/>
      <c r="D65" s="91"/>
      <c r="E65" s="91"/>
      <c r="F65" s="91"/>
      <c r="G65" s="91"/>
    </row>
    <row r="66" spans="1:7">
      <c r="A66" s="91"/>
      <c r="B66" s="91"/>
      <c r="C66" s="91"/>
      <c r="D66" s="91"/>
      <c r="E66" s="91"/>
      <c r="F66" s="91"/>
      <c r="G66" s="91"/>
    </row>
    <row r="67" spans="1:7">
      <c r="A67" s="74"/>
      <c r="B67" s="74"/>
      <c r="C67" s="74"/>
      <c r="D67" s="74"/>
      <c r="E67" s="74"/>
      <c r="F67" s="74"/>
      <c r="G67" s="74"/>
    </row>
    <row r="68" spans="1:7">
      <c r="A68" s="74"/>
      <c r="B68" s="74"/>
      <c r="C68" s="74"/>
      <c r="D68" s="74"/>
      <c r="E68" s="74"/>
      <c r="F68" s="74"/>
      <c r="G68" s="74"/>
    </row>
    <row r="69" spans="1:7">
      <c r="A69" s="74"/>
      <c r="B69" s="74"/>
      <c r="C69" s="74"/>
      <c r="D69" s="74"/>
      <c r="E69" s="74"/>
      <c r="F69" s="74"/>
      <c r="G69" s="74"/>
    </row>
    <row r="70" spans="1:7">
      <c r="A70" s="74"/>
      <c r="B70" s="74"/>
      <c r="C70" s="74"/>
      <c r="D70" s="74"/>
      <c r="E70" s="74"/>
      <c r="F70" s="74"/>
      <c r="G70" s="74"/>
    </row>
    <row r="71" spans="1:7">
      <c r="A71" s="56"/>
    </row>
  </sheetData>
  <mergeCells count="8">
    <mergeCell ref="N4:O4"/>
    <mergeCell ref="I5:J5"/>
    <mergeCell ref="A34:O36"/>
    <mergeCell ref="A38:O41"/>
    <mergeCell ref="C4:D4"/>
    <mergeCell ref="F4:G4"/>
    <mergeCell ref="A5:B5"/>
    <mergeCell ref="K4:L4"/>
  </mergeCells>
  <phoneticPr fontId="0" type="noConversion"/>
  <pageMargins left="0.75" right="0.75" top="1" bottom="1" header="0.5" footer="0.5"/>
  <pageSetup scale="87"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legacyDrawingHF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O82"/>
  <sheetViews>
    <sheetView view="pageLayout" topLeftCell="A54" zoomScale="70" zoomScaleSheetLayoutView="70" workbookViewId="0">
      <selection activeCell="H57" sqref="H57"/>
    </sheetView>
  </sheetViews>
  <sheetFormatPr baseColWidth="10" defaultColWidth="8.83203125" defaultRowHeight="12" x14ac:dyDescent="0"/>
  <cols>
    <col min="1" max="1" width="21" style="8" customWidth="1"/>
    <col min="2" max="2" width="7.83203125" style="8" customWidth="1"/>
    <col min="3" max="3" width="7.83203125" style="15" customWidth="1"/>
    <col min="4" max="11" width="7.83203125" style="8" customWidth="1"/>
    <col min="12" max="12" width="7.83203125" style="136" customWidth="1"/>
    <col min="13" max="16384" width="8.83203125" style="8"/>
  </cols>
  <sheetData>
    <row r="1" spans="1:12">
      <c r="A1" s="8" t="s">
        <v>11</v>
      </c>
      <c r="B1" s="8" t="s">
        <v>200</v>
      </c>
    </row>
    <row r="2" spans="1:12">
      <c r="B2" s="8" t="s">
        <v>543</v>
      </c>
    </row>
    <row r="3" spans="1:12" ht="13" thickBot="1">
      <c r="B3" s="9"/>
      <c r="C3" s="68"/>
      <c r="D3" s="9"/>
      <c r="E3" s="9"/>
      <c r="F3" s="9"/>
      <c r="G3" s="9"/>
      <c r="H3" s="9"/>
      <c r="I3" s="9"/>
      <c r="J3" s="9"/>
      <c r="K3" s="9"/>
      <c r="L3" s="143"/>
    </row>
    <row r="4" spans="1:12">
      <c r="A4" s="72" t="s">
        <v>12</v>
      </c>
      <c r="B4" s="1" t="s">
        <v>13</v>
      </c>
      <c r="C4" s="1">
        <v>1920</v>
      </c>
      <c r="D4" s="1" t="s">
        <v>14</v>
      </c>
      <c r="E4" s="1" t="s">
        <v>15</v>
      </c>
      <c r="F4" s="1" t="s">
        <v>16</v>
      </c>
      <c r="G4" s="1" t="s">
        <v>17</v>
      </c>
      <c r="H4" s="1" t="s">
        <v>18</v>
      </c>
      <c r="I4" s="1" t="s">
        <v>19</v>
      </c>
      <c r="J4" s="1" t="s">
        <v>20</v>
      </c>
      <c r="K4" s="1">
        <v>2000</v>
      </c>
      <c r="L4" s="144">
        <v>2010</v>
      </c>
    </row>
    <row r="5" spans="1:12" ht="12.75" customHeight="1">
      <c r="A5" s="13" t="s">
        <v>21</v>
      </c>
      <c r="B5" s="2">
        <v>104</v>
      </c>
      <c r="C5" s="2"/>
      <c r="D5" s="2">
        <v>102</v>
      </c>
      <c r="E5" s="2">
        <v>105</v>
      </c>
      <c r="F5" s="2">
        <v>106</v>
      </c>
      <c r="G5" s="2">
        <v>106</v>
      </c>
      <c r="H5" s="2">
        <v>108</v>
      </c>
      <c r="I5" s="2">
        <v>116</v>
      </c>
      <c r="J5" s="2">
        <v>125</v>
      </c>
      <c r="K5" s="2">
        <v>131</v>
      </c>
      <c r="L5" s="136">
        <v>138</v>
      </c>
    </row>
    <row r="6" spans="1:12" ht="12.75" customHeight="1">
      <c r="A6" s="13" t="s">
        <v>22</v>
      </c>
      <c r="B6" s="2">
        <v>10</v>
      </c>
      <c r="C6" s="2"/>
      <c r="D6" s="2">
        <v>9</v>
      </c>
      <c r="E6" s="2">
        <v>9</v>
      </c>
      <c r="F6" s="2">
        <v>9</v>
      </c>
      <c r="G6" s="2">
        <v>8</v>
      </c>
      <c r="H6" s="2">
        <v>7</v>
      </c>
      <c r="I6" s="2">
        <v>7</v>
      </c>
      <c r="J6" s="2">
        <v>7</v>
      </c>
      <c r="K6" s="2">
        <v>7</v>
      </c>
      <c r="L6" s="70">
        <v>7</v>
      </c>
    </row>
    <row r="7" spans="1:12" ht="12.75" customHeight="1">
      <c r="A7" s="13" t="s">
        <v>23</v>
      </c>
      <c r="B7" s="2">
        <v>7</v>
      </c>
      <c r="C7" s="2"/>
      <c r="D7" s="2">
        <v>7</v>
      </c>
      <c r="E7" s="2">
        <v>7</v>
      </c>
      <c r="F7" s="2">
        <v>6</v>
      </c>
      <c r="G7" s="2">
        <v>4</v>
      </c>
      <c r="H7" s="2">
        <v>4</v>
      </c>
      <c r="I7" s="2">
        <v>4</v>
      </c>
      <c r="J7" s="2">
        <v>4</v>
      </c>
      <c r="K7" s="2">
        <v>4</v>
      </c>
      <c r="L7" s="70">
        <v>4</v>
      </c>
    </row>
    <row r="8" spans="1:12" ht="12.75" customHeight="1">
      <c r="A8" s="13" t="s">
        <v>24</v>
      </c>
      <c r="B8" s="2">
        <v>4</v>
      </c>
      <c r="C8" s="2"/>
      <c r="D8" s="2">
        <v>5</v>
      </c>
      <c r="E8" s="2">
        <v>6</v>
      </c>
      <c r="F8" s="2">
        <v>8</v>
      </c>
      <c r="G8" s="2">
        <v>12</v>
      </c>
      <c r="H8" s="2">
        <v>15</v>
      </c>
      <c r="I8" s="2">
        <v>19</v>
      </c>
      <c r="J8" s="2">
        <v>23</v>
      </c>
      <c r="K8" s="2">
        <v>25</v>
      </c>
      <c r="L8" s="70">
        <v>27</v>
      </c>
    </row>
    <row r="9" spans="1:12" ht="12.75" customHeight="1">
      <c r="A9" s="13" t="s">
        <v>25</v>
      </c>
      <c r="B9" s="2">
        <v>12</v>
      </c>
      <c r="C9" s="2"/>
      <c r="D9" s="2">
        <v>10</v>
      </c>
      <c r="E9" s="2">
        <v>10</v>
      </c>
      <c r="F9" s="2">
        <v>10</v>
      </c>
      <c r="G9" s="2">
        <v>10</v>
      </c>
      <c r="H9" s="2">
        <v>10</v>
      </c>
      <c r="I9" s="2">
        <v>10</v>
      </c>
      <c r="J9" s="2">
        <v>11</v>
      </c>
      <c r="K9" s="2">
        <v>13</v>
      </c>
      <c r="L9" s="70">
        <v>14</v>
      </c>
    </row>
    <row r="10" spans="1:12" ht="12.75" customHeight="1">
      <c r="A10" s="13" t="s">
        <v>26</v>
      </c>
      <c r="B10" s="2">
        <v>8</v>
      </c>
      <c r="C10" s="2"/>
      <c r="D10" s="2">
        <v>8</v>
      </c>
      <c r="E10" s="2">
        <v>8</v>
      </c>
      <c r="F10" s="2">
        <v>8</v>
      </c>
      <c r="G10" s="2">
        <v>8</v>
      </c>
      <c r="H10" s="2">
        <v>8</v>
      </c>
      <c r="I10" s="2">
        <v>8</v>
      </c>
      <c r="J10" s="2">
        <v>7</v>
      </c>
      <c r="K10" s="2">
        <v>7</v>
      </c>
      <c r="L10" s="70">
        <v>6</v>
      </c>
    </row>
    <row r="11" spans="1:12" ht="12.75" customHeight="1">
      <c r="A11" s="13" t="s">
        <v>27</v>
      </c>
      <c r="B11" s="2">
        <v>8</v>
      </c>
      <c r="C11" s="2"/>
      <c r="D11" s="2">
        <v>7</v>
      </c>
      <c r="E11" s="2">
        <v>7</v>
      </c>
      <c r="F11" s="2">
        <v>6</v>
      </c>
      <c r="G11" s="2">
        <v>5</v>
      </c>
      <c r="H11" s="2">
        <v>5</v>
      </c>
      <c r="I11" s="2">
        <v>5</v>
      </c>
      <c r="J11" s="2">
        <v>5</v>
      </c>
      <c r="K11" s="2">
        <v>4</v>
      </c>
      <c r="L11" s="70">
        <v>4</v>
      </c>
    </row>
    <row r="12" spans="1:12" ht="12.75" customHeight="1">
      <c r="A12" s="13" t="s">
        <v>28</v>
      </c>
      <c r="B12" s="2">
        <v>10</v>
      </c>
      <c r="C12" s="2"/>
      <c r="D12" s="2">
        <v>11</v>
      </c>
      <c r="E12" s="2">
        <v>12</v>
      </c>
      <c r="F12" s="2">
        <v>12</v>
      </c>
      <c r="G12" s="2">
        <v>11</v>
      </c>
      <c r="H12" s="2">
        <v>11</v>
      </c>
      <c r="I12" s="2">
        <v>11</v>
      </c>
      <c r="J12" s="2">
        <v>12</v>
      </c>
      <c r="K12" s="2">
        <v>13</v>
      </c>
      <c r="L12" s="70">
        <v>13</v>
      </c>
    </row>
    <row r="13" spans="1:12" ht="12.75" customHeight="1">
      <c r="A13" s="13" t="s">
        <v>29</v>
      </c>
      <c r="B13" s="2">
        <v>7</v>
      </c>
      <c r="C13" s="2"/>
      <c r="D13" s="2">
        <v>6</v>
      </c>
      <c r="E13" s="2">
        <v>6</v>
      </c>
      <c r="F13" s="2">
        <v>6</v>
      </c>
      <c r="G13" s="2">
        <v>6</v>
      </c>
      <c r="H13" s="2">
        <v>6</v>
      </c>
      <c r="I13" s="2">
        <v>6</v>
      </c>
      <c r="J13" s="2">
        <v>6</v>
      </c>
      <c r="K13" s="2">
        <v>6</v>
      </c>
      <c r="L13" s="70">
        <v>7</v>
      </c>
    </row>
    <row r="14" spans="1:12" ht="12.75" customHeight="1">
      <c r="A14" s="13" t="s">
        <v>30</v>
      </c>
      <c r="B14" s="2">
        <v>10</v>
      </c>
      <c r="C14" s="2"/>
      <c r="D14" s="2">
        <v>9</v>
      </c>
      <c r="E14" s="2">
        <v>10</v>
      </c>
      <c r="F14" s="2">
        <v>9</v>
      </c>
      <c r="G14" s="2">
        <v>9</v>
      </c>
      <c r="H14" s="2">
        <v>8</v>
      </c>
      <c r="I14" s="2">
        <v>9</v>
      </c>
      <c r="J14" s="2">
        <v>9</v>
      </c>
      <c r="K14" s="2">
        <v>9</v>
      </c>
      <c r="L14" s="70">
        <v>9</v>
      </c>
    </row>
    <row r="15" spans="1:12" ht="12.75" customHeight="1">
      <c r="A15" s="13" t="s">
        <v>31</v>
      </c>
      <c r="B15" s="2">
        <v>18</v>
      </c>
      <c r="C15" s="2"/>
      <c r="D15" s="2">
        <v>21</v>
      </c>
      <c r="E15" s="2">
        <v>21</v>
      </c>
      <c r="F15" s="2">
        <v>22</v>
      </c>
      <c r="G15" s="2">
        <v>23</v>
      </c>
      <c r="H15" s="2">
        <v>24</v>
      </c>
      <c r="I15" s="2">
        <v>27</v>
      </c>
      <c r="J15" s="2">
        <v>30</v>
      </c>
      <c r="K15" s="2">
        <v>32</v>
      </c>
      <c r="L15" s="70">
        <v>36</v>
      </c>
    </row>
    <row r="16" spans="1:12" ht="12.75" customHeight="1">
      <c r="A16" s="13" t="s">
        <v>32</v>
      </c>
      <c r="B16" s="2">
        <v>10</v>
      </c>
      <c r="C16" s="2"/>
      <c r="D16" s="2">
        <v>9</v>
      </c>
      <c r="E16" s="2">
        <v>9</v>
      </c>
      <c r="F16" s="2">
        <v>10</v>
      </c>
      <c r="G16" s="2">
        <v>10</v>
      </c>
      <c r="H16" s="2">
        <v>10</v>
      </c>
      <c r="I16" s="2">
        <v>10</v>
      </c>
      <c r="J16" s="2">
        <v>11</v>
      </c>
      <c r="K16" s="2">
        <v>11</v>
      </c>
      <c r="L16" s="70">
        <v>11</v>
      </c>
    </row>
    <row r="17" spans="1:12" ht="12.75" customHeight="1">
      <c r="A17" s="13"/>
      <c r="B17" s="2"/>
      <c r="C17" s="2"/>
      <c r="D17" s="2"/>
      <c r="E17" s="2"/>
      <c r="F17" s="2"/>
      <c r="G17" s="2"/>
      <c r="H17" s="2"/>
      <c r="I17" s="2"/>
      <c r="J17" s="2"/>
      <c r="K17" s="2"/>
    </row>
    <row r="18" spans="1:12" ht="12.75" customHeight="1">
      <c r="A18" s="13" t="s">
        <v>33</v>
      </c>
      <c r="B18" s="2">
        <v>47</v>
      </c>
      <c r="C18" s="2"/>
      <c r="D18" s="2">
        <v>43</v>
      </c>
      <c r="E18" s="2">
        <v>42</v>
      </c>
      <c r="F18" s="2">
        <v>38</v>
      </c>
      <c r="G18" s="2">
        <v>36</v>
      </c>
      <c r="H18" s="2">
        <v>35</v>
      </c>
      <c r="I18" s="2">
        <v>34</v>
      </c>
      <c r="J18" s="2">
        <v>32</v>
      </c>
      <c r="K18" s="2">
        <v>31</v>
      </c>
      <c r="L18" s="136">
        <v>30</v>
      </c>
    </row>
    <row r="19" spans="1:12" ht="12.75" customHeight="1">
      <c r="A19" s="13" t="s">
        <v>34</v>
      </c>
      <c r="B19" s="2">
        <v>11</v>
      </c>
      <c r="C19" s="2"/>
      <c r="D19" s="2">
        <v>9</v>
      </c>
      <c r="E19" s="2">
        <v>9</v>
      </c>
      <c r="F19" s="2">
        <v>8</v>
      </c>
      <c r="G19" s="2">
        <v>7</v>
      </c>
      <c r="H19" s="2">
        <v>7</v>
      </c>
      <c r="I19" s="2">
        <v>7</v>
      </c>
      <c r="J19" s="2">
        <v>6</v>
      </c>
      <c r="K19" s="2">
        <v>6</v>
      </c>
      <c r="L19" s="70">
        <v>6</v>
      </c>
    </row>
    <row r="20" spans="1:12" ht="12.75" customHeight="1">
      <c r="A20" s="13" t="s">
        <v>35</v>
      </c>
      <c r="B20" s="2">
        <v>6</v>
      </c>
      <c r="C20" s="2"/>
      <c r="D20" s="2">
        <v>6</v>
      </c>
      <c r="E20" s="2">
        <v>6</v>
      </c>
      <c r="F20" s="2">
        <v>7</v>
      </c>
      <c r="G20" s="2">
        <v>8</v>
      </c>
      <c r="H20" s="2">
        <v>8</v>
      </c>
      <c r="I20" s="2">
        <v>8</v>
      </c>
      <c r="J20" s="2">
        <v>8</v>
      </c>
      <c r="K20" s="2">
        <v>8</v>
      </c>
      <c r="L20" s="70">
        <v>8</v>
      </c>
    </row>
    <row r="21" spans="1:12" ht="12.75" customHeight="1">
      <c r="A21" s="13" t="s">
        <v>36</v>
      </c>
      <c r="B21" s="2">
        <v>16</v>
      </c>
      <c r="C21" s="2"/>
      <c r="D21" s="2">
        <v>13</v>
      </c>
      <c r="E21" s="2">
        <v>13</v>
      </c>
      <c r="F21" s="2">
        <v>11</v>
      </c>
      <c r="G21" s="2">
        <v>10</v>
      </c>
      <c r="H21" s="2">
        <v>10</v>
      </c>
      <c r="I21" s="2">
        <v>9</v>
      </c>
      <c r="J21" s="2">
        <v>9</v>
      </c>
      <c r="K21" s="2">
        <v>9</v>
      </c>
      <c r="L21" s="70">
        <v>8</v>
      </c>
    </row>
    <row r="22" spans="1:12" ht="12.75" customHeight="1">
      <c r="A22" s="13" t="s">
        <v>37</v>
      </c>
      <c r="B22" s="2">
        <v>8</v>
      </c>
      <c r="C22" s="2"/>
      <c r="D22" s="2">
        <v>9</v>
      </c>
      <c r="E22" s="2">
        <v>8</v>
      </c>
      <c r="F22" s="2">
        <v>6</v>
      </c>
      <c r="G22" s="2">
        <v>6</v>
      </c>
      <c r="H22" s="2">
        <v>6</v>
      </c>
      <c r="I22" s="2">
        <v>6</v>
      </c>
      <c r="J22" s="2">
        <v>6</v>
      </c>
      <c r="K22" s="2">
        <v>5</v>
      </c>
      <c r="L22" s="70">
        <v>5</v>
      </c>
    </row>
    <row r="23" spans="1:12" ht="12.75" customHeight="1">
      <c r="A23" s="13" t="s">
        <v>38</v>
      </c>
      <c r="B23" s="2">
        <v>6</v>
      </c>
      <c r="C23" s="2"/>
      <c r="D23" s="2">
        <v>6</v>
      </c>
      <c r="E23" s="2">
        <v>6</v>
      </c>
      <c r="F23" s="2">
        <v>6</v>
      </c>
      <c r="G23" s="2">
        <v>5</v>
      </c>
      <c r="H23" s="2">
        <v>4</v>
      </c>
      <c r="I23" s="2">
        <v>4</v>
      </c>
      <c r="J23" s="2">
        <v>3</v>
      </c>
      <c r="K23" s="2">
        <v>3</v>
      </c>
      <c r="L23" s="70">
        <v>3</v>
      </c>
    </row>
    <row r="24" spans="1:12" ht="12.75" customHeight="1">
      <c r="A24" s="13"/>
      <c r="B24" s="2"/>
      <c r="C24" s="2"/>
      <c r="D24" s="2"/>
      <c r="E24" s="2"/>
      <c r="F24" s="2"/>
      <c r="G24" s="2"/>
      <c r="H24" s="2"/>
      <c r="I24" s="2"/>
      <c r="J24" s="2"/>
      <c r="K24" s="2"/>
    </row>
    <row r="25" spans="1:12" ht="12.75" customHeight="1">
      <c r="A25" s="13" t="s">
        <v>39</v>
      </c>
      <c r="B25" s="2">
        <v>32</v>
      </c>
      <c r="C25" s="2"/>
      <c r="D25" s="2">
        <v>29</v>
      </c>
      <c r="E25" s="2">
        <v>28</v>
      </c>
      <c r="F25" s="2">
        <v>28</v>
      </c>
      <c r="G25" s="2">
        <v>25</v>
      </c>
      <c r="H25" s="2">
        <v>25</v>
      </c>
      <c r="I25" s="2">
        <v>24</v>
      </c>
      <c r="J25" s="2">
        <v>23</v>
      </c>
      <c r="K25" s="2">
        <v>22</v>
      </c>
      <c r="L25" s="136">
        <v>21</v>
      </c>
    </row>
    <row r="26" spans="1:12" ht="12.75" customHeight="1">
      <c r="A26" s="13" t="s">
        <v>40</v>
      </c>
      <c r="B26" s="2">
        <v>5</v>
      </c>
      <c r="C26" s="2"/>
      <c r="D26" s="2">
        <v>6</v>
      </c>
      <c r="E26" s="2">
        <v>6</v>
      </c>
      <c r="F26" s="2">
        <v>6</v>
      </c>
      <c r="G26" s="2">
        <v>6</v>
      </c>
      <c r="H26" s="2">
        <v>6</v>
      </c>
      <c r="I26" s="2">
        <v>6</v>
      </c>
      <c r="J26" s="2">
        <v>6</v>
      </c>
      <c r="K26" s="2">
        <v>5</v>
      </c>
      <c r="L26" s="70">
        <v>5</v>
      </c>
    </row>
    <row r="27" spans="1:12" ht="12.75" customHeight="1">
      <c r="A27" s="13" t="s">
        <v>41</v>
      </c>
      <c r="B27" s="2">
        <v>4</v>
      </c>
      <c r="C27" s="2"/>
      <c r="D27" s="2">
        <v>3</v>
      </c>
      <c r="E27" s="2">
        <v>3</v>
      </c>
      <c r="F27" s="2">
        <v>3</v>
      </c>
      <c r="G27" s="2">
        <v>2</v>
      </c>
      <c r="H27" s="2">
        <v>2</v>
      </c>
      <c r="I27" s="2">
        <v>2</v>
      </c>
      <c r="J27" s="2">
        <v>2</v>
      </c>
      <c r="K27" s="2">
        <v>2</v>
      </c>
      <c r="L27" s="70">
        <v>2</v>
      </c>
    </row>
    <row r="28" spans="1:12" ht="12.75" customHeight="1">
      <c r="A28" s="13" t="s">
        <v>42</v>
      </c>
      <c r="B28" s="2">
        <v>16</v>
      </c>
      <c r="C28" s="2"/>
      <c r="D28" s="2">
        <v>15</v>
      </c>
      <c r="E28" s="2">
        <v>14</v>
      </c>
      <c r="F28" s="2">
        <v>14</v>
      </c>
      <c r="G28" s="2">
        <v>12</v>
      </c>
      <c r="H28" s="2">
        <v>12</v>
      </c>
      <c r="I28" s="2">
        <v>11</v>
      </c>
      <c r="J28" s="2">
        <v>10</v>
      </c>
      <c r="K28" s="2">
        <v>10</v>
      </c>
      <c r="L28" s="70">
        <v>9</v>
      </c>
    </row>
    <row r="29" spans="1:12" ht="12.75" customHeight="1">
      <c r="A29" s="13" t="s">
        <v>43</v>
      </c>
      <c r="B29" s="2">
        <v>2</v>
      </c>
      <c r="C29" s="2"/>
      <c r="D29" s="2">
        <v>2</v>
      </c>
      <c r="E29" s="2">
        <v>2</v>
      </c>
      <c r="F29" s="2">
        <v>2</v>
      </c>
      <c r="G29" s="2">
        <v>2</v>
      </c>
      <c r="H29" s="2">
        <v>2</v>
      </c>
      <c r="I29" s="2">
        <v>2</v>
      </c>
      <c r="J29" s="2">
        <v>2</v>
      </c>
      <c r="K29" s="2">
        <v>2</v>
      </c>
      <c r="L29" s="70">
        <v>2</v>
      </c>
    </row>
    <row r="30" spans="1:12" ht="12.75" customHeight="1">
      <c r="A30" s="13" t="s">
        <v>44</v>
      </c>
      <c r="B30" s="2">
        <v>3</v>
      </c>
      <c r="C30" s="2"/>
      <c r="D30" s="2">
        <v>2</v>
      </c>
      <c r="E30" s="2">
        <v>2</v>
      </c>
      <c r="F30" s="2">
        <v>2</v>
      </c>
      <c r="G30" s="2">
        <v>2</v>
      </c>
      <c r="H30" s="2">
        <v>2</v>
      </c>
      <c r="I30" s="2">
        <v>2</v>
      </c>
      <c r="J30" s="2">
        <v>2</v>
      </c>
      <c r="K30" s="2">
        <v>2</v>
      </c>
      <c r="L30" s="70">
        <v>2</v>
      </c>
    </row>
    <row r="31" spans="1:12" ht="12.75" customHeight="1">
      <c r="A31" s="13" t="s">
        <v>45</v>
      </c>
      <c r="B31" s="2">
        <v>2</v>
      </c>
      <c r="C31" s="2"/>
      <c r="D31" s="2">
        <v>1</v>
      </c>
      <c r="E31" s="2">
        <v>1</v>
      </c>
      <c r="F31" s="2">
        <v>1</v>
      </c>
      <c r="G31" s="2">
        <v>1</v>
      </c>
      <c r="H31" s="2">
        <v>1</v>
      </c>
      <c r="I31" s="2">
        <v>1</v>
      </c>
      <c r="J31" s="2">
        <v>1</v>
      </c>
      <c r="K31" s="2">
        <v>1</v>
      </c>
      <c r="L31" s="70">
        <v>1</v>
      </c>
    </row>
    <row r="32" spans="1:12" ht="12.75" customHeight="1">
      <c r="A32" s="13"/>
      <c r="B32" s="2"/>
      <c r="C32" s="2"/>
      <c r="D32" s="2"/>
      <c r="E32" s="2"/>
      <c r="F32" s="2"/>
      <c r="G32" s="2"/>
      <c r="H32" s="2"/>
      <c r="I32" s="2"/>
      <c r="J32" s="2"/>
      <c r="K32" s="2"/>
    </row>
    <row r="33" spans="1:12" ht="12.75" customHeight="1">
      <c r="A33" s="13" t="s">
        <v>46</v>
      </c>
      <c r="B33" s="2">
        <v>92</v>
      </c>
      <c r="C33" s="2"/>
      <c r="D33" s="2">
        <v>94</v>
      </c>
      <c r="E33" s="2">
        <v>93</v>
      </c>
      <c r="F33" s="2">
        <v>88</v>
      </c>
      <c r="G33" s="2">
        <v>84</v>
      </c>
      <c r="H33" s="2">
        <v>80</v>
      </c>
      <c r="I33" s="2">
        <v>72</v>
      </c>
      <c r="J33" s="2">
        <v>66</v>
      </c>
      <c r="K33" s="2">
        <v>62</v>
      </c>
      <c r="L33" s="136">
        <v>58</v>
      </c>
    </row>
    <row r="34" spans="1:12" ht="12.75" customHeight="1">
      <c r="A34" s="13" t="s">
        <v>47</v>
      </c>
      <c r="B34" s="2">
        <v>1</v>
      </c>
      <c r="C34" s="2"/>
      <c r="D34" s="2">
        <v>1</v>
      </c>
      <c r="E34" s="2">
        <v>1</v>
      </c>
      <c r="F34" s="2">
        <v>1</v>
      </c>
      <c r="G34" s="2">
        <v>1</v>
      </c>
      <c r="H34" s="2">
        <v>1</v>
      </c>
      <c r="I34" s="2">
        <v>1</v>
      </c>
      <c r="J34" s="2">
        <v>1</v>
      </c>
      <c r="K34" s="2">
        <v>1</v>
      </c>
      <c r="L34" s="70">
        <v>1</v>
      </c>
    </row>
    <row r="35" spans="1:12" ht="12.75" customHeight="1">
      <c r="A35" s="13" t="s">
        <v>48</v>
      </c>
      <c r="B35" s="2">
        <v>12</v>
      </c>
      <c r="C35" s="2"/>
      <c r="D35" s="2">
        <v>14</v>
      </c>
      <c r="E35" s="2">
        <v>14</v>
      </c>
      <c r="F35" s="2">
        <v>14</v>
      </c>
      <c r="G35" s="2">
        <v>15</v>
      </c>
      <c r="H35" s="2">
        <v>15</v>
      </c>
      <c r="I35" s="2">
        <v>14</v>
      </c>
      <c r="J35" s="2">
        <v>13</v>
      </c>
      <c r="K35" s="2">
        <v>13</v>
      </c>
      <c r="L35" s="70">
        <v>12</v>
      </c>
    </row>
    <row r="36" spans="1:12" ht="12.75" customHeight="1">
      <c r="A36" s="13" t="s">
        <v>49</v>
      </c>
      <c r="B36" s="2">
        <v>43</v>
      </c>
      <c r="C36" s="2"/>
      <c r="D36" s="2">
        <v>45</v>
      </c>
      <c r="E36" s="2">
        <v>45</v>
      </c>
      <c r="F36" s="2">
        <v>43</v>
      </c>
      <c r="G36" s="2">
        <v>41</v>
      </c>
      <c r="H36" s="2">
        <v>39</v>
      </c>
      <c r="I36" s="2">
        <v>34</v>
      </c>
      <c r="J36" s="2">
        <v>31</v>
      </c>
      <c r="K36" s="2">
        <v>29</v>
      </c>
      <c r="L36" s="70">
        <v>27</v>
      </c>
    </row>
    <row r="37" spans="1:12" ht="12.75" customHeight="1">
      <c r="A37" s="13" t="s">
        <v>50</v>
      </c>
      <c r="B37" s="2">
        <v>36</v>
      </c>
      <c r="C37" s="2"/>
      <c r="D37" s="2">
        <v>34</v>
      </c>
      <c r="E37" s="2">
        <v>33</v>
      </c>
      <c r="F37" s="2">
        <v>30</v>
      </c>
      <c r="G37" s="2">
        <v>27</v>
      </c>
      <c r="H37" s="2">
        <v>25</v>
      </c>
      <c r="I37" s="2">
        <v>23</v>
      </c>
      <c r="J37" s="2">
        <v>21</v>
      </c>
      <c r="K37" s="2">
        <v>19</v>
      </c>
      <c r="L37" s="70">
        <v>18</v>
      </c>
    </row>
    <row r="38" spans="1:12" ht="12.75" customHeight="1">
      <c r="A38" s="13"/>
      <c r="B38" s="2"/>
      <c r="C38" s="2"/>
      <c r="D38" s="2"/>
      <c r="E38" s="2"/>
      <c r="F38" s="2"/>
      <c r="G38" s="2"/>
      <c r="H38" s="2"/>
      <c r="I38" s="2"/>
      <c r="J38" s="2"/>
      <c r="K38" s="2"/>
    </row>
    <row r="39" spans="1:12" ht="12.75" customHeight="1">
      <c r="A39" s="13" t="s">
        <v>51</v>
      </c>
      <c r="B39" s="2">
        <v>86</v>
      </c>
      <c r="C39" s="2"/>
      <c r="D39" s="2">
        <v>90</v>
      </c>
      <c r="E39" s="2">
        <v>87</v>
      </c>
      <c r="F39" s="2">
        <v>87</v>
      </c>
      <c r="G39" s="2">
        <v>88</v>
      </c>
      <c r="H39" s="2">
        <v>86</v>
      </c>
      <c r="I39" s="2">
        <v>80</v>
      </c>
      <c r="J39" s="2">
        <v>74</v>
      </c>
      <c r="K39" s="2">
        <v>69</v>
      </c>
      <c r="L39" s="136">
        <v>65</v>
      </c>
    </row>
    <row r="40" spans="1:12" ht="12.75" customHeight="1">
      <c r="A40" s="13" t="s">
        <v>52</v>
      </c>
      <c r="B40" s="2">
        <v>27</v>
      </c>
      <c r="C40" s="2"/>
      <c r="D40" s="2">
        <v>27</v>
      </c>
      <c r="E40" s="2">
        <v>26</v>
      </c>
      <c r="F40" s="2">
        <v>25</v>
      </c>
      <c r="G40" s="2">
        <v>24</v>
      </c>
      <c r="H40" s="2">
        <v>24</v>
      </c>
      <c r="I40" s="2">
        <v>22</v>
      </c>
      <c r="J40" s="2">
        <v>20</v>
      </c>
      <c r="K40" s="2">
        <v>19</v>
      </c>
      <c r="L40" s="70">
        <v>18</v>
      </c>
    </row>
    <row r="41" spans="1:12" ht="12.75" customHeight="1">
      <c r="A41" s="13" t="s">
        <v>53</v>
      </c>
      <c r="B41" s="2">
        <v>13</v>
      </c>
      <c r="C41" s="2"/>
      <c r="D41" s="2">
        <v>12</v>
      </c>
      <c r="E41" s="2">
        <v>11</v>
      </c>
      <c r="F41" s="2">
        <v>11</v>
      </c>
      <c r="G41" s="2">
        <v>11</v>
      </c>
      <c r="H41" s="2">
        <v>11</v>
      </c>
      <c r="I41" s="2">
        <v>10</v>
      </c>
      <c r="J41" s="2">
        <v>10</v>
      </c>
      <c r="K41" s="2">
        <v>9</v>
      </c>
      <c r="L41" s="70">
        <v>9</v>
      </c>
    </row>
    <row r="42" spans="1:12" ht="12.75" customHeight="1">
      <c r="A42" s="13" t="s">
        <v>54</v>
      </c>
      <c r="B42" s="2">
        <v>13</v>
      </c>
      <c r="C42" s="2"/>
      <c r="D42" s="2">
        <v>17</v>
      </c>
      <c r="E42" s="2">
        <v>17</v>
      </c>
      <c r="F42" s="2">
        <v>18</v>
      </c>
      <c r="G42" s="2">
        <v>19</v>
      </c>
      <c r="H42" s="2">
        <v>19</v>
      </c>
      <c r="I42" s="2">
        <v>18</v>
      </c>
      <c r="J42" s="2">
        <v>16</v>
      </c>
      <c r="K42" s="2">
        <v>15</v>
      </c>
      <c r="L42" s="70">
        <v>14</v>
      </c>
    </row>
    <row r="43" spans="1:12" ht="12.75" customHeight="1">
      <c r="A43" s="13" t="s">
        <v>55</v>
      </c>
      <c r="B43" s="2">
        <v>22</v>
      </c>
      <c r="C43" s="2"/>
      <c r="D43" s="2">
        <v>24</v>
      </c>
      <c r="E43" s="2">
        <v>23</v>
      </c>
      <c r="F43" s="2">
        <v>23</v>
      </c>
      <c r="G43" s="2">
        <v>24</v>
      </c>
      <c r="H43" s="2">
        <v>23</v>
      </c>
      <c r="I43" s="2">
        <v>21</v>
      </c>
      <c r="J43" s="2">
        <v>19</v>
      </c>
      <c r="K43" s="2">
        <v>18</v>
      </c>
      <c r="L43" s="70">
        <v>16</v>
      </c>
    </row>
    <row r="44" spans="1:12" ht="12.75" customHeight="1">
      <c r="A44" s="13" t="s">
        <v>56</v>
      </c>
      <c r="B44" s="2">
        <v>11</v>
      </c>
      <c r="C44" s="2"/>
      <c r="D44" s="2">
        <v>10</v>
      </c>
      <c r="E44" s="2">
        <v>10</v>
      </c>
      <c r="F44" s="2">
        <v>10</v>
      </c>
      <c r="G44" s="2">
        <v>10</v>
      </c>
      <c r="H44" s="2">
        <v>9</v>
      </c>
      <c r="I44" s="2">
        <v>9</v>
      </c>
      <c r="J44" s="2">
        <v>9</v>
      </c>
      <c r="K44" s="2">
        <v>8</v>
      </c>
      <c r="L44" s="70">
        <v>8</v>
      </c>
    </row>
    <row r="45" spans="1:12" ht="12.75" customHeight="1">
      <c r="A45" s="13"/>
      <c r="B45" s="2"/>
      <c r="C45" s="2"/>
      <c r="D45" s="2"/>
      <c r="E45" s="2"/>
      <c r="F45" s="2"/>
      <c r="G45" s="2"/>
      <c r="H45" s="2"/>
      <c r="I45" s="2"/>
      <c r="J45" s="2"/>
      <c r="K45" s="2"/>
    </row>
    <row r="46" spans="1:12" ht="12.75" customHeight="1">
      <c r="A46" s="13" t="s">
        <v>57</v>
      </c>
      <c r="B46" s="2">
        <v>41</v>
      </c>
      <c r="C46" s="2"/>
      <c r="D46" s="2">
        <v>34</v>
      </c>
      <c r="E46" s="2">
        <v>31</v>
      </c>
      <c r="F46" s="2">
        <v>31</v>
      </c>
      <c r="G46" s="2">
        <v>27</v>
      </c>
      <c r="H46" s="2">
        <v>25</v>
      </c>
      <c r="I46" s="2">
        <v>24</v>
      </c>
      <c r="J46" s="2">
        <v>22</v>
      </c>
      <c r="K46" s="2">
        <v>22</v>
      </c>
      <c r="L46" s="136">
        <v>21</v>
      </c>
    </row>
    <row r="47" spans="1:12" ht="12.75" customHeight="1">
      <c r="A47" s="13" t="s">
        <v>58</v>
      </c>
      <c r="B47" s="2">
        <v>11</v>
      </c>
      <c r="C47" s="2"/>
      <c r="D47" s="2">
        <v>9</v>
      </c>
      <c r="E47" s="2">
        <v>8</v>
      </c>
      <c r="F47" s="2">
        <v>8</v>
      </c>
      <c r="G47" s="2">
        <v>7</v>
      </c>
      <c r="H47" s="2">
        <v>6</v>
      </c>
      <c r="I47" s="2">
        <v>6</v>
      </c>
      <c r="J47" s="2">
        <v>5</v>
      </c>
      <c r="K47" s="2">
        <v>5</v>
      </c>
      <c r="L47" s="70">
        <v>4</v>
      </c>
    </row>
    <row r="48" spans="1:12" ht="12.75" customHeight="1">
      <c r="A48" s="13" t="s">
        <v>59</v>
      </c>
      <c r="B48" s="2">
        <v>8</v>
      </c>
      <c r="C48" s="2"/>
      <c r="D48" s="2">
        <v>7</v>
      </c>
      <c r="E48" s="2">
        <v>6</v>
      </c>
      <c r="F48" s="2">
        <v>6</v>
      </c>
      <c r="G48" s="2">
        <v>5</v>
      </c>
      <c r="H48" s="2">
        <v>5</v>
      </c>
      <c r="I48" s="2">
        <v>5</v>
      </c>
      <c r="J48" s="2">
        <v>4</v>
      </c>
      <c r="K48" s="2">
        <v>4</v>
      </c>
      <c r="L48" s="70">
        <v>4</v>
      </c>
    </row>
    <row r="49" spans="1:12" ht="12.75" customHeight="1">
      <c r="A49" s="13" t="s">
        <v>60</v>
      </c>
      <c r="B49" s="2">
        <v>10</v>
      </c>
      <c r="C49" s="2"/>
      <c r="D49" s="2">
        <v>9</v>
      </c>
      <c r="E49" s="2">
        <v>9</v>
      </c>
      <c r="F49" s="2">
        <v>9</v>
      </c>
      <c r="G49" s="2">
        <v>8</v>
      </c>
      <c r="H49" s="2">
        <v>8</v>
      </c>
      <c r="I49" s="2">
        <v>8</v>
      </c>
      <c r="J49" s="2">
        <v>8</v>
      </c>
      <c r="K49" s="2">
        <v>8</v>
      </c>
      <c r="L49" s="70">
        <v>8</v>
      </c>
    </row>
    <row r="50" spans="1:12" ht="12.75" customHeight="1">
      <c r="A50" s="13" t="s">
        <v>61</v>
      </c>
      <c r="B50" s="2">
        <v>6</v>
      </c>
      <c r="C50" s="2"/>
      <c r="D50" s="2">
        <v>5</v>
      </c>
      <c r="E50" s="2">
        <v>4</v>
      </c>
      <c r="F50" s="2">
        <v>4</v>
      </c>
      <c r="G50" s="2">
        <v>3</v>
      </c>
      <c r="H50" s="2">
        <v>3</v>
      </c>
      <c r="I50" s="2">
        <v>3</v>
      </c>
      <c r="J50" s="2">
        <v>3</v>
      </c>
      <c r="K50" s="2">
        <v>3</v>
      </c>
      <c r="L50" s="70">
        <v>3</v>
      </c>
    </row>
    <row r="51" spans="1:12" ht="12.75" customHeight="1">
      <c r="A51" s="13" t="s">
        <v>62</v>
      </c>
      <c r="B51" s="2">
        <v>3</v>
      </c>
      <c r="C51" s="2"/>
      <c r="D51" s="2">
        <v>2</v>
      </c>
      <c r="E51" s="2">
        <v>2</v>
      </c>
      <c r="F51" s="2">
        <v>2</v>
      </c>
      <c r="G51" s="2">
        <v>2</v>
      </c>
      <c r="H51" s="2">
        <v>1</v>
      </c>
      <c r="I51" s="2">
        <v>1</v>
      </c>
      <c r="J51" s="2">
        <v>1</v>
      </c>
      <c r="K51" s="2">
        <v>1</v>
      </c>
      <c r="L51" s="70">
        <v>1</v>
      </c>
    </row>
    <row r="52" spans="1:12" ht="12.75" customHeight="1">
      <c r="A52" s="13" t="s">
        <v>63</v>
      </c>
      <c r="B52" s="2">
        <v>3</v>
      </c>
      <c r="C52" s="2"/>
      <c r="D52" s="2">
        <v>2</v>
      </c>
      <c r="E52" s="2">
        <v>2</v>
      </c>
      <c r="F52" s="2">
        <v>2</v>
      </c>
      <c r="G52" s="2">
        <v>2</v>
      </c>
      <c r="H52" s="2">
        <v>2</v>
      </c>
      <c r="I52" s="2">
        <v>1</v>
      </c>
      <c r="J52" s="2">
        <v>1</v>
      </c>
      <c r="K52" s="2">
        <v>1</v>
      </c>
      <c r="L52" s="70">
        <v>1</v>
      </c>
    </row>
    <row r="53" spans="1:12" ht="12.75" customHeight="1">
      <c r="A53" s="13"/>
      <c r="B53" s="2"/>
      <c r="C53" s="2"/>
      <c r="D53" s="2"/>
      <c r="E53" s="2"/>
      <c r="F53" s="2"/>
      <c r="G53" s="2"/>
      <c r="H53" s="2"/>
      <c r="I53" s="2"/>
      <c r="J53" s="2"/>
      <c r="K53" s="2"/>
    </row>
    <row r="54" spans="1:12" ht="12.75" customHeight="1">
      <c r="A54" s="13" t="s">
        <v>101</v>
      </c>
      <c r="B54" s="2">
        <v>14</v>
      </c>
      <c r="C54" s="2"/>
      <c r="D54" s="2">
        <v>14</v>
      </c>
      <c r="E54" s="2">
        <v>16</v>
      </c>
      <c r="F54" s="2">
        <v>16</v>
      </c>
      <c r="G54" s="2">
        <v>17</v>
      </c>
      <c r="H54" s="2">
        <v>19</v>
      </c>
      <c r="I54" s="2">
        <v>24</v>
      </c>
      <c r="J54" s="2">
        <v>24</v>
      </c>
      <c r="K54" s="2">
        <v>28</v>
      </c>
      <c r="L54" s="136">
        <v>31</v>
      </c>
    </row>
    <row r="55" spans="1:12" ht="12.75" customHeight="1">
      <c r="A55" s="13" t="s">
        <v>64</v>
      </c>
      <c r="B55" s="2">
        <v>1</v>
      </c>
      <c r="C55" s="2"/>
      <c r="D55" s="2">
        <v>1</v>
      </c>
      <c r="E55" s="2">
        <v>2</v>
      </c>
      <c r="F55" s="2">
        <v>2</v>
      </c>
      <c r="G55" s="2">
        <v>3</v>
      </c>
      <c r="H55" s="2">
        <v>4</v>
      </c>
      <c r="I55" s="2">
        <v>5</v>
      </c>
      <c r="J55" s="2">
        <v>6</v>
      </c>
      <c r="K55" s="2">
        <v>8</v>
      </c>
      <c r="L55" s="70">
        <v>9</v>
      </c>
    </row>
    <row r="56" spans="1:12" ht="12.75" customHeight="1">
      <c r="A56" s="13" t="s">
        <v>65</v>
      </c>
      <c r="B56" s="2">
        <v>4</v>
      </c>
      <c r="C56" s="2"/>
      <c r="D56" s="2">
        <v>4</v>
      </c>
      <c r="E56" s="2">
        <v>4</v>
      </c>
      <c r="F56" s="2">
        <v>4</v>
      </c>
      <c r="G56" s="2">
        <v>4</v>
      </c>
      <c r="H56" s="2">
        <v>5</v>
      </c>
      <c r="I56" s="2">
        <v>6</v>
      </c>
      <c r="J56" s="2">
        <v>6</v>
      </c>
      <c r="K56" s="2">
        <v>7</v>
      </c>
      <c r="L56" s="70">
        <v>7</v>
      </c>
    </row>
    <row r="57" spans="1:12" ht="12.75" customHeight="1">
      <c r="A57" s="13" t="s">
        <v>66</v>
      </c>
      <c r="B57" s="2">
        <v>2</v>
      </c>
      <c r="C57" s="2"/>
      <c r="D57" s="2">
        <v>2</v>
      </c>
      <c r="E57" s="2">
        <v>2</v>
      </c>
      <c r="F57" s="2">
        <v>2</v>
      </c>
      <c r="G57" s="2">
        <v>2</v>
      </c>
      <c r="H57" s="2">
        <v>2</v>
      </c>
      <c r="I57" s="2">
        <v>2</v>
      </c>
      <c r="J57" s="2">
        <v>2</v>
      </c>
      <c r="K57" s="2">
        <v>2</v>
      </c>
      <c r="L57" s="70">
        <v>2</v>
      </c>
    </row>
    <row r="58" spans="1:12" ht="12.75" customHeight="1">
      <c r="A58" s="13" t="s">
        <v>67</v>
      </c>
      <c r="B58" s="2">
        <v>2</v>
      </c>
      <c r="C58" s="2"/>
      <c r="D58" s="2">
        <v>2</v>
      </c>
      <c r="E58" s="2">
        <v>2</v>
      </c>
      <c r="F58" s="2">
        <v>2</v>
      </c>
      <c r="G58" s="2">
        <v>2</v>
      </c>
      <c r="H58" s="2">
        <v>2</v>
      </c>
      <c r="I58" s="2">
        <v>2</v>
      </c>
      <c r="J58" s="2">
        <v>1</v>
      </c>
      <c r="K58" s="2">
        <v>1</v>
      </c>
      <c r="L58" s="70">
        <v>1</v>
      </c>
    </row>
    <row r="59" spans="1:12" ht="12.75" customHeight="1">
      <c r="A59" s="13" t="s">
        <v>68</v>
      </c>
      <c r="B59" s="2">
        <v>1</v>
      </c>
      <c r="C59" s="2"/>
      <c r="D59" s="2">
        <v>1</v>
      </c>
      <c r="E59" s="2">
        <v>1</v>
      </c>
      <c r="F59" s="2">
        <v>1</v>
      </c>
      <c r="G59" s="2">
        <v>1</v>
      </c>
      <c r="H59" s="2">
        <v>1</v>
      </c>
      <c r="I59" s="2">
        <v>2</v>
      </c>
      <c r="J59" s="2">
        <v>2</v>
      </c>
      <c r="K59" s="2">
        <v>3</v>
      </c>
      <c r="L59" s="70">
        <v>4</v>
      </c>
    </row>
    <row r="60" spans="1:12" ht="12.75" customHeight="1">
      <c r="A60" s="13" t="s">
        <v>69</v>
      </c>
      <c r="B60" s="2" t="s">
        <v>728</v>
      </c>
      <c r="C60" s="2"/>
      <c r="D60" s="2">
        <v>1</v>
      </c>
      <c r="E60" s="2">
        <v>2</v>
      </c>
      <c r="F60" s="2">
        <v>2</v>
      </c>
      <c r="G60" s="2">
        <v>2</v>
      </c>
      <c r="H60" s="2">
        <v>2</v>
      </c>
      <c r="I60" s="2">
        <v>3</v>
      </c>
      <c r="J60" s="2">
        <v>3</v>
      </c>
      <c r="K60" s="2">
        <v>3</v>
      </c>
      <c r="L60" s="70">
        <v>3</v>
      </c>
    </row>
    <row r="61" spans="1:12" ht="12.75" customHeight="1">
      <c r="A61" s="13" t="s">
        <v>70</v>
      </c>
      <c r="B61" s="2">
        <v>2</v>
      </c>
      <c r="C61" s="2"/>
      <c r="D61" s="2">
        <v>2</v>
      </c>
      <c r="E61" s="2">
        <v>2</v>
      </c>
      <c r="F61" s="2">
        <v>2</v>
      </c>
      <c r="G61" s="2">
        <v>2</v>
      </c>
      <c r="H61" s="2">
        <v>2</v>
      </c>
      <c r="I61" s="2">
        <v>3</v>
      </c>
      <c r="J61" s="2">
        <v>3</v>
      </c>
      <c r="K61" s="2">
        <v>3</v>
      </c>
      <c r="L61" s="70">
        <v>4</v>
      </c>
    </row>
    <row r="62" spans="1:12" ht="12.75" customHeight="1">
      <c r="A62" s="13" t="s">
        <v>71</v>
      </c>
      <c r="B62" s="2">
        <v>1</v>
      </c>
      <c r="C62" s="2"/>
      <c r="D62" s="2">
        <v>1</v>
      </c>
      <c r="E62" s="2">
        <v>1</v>
      </c>
      <c r="F62" s="2">
        <v>1</v>
      </c>
      <c r="G62" s="2">
        <v>1</v>
      </c>
      <c r="H62" s="2">
        <v>1</v>
      </c>
      <c r="I62" s="2">
        <v>1</v>
      </c>
      <c r="J62" s="2">
        <v>1</v>
      </c>
      <c r="K62" s="2">
        <v>1</v>
      </c>
      <c r="L62" s="70">
        <v>1</v>
      </c>
    </row>
    <row r="63" spans="1:12" ht="12.75" customHeight="1">
      <c r="A63" s="13"/>
      <c r="B63" s="2"/>
      <c r="C63" s="2"/>
      <c r="D63" s="2"/>
      <c r="E63" s="2"/>
      <c r="F63" s="2"/>
      <c r="G63" s="2"/>
      <c r="H63" s="2"/>
      <c r="I63" s="2"/>
      <c r="J63" s="2"/>
      <c r="K63" s="2"/>
    </row>
    <row r="64" spans="1:12" ht="12.75" customHeight="1">
      <c r="A64" s="13" t="s">
        <v>72</v>
      </c>
      <c r="B64" s="2">
        <v>19</v>
      </c>
      <c r="C64" s="2"/>
      <c r="D64" s="2">
        <v>29</v>
      </c>
      <c r="E64" s="2">
        <v>33</v>
      </c>
      <c r="F64" s="2">
        <v>43</v>
      </c>
      <c r="G64" s="2">
        <v>52</v>
      </c>
      <c r="H64" s="2">
        <v>57</v>
      </c>
      <c r="I64" s="2">
        <v>61</v>
      </c>
      <c r="J64" s="2">
        <v>69</v>
      </c>
      <c r="K64" s="2">
        <v>70</v>
      </c>
      <c r="L64" s="136">
        <v>71</v>
      </c>
    </row>
    <row r="65" spans="1:15" ht="12.75" customHeight="1">
      <c r="A65" s="13" t="s">
        <v>73</v>
      </c>
      <c r="B65" s="2"/>
      <c r="C65" s="2"/>
      <c r="D65" s="2"/>
      <c r="E65" s="2"/>
      <c r="F65" s="2" t="s">
        <v>729</v>
      </c>
      <c r="G65" s="2">
        <v>1</v>
      </c>
      <c r="H65" s="2">
        <v>1</v>
      </c>
      <c r="I65" s="2">
        <v>1</v>
      </c>
      <c r="J65" s="2">
        <v>1</v>
      </c>
      <c r="K65" s="2">
        <v>1</v>
      </c>
      <c r="L65" s="70">
        <v>1</v>
      </c>
    </row>
    <row r="66" spans="1:15" ht="12.75" customHeight="1">
      <c r="A66" s="13" t="s">
        <v>74</v>
      </c>
      <c r="B66" s="2">
        <v>11</v>
      </c>
      <c r="C66" s="2"/>
      <c r="D66" s="2">
        <v>20</v>
      </c>
      <c r="E66" s="2">
        <v>23</v>
      </c>
      <c r="F66" s="2">
        <v>30</v>
      </c>
      <c r="G66" s="2">
        <v>38</v>
      </c>
      <c r="H66" s="2">
        <v>43</v>
      </c>
      <c r="I66" s="2">
        <v>45</v>
      </c>
      <c r="J66" s="2">
        <v>52</v>
      </c>
      <c r="K66" s="2">
        <v>53</v>
      </c>
      <c r="L66" s="70">
        <v>53</v>
      </c>
    </row>
    <row r="67" spans="1:15" ht="12.75" customHeight="1">
      <c r="A67" s="13" t="s">
        <v>75</v>
      </c>
      <c r="B67" s="2"/>
      <c r="C67" s="2"/>
      <c r="D67" s="2"/>
      <c r="E67" s="2"/>
      <c r="F67" s="2" t="s">
        <v>730</v>
      </c>
      <c r="G67" s="2">
        <v>2</v>
      </c>
      <c r="H67" s="2">
        <v>2</v>
      </c>
      <c r="I67" s="2">
        <v>2</v>
      </c>
      <c r="J67" s="2">
        <v>2</v>
      </c>
      <c r="K67" s="2">
        <v>2</v>
      </c>
      <c r="L67" s="70">
        <v>2</v>
      </c>
    </row>
    <row r="68" spans="1:15" ht="12.75" customHeight="1">
      <c r="A68" s="13" t="s">
        <v>76</v>
      </c>
      <c r="B68" s="2">
        <v>3</v>
      </c>
      <c r="C68" s="2"/>
      <c r="D68" s="2">
        <v>3</v>
      </c>
      <c r="E68" s="2">
        <v>4</v>
      </c>
      <c r="F68" s="2">
        <v>4</v>
      </c>
      <c r="G68" s="2">
        <v>4</v>
      </c>
      <c r="H68" s="2">
        <v>4</v>
      </c>
      <c r="I68" s="2">
        <v>5</v>
      </c>
      <c r="J68" s="2">
        <v>5</v>
      </c>
      <c r="K68" s="2">
        <v>5</v>
      </c>
      <c r="L68" s="70">
        <v>5</v>
      </c>
    </row>
    <row r="69" spans="1:15" ht="12.75" customHeight="1" thickBot="1">
      <c r="A69" s="30" t="s">
        <v>77</v>
      </c>
      <c r="B69" s="3">
        <v>5</v>
      </c>
      <c r="C69" s="3"/>
      <c r="D69" s="3">
        <v>6</v>
      </c>
      <c r="E69" s="3">
        <v>6</v>
      </c>
      <c r="F69" s="3">
        <v>7</v>
      </c>
      <c r="G69" s="3">
        <v>7</v>
      </c>
      <c r="H69" s="3">
        <v>7</v>
      </c>
      <c r="I69" s="3">
        <v>8</v>
      </c>
      <c r="J69" s="3">
        <v>9</v>
      </c>
      <c r="K69" s="3">
        <v>9</v>
      </c>
      <c r="L69" s="141">
        <v>10</v>
      </c>
    </row>
    <row r="70" spans="1:15">
      <c r="A70" s="13"/>
      <c r="B70" s="2"/>
      <c r="C70" s="2"/>
      <c r="D70" s="2"/>
      <c r="E70" s="2"/>
      <c r="F70" s="2"/>
      <c r="G70" s="2"/>
      <c r="H70" s="2"/>
      <c r="I70" s="2"/>
      <c r="J70" s="2"/>
    </row>
    <row r="71" spans="1:15">
      <c r="A71" s="13" t="s">
        <v>386</v>
      </c>
      <c r="B71" s="75"/>
      <c r="C71" s="75"/>
      <c r="D71" s="75"/>
      <c r="E71" s="75"/>
      <c r="F71" s="75"/>
      <c r="G71" s="75"/>
      <c r="H71" s="75"/>
      <c r="I71" s="75"/>
      <c r="J71" s="75"/>
      <c r="K71" s="75"/>
      <c r="M71" s="75"/>
      <c r="N71" s="75"/>
    </row>
    <row r="72" spans="1:15" ht="41.25" customHeight="1">
      <c r="A72" s="161" t="s">
        <v>387</v>
      </c>
      <c r="B72" s="161"/>
      <c r="C72" s="161"/>
      <c r="D72" s="161"/>
      <c r="E72" s="161"/>
      <c r="F72" s="161"/>
      <c r="G72" s="161"/>
      <c r="H72" s="161"/>
      <c r="I72" s="161"/>
      <c r="J72" s="161"/>
      <c r="K72" s="161"/>
      <c r="L72" s="161"/>
      <c r="M72" s="161"/>
      <c r="N72" s="74"/>
      <c r="O72" s="74"/>
    </row>
    <row r="73" spans="1:15" ht="41.25" customHeight="1">
      <c r="A73" s="161" t="s">
        <v>388</v>
      </c>
      <c r="B73" s="161"/>
      <c r="C73" s="161"/>
      <c r="D73" s="161"/>
      <c r="E73" s="161"/>
      <c r="F73" s="161"/>
      <c r="G73" s="161"/>
      <c r="H73" s="161"/>
      <c r="I73" s="161"/>
      <c r="J73" s="161"/>
      <c r="K73" s="161"/>
      <c r="L73" s="161"/>
      <c r="M73" s="161"/>
      <c r="N73" s="74"/>
      <c r="O73" s="74"/>
    </row>
    <row r="74" spans="1:15">
      <c r="A74" s="74"/>
      <c r="B74" s="74"/>
      <c r="C74" s="74"/>
      <c r="D74" s="74"/>
      <c r="E74" s="74"/>
      <c r="F74" s="74"/>
      <c r="G74" s="74"/>
      <c r="H74" s="74"/>
      <c r="I74" s="74"/>
      <c r="J74" s="74"/>
      <c r="K74" s="74"/>
      <c r="L74" s="145"/>
      <c r="M74" s="74"/>
      <c r="N74" s="74"/>
      <c r="O74" s="74"/>
    </row>
    <row r="75" spans="1:15" ht="12.75" customHeight="1">
      <c r="A75" s="162" t="s">
        <v>731</v>
      </c>
      <c r="B75" s="162"/>
      <c r="C75" s="162"/>
      <c r="D75" s="162"/>
      <c r="E75" s="162"/>
      <c r="F75" s="162"/>
      <c r="G75" s="162"/>
      <c r="H75" s="162"/>
      <c r="I75" s="162"/>
      <c r="J75" s="162"/>
      <c r="K75" s="162"/>
      <c r="L75" s="162"/>
      <c r="M75" s="162"/>
    </row>
    <row r="76" spans="1:15">
      <c r="A76" s="162"/>
      <c r="B76" s="162"/>
      <c r="C76" s="162"/>
      <c r="D76" s="162"/>
      <c r="E76" s="162"/>
      <c r="F76" s="162"/>
      <c r="G76" s="162"/>
      <c r="H76" s="162"/>
      <c r="I76" s="162"/>
      <c r="J76" s="162"/>
      <c r="K76" s="162"/>
      <c r="L76" s="162"/>
      <c r="M76" s="162"/>
    </row>
    <row r="77" spans="1:15">
      <c r="A77" s="162"/>
      <c r="B77" s="162"/>
      <c r="C77" s="162"/>
      <c r="D77" s="162"/>
      <c r="E77" s="162"/>
      <c r="F77" s="162"/>
      <c r="G77" s="162"/>
      <c r="H77" s="162"/>
      <c r="I77" s="162"/>
      <c r="J77" s="162"/>
      <c r="K77" s="162"/>
      <c r="L77" s="162"/>
      <c r="M77" s="162"/>
    </row>
    <row r="78" spans="1:15" ht="3.75" customHeight="1">
      <c r="A78" s="162"/>
      <c r="B78" s="162"/>
      <c r="C78" s="162"/>
      <c r="D78" s="162"/>
      <c r="E78" s="162"/>
      <c r="F78" s="162"/>
      <c r="G78" s="162"/>
      <c r="H78" s="162"/>
      <c r="I78" s="162"/>
      <c r="J78" s="162"/>
      <c r="K78" s="162"/>
      <c r="L78" s="162"/>
      <c r="M78" s="162"/>
    </row>
    <row r="79" spans="1:15" ht="12.75" hidden="1" customHeight="1">
      <c r="A79" s="162"/>
      <c r="B79" s="162"/>
      <c r="C79" s="162"/>
      <c r="D79" s="162"/>
      <c r="E79" s="162"/>
      <c r="F79" s="162"/>
      <c r="G79" s="162"/>
      <c r="H79" s="162"/>
      <c r="I79" s="162"/>
      <c r="J79" s="162"/>
      <c r="K79" s="162"/>
      <c r="L79" s="162"/>
      <c r="M79" s="162"/>
    </row>
    <row r="80" spans="1:15" ht="12.75" hidden="1" customHeight="1">
      <c r="A80" s="162"/>
      <c r="B80" s="162"/>
      <c r="C80" s="162"/>
      <c r="D80" s="162"/>
      <c r="E80" s="162"/>
      <c r="F80" s="162"/>
      <c r="G80" s="162"/>
      <c r="H80" s="162"/>
      <c r="I80" s="162"/>
      <c r="J80" s="162"/>
      <c r="K80" s="162"/>
      <c r="L80" s="162"/>
      <c r="M80" s="162"/>
    </row>
    <row r="82" spans="1:1">
      <c r="A82" s="56"/>
    </row>
  </sheetData>
  <mergeCells count="3">
    <mergeCell ref="A72:M72"/>
    <mergeCell ref="A73:M73"/>
    <mergeCell ref="A75:M80"/>
  </mergeCells>
  <phoneticPr fontId="0" type="noConversion"/>
  <printOptions horizontalCentered="1"/>
  <pageMargins left="0.75" right="0.75" top="1" bottom="1" header="0.5" footer="0.5"/>
  <pageSetup scale="87" fitToHeight="2"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rowBreaks count="1" manualBreakCount="1">
    <brk id="45" max="12" man="1"/>
  </rowBreaks>
  <legacyDrawingHF r:id="rId1"/>
  <extLst>
    <ext xmlns:mx="http://schemas.microsoft.com/office/mac/excel/2008/main" uri="{64002731-A6B0-56B0-2670-7721B7C09600}">
      <mx:PLV Mode="1"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O58"/>
  <sheetViews>
    <sheetView view="pageLayout" zoomScale="70" zoomScaleSheetLayoutView="70" workbookViewId="0">
      <selection activeCell="A2" sqref="A2"/>
    </sheetView>
  </sheetViews>
  <sheetFormatPr baseColWidth="10" defaultColWidth="8.83203125" defaultRowHeight="12.75" customHeight="1" x14ac:dyDescent="0"/>
  <cols>
    <col min="1" max="1" width="6" style="8" customWidth="1"/>
    <col min="2" max="2" width="6.5" style="8" customWidth="1"/>
    <col min="3" max="4" width="4.83203125" style="8" customWidth="1"/>
    <col min="5" max="5" width="1.83203125" style="8" customWidth="1"/>
    <col min="6" max="7" width="4.83203125" style="8" customWidth="1"/>
    <col min="8" max="8" width="5.5" style="8" customWidth="1"/>
    <col min="9" max="9" width="6.83203125" style="8" customWidth="1"/>
    <col min="10" max="10" width="6.5" style="8" bestFit="1" customWidth="1"/>
    <col min="11" max="11" width="4" style="8" bestFit="1" customWidth="1"/>
    <col min="12" max="12" width="5.33203125" style="8" customWidth="1"/>
    <col min="13" max="13" width="1.6640625" style="8" customWidth="1"/>
    <col min="14" max="14" width="5.1640625" style="8" customWidth="1"/>
    <col min="15" max="15" width="5" style="8" customWidth="1"/>
    <col min="16" max="16384" width="8.83203125" style="8"/>
  </cols>
  <sheetData>
    <row r="1" spans="1:15" ht="12.75" customHeight="1">
      <c r="A1" s="8" t="s">
        <v>289</v>
      </c>
      <c r="C1" s="160" t="s">
        <v>637</v>
      </c>
      <c r="D1" s="160"/>
      <c r="E1" s="160"/>
      <c r="F1" s="160"/>
      <c r="G1" s="160"/>
      <c r="H1" s="160"/>
      <c r="I1" s="160"/>
      <c r="J1" s="160"/>
      <c r="K1" s="160"/>
      <c r="L1" s="160"/>
      <c r="M1" s="160"/>
      <c r="N1" s="160"/>
      <c r="O1" s="160"/>
    </row>
    <row r="2" spans="1:15" ht="12.75" customHeight="1" thickBot="1">
      <c r="H2" s="27"/>
      <c r="I2" s="18"/>
      <c r="J2" s="18"/>
      <c r="K2" s="18"/>
      <c r="L2" s="18"/>
      <c r="M2" s="18"/>
      <c r="N2" s="18"/>
      <c r="O2" s="18"/>
    </row>
    <row r="3" spans="1:15" ht="12.75" customHeight="1">
      <c r="A3" s="79"/>
      <c r="B3" s="79"/>
      <c r="C3" s="193" t="s">
        <v>215</v>
      </c>
      <c r="D3" s="193"/>
      <c r="E3" s="79"/>
      <c r="F3" s="193" t="s">
        <v>216</v>
      </c>
      <c r="G3" s="193"/>
      <c r="H3" s="37"/>
      <c r="I3" s="79"/>
      <c r="J3" s="79"/>
      <c r="K3" s="193" t="s">
        <v>215</v>
      </c>
      <c r="L3" s="193"/>
      <c r="M3" s="79"/>
      <c r="N3" s="193" t="s">
        <v>216</v>
      </c>
      <c r="O3" s="193"/>
    </row>
    <row r="4" spans="1:15" ht="12.75" customHeight="1">
      <c r="A4" s="197" t="s">
        <v>107</v>
      </c>
      <c r="B4" s="197"/>
      <c r="C4" s="23" t="s">
        <v>102</v>
      </c>
      <c r="D4" s="23" t="s">
        <v>103</v>
      </c>
      <c r="E4" s="80"/>
      <c r="F4" s="23" t="s">
        <v>102</v>
      </c>
      <c r="G4" s="23" t="s">
        <v>103</v>
      </c>
      <c r="H4" s="82"/>
      <c r="I4" s="197" t="s">
        <v>107</v>
      </c>
      <c r="J4" s="197"/>
      <c r="K4" s="23" t="s">
        <v>102</v>
      </c>
      <c r="L4" s="23" t="s">
        <v>103</v>
      </c>
      <c r="M4" s="80"/>
      <c r="N4" s="23" t="s">
        <v>102</v>
      </c>
      <c r="O4" s="23" t="s">
        <v>103</v>
      </c>
    </row>
    <row r="5" spans="1:15" ht="12.75" customHeight="1">
      <c r="A5" s="13" t="s">
        <v>272</v>
      </c>
      <c r="B5" s="7" t="s">
        <v>280</v>
      </c>
      <c r="C5" s="2"/>
      <c r="D5" s="2">
        <v>1</v>
      </c>
      <c r="E5" s="2"/>
      <c r="F5" s="2"/>
      <c r="G5" s="2"/>
      <c r="H5" s="7"/>
      <c r="I5" s="13" t="s">
        <v>127</v>
      </c>
      <c r="J5" s="7" t="s">
        <v>154</v>
      </c>
      <c r="K5" s="2">
        <v>5</v>
      </c>
      <c r="L5" s="2">
        <v>5</v>
      </c>
      <c r="M5" s="2"/>
      <c r="N5" s="2"/>
      <c r="O5" s="2">
        <v>1</v>
      </c>
    </row>
    <row r="6" spans="1:15" ht="12.75" customHeight="1">
      <c r="A6" s="13" t="s">
        <v>273</v>
      </c>
      <c r="B6" s="7" t="s">
        <v>281</v>
      </c>
      <c r="C6" s="2"/>
      <c r="D6" s="2"/>
      <c r="E6" s="2"/>
      <c r="F6" s="2"/>
      <c r="G6" s="2"/>
      <c r="H6" s="7"/>
      <c r="I6" s="13" t="s">
        <v>128</v>
      </c>
      <c r="J6" s="7" t="s">
        <v>153</v>
      </c>
      <c r="K6" s="2">
        <v>6</v>
      </c>
      <c r="L6" s="2">
        <v>4</v>
      </c>
      <c r="M6" s="2"/>
      <c r="N6" s="2"/>
      <c r="O6" s="2">
        <v>1</v>
      </c>
    </row>
    <row r="7" spans="1:15" ht="12.75" customHeight="1">
      <c r="A7" s="13" t="s">
        <v>274</v>
      </c>
      <c r="B7" s="7" t="s">
        <v>282</v>
      </c>
      <c r="C7" s="2"/>
      <c r="D7" s="2">
        <v>2</v>
      </c>
      <c r="E7" s="2"/>
      <c r="F7" s="2"/>
      <c r="G7" s="2">
        <v>1</v>
      </c>
      <c r="H7" s="7"/>
      <c r="I7" s="13" t="s">
        <v>412</v>
      </c>
      <c r="J7" s="7" t="s">
        <v>152</v>
      </c>
      <c r="K7" s="2">
        <v>10</v>
      </c>
      <c r="L7" s="2">
        <v>3</v>
      </c>
      <c r="M7" s="2"/>
      <c r="N7" s="2"/>
      <c r="O7" s="2">
        <v>1</v>
      </c>
    </row>
    <row r="8" spans="1:15" ht="12.75" customHeight="1">
      <c r="A8" s="13" t="s">
        <v>275</v>
      </c>
      <c r="B8" s="7" t="s">
        <v>283</v>
      </c>
      <c r="C8" s="2"/>
      <c r="D8" s="2">
        <v>1</v>
      </c>
      <c r="E8" s="2"/>
      <c r="F8" s="2"/>
      <c r="G8" s="2"/>
      <c r="H8" s="7"/>
      <c r="I8" s="13" t="s">
        <v>413</v>
      </c>
      <c r="J8" s="7" t="s">
        <v>151</v>
      </c>
      <c r="K8" s="2">
        <v>14</v>
      </c>
      <c r="L8" s="2">
        <v>2</v>
      </c>
      <c r="M8" s="2"/>
      <c r="N8" s="2">
        <v>1</v>
      </c>
      <c r="O8" s="2"/>
    </row>
    <row r="9" spans="1:15" ht="12.75" customHeight="1">
      <c r="A9" s="13" t="s">
        <v>276</v>
      </c>
      <c r="B9" s="7" t="s">
        <v>284</v>
      </c>
      <c r="C9" s="2">
        <v>1</v>
      </c>
      <c r="D9" s="2">
        <v>2</v>
      </c>
      <c r="E9" s="2"/>
      <c r="F9" s="2"/>
      <c r="G9" s="2"/>
      <c r="H9" s="7"/>
      <c r="I9" s="13" t="s">
        <v>129</v>
      </c>
      <c r="J9" s="7" t="s">
        <v>150</v>
      </c>
      <c r="K9" s="2">
        <v>14</v>
      </c>
      <c r="L9" s="2">
        <v>5</v>
      </c>
      <c r="M9" s="2"/>
      <c r="N9" s="2"/>
      <c r="O9" s="2"/>
    </row>
    <row r="10" spans="1:15" ht="12.75" customHeight="1">
      <c r="A10" s="13" t="s">
        <v>277</v>
      </c>
      <c r="B10" s="7" t="s">
        <v>285</v>
      </c>
      <c r="C10" s="2">
        <v>2</v>
      </c>
      <c r="D10" s="2">
        <v>3</v>
      </c>
      <c r="E10" s="2"/>
      <c r="F10" s="2"/>
      <c r="G10" s="2"/>
      <c r="H10" s="7"/>
      <c r="I10" s="13" t="s">
        <v>130</v>
      </c>
      <c r="J10" s="7" t="s">
        <v>149</v>
      </c>
      <c r="K10" s="2">
        <v>13</v>
      </c>
      <c r="L10" s="2">
        <v>5</v>
      </c>
      <c r="M10" s="2"/>
      <c r="N10" s="2"/>
      <c r="O10" s="2"/>
    </row>
    <row r="11" spans="1:15" ht="12.75" customHeight="1">
      <c r="A11" s="13" t="s">
        <v>229</v>
      </c>
      <c r="B11" s="7" t="s">
        <v>249</v>
      </c>
      <c r="C11" s="2">
        <v>4</v>
      </c>
      <c r="D11" s="2">
        <v>5</v>
      </c>
      <c r="E11" s="2"/>
      <c r="F11" s="2"/>
      <c r="G11" s="2"/>
      <c r="H11" s="7"/>
      <c r="I11" s="13" t="s">
        <v>131</v>
      </c>
      <c r="J11" s="7" t="s">
        <v>148</v>
      </c>
      <c r="K11" s="2">
        <v>11</v>
      </c>
      <c r="L11" s="2">
        <v>5</v>
      </c>
      <c r="M11" s="2"/>
      <c r="N11" s="2">
        <v>1</v>
      </c>
      <c r="O11" s="2">
        <v>1</v>
      </c>
    </row>
    <row r="12" spans="1:15" ht="12.75" customHeight="1">
      <c r="A12" s="13" t="s">
        <v>408</v>
      </c>
      <c r="B12" s="7" t="s">
        <v>248</v>
      </c>
      <c r="C12" s="2">
        <v>4</v>
      </c>
      <c r="D12" s="2">
        <v>3</v>
      </c>
      <c r="E12" s="2"/>
      <c r="F12" s="2">
        <v>1</v>
      </c>
      <c r="G12" s="2"/>
      <c r="H12" s="7"/>
      <c r="I12" s="13" t="s">
        <v>132</v>
      </c>
      <c r="J12" s="7" t="s">
        <v>147</v>
      </c>
      <c r="K12" s="2">
        <v>10</v>
      </c>
      <c r="L12" s="2">
        <v>9</v>
      </c>
      <c r="M12" s="2"/>
      <c r="N12" s="2"/>
      <c r="O12" s="2">
        <v>2</v>
      </c>
    </row>
    <row r="13" spans="1:15" ht="12.75" customHeight="1">
      <c r="A13" s="13" t="s">
        <v>409</v>
      </c>
      <c r="B13" s="7" t="s">
        <v>247</v>
      </c>
      <c r="C13" s="2">
        <v>4</v>
      </c>
      <c r="D13" s="2">
        <v>3</v>
      </c>
      <c r="E13" s="2"/>
      <c r="F13" s="2">
        <v>1</v>
      </c>
      <c r="G13" s="2"/>
      <c r="H13" s="7"/>
      <c r="I13" s="13" t="s">
        <v>133</v>
      </c>
      <c r="J13" s="7" t="s">
        <v>146</v>
      </c>
      <c r="K13" s="2">
        <v>13</v>
      </c>
      <c r="L13" s="2">
        <v>9</v>
      </c>
      <c r="M13" s="2"/>
      <c r="N13" s="2"/>
      <c r="O13" s="2">
        <v>2</v>
      </c>
    </row>
    <row r="14" spans="1:15" ht="12.75" customHeight="1">
      <c r="A14" s="13" t="s">
        <v>230</v>
      </c>
      <c r="B14" s="7" t="s">
        <v>246</v>
      </c>
      <c r="C14" s="2">
        <v>4</v>
      </c>
      <c r="D14" s="2">
        <v>2</v>
      </c>
      <c r="E14" s="2"/>
      <c r="F14" s="2">
        <v>2</v>
      </c>
      <c r="G14" s="2"/>
      <c r="H14" s="7"/>
      <c r="I14" s="13" t="s">
        <v>134</v>
      </c>
      <c r="J14" s="7" t="s">
        <v>145</v>
      </c>
      <c r="K14" s="2">
        <v>13</v>
      </c>
      <c r="L14" s="2">
        <v>9</v>
      </c>
      <c r="M14" s="2"/>
      <c r="N14" s="2"/>
      <c r="O14" s="2">
        <v>2</v>
      </c>
    </row>
    <row r="15" spans="1:15" ht="12.75" customHeight="1">
      <c r="A15" s="13" t="s">
        <v>231</v>
      </c>
      <c r="B15" s="7" t="s">
        <v>245</v>
      </c>
      <c r="C15" s="2">
        <v>4</v>
      </c>
      <c r="D15" s="2">
        <v>1</v>
      </c>
      <c r="E15" s="2"/>
      <c r="F15" s="2">
        <v>2</v>
      </c>
      <c r="G15" s="2"/>
      <c r="H15" s="7"/>
      <c r="I15" s="13" t="s">
        <v>135</v>
      </c>
      <c r="J15" s="7" t="s">
        <v>144</v>
      </c>
      <c r="K15" s="2">
        <v>12</v>
      </c>
      <c r="L15" s="2">
        <v>11</v>
      </c>
      <c r="M15" s="2"/>
      <c r="N15" s="2">
        <v>1</v>
      </c>
      <c r="O15" s="2">
        <v>1</v>
      </c>
    </row>
    <row r="16" spans="1:15" ht="12.75" customHeight="1">
      <c r="A16" s="13" t="s">
        <v>232</v>
      </c>
      <c r="B16" s="7" t="s">
        <v>244</v>
      </c>
      <c r="C16" s="2">
        <v>4</v>
      </c>
      <c r="D16" s="2">
        <v>4</v>
      </c>
      <c r="E16" s="2"/>
      <c r="F16" s="2">
        <v>1</v>
      </c>
      <c r="G16" s="2"/>
      <c r="H16" s="7"/>
      <c r="I16" s="13" t="s">
        <v>136</v>
      </c>
      <c r="J16" s="7" t="s">
        <v>143</v>
      </c>
      <c r="K16" s="2">
        <v>14</v>
      </c>
      <c r="L16" s="2">
        <v>11</v>
      </c>
      <c r="M16" s="2"/>
      <c r="N16" s="2">
        <v>1</v>
      </c>
      <c r="O16" s="2">
        <v>1</v>
      </c>
    </row>
    <row r="17" spans="1:15" ht="12.75" customHeight="1">
      <c r="A17" s="13" t="s">
        <v>233</v>
      </c>
      <c r="B17" s="7" t="s">
        <v>243</v>
      </c>
      <c r="C17" s="2">
        <v>4</v>
      </c>
      <c r="D17" s="2">
        <v>5</v>
      </c>
      <c r="E17" s="2"/>
      <c r="F17" s="2">
        <v>1</v>
      </c>
      <c r="G17" s="2"/>
      <c r="H17" s="7"/>
      <c r="I17" s="13" t="s">
        <v>414</v>
      </c>
      <c r="J17" s="7" t="s">
        <v>142</v>
      </c>
      <c r="K17" s="2">
        <v>19</v>
      </c>
      <c r="L17" s="2">
        <v>9</v>
      </c>
      <c r="M17" s="2"/>
      <c r="N17" s="2">
        <v>1</v>
      </c>
      <c r="O17" s="2">
        <v>1</v>
      </c>
    </row>
    <row r="18" spans="1:15" ht="12.75" customHeight="1">
      <c r="A18" s="13" t="s">
        <v>234</v>
      </c>
      <c r="B18" s="7" t="s">
        <v>242</v>
      </c>
      <c r="C18" s="2">
        <v>2</v>
      </c>
      <c r="D18" s="2">
        <v>6</v>
      </c>
      <c r="E18" s="2"/>
      <c r="F18" s="2">
        <v>1</v>
      </c>
      <c r="G18" s="2"/>
      <c r="H18" s="7"/>
      <c r="I18" s="13" t="s">
        <v>415</v>
      </c>
      <c r="J18" s="7" t="s">
        <v>141</v>
      </c>
      <c r="K18" s="2">
        <v>36</v>
      </c>
      <c r="L18" s="2">
        <v>12</v>
      </c>
      <c r="M18" s="2"/>
      <c r="N18" s="2">
        <v>5</v>
      </c>
      <c r="O18" s="2">
        <v>1</v>
      </c>
    </row>
    <row r="19" spans="1:15" ht="12.75" customHeight="1">
      <c r="A19" s="13" t="s">
        <v>235</v>
      </c>
      <c r="B19" s="7" t="s">
        <v>241</v>
      </c>
      <c r="C19" s="2">
        <v>6</v>
      </c>
      <c r="D19" s="2">
        <v>5</v>
      </c>
      <c r="E19" s="2"/>
      <c r="F19" s="2"/>
      <c r="G19" s="2"/>
      <c r="H19" s="7"/>
      <c r="I19" s="13" t="s">
        <v>137</v>
      </c>
      <c r="J19" s="7" t="s">
        <v>140</v>
      </c>
      <c r="K19" s="2">
        <v>31</v>
      </c>
      <c r="L19" s="2">
        <v>17</v>
      </c>
      <c r="M19" s="2"/>
      <c r="N19" s="2">
        <v>5</v>
      </c>
      <c r="O19" s="2">
        <v>3</v>
      </c>
    </row>
    <row r="20" spans="1:15" ht="12.75" customHeight="1">
      <c r="A20" s="13" t="s">
        <v>236</v>
      </c>
      <c r="B20" s="7" t="s">
        <v>240</v>
      </c>
      <c r="C20" s="2">
        <v>3</v>
      </c>
      <c r="D20" s="2">
        <v>4</v>
      </c>
      <c r="E20" s="2"/>
      <c r="F20" s="2"/>
      <c r="G20" s="2">
        <v>1</v>
      </c>
      <c r="H20" s="7"/>
      <c r="I20" s="13" t="s">
        <v>138</v>
      </c>
      <c r="J20" s="7" t="s">
        <v>139</v>
      </c>
      <c r="K20" s="2">
        <v>35</v>
      </c>
      <c r="L20" s="2">
        <v>16</v>
      </c>
      <c r="M20" s="2"/>
      <c r="N20" s="2">
        <v>6</v>
      </c>
      <c r="O20" s="2">
        <v>3</v>
      </c>
    </row>
    <row r="21" spans="1:15" ht="12.75" customHeight="1">
      <c r="A21" s="13" t="s">
        <v>237</v>
      </c>
      <c r="B21" s="7" t="s">
        <v>239</v>
      </c>
      <c r="C21" s="2">
        <v>5</v>
      </c>
      <c r="D21" s="2">
        <v>4</v>
      </c>
      <c r="E21" s="2"/>
      <c r="F21" s="2"/>
      <c r="G21" s="2">
        <v>1</v>
      </c>
      <c r="H21" s="7"/>
      <c r="I21" s="13" t="s">
        <v>373</v>
      </c>
      <c r="J21" s="5" t="s">
        <v>374</v>
      </c>
      <c r="K21" s="2">
        <v>40</v>
      </c>
      <c r="L21" s="2">
        <v>16</v>
      </c>
      <c r="M21" s="2"/>
      <c r="N21" s="2">
        <v>6</v>
      </c>
      <c r="O21" s="2">
        <v>3</v>
      </c>
    </row>
    <row r="22" spans="1:15" ht="12.75" customHeight="1">
      <c r="A22" s="13" t="s">
        <v>410</v>
      </c>
      <c r="B22" s="7" t="s">
        <v>238</v>
      </c>
      <c r="C22" s="2">
        <v>4</v>
      </c>
      <c r="D22" s="2">
        <v>6</v>
      </c>
      <c r="E22" s="2"/>
      <c r="F22" s="2"/>
      <c r="G22" s="2">
        <v>1</v>
      </c>
      <c r="H22" s="7"/>
      <c r="I22" s="14" t="s">
        <v>383</v>
      </c>
      <c r="J22" s="16" t="s">
        <v>377</v>
      </c>
      <c r="K22" s="2">
        <v>41</v>
      </c>
      <c r="L22" s="2">
        <v>18</v>
      </c>
      <c r="M22" s="2"/>
      <c r="N22" s="2">
        <v>10</v>
      </c>
      <c r="O22" s="2">
        <v>3</v>
      </c>
    </row>
    <row r="23" spans="1:15" ht="12.75" customHeight="1">
      <c r="A23" s="13" t="s">
        <v>411</v>
      </c>
      <c r="B23" s="7" t="s">
        <v>161</v>
      </c>
      <c r="C23" s="2">
        <v>5</v>
      </c>
      <c r="D23" s="2">
        <v>7</v>
      </c>
      <c r="E23" s="2"/>
      <c r="F23" s="2"/>
      <c r="G23" s="2">
        <v>1</v>
      </c>
      <c r="H23" s="18"/>
      <c r="I23" s="14" t="s">
        <v>392</v>
      </c>
      <c r="J23" s="16" t="s">
        <v>393</v>
      </c>
      <c r="K23" s="2">
        <v>38</v>
      </c>
      <c r="L23" s="2">
        <v>21</v>
      </c>
      <c r="M23" s="2"/>
      <c r="N23" s="2">
        <v>9</v>
      </c>
      <c r="O23" s="2">
        <v>5</v>
      </c>
    </row>
    <row r="24" spans="1:15" ht="12.75" customHeight="1">
      <c r="A24" s="13" t="s">
        <v>121</v>
      </c>
      <c r="B24" s="7" t="s">
        <v>160</v>
      </c>
      <c r="C24" s="2">
        <v>10</v>
      </c>
      <c r="D24" s="2">
        <v>7</v>
      </c>
      <c r="E24" s="2"/>
      <c r="F24" s="2"/>
      <c r="G24" s="2">
        <v>1</v>
      </c>
      <c r="H24" s="18"/>
      <c r="I24" s="14" t="s">
        <v>395</v>
      </c>
      <c r="J24" s="16" t="s">
        <v>396</v>
      </c>
      <c r="K24" s="2">
        <v>42</v>
      </c>
      <c r="L24" s="2">
        <v>23</v>
      </c>
      <c r="M24" s="2"/>
      <c r="N24" s="2">
        <v>9</v>
      </c>
      <c r="O24" s="2">
        <v>5</v>
      </c>
    </row>
    <row r="25" spans="1:15" ht="12.75" customHeight="1">
      <c r="A25" s="13" t="s">
        <v>122</v>
      </c>
      <c r="B25" s="7" t="s">
        <v>159</v>
      </c>
      <c r="C25" s="2">
        <v>9</v>
      </c>
      <c r="D25" s="2">
        <v>6</v>
      </c>
      <c r="E25" s="2"/>
      <c r="F25" s="2"/>
      <c r="G25" s="2">
        <v>1</v>
      </c>
      <c r="H25" s="18"/>
      <c r="I25" s="14" t="s">
        <v>445</v>
      </c>
      <c r="J25" s="16" t="s">
        <v>446</v>
      </c>
      <c r="K25" s="2">
        <v>50</v>
      </c>
      <c r="L25" s="2">
        <v>21</v>
      </c>
      <c r="M25" s="2"/>
      <c r="N25" s="2">
        <v>11</v>
      </c>
      <c r="O25" s="2">
        <v>5</v>
      </c>
    </row>
    <row r="26" spans="1:15" ht="12.75" customHeight="1">
      <c r="A26" s="13" t="s">
        <v>123</v>
      </c>
      <c r="B26" s="7" t="s">
        <v>158</v>
      </c>
      <c r="C26" s="2">
        <v>9</v>
      </c>
      <c r="D26" s="2">
        <v>8</v>
      </c>
      <c r="E26" s="2"/>
      <c r="F26" s="2"/>
      <c r="G26" s="2">
        <v>1</v>
      </c>
      <c r="H26" s="18"/>
      <c r="I26" s="14" t="s">
        <v>538</v>
      </c>
      <c r="J26" s="16" t="s">
        <v>548</v>
      </c>
      <c r="K26" s="2">
        <v>57</v>
      </c>
      <c r="L26" s="2">
        <v>17</v>
      </c>
      <c r="M26" s="2"/>
      <c r="N26" s="2">
        <v>13</v>
      </c>
      <c r="O26" s="2">
        <v>4</v>
      </c>
    </row>
    <row r="27" spans="1:15" ht="12.75" customHeight="1">
      <c r="A27" s="13" t="s">
        <v>124</v>
      </c>
      <c r="B27" s="7" t="s">
        <v>157</v>
      </c>
      <c r="C27" s="2">
        <v>11</v>
      </c>
      <c r="D27" s="2">
        <v>7</v>
      </c>
      <c r="E27" s="2"/>
      <c r="F27" s="2">
        <v>1</v>
      </c>
      <c r="G27" s="2">
        <v>1</v>
      </c>
      <c r="H27" s="18"/>
      <c r="I27" s="14" t="s">
        <v>539</v>
      </c>
      <c r="J27" s="16" t="s">
        <v>549</v>
      </c>
      <c r="K27" s="2">
        <v>52</v>
      </c>
      <c r="L27" s="2">
        <v>24</v>
      </c>
      <c r="M27" s="2"/>
      <c r="N27" s="2">
        <v>12</v>
      </c>
      <c r="O27" s="2">
        <v>5</v>
      </c>
    </row>
    <row r="28" spans="1:15" ht="12.75" customHeight="1">
      <c r="A28" s="13" t="s">
        <v>125</v>
      </c>
      <c r="B28" s="7" t="s">
        <v>156</v>
      </c>
      <c r="C28" s="2">
        <v>6</v>
      </c>
      <c r="D28" s="2">
        <v>6</v>
      </c>
      <c r="E28" s="2"/>
      <c r="F28" s="2">
        <v>1</v>
      </c>
      <c r="G28" s="2">
        <v>1</v>
      </c>
      <c r="H28" s="18"/>
      <c r="I28" s="14" t="s">
        <v>620</v>
      </c>
      <c r="J28" s="16" t="s">
        <v>629</v>
      </c>
      <c r="K28" s="2">
        <v>56</v>
      </c>
      <c r="L28" s="2">
        <v>20</v>
      </c>
      <c r="M28" s="2"/>
      <c r="N28" s="2">
        <v>16</v>
      </c>
      <c r="O28" s="2">
        <v>4</v>
      </c>
    </row>
    <row r="29" spans="1:15" ht="12.75" customHeight="1" thickBot="1">
      <c r="A29" s="30" t="s">
        <v>126</v>
      </c>
      <c r="B29" s="81" t="s">
        <v>155</v>
      </c>
      <c r="C29" s="3">
        <v>7</v>
      </c>
      <c r="D29" s="3">
        <v>4</v>
      </c>
      <c r="E29" s="3"/>
      <c r="F29" s="3">
        <v>1</v>
      </c>
      <c r="G29" s="3">
        <v>1</v>
      </c>
      <c r="H29" s="27"/>
      <c r="I29" s="27"/>
      <c r="J29" s="27"/>
      <c r="K29" s="27"/>
      <c r="L29" s="27"/>
      <c r="M29" s="27"/>
      <c r="N29" s="27"/>
      <c r="O29" s="27"/>
    </row>
    <row r="30" spans="1:15" ht="12.75" customHeight="1">
      <c r="H30" s="18"/>
      <c r="I30" s="18"/>
      <c r="J30" s="18"/>
      <c r="K30" s="18"/>
      <c r="L30" s="18"/>
      <c r="M30" s="18"/>
      <c r="N30" s="18"/>
      <c r="O30" s="18"/>
    </row>
    <row r="31" spans="1:15" ht="38.25" customHeight="1">
      <c r="A31" s="199" t="s">
        <v>443</v>
      </c>
      <c r="B31" s="172"/>
      <c r="C31" s="172"/>
      <c r="D31" s="172"/>
      <c r="E31" s="172"/>
      <c r="F31" s="172"/>
      <c r="G31" s="172"/>
      <c r="H31" s="172"/>
      <c r="I31" s="172"/>
      <c r="J31" s="172"/>
      <c r="K31" s="172"/>
      <c r="L31" s="172"/>
      <c r="M31" s="172"/>
      <c r="N31" s="172"/>
      <c r="O31" s="172"/>
    </row>
    <row r="33" spans="1:15" ht="66.75" customHeight="1">
      <c r="A33" s="162" t="s">
        <v>660</v>
      </c>
      <c r="B33" s="162"/>
      <c r="C33" s="162"/>
      <c r="D33" s="162"/>
      <c r="E33" s="162"/>
      <c r="F33" s="162"/>
      <c r="G33" s="162"/>
      <c r="H33" s="162"/>
      <c r="I33" s="162"/>
      <c r="J33" s="162"/>
      <c r="K33" s="162"/>
      <c r="L33" s="162"/>
      <c r="M33" s="162"/>
      <c r="N33" s="162"/>
      <c r="O33" s="162"/>
    </row>
    <row r="49" spans="1:15" ht="12.75" customHeight="1">
      <c r="H49" s="14"/>
    </row>
    <row r="50" spans="1:15" ht="12.75" customHeight="1">
      <c r="H50" s="14"/>
    </row>
    <row r="51" spans="1:15" ht="12.75" customHeight="1">
      <c r="H51" s="14"/>
    </row>
    <row r="52" spans="1:15" ht="12.75" customHeight="1">
      <c r="H52" s="14"/>
    </row>
    <row r="53" spans="1:15" ht="12.75" customHeight="1">
      <c r="H53" s="15"/>
    </row>
    <row r="54" spans="1:15" ht="12.75" customHeight="1">
      <c r="A54" s="14"/>
      <c r="B54" s="16"/>
      <c r="C54" s="2"/>
      <c r="D54" s="2"/>
      <c r="E54" s="2"/>
      <c r="F54" s="2"/>
      <c r="G54" s="2"/>
      <c r="H54" s="18"/>
    </row>
    <row r="55" spans="1:15" ht="38.25" customHeight="1"/>
    <row r="56" spans="1:15" ht="12.75" customHeight="1">
      <c r="A56" s="14"/>
    </row>
    <row r="57" spans="1:15" ht="41.25" customHeight="1"/>
    <row r="58" spans="1:15" ht="12.75" customHeight="1">
      <c r="A58" s="76"/>
      <c r="B58" s="76"/>
      <c r="C58" s="76"/>
      <c r="D58" s="76"/>
      <c r="E58" s="76"/>
      <c r="F58" s="76"/>
      <c r="G58" s="76"/>
      <c r="H58" s="76"/>
      <c r="I58" s="76"/>
      <c r="J58" s="76"/>
      <c r="K58" s="76"/>
      <c r="L58" s="76"/>
      <c r="M58" s="76"/>
      <c r="N58" s="76"/>
      <c r="O58" s="76"/>
    </row>
  </sheetData>
  <mergeCells count="9">
    <mergeCell ref="A4:B4"/>
    <mergeCell ref="C1:O1"/>
    <mergeCell ref="A31:O31"/>
    <mergeCell ref="A33:O33"/>
    <mergeCell ref="C3:D3"/>
    <mergeCell ref="F3:G3"/>
    <mergeCell ref="K3:L3"/>
    <mergeCell ref="N3:O3"/>
    <mergeCell ref="I4:J4"/>
  </mergeCells>
  <phoneticPr fontId="0" type="noConversion"/>
  <pageMargins left="0.75" right="0.75" top="1" bottom="1" header="0.5" footer="0.5"/>
  <pageSetup scale="87"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legacyDrawingHF r:id="rId1"/>
  <extLst>
    <ext xmlns:mx="http://schemas.microsoft.com/office/mac/excel/2008/main" uri="{64002731-A6B0-56B0-2670-7721B7C09600}">
      <mx:PLV Mode="1"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M95"/>
  <sheetViews>
    <sheetView tabSelected="1" view="pageLayout" topLeftCell="A42" zoomScale="40" zoomScaleSheetLayoutView="70" workbookViewId="0">
      <selection activeCell="B62" sqref="B62"/>
    </sheetView>
  </sheetViews>
  <sheetFormatPr baseColWidth="10" defaultColWidth="8.83203125" defaultRowHeight="12.75" customHeight="1" x14ac:dyDescent="0"/>
  <cols>
    <col min="1" max="1" width="7.5" style="8" customWidth="1"/>
    <col min="2" max="2" width="13.83203125" style="8" bestFit="1" customWidth="1"/>
    <col min="3" max="3" width="14.33203125" style="8" customWidth="1"/>
    <col min="4" max="4" width="14.1640625" style="8" customWidth="1"/>
    <col min="5" max="5" width="16" style="8" customWidth="1"/>
    <col min="6" max="6" width="10.33203125" style="8" customWidth="1"/>
    <col min="7" max="7" width="9.6640625" style="8" customWidth="1"/>
    <col min="8" max="8" width="1.33203125" style="8" customWidth="1"/>
    <col min="9" max="9" width="20.33203125" style="8" customWidth="1"/>
    <col min="10" max="10" width="13.83203125" style="8" customWidth="1"/>
    <col min="11" max="11" width="15.1640625" style="8" customWidth="1"/>
    <col min="12" max="13" width="10.33203125" style="8" customWidth="1"/>
    <col min="14" max="16384" width="8.83203125" style="8"/>
  </cols>
  <sheetData>
    <row r="1" spans="1:13" ht="12.75" customHeight="1">
      <c r="A1" s="8" t="s">
        <v>747</v>
      </c>
      <c r="C1" s="172" t="s">
        <v>638</v>
      </c>
      <c r="D1" s="172"/>
      <c r="E1" s="172"/>
      <c r="F1" s="172"/>
      <c r="G1" s="172"/>
      <c r="H1" s="172"/>
      <c r="I1" s="172"/>
      <c r="J1" s="172"/>
      <c r="K1" s="172"/>
    </row>
    <row r="2" spans="1:13" ht="12.75" customHeight="1" thickBot="1"/>
    <row r="3" spans="1:13" ht="12.75" customHeight="1">
      <c r="A3" s="79"/>
      <c r="B3" s="28"/>
      <c r="C3" s="185" t="s">
        <v>216</v>
      </c>
      <c r="D3" s="185"/>
      <c r="E3" s="185"/>
      <c r="F3" s="185"/>
      <c r="G3" s="185"/>
      <c r="H3" s="28"/>
      <c r="I3" s="185" t="s">
        <v>292</v>
      </c>
      <c r="J3" s="185"/>
      <c r="K3" s="185"/>
      <c r="L3" s="185"/>
      <c r="M3" s="185"/>
    </row>
    <row r="4" spans="1:13" ht="24">
      <c r="A4" s="198" t="s">
        <v>107</v>
      </c>
      <c r="B4" s="200"/>
      <c r="C4" s="10" t="s">
        <v>607</v>
      </c>
      <c r="D4" s="23" t="s">
        <v>608</v>
      </c>
      <c r="E4" s="23" t="s">
        <v>609</v>
      </c>
      <c r="F4" s="10" t="s">
        <v>290</v>
      </c>
      <c r="G4" s="23" t="s">
        <v>291</v>
      </c>
      <c r="H4" s="80"/>
      <c r="I4" s="10" t="s">
        <v>610</v>
      </c>
      <c r="J4" s="23" t="s">
        <v>608</v>
      </c>
      <c r="K4" s="23" t="s">
        <v>609</v>
      </c>
      <c r="L4" s="10" t="s">
        <v>290</v>
      </c>
      <c r="M4" s="23" t="s">
        <v>291</v>
      </c>
    </row>
    <row r="5" spans="1:13" ht="12.75" customHeight="1">
      <c r="A5" s="13" t="s">
        <v>293</v>
      </c>
      <c r="B5" s="7" t="s">
        <v>300</v>
      </c>
      <c r="C5" s="2">
        <f>SUM(D5,E5,F5,G5)</f>
        <v>62</v>
      </c>
      <c r="D5" s="2">
        <v>42</v>
      </c>
      <c r="E5" s="2">
        <v>15</v>
      </c>
      <c r="F5" s="2">
        <v>5</v>
      </c>
      <c r="G5" s="2"/>
      <c r="H5" s="2"/>
      <c r="I5" s="2">
        <f>SUM(J5,K5,L5,M5)</f>
        <v>234</v>
      </c>
      <c r="J5" s="2">
        <v>83</v>
      </c>
      <c r="K5" s="2">
        <v>108</v>
      </c>
      <c r="L5" s="2">
        <v>43</v>
      </c>
      <c r="M5" s="2"/>
    </row>
    <row r="6" spans="1:13" ht="12.75" customHeight="1">
      <c r="A6" s="13" t="s">
        <v>294</v>
      </c>
      <c r="B6" s="7" t="s">
        <v>301</v>
      </c>
      <c r="C6" s="2">
        <f t="shared" ref="C6:C22" si="0">SUM(D6,E6,F6,G6)</f>
        <v>64</v>
      </c>
      <c r="D6" s="2">
        <v>39</v>
      </c>
      <c r="E6" s="2">
        <v>20</v>
      </c>
      <c r="F6" s="2">
        <v>5</v>
      </c>
      <c r="G6" s="2"/>
      <c r="H6" s="2"/>
      <c r="I6" s="2">
        <f t="shared" ref="I6:I22" si="1">SUM(J6,K6,L6,M6)</f>
        <v>237</v>
      </c>
      <c r="J6" s="2">
        <v>131</v>
      </c>
      <c r="K6" s="2">
        <v>92</v>
      </c>
      <c r="L6" s="2">
        <v>14</v>
      </c>
      <c r="M6" s="2"/>
    </row>
    <row r="7" spans="1:13" ht="12.75" customHeight="1">
      <c r="A7" s="13" t="s">
        <v>295</v>
      </c>
      <c r="B7" s="7" t="s">
        <v>302</v>
      </c>
      <c r="C7" s="2">
        <f t="shared" si="0"/>
        <v>66</v>
      </c>
      <c r="D7" s="2">
        <v>38</v>
      </c>
      <c r="E7" s="2">
        <v>26</v>
      </c>
      <c r="F7" s="2">
        <v>2</v>
      </c>
      <c r="G7" s="2"/>
      <c r="H7" s="2"/>
      <c r="I7" s="2">
        <f t="shared" si="1"/>
        <v>237</v>
      </c>
      <c r="J7" s="2">
        <v>101</v>
      </c>
      <c r="K7" s="2">
        <v>113</v>
      </c>
      <c r="L7" s="2">
        <v>23</v>
      </c>
      <c r="M7" s="2"/>
    </row>
    <row r="8" spans="1:13" ht="12.75" customHeight="1">
      <c r="A8" s="13" t="s">
        <v>296</v>
      </c>
      <c r="B8" s="7" t="s">
        <v>303</v>
      </c>
      <c r="C8" s="2">
        <f t="shared" si="0"/>
        <v>50</v>
      </c>
      <c r="D8" s="2">
        <v>11</v>
      </c>
      <c r="E8" s="2">
        <v>31</v>
      </c>
      <c r="F8" s="2">
        <v>7</v>
      </c>
      <c r="G8" s="2">
        <v>1</v>
      </c>
      <c r="H8" s="2"/>
      <c r="I8" s="2">
        <f t="shared" si="1"/>
        <v>178</v>
      </c>
      <c r="J8" s="2">
        <v>42</v>
      </c>
      <c r="K8" s="2">
        <v>106</v>
      </c>
      <c r="L8" s="2">
        <v>28</v>
      </c>
      <c r="M8" s="2">
        <v>2</v>
      </c>
    </row>
    <row r="9" spans="1:13" ht="12.75" customHeight="1">
      <c r="A9" s="13" t="s">
        <v>297</v>
      </c>
      <c r="B9" s="7" t="s">
        <v>304</v>
      </c>
      <c r="C9" s="2">
        <f t="shared" si="0"/>
        <v>51</v>
      </c>
      <c r="D9" s="2">
        <v>12</v>
      </c>
      <c r="E9" s="2">
        <v>39</v>
      </c>
      <c r="F9" s="2"/>
      <c r="G9" s="2"/>
      <c r="H9" s="2"/>
      <c r="I9" s="2">
        <f t="shared" si="1"/>
        <v>183</v>
      </c>
      <c r="J9" s="2">
        <v>80</v>
      </c>
      <c r="K9" s="2">
        <v>103</v>
      </c>
      <c r="L9" s="2"/>
      <c r="M9" s="2"/>
    </row>
    <row r="10" spans="1:13" ht="12.75" customHeight="1">
      <c r="A10" s="13" t="s">
        <v>298</v>
      </c>
      <c r="B10" s="7" t="s">
        <v>305</v>
      </c>
      <c r="C10" s="2">
        <f t="shared" si="0"/>
        <v>52</v>
      </c>
      <c r="D10" s="2">
        <v>10</v>
      </c>
      <c r="E10" s="2">
        <v>42</v>
      </c>
      <c r="F10" s="2"/>
      <c r="G10" s="2"/>
      <c r="H10" s="2"/>
      <c r="I10" s="2">
        <f t="shared" si="1"/>
        <v>191</v>
      </c>
      <c r="J10" s="2">
        <v>46</v>
      </c>
      <c r="K10" s="2">
        <v>145</v>
      </c>
      <c r="L10" s="2"/>
      <c r="M10" s="2"/>
    </row>
    <row r="11" spans="1:13" ht="12.75" customHeight="1">
      <c r="A11" s="13" t="s">
        <v>299</v>
      </c>
      <c r="B11" s="7" t="s">
        <v>306</v>
      </c>
      <c r="C11" s="2">
        <f t="shared" si="0"/>
        <v>53</v>
      </c>
      <c r="D11" s="2">
        <v>11</v>
      </c>
      <c r="E11" s="2">
        <v>42</v>
      </c>
      <c r="F11" s="2"/>
      <c r="G11" s="2"/>
      <c r="H11" s="2"/>
      <c r="I11" s="2">
        <f t="shared" si="1"/>
        <v>193</v>
      </c>
      <c r="J11" s="2">
        <v>49</v>
      </c>
      <c r="K11" s="2">
        <v>143</v>
      </c>
      <c r="L11" s="2"/>
      <c r="M11" s="2">
        <v>1</v>
      </c>
    </row>
    <row r="12" spans="1:13" ht="12.75" customHeight="1">
      <c r="A12" s="13" t="s">
        <v>217</v>
      </c>
      <c r="B12" s="7" t="s">
        <v>307</v>
      </c>
      <c r="C12" s="2">
        <f t="shared" si="0"/>
        <v>74</v>
      </c>
      <c r="D12" s="2">
        <v>11</v>
      </c>
      <c r="E12" s="2">
        <v>61</v>
      </c>
      <c r="F12" s="2"/>
      <c r="G12" s="2">
        <v>2</v>
      </c>
      <c r="H12" s="2"/>
      <c r="I12" s="2">
        <f t="shared" si="1"/>
        <v>243</v>
      </c>
      <c r="J12" s="2">
        <v>73</v>
      </c>
      <c r="K12" s="2">
        <v>170</v>
      </c>
      <c r="L12" s="2"/>
      <c r="M12" s="2"/>
    </row>
    <row r="13" spans="1:13" ht="12.75" customHeight="1">
      <c r="A13" s="13" t="s">
        <v>416</v>
      </c>
      <c r="B13" s="7" t="s">
        <v>308</v>
      </c>
      <c r="C13" s="2">
        <f t="shared" si="0"/>
        <v>74</v>
      </c>
      <c r="D13" s="2">
        <v>17</v>
      </c>
      <c r="E13" s="2">
        <v>57</v>
      </c>
      <c r="F13" s="2"/>
      <c r="G13" s="2"/>
      <c r="H13" s="2"/>
      <c r="I13" s="2">
        <f t="shared" si="1"/>
        <v>243</v>
      </c>
      <c r="J13" s="2">
        <v>104</v>
      </c>
      <c r="K13" s="2">
        <v>139</v>
      </c>
      <c r="L13" s="2"/>
      <c r="M13" s="2"/>
    </row>
    <row r="14" spans="1:13" ht="12.75" customHeight="1">
      <c r="A14" s="13" t="s">
        <v>417</v>
      </c>
      <c r="B14" s="7" t="s">
        <v>309</v>
      </c>
      <c r="C14" s="2">
        <f t="shared" si="0"/>
        <v>74</v>
      </c>
      <c r="D14" s="2">
        <v>19</v>
      </c>
      <c r="E14" s="2">
        <v>54</v>
      </c>
      <c r="F14" s="2"/>
      <c r="G14" s="2">
        <v>1</v>
      </c>
      <c r="H14" s="2"/>
      <c r="I14" s="2">
        <f t="shared" si="1"/>
        <v>293</v>
      </c>
      <c r="J14" s="2">
        <v>88</v>
      </c>
      <c r="K14" s="2">
        <v>203</v>
      </c>
      <c r="L14" s="2"/>
      <c r="M14" s="2">
        <v>2</v>
      </c>
    </row>
    <row r="15" spans="1:13" ht="12.75" customHeight="1">
      <c r="A15" s="13" t="s">
        <v>218</v>
      </c>
      <c r="B15" s="7" t="s">
        <v>310</v>
      </c>
      <c r="C15" s="2">
        <f t="shared" si="0"/>
        <v>76</v>
      </c>
      <c r="D15" s="2">
        <v>29</v>
      </c>
      <c r="E15" s="2">
        <v>46</v>
      </c>
      <c r="F15" s="2"/>
      <c r="G15" s="2">
        <v>1</v>
      </c>
      <c r="H15" s="2"/>
      <c r="I15" s="2">
        <f t="shared" si="1"/>
        <v>293</v>
      </c>
      <c r="J15" s="2">
        <v>181</v>
      </c>
      <c r="K15" s="2">
        <v>107</v>
      </c>
      <c r="L15" s="2">
        <v>3</v>
      </c>
      <c r="M15" s="2">
        <v>2</v>
      </c>
    </row>
    <row r="16" spans="1:13" ht="12.75" customHeight="1">
      <c r="A16" s="13" t="s">
        <v>219</v>
      </c>
      <c r="B16" s="7" t="s">
        <v>311</v>
      </c>
      <c r="C16" s="2">
        <f t="shared" si="0"/>
        <v>76</v>
      </c>
      <c r="D16" s="2">
        <v>36</v>
      </c>
      <c r="E16" s="2">
        <v>39</v>
      </c>
      <c r="F16" s="2">
        <v>1</v>
      </c>
      <c r="G16" s="2"/>
      <c r="H16" s="2"/>
      <c r="I16" s="2">
        <f t="shared" si="1"/>
        <v>293</v>
      </c>
      <c r="J16" s="2">
        <v>156</v>
      </c>
      <c r="K16" s="2">
        <v>137</v>
      </c>
      <c r="L16" s="2"/>
      <c r="M16" s="2"/>
    </row>
    <row r="17" spans="1:13" ht="12.75" customHeight="1">
      <c r="A17" s="13" t="s">
        <v>220</v>
      </c>
      <c r="B17" s="7" t="s">
        <v>312</v>
      </c>
      <c r="C17" s="2">
        <f t="shared" si="0"/>
        <v>76</v>
      </c>
      <c r="D17" s="2">
        <v>43</v>
      </c>
      <c r="E17" s="2">
        <v>33</v>
      </c>
      <c r="F17" s="2"/>
      <c r="G17" s="2"/>
      <c r="H17" s="2"/>
      <c r="I17" s="2">
        <f t="shared" si="1"/>
        <v>293</v>
      </c>
      <c r="J17" s="2">
        <v>150</v>
      </c>
      <c r="K17" s="2">
        <v>128</v>
      </c>
      <c r="L17" s="2">
        <v>14</v>
      </c>
      <c r="M17" s="2">
        <v>1</v>
      </c>
    </row>
    <row r="18" spans="1:13" ht="12.75" customHeight="1">
      <c r="A18" s="13" t="s">
        <v>221</v>
      </c>
      <c r="B18" s="7" t="s">
        <v>313</v>
      </c>
      <c r="C18" s="2">
        <f t="shared" si="0"/>
        <v>76</v>
      </c>
      <c r="D18" s="2">
        <v>37</v>
      </c>
      <c r="E18" s="2">
        <v>37</v>
      </c>
      <c r="F18" s="2">
        <v>2</v>
      </c>
      <c r="G18" s="2"/>
      <c r="H18" s="2"/>
      <c r="I18" s="2">
        <f t="shared" si="1"/>
        <v>293</v>
      </c>
      <c r="J18" s="2">
        <v>130</v>
      </c>
      <c r="K18" s="2">
        <v>152</v>
      </c>
      <c r="L18" s="2">
        <v>11</v>
      </c>
      <c r="M18" s="2"/>
    </row>
    <row r="19" spans="1:13" ht="12.75" customHeight="1">
      <c r="A19" s="13" t="s">
        <v>222</v>
      </c>
      <c r="B19" s="7" t="s">
        <v>314</v>
      </c>
      <c r="C19" s="2">
        <f t="shared" si="0"/>
        <v>76</v>
      </c>
      <c r="D19" s="2">
        <v>36</v>
      </c>
      <c r="E19" s="2">
        <v>40</v>
      </c>
      <c r="F19" s="2"/>
      <c r="G19" s="2"/>
      <c r="H19" s="2"/>
      <c r="I19" s="2">
        <f t="shared" si="1"/>
        <v>325</v>
      </c>
      <c r="J19" s="2">
        <v>200</v>
      </c>
      <c r="K19" s="2">
        <v>119</v>
      </c>
      <c r="L19" s="2">
        <v>6</v>
      </c>
      <c r="M19" s="2"/>
    </row>
    <row r="20" spans="1:13" ht="12.75" customHeight="1">
      <c r="A20" s="13" t="s">
        <v>223</v>
      </c>
      <c r="B20" s="7" t="s">
        <v>315</v>
      </c>
      <c r="C20" s="2">
        <f t="shared" si="0"/>
        <v>76</v>
      </c>
      <c r="D20" s="2">
        <v>34</v>
      </c>
      <c r="E20" s="2">
        <v>41</v>
      </c>
      <c r="F20" s="2"/>
      <c r="G20" s="2">
        <v>1</v>
      </c>
      <c r="H20" s="2"/>
      <c r="I20" s="2">
        <f t="shared" si="1"/>
        <v>325</v>
      </c>
      <c r="J20" s="2">
        <v>182</v>
      </c>
      <c r="K20" s="2">
        <v>140</v>
      </c>
      <c r="L20" s="2">
        <v>2</v>
      </c>
      <c r="M20" s="2">
        <v>1</v>
      </c>
    </row>
    <row r="21" spans="1:13" ht="12.75" customHeight="1">
      <c r="A21" s="13" t="s">
        <v>224</v>
      </c>
      <c r="B21" s="7" t="s">
        <v>316</v>
      </c>
      <c r="C21" s="2">
        <f t="shared" si="0"/>
        <v>76</v>
      </c>
      <c r="D21" s="2">
        <v>37</v>
      </c>
      <c r="E21" s="2">
        <v>39</v>
      </c>
      <c r="F21" s="2"/>
      <c r="G21" s="2"/>
      <c r="H21" s="2"/>
      <c r="I21" s="2">
        <f t="shared" si="1"/>
        <v>325</v>
      </c>
      <c r="J21" s="2">
        <v>170</v>
      </c>
      <c r="K21" s="2">
        <v>151</v>
      </c>
      <c r="L21" s="2">
        <v>4</v>
      </c>
      <c r="M21" s="2"/>
    </row>
    <row r="22" spans="1:13" ht="12.75" customHeight="1">
      <c r="A22" s="13" t="s">
        <v>225</v>
      </c>
      <c r="B22" s="7" t="s">
        <v>317</v>
      </c>
      <c r="C22" s="2">
        <f t="shared" si="0"/>
        <v>84</v>
      </c>
      <c r="D22" s="2">
        <v>37</v>
      </c>
      <c r="E22" s="2">
        <v>47</v>
      </c>
      <c r="F22" s="2"/>
      <c r="G22" s="2"/>
      <c r="H22" s="2"/>
      <c r="I22" s="2">
        <f t="shared" si="1"/>
        <v>330</v>
      </c>
      <c r="J22" s="2">
        <v>156</v>
      </c>
      <c r="K22" s="2">
        <v>173</v>
      </c>
      <c r="L22" s="2">
        <v>1</v>
      </c>
      <c r="M22" s="2"/>
    </row>
    <row r="23" spans="1:13" ht="12.75" customHeight="1">
      <c r="A23" s="13" t="s">
        <v>418</v>
      </c>
      <c r="B23" s="7" t="s">
        <v>318</v>
      </c>
      <c r="C23" s="2">
        <f t="shared" ref="C23:C69" si="2">SUM(D23,E23,F23,G23)</f>
        <v>88</v>
      </c>
      <c r="D23" s="2">
        <v>39</v>
      </c>
      <c r="E23" s="2">
        <v>47</v>
      </c>
      <c r="F23" s="2">
        <v>2</v>
      </c>
      <c r="G23" s="2"/>
      <c r="H23" s="2"/>
      <c r="I23" s="2">
        <f t="shared" ref="I23:I69" si="3">SUM(J23,K23,L23,M23)</f>
        <v>333</v>
      </c>
      <c r="J23" s="2">
        <v>231</v>
      </c>
      <c r="K23" s="2">
        <v>88</v>
      </c>
      <c r="L23" s="2">
        <v>14</v>
      </c>
      <c r="M23" s="2"/>
    </row>
    <row r="24" spans="1:13" ht="12.75" customHeight="1">
      <c r="A24" s="13" t="s">
        <v>419</v>
      </c>
      <c r="B24" s="7" t="s">
        <v>319</v>
      </c>
      <c r="C24" s="2">
        <f t="shared" si="2"/>
        <v>88</v>
      </c>
      <c r="D24" s="2">
        <v>44</v>
      </c>
      <c r="E24" s="2">
        <v>38</v>
      </c>
      <c r="F24" s="2">
        <v>3</v>
      </c>
      <c r="G24" s="2">
        <v>3</v>
      </c>
      <c r="H24" s="2"/>
      <c r="I24" s="2">
        <f t="shared" si="3"/>
        <v>356</v>
      </c>
      <c r="J24" s="2">
        <v>220</v>
      </c>
      <c r="K24" s="2">
        <v>126</v>
      </c>
      <c r="L24" s="2">
        <v>10</v>
      </c>
      <c r="M24" s="2"/>
    </row>
    <row r="25" spans="1:13" ht="12.75" customHeight="1">
      <c r="A25" s="13" t="s">
        <v>226</v>
      </c>
      <c r="B25" s="7" t="s">
        <v>320</v>
      </c>
      <c r="C25" s="2">
        <f t="shared" si="2"/>
        <v>88</v>
      </c>
      <c r="D25" s="2">
        <v>39</v>
      </c>
      <c r="E25" s="2">
        <v>44</v>
      </c>
      <c r="F25" s="2">
        <v>5</v>
      </c>
      <c r="G25" s="2"/>
      <c r="H25" s="2"/>
      <c r="I25" s="2">
        <f t="shared" si="3"/>
        <v>357</v>
      </c>
      <c r="J25" s="2">
        <v>104</v>
      </c>
      <c r="K25" s="2">
        <v>246</v>
      </c>
      <c r="L25" s="2">
        <v>7</v>
      </c>
      <c r="M25" s="2"/>
    </row>
    <row r="26" spans="1:13" ht="12.75" customHeight="1">
      <c r="A26" s="13" t="s">
        <v>227</v>
      </c>
      <c r="B26" s="7" t="s">
        <v>321</v>
      </c>
      <c r="C26" s="2">
        <f t="shared" si="2"/>
        <v>90</v>
      </c>
      <c r="D26" s="2">
        <v>34</v>
      </c>
      <c r="E26" s="2">
        <v>46</v>
      </c>
      <c r="F26" s="2">
        <v>10</v>
      </c>
      <c r="G26" s="2"/>
      <c r="H26" s="2"/>
      <c r="I26" s="2">
        <f t="shared" si="3"/>
        <v>357</v>
      </c>
      <c r="J26" s="2">
        <v>134</v>
      </c>
      <c r="K26" s="2">
        <v>206</v>
      </c>
      <c r="L26" s="2">
        <v>16</v>
      </c>
      <c r="M26" s="2">
        <v>1</v>
      </c>
    </row>
    <row r="27" spans="1:13" ht="12.75" customHeight="1">
      <c r="A27" s="13" t="s">
        <v>228</v>
      </c>
      <c r="B27" s="7" t="s">
        <v>322</v>
      </c>
      <c r="C27" s="2">
        <f t="shared" si="2"/>
        <v>90</v>
      </c>
      <c r="D27" s="2">
        <v>26</v>
      </c>
      <c r="E27" s="2">
        <v>53</v>
      </c>
      <c r="F27" s="2">
        <v>11</v>
      </c>
      <c r="G27" s="2"/>
      <c r="H27" s="2"/>
      <c r="I27" s="2">
        <f t="shared" si="3"/>
        <v>357</v>
      </c>
      <c r="J27" s="2">
        <v>163</v>
      </c>
      <c r="K27" s="2">
        <v>185</v>
      </c>
      <c r="L27" s="2">
        <v>9</v>
      </c>
      <c r="M27" s="2"/>
    </row>
    <row r="28" spans="1:13" ht="12.75" customHeight="1">
      <c r="A28" s="13" t="s">
        <v>266</v>
      </c>
      <c r="B28" s="7" t="s">
        <v>323</v>
      </c>
      <c r="C28" s="2">
        <f t="shared" si="2"/>
        <v>90</v>
      </c>
      <c r="D28" s="2">
        <v>29</v>
      </c>
      <c r="E28" s="2">
        <v>56</v>
      </c>
      <c r="F28" s="2">
        <v>3</v>
      </c>
      <c r="G28" s="2">
        <v>2</v>
      </c>
      <c r="H28" s="2"/>
      <c r="I28" s="2">
        <f t="shared" si="3"/>
        <v>357</v>
      </c>
      <c r="J28" s="2">
        <v>153</v>
      </c>
      <c r="K28" s="2">
        <v>198</v>
      </c>
      <c r="L28" s="2">
        <v>5</v>
      </c>
      <c r="M28" s="2">
        <v>1</v>
      </c>
    </row>
    <row r="29" spans="1:13" ht="12.75" customHeight="1">
      <c r="A29" s="13" t="s">
        <v>267</v>
      </c>
      <c r="B29" s="7" t="s">
        <v>324</v>
      </c>
      <c r="C29" s="2">
        <f t="shared" si="2"/>
        <v>90</v>
      </c>
      <c r="D29" s="2">
        <v>32</v>
      </c>
      <c r="E29" s="2">
        <v>58</v>
      </c>
      <c r="F29" s="2"/>
      <c r="G29" s="2"/>
      <c r="H29" s="2"/>
      <c r="I29" s="2">
        <f t="shared" si="3"/>
        <v>386</v>
      </c>
      <c r="J29" s="2">
        <v>178</v>
      </c>
      <c r="K29" s="2">
        <v>207</v>
      </c>
      <c r="L29" s="2"/>
      <c r="M29" s="2">
        <v>1</v>
      </c>
    </row>
    <row r="30" spans="1:13" ht="12.75" customHeight="1">
      <c r="A30" s="13" t="s">
        <v>268</v>
      </c>
      <c r="B30" s="7" t="s">
        <v>325</v>
      </c>
      <c r="C30" s="2">
        <f t="shared" si="2"/>
        <v>90</v>
      </c>
      <c r="D30" s="2">
        <v>32</v>
      </c>
      <c r="E30" s="2">
        <v>58</v>
      </c>
      <c r="F30" s="2"/>
      <c r="G30" s="2"/>
      <c r="H30" s="2"/>
      <c r="I30" s="2">
        <f t="shared" si="3"/>
        <v>386</v>
      </c>
      <c r="J30" s="2">
        <v>136</v>
      </c>
      <c r="K30" s="2">
        <v>250</v>
      </c>
      <c r="L30" s="2"/>
      <c r="M30" s="2"/>
    </row>
    <row r="31" spans="1:13" ht="12.75" customHeight="1">
      <c r="A31" s="13" t="s">
        <v>269</v>
      </c>
      <c r="B31" s="7" t="s">
        <v>326</v>
      </c>
      <c r="C31" s="2">
        <f t="shared" si="2"/>
        <v>92</v>
      </c>
      <c r="D31" s="2">
        <v>29</v>
      </c>
      <c r="E31" s="2">
        <v>61</v>
      </c>
      <c r="F31" s="2"/>
      <c r="G31" s="2">
        <v>2</v>
      </c>
      <c r="H31" s="2"/>
      <c r="I31" s="2">
        <f t="shared" si="3"/>
        <v>386</v>
      </c>
      <c r="J31" s="2">
        <v>164</v>
      </c>
      <c r="K31" s="2">
        <v>222</v>
      </c>
      <c r="L31" s="2"/>
      <c r="M31" s="2"/>
    </row>
    <row r="32" spans="1:13" ht="12.75" customHeight="1">
      <c r="A32" s="13" t="s">
        <v>270</v>
      </c>
      <c r="B32" s="7" t="s">
        <v>327</v>
      </c>
      <c r="C32" s="2">
        <f t="shared" si="2"/>
        <v>92</v>
      </c>
      <c r="D32" s="2">
        <v>32</v>
      </c>
      <c r="E32" s="2">
        <v>59</v>
      </c>
      <c r="F32" s="2"/>
      <c r="G32" s="2">
        <v>1</v>
      </c>
      <c r="H32" s="2"/>
      <c r="I32" s="2">
        <f t="shared" si="3"/>
        <v>391</v>
      </c>
      <c r="J32" s="2">
        <v>172</v>
      </c>
      <c r="K32" s="2">
        <v>219</v>
      </c>
      <c r="L32" s="2"/>
      <c r="M32" s="2"/>
    </row>
    <row r="33" spans="1:13" ht="12.75" customHeight="1">
      <c r="A33" s="13" t="s">
        <v>420</v>
      </c>
      <c r="B33" s="7" t="s">
        <v>328</v>
      </c>
      <c r="C33" s="2">
        <f t="shared" si="2"/>
        <v>92</v>
      </c>
      <c r="D33" s="2">
        <v>42</v>
      </c>
      <c r="E33" s="2">
        <v>49</v>
      </c>
      <c r="F33" s="2"/>
      <c r="G33" s="2">
        <v>1</v>
      </c>
      <c r="H33" s="2"/>
      <c r="I33" s="2">
        <f t="shared" si="3"/>
        <v>391</v>
      </c>
      <c r="J33" s="2">
        <v>228</v>
      </c>
      <c r="K33" s="2">
        <v>162</v>
      </c>
      <c r="L33" s="2">
        <v>1</v>
      </c>
      <c r="M33" s="2"/>
    </row>
    <row r="34" spans="1:13" ht="12.75" customHeight="1">
      <c r="A34" s="13" t="s">
        <v>421</v>
      </c>
      <c r="B34" s="7" t="s">
        <v>329</v>
      </c>
      <c r="C34" s="2">
        <f t="shared" si="2"/>
        <v>96</v>
      </c>
      <c r="D34" s="2">
        <v>51</v>
      </c>
      <c r="E34" s="2">
        <v>44</v>
      </c>
      <c r="F34" s="2">
        <v>1</v>
      </c>
      <c r="G34" s="2"/>
      <c r="H34" s="2"/>
      <c r="I34" s="2">
        <f t="shared" si="3"/>
        <v>435</v>
      </c>
      <c r="J34" s="2">
        <v>290</v>
      </c>
      <c r="K34" s="2">
        <v>127</v>
      </c>
      <c r="L34" s="2">
        <v>18</v>
      </c>
      <c r="M34" s="2"/>
    </row>
    <row r="35" spans="1:13" ht="12.75" customHeight="1">
      <c r="A35" s="13" t="s">
        <v>271</v>
      </c>
      <c r="B35" s="7" t="s">
        <v>330</v>
      </c>
      <c r="C35" s="2">
        <f t="shared" si="2"/>
        <v>96</v>
      </c>
      <c r="D35" s="2">
        <v>56</v>
      </c>
      <c r="E35" s="2">
        <v>39</v>
      </c>
      <c r="F35" s="2">
        <v>1</v>
      </c>
      <c r="G35" s="2"/>
      <c r="H35" s="2"/>
      <c r="I35" s="2">
        <f t="shared" si="3"/>
        <v>435</v>
      </c>
      <c r="J35" s="2">
        <v>231</v>
      </c>
      <c r="K35" s="2">
        <v>193</v>
      </c>
      <c r="L35" s="2">
        <v>8</v>
      </c>
      <c r="M35" s="2">
        <v>3</v>
      </c>
    </row>
    <row r="36" spans="1:13" ht="12.75" customHeight="1">
      <c r="A36" s="13" t="s">
        <v>272</v>
      </c>
      <c r="B36" s="7" t="s">
        <v>331</v>
      </c>
      <c r="C36" s="2">
        <f t="shared" si="2"/>
        <v>96</v>
      </c>
      <c r="D36" s="2">
        <v>53</v>
      </c>
      <c r="E36" s="2">
        <v>42</v>
      </c>
      <c r="F36" s="2">
        <v>1</v>
      </c>
      <c r="G36" s="2"/>
      <c r="H36" s="2"/>
      <c r="I36" s="2">
        <v>435</v>
      </c>
      <c r="J36" s="2" t="s">
        <v>655</v>
      </c>
      <c r="K36" s="2">
        <v>216</v>
      </c>
      <c r="L36" s="2">
        <v>9</v>
      </c>
      <c r="M36" s="2"/>
    </row>
    <row r="37" spans="1:13" ht="12.75" customHeight="1">
      <c r="A37" s="13" t="s">
        <v>273</v>
      </c>
      <c r="B37" s="7" t="s">
        <v>332</v>
      </c>
      <c r="C37" s="2">
        <f t="shared" si="2"/>
        <v>96</v>
      </c>
      <c r="D37" s="2">
        <v>47</v>
      </c>
      <c r="E37" s="2">
        <v>48</v>
      </c>
      <c r="F37" s="2">
        <v>1</v>
      </c>
      <c r="G37" s="2"/>
      <c r="H37" s="2"/>
      <c r="I37" s="2">
        <f t="shared" si="3"/>
        <v>435</v>
      </c>
      <c r="J37" s="2">
        <v>191</v>
      </c>
      <c r="K37" s="2">
        <v>237</v>
      </c>
      <c r="L37" s="2">
        <v>7</v>
      </c>
      <c r="M37" s="2"/>
    </row>
    <row r="38" spans="1:13" ht="12.75" customHeight="1">
      <c r="A38" s="13" t="s">
        <v>274</v>
      </c>
      <c r="B38" s="7" t="s">
        <v>333</v>
      </c>
      <c r="C38" s="2">
        <f t="shared" si="2"/>
        <v>96</v>
      </c>
      <c r="D38" s="2">
        <v>37</v>
      </c>
      <c r="E38" s="2">
        <v>59</v>
      </c>
      <c r="F38" s="2"/>
      <c r="G38" s="2"/>
      <c r="H38" s="2"/>
      <c r="I38" s="2">
        <f t="shared" si="3"/>
        <v>435</v>
      </c>
      <c r="J38" s="2">
        <v>132</v>
      </c>
      <c r="K38" s="2">
        <v>300</v>
      </c>
      <c r="L38" s="2">
        <v>1</v>
      </c>
      <c r="M38" s="2">
        <v>2</v>
      </c>
    </row>
    <row r="39" spans="1:13" ht="12.75" customHeight="1">
      <c r="A39" s="13" t="s">
        <v>275</v>
      </c>
      <c r="B39" s="7" t="s">
        <v>334</v>
      </c>
      <c r="C39" s="2">
        <f t="shared" si="2"/>
        <v>96</v>
      </c>
      <c r="D39" s="2">
        <v>43</v>
      </c>
      <c r="E39" s="2">
        <v>51</v>
      </c>
      <c r="F39" s="2">
        <v>2</v>
      </c>
      <c r="G39" s="2"/>
      <c r="H39" s="2"/>
      <c r="I39" s="2">
        <f t="shared" si="3"/>
        <v>435</v>
      </c>
      <c r="J39" s="2">
        <v>207</v>
      </c>
      <c r="K39" s="2">
        <v>225</v>
      </c>
      <c r="L39" s="2">
        <v>3</v>
      </c>
      <c r="M39" s="2"/>
    </row>
    <row r="40" spans="1:13" ht="12.75" customHeight="1">
      <c r="A40" s="13" t="s">
        <v>276</v>
      </c>
      <c r="B40" s="7" t="s">
        <v>335</v>
      </c>
      <c r="C40" s="2">
        <f t="shared" si="2"/>
        <v>96</v>
      </c>
      <c r="D40" s="2">
        <v>40</v>
      </c>
      <c r="E40" s="2">
        <v>54</v>
      </c>
      <c r="F40" s="2">
        <v>1</v>
      </c>
      <c r="G40" s="2">
        <v>1</v>
      </c>
      <c r="H40" s="2"/>
      <c r="I40" s="2">
        <f t="shared" si="3"/>
        <v>435</v>
      </c>
      <c r="J40" s="2">
        <v>183</v>
      </c>
      <c r="K40" s="2">
        <v>247</v>
      </c>
      <c r="L40" s="2">
        <v>5</v>
      </c>
      <c r="M40" s="2"/>
    </row>
    <row r="41" spans="1:13" ht="12.75" customHeight="1">
      <c r="A41" s="13" t="s">
        <v>277</v>
      </c>
      <c r="B41" s="7" t="s">
        <v>336</v>
      </c>
      <c r="C41" s="2">
        <f t="shared" si="2"/>
        <v>96</v>
      </c>
      <c r="D41" s="2">
        <v>47</v>
      </c>
      <c r="E41" s="2">
        <v>48</v>
      </c>
      <c r="F41" s="2">
        <v>1</v>
      </c>
      <c r="G41" s="2"/>
      <c r="H41" s="2"/>
      <c r="I41" s="2">
        <f t="shared" si="3"/>
        <v>435</v>
      </c>
      <c r="J41" s="2">
        <v>195</v>
      </c>
      <c r="K41" s="2">
        <v>237</v>
      </c>
      <c r="L41" s="2">
        <v>3</v>
      </c>
      <c r="M41" s="2"/>
    </row>
    <row r="42" spans="1:13" ht="12.75" customHeight="1">
      <c r="A42" s="13" t="s">
        <v>229</v>
      </c>
      <c r="B42" s="7" t="s">
        <v>337</v>
      </c>
      <c r="C42" s="2">
        <f t="shared" si="2"/>
        <v>96</v>
      </c>
      <c r="D42" s="2">
        <v>39</v>
      </c>
      <c r="E42" s="2">
        <v>56</v>
      </c>
      <c r="F42" s="2">
        <v>1</v>
      </c>
      <c r="G42" s="2"/>
      <c r="H42" s="2"/>
      <c r="I42" s="2">
        <f t="shared" si="3"/>
        <v>435</v>
      </c>
      <c r="J42" s="2">
        <v>163</v>
      </c>
      <c r="K42" s="2">
        <v>267</v>
      </c>
      <c r="L42" s="2">
        <v>1</v>
      </c>
      <c r="M42" s="2">
        <v>4</v>
      </c>
    </row>
    <row r="43" spans="1:13" ht="12.75" customHeight="1">
      <c r="A43" s="13" t="s">
        <v>408</v>
      </c>
      <c r="B43" s="7" t="s">
        <v>338</v>
      </c>
      <c r="C43" s="2">
        <f t="shared" si="2"/>
        <v>96</v>
      </c>
      <c r="D43" s="2">
        <v>47</v>
      </c>
      <c r="E43" s="2">
        <v>48</v>
      </c>
      <c r="F43" s="2">
        <v>1</v>
      </c>
      <c r="G43" s="2"/>
      <c r="H43" s="2"/>
      <c r="I43" s="2">
        <v>435</v>
      </c>
      <c r="J43" s="2" t="s">
        <v>656</v>
      </c>
      <c r="K43" s="2">
        <v>218</v>
      </c>
      <c r="L43" s="2">
        <v>1</v>
      </c>
      <c r="M43" s="2"/>
    </row>
    <row r="44" spans="1:13" ht="12.75" customHeight="1">
      <c r="A44" s="13" t="s">
        <v>409</v>
      </c>
      <c r="B44" s="7" t="s">
        <v>339</v>
      </c>
      <c r="C44" s="2">
        <f t="shared" si="2"/>
        <v>96</v>
      </c>
      <c r="D44" s="2">
        <v>59</v>
      </c>
      <c r="E44" s="2">
        <v>36</v>
      </c>
      <c r="F44" s="2">
        <v>1</v>
      </c>
      <c r="G44" s="2"/>
      <c r="H44" s="2"/>
      <c r="I44" s="2">
        <f t="shared" si="3"/>
        <v>435</v>
      </c>
      <c r="J44" s="2">
        <v>313</v>
      </c>
      <c r="K44" s="2">
        <v>117</v>
      </c>
      <c r="L44" s="2">
        <v>5</v>
      </c>
      <c r="M44" s="2"/>
    </row>
    <row r="45" spans="1:13" ht="12.75" customHeight="1">
      <c r="A45" s="13" t="s">
        <v>230</v>
      </c>
      <c r="B45" s="7" t="s">
        <v>340</v>
      </c>
      <c r="C45" s="2">
        <f t="shared" si="2"/>
        <v>96</v>
      </c>
      <c r="D45" s="2">
        <v>69</v>
      </c>
      <c r="E45" s="2">
        <v>25</v>
      </c>
      <c r="F45" s="2">
        <v>2</v>
      </c>
      <c r="G45" s="2"/>
      <c r="H45" s="2"/>
      <c r="I45" s="2">
        <f t="shared" si="3"/>
        <v>435</v>
      </c>
      <c r="J45" s="2">
        <v>322</v>
      </c>
      <c r="K45" s="2">
        <v>103</v>
      </c>
      <c r="L45" s="2">
        <v>10</v>
      </c>
      <c r="M45" s="2"/>
    </row>
    <row r="46" spans="1:13" ht="12.75" customHeight="1">
      <c r="A46" s="13" t="s">
        <v>231</v>
      </c>
      <c r="B46" s="7" t="s">
        <v>341</v>
      </c>
      <c r="C46" s="2">
        <f t="shared" si="2"/>
        <v>96</v>
      </c>
      <c r="D46" s="2">
        <v>75</v>
      </c>
      <c r="E46" s="2">
        <v>17</v>
      </c>
      <c r="F46" s="2">
        <v>4</v>
      </c>
      <c r="G46" s="2"/>
      <c r="H46" s="2"/>
      <c r="I46" s="2">
        <f t="shared" si="3"/>
        <v>435</v>
      </c>
      <c r="J46" s="2">
        <v>333</v>
      </c>
      <c r="K46" s="2">
        <v>89</v>
      </c>
      <c r="L46" s="2">
        <v>13</v>
      </c>
      <c r="M46" s="2"/>
    </row>
    <row r="47" spans="1:13" ht="12.75" customHeight="1">
      <c r="A47" s="13" t="s">
        <v>232</v>
      </c>
      <c r="B47" s="7" t="s">
        <v>342</v>
      </c>
      <c r="C47" s="2">
        <f t="shared" si="2"/>
        <v>96</v>
      </c>
      <c r="D47" s="2">
        <v>69</v>
      </c>
      <c r="E47" s="2">
        <v>23</v>
      </c>
      <c r="F47" s="2">
        <v>4</v>
      </c>
      <c r="G47" s="2"/>
      <c r="H47" s="2"/>
      <c r="I47" s="2">
        <f t="shared" si="3"/>
        <v>435</v>
      </c>
      <c r="J47" s="2">
        <v>262</v>
      </c>
      <c r="K47" s="2">
        <v>169</v>
      </c>
      <c r="L47" s="2">
        <v>4</v>
      </c>
      <c r="M47" s="2"/>
    </row>
    <row r="48" spans="1:13" ht="12.75" customHeight="1">
      <c r="A48" s="13" t="s">
        <v>233</v>
      </c>
      <c r="B48" s="7" t="s">
        <v>343</v>
      </c>
      <c r="C48" s="2">
        <f t="shared" si="2"/>
        <v>96</v>
      </c>
      <c r="D48" s="2">
        <v>66</v>
      </c>
      <c r="E48" s="2">
        <v>28</v>
      </c>
      <c r="F48" s="2">
        <v>2</v>
      </c>
      <c r="G48" s="2"/>
      <c r="H48" s="2"/>
      <c r="I48" s="2">
        <f t="shared" si="3"/>
        <v>435</v>
      </c>
      <c r="J48" s="2">
        <v>267</v>
      </c>
      <c r="K48" s="2">
        <v>162</v>
      </c>
      <c r="L48" s="2">
        <v>6</v>
      </c>
      <c r="M48" s="2"/>
    </row>
    <row r="49" spans="1:13" ht="12.75" customHeight="1">
      <c r="A49" s="13" t="s">
        <v>234</v>
      </c>
      <c r="B49" s="7" t="s">
        <v>344</v>
      </c>
      <c r="C49" s="2">
        <f t="shared" si="2"/>
        <v>96</v>
      </c>
      <c r="D49" s="2">
        <v>57</v>
      </c>
      <c r="E49" s="2">
        <v>38</v>
      </c>
      <c r="F49" s="2">
        <v>1</v>
      </c>
      <c r="G49" s="2"/>
      <c r="H49" s="2"/>
      <c r="I49" s="2">
        <f t="shared" si="3"/>
        <v>435</v>
      </c>
      <c r="J49" s="2">
        <v>222</v>
      </c>
      <c r="K49" s="2">
        <v>209</v>
      </c>
      <c r="L49" s="2">
        <v>4</v>
      </c>
      <c r="M49" s="2"/>
    </row>
    <row r="50" spans="1:13" ht="12.75" customHeight="1">
      <c r="A50" s="13" t="s">
        <v>235</v>
      </c>
      <c r="B50" s="7" t="s">
        <v>345</v>
      </c>
      <c r="C50" s="2">
        <f t="shared" si="2"/>
        <v>96</v>
      </c>
      <c r="D50" s="2">
        <v>57</v>
      </c>
      <c r="E50" s="2">
        <v>38</v>
      </c>
      <c r="F50" s="2">
        <v>1</v>
      </c>
      <c r="G50" s="2"/>
      <c r="H50" s="2"/>
      <c r="I50" s="2">
        <f t="shared" si="3"/>
        <v>435</v>
      </c>
      <c r="J50" s="2">
        <v>243</v>
      </c>
      <c r="K50" s="2">
        <v>190</v>
      </c>
      <c r="L50" s="2">
        <v>2</v>
      </c>
      <c r="M50" s="2"/>
    </row>
    <row r="51" spans="1:13" ht="12.75" customHeight="1">
      <c r="A51" s="13" t="s">
        <v>236</v>
      </c>
      <c r="B51" s="7" t="s">
        <v>346</v>
      </c>
      <c r="C51" s="2">
        <f t="shared" si="2"/>
        <v>96</v>
      </c>
      <c r="D51" s="2">
        <v>45</v>
      </c>
      <c r="E51" s="2">
        <v>51</v>
      </c>
      <c r="F51" s="2"/>
      <c r="G51" s="2"/>
      <c r="H51" s="2"/>
      <c r="I51" s="2">
        <f t="shared" si="3"/>
        <v>435</v>
      </c>
      <c r="J51" s="2">
        <v>188</v>
      </c>
      <c r="K51" s="2">
        <v>246</v>
      </c>
      <c r="L51" s="2">
        <v>1</v>
      </c>
      <c r="M51" s="2"/>
    </row>
    <row r="52" spans="1:13" ht="12.75" customHeight="1">
      <c r="A52" s="13" t="s">
        <v>237</v>
      </c>
      <c r="B52" s="7" t="s">
        <v>347</v>
      </c>
      <c r="C52" s="2">
        <f t="shared" si="2"/>
        <v>96</v>
      </c>
      <c r="D52" s="2">
        <v>54</v>
      </c>
      <c r="E52" s="2">
        <v>42</v>
      </c>
      <c r="F52" s="2"/>
      <c r="G52" s="2"/>
      <c r="H52" s="2"/>
      <c r="I52" s="2">
        <f t="shared" si="3"/>
        <v>435</v>
      </c>
      <c r="J52" s="2">
        <v>263</v>
      </c>
      <c r="K52" s="2">
        <v>171</v>
      </c>
      <c r="L52" s="2">
        <v>1</v>
      </c>
      <c r="M52" s="2"/>
    </row>
    <row r="53" spans="1:13" ht="12.75" customHeight="1">
      <c r="A53" s="13" t="s">
        <v>410</v>
      </c>
      <c r="B53" s="7" t="s">
        <v>348</v>
      </c>
      <c r="C53" s="2">
        <f t="shared" si="2"/>
        <v>96</v>
      </c>
      <c r="D53" s="2">
        <v>48</v>
      </c>
      <c r="E53" s="2">
        <v>47</v>
      </c>
      <c r="F53" s="2">
        <v>1</v>
      </c>
      <c r="G53" s="2"/>
      <c r="H53" s="2"/>
      <c r="I53" s="2">
        <f t="shared" si="3"/>
        <v>435</v>
      </c>
      <c r="J53" s="2">
        <v>234</v>
      </c>
      <c r="K53" s="2">
        <v>199</v>
      </c>
      <c r="L53" s="2">
        <v>2</v>
      </c>
      <c r="M53" s="2"/>
    </row>
    <row r="54" spans="1:13" ht="12.75" customHeight="1">
      <c r="A54" s="13" t="s">
        <v>411</v>
      </c>
      <c r="B54" s="7" t="s">
        <v>349</v>
      </c>
      <c r="C54" s="2">
        <f t="shared" si="2"/>
        <v>96</v>
      </c>
      <c r="D54" s="2">
        <v>46</v>
      </c>
      <c r="E54" s="2">
        <v>48</v>
      </c>
      <c r="F54" s="2">
        <v>2</v>
      </c>
      <c r="G54" s="2"/>
      <c r="H54" s="2"/>
      <c r="I54" s="2">
        <f t="shared" si="3"/>
        <v>435</v>
      </c>
      <c r="J54" s="2">
        <v>213</v>
      </c>
      <c r="K54" s="2">
        <v>221</v>
      </c>
      <c r="L54" s="2">
        <v>1</v>
      </c>
      <c r="M54" s="2"/>
    </row>
    <row r="55" spans="1:13" ht="12.75" customHeight="1">
      <c r="A55" s="13" t="s">
        <v>121</v>
      </c>
      <c r="B55" s="7" t="s">
        <v>350</v>
      </c>
      <c r="C55" s="2">
        <f t="shared" si="2"/>
        <v>96</v>
      </c>
      <c r="D55" s="2">
        <v>48</v>
      </c>
      <c r="E55" s="2">
        <v>47</v>
      </c>
      <c r="F55" s="2">
        <v>1</v>
      </c>
      <c r="G55" s="2"/>
      <c r="H55" s="2"/>
      <c r="I55" s="2">
        <f t="shared" si="3"/>
        <v>435</v>
      </c>
      <c r="J55" s="2">
        <v>232</v>
      </c>
      <c r="K55" s="2">
        <v>203</v>
      </c>
      <c r="L55" s="2"/>
      <c r="M55" s="2"/>
    </row>
    <row r="56" spans="1:13" ht="12.75" customHeight="1">
      <c r="A56" s="13" t="s">
        <v>122</v>
      </c>
      <c r="B56" s="7" t="s">
        <v>351</v>
      </c>
      <c r="C56" s="2">
        <f t="shared" si="2"/>
        <v>96</v>
      </c>
      <c r="D56" s="2">
        <v>49</v>
      </c>
      <c r="E56" s="2">
        <v>47</v>
      </c>
      <c r="F56" s="2"/>
      <c r="G56" s="2"/>
      <c r="H56" s="2"/>
      <c r="I56" s="2">
        <f t="shared" si="3"/>
        <v>435</v>
      </c>
      <c r="J56" s="2">
        <v>234</v>
      </c>
      <c r="K56" s="2">
        <v>201</v>
      </c>
      <c r="L56" s="2"/>
      <c r="M56" s="2"/>
    </row>
    <row r="57" spans="1:13" ht="12.75" customHeight="1">
      <c r="A57" s="13" t="s">
        <v>123</v>
      </c>
      <c r="B57" s="7" t="s">
        <v>352</v>
      </c>
      <c r="C57" s="2">
        <f t="shared" si="2"/>
        <v>98</v>
      </c>
      <c r="D57" s="2">
        <v>64</v>
      </c>
      <c r="E57" s="2">
        <v>34</v>
      </c>
      <c r="F57" s="2"/>
      <c r="G57" s="2"/>
      <c r="H57" s="2"/>
      <c r="I57" s="2" t="s">
        <v>657</v>
      </c>
      <c r="J57" s="2">
        <v>283</v>
      </c>
      <c r="K57" s="2">
        <v>153</v>
      </c>
      <c r="L57" s="2"/>
      <c r="M57" s="2"/>
    </row>
    <row r="58" spans="1:13" ht="12.75" customHeight="1">
      <c r="A58" s="13" t="s">
        <v>124</v>
      </c>
      <c r="B58" s="7" t="s">
        <v>353</v>
      </c>
      <c r="C58" s="2">
        <f t="shared" si="2"/>
        <v>100</v>
      </c>
      <c r="D58" s="2">
        <v>64</v>
      </c>
      <c r="E58" s="2">
        <v>36</v>
      </c>
      <c r="F58" s="2"/>
      <c r="G58" s="2"/>
      <c r="H58" s="2"/>
      <c r="I58" s="2" t="s">
        <v>658</v>
      </c>
      <c r="J58" s="2">
        <v>262</v>
      </c>
      <c r="K58" s="2">
        <v>175</v>
      </c>
      <c r="L58" s="2"/>
      <c r="M58" s="2"/>
    </row>
    <row r="59" spans="1:13" ht="12.75" customHeight="1">
      <c r="A59" s="13" t="s">
        <v>125</v>
      </c>
      <c r="B59" s="7" t="s">
        <v>354</v>
      </c>
      <c r="C59" s="2">
        <f t="shared" si="2"/>
        <v>100</v>
      </c>
      <c r="D59" s="2">
        <v>67</v>
      </c>
      <c r="E59" s="2">
        <v>33</v>
      </c>
      <c r="F59" s="2"/>
      <c r="G59" s="2"/>
      <c r="H59" s="2"/>
      <c r="I59" s="2">
        <f t="shared" si="3"/>
        <v>435</v>
      </c>
      <c r="J59" s="2">
        <v>258</v>
      </c>
      <c r="K59" s="2">
        <v>176</v>
      </c>
      <c r="L59" s="2"/>
      <c r="M59" s="2">
        <v>1</v>
      </c>
    </row>
    <row r="60" spans="1:13" ht="12.75" customHeight="1">
      <c r="A60" s="13" t="s">
        <v>126</v>
      </c>
      <c r="B60" s="7" t="s">
        <v>355</v>
      </c>
      <c r="C60" s="2">
        <f t="shared" si="2"/>
        <v>100</v>
      </c>
      <c r="D60" s="2">
        <v>68</v>
      </c>
      <c r="E60" s="2">
        <v>32</v>
      </c>
      <c r="F60" s="2"/>
      <c r="G60" s="2"/>
      <c r="H60" s="2"/>
      <c r="I60" s="2">
        <f t="shared" si="3"/>
        <v>435</v>
      </c>
      <c r="J60" s="2">
        <v>295</v>
      </c>
      <c r="K60" s="2">
        <v>140</v>
      </c>
      <c r="L60" s="2"/>
      <c r="M60" s="2"/>
    </row>
    <row r="61" spans="1:13" ht="12.75" customHeight="1">
      <c r="A61" s="13" t="s">
        <v>127</v>
      </c>
      <c r="B61" s="7" t="s">
        <v>356</v>
      </c>
      <c r="C61" s="2">
        <f t="shared" si="2"/>
        <v>100</v>
      </c>
      <c r="D61" s="2">
        <v>64</v>
      </c>
      <c r="E61" s="2">
        <v>36</v>
      </c>
      <c r="F61" s="2"/>
      <c r="G61" s="2"/>
      <c r="H61" s="2"/>
      <c r="I61" s="2">
        <f t="shared" si="3"/>
        <v>435</v>
      </c>
      <c r="J61" s="2">
        <v>246</v>
      </c>
      <c r="K61" s="2">
        <v>187</v>
      </c>
      <c r="L61" s="2"/>
      <c r="M61" s="2">
        <v>2</v>
      </c>
    </row>
    <row r="62" spans="1:13" ht="12.75" customHeight="1">
      <c r="A62" s="13" t="s">
        <v>128</v>
      </c>
      <c r="B62" s="7" t="s">
        <v>357</v>
      </c>
      <c r="C62" s="2">
        <f t="shared" si="2"/>
        <v>100</v>
      </c>
      <c r="D62" s="2">
        <v>58</v>
      </c>
      <c r="E62" s="2">
        <v>42</v>
      </c>
      <c r="F62" s="2"/>
      <c r="G62" s="2"/>
      <c r="H62" s="2"/>
      <c r="I62" s="2">
        <f t="shared" si="3"/>
        <v>435</v>
      </c>
      <c r="J62" s="2">
        <v>243</v>
      </c>
      <c r="K62" s="2">
        <v>192</v>
      </c>
      <c r="L62" s="2"/>
      <c r="M62" s="2"/>
    </row>
    <row r="63" spans="1:13" ht="12.75" customHeight="1">
      <c r="A63" s="13" t="s">
        <v>412</v>
      </c>
      <c r="B63" s="7" t="s">
        <v>358</v>
      </c>
      <c r="C63" s="2">
        <f t="shared" si="2"/>
        <v>100</v>
      </c>
      <c r="D63" s="2">
        <v>54</v>
      </c>
      <c r="E63" s="2">
        <v>44</v>
      </c>
      <c r="F63" s="2">
        <v>2</v>
      </c>
      <c r="G63" s="2"/>
      <c r="H63" s="2"/>
      <c r="I63" s="2">
        <f t="shared" si="3"/>
        <v>435</v>
      </c>
      <c r="J63" s="2">
        <v>255</v>
      </c>
      <c r="K63" s="2">
        <v>180</v>
      </c>
      <c r="L63" s="2"/>
      <c r="M63" s="2"/>
    </row>
    <row r="64" spans="1:13" ht="12.75" customHeight="1">
      <c r="A64" s="13" t="s">
        <v>413</v>
      </c>
      <c r="B64" s="7" t="s">
        <v>359</v>
      </c>
      <c r="C64" s="2">
        <f t="shared" si="2"/>
        <v>100</v>
      </c>
      <c r="D64" s="2">
        <v>56</v>
      </c>
      <c r="E64" s="2">
        <v>42</v>
      </c>
      <c r="F64" s="2">
        <v>2</v>
      </c>
      <c r="G64" s="2"/>
      <c r="H64" s="2"/>
      <c r="I64" s="2">
        <f t="shared" si="3"/>
        <v>435</v>
      </c>
      <c r="J64" s="2">
        <v>239</v>
      </c>
      <c r="K64" s="2">
        <v>192</v>
      </c>
      <c r="L64" s="2">
        <v>1</v>
      </c>
      <c r="M64" s="2">
        <v>3</v>
      </c>
    </row>
    <row r="65" spans="1:13" ht="12.75" customHeight="1">
      <c r="A65" s="13" t="s">
        <v>129</v>
      </c>
      <c r="B65" s="7" t="s">
        <v>360</v>
      </c>
      <c r="C65" s="2">
        <f t="shared" si="2"/>
        <v>100</v>
      </c>
      <c r="D65" s="2">
        <v>61</v>
      </c>
      <c r="E65" s="2">
        <v>37</v>
      </c>
      <c r="F65" s="2">
        <v>2</v>
      </c>
      <c r="G65" s="2"/>
      <c r="H65" s="2"/>
      <c r="I65" s="2">
        <f t="shared" si="3"/>
        <v>435</v>
      </c>
      <c r="J65" s="2">
        <v>291</v>
      </c>
      <c r="K65" s="2">
        <v>144</v>
      </c>
      <c r="L65" s="2"/>
      <c r="M65" s="2"/>
    </row>
    <row r="66" spans="1:13" ht="12.75" customHeight="1">
      <c r="A66" s="13" t="s">
        <v>130</v>
      </c>
      <c r="B66" s="7" t="s">
        <v>361</v>
      </c>
      <c r="C66" s="2">
        <f t="shared" si="2"/>
        <v>100</v>
      </c>
      <c r="D66" s="2">
        <v>61</v>
      </c>
      <c r="E66" s="2">
        <v>38</v>
      </c>
      <c r="F66" s="2">
        <v>1</v>
      </c>
      <c r="G66" s="2"/>
      <c r="H66" s="2"/>
      <c r="I66" s="2">
        <f t="shared" si="3"/>
        <v>435</v>
      </c>
      <c r="J66" s="2">
        <v>292</v>
      </c>
      <c r="K66" s="2">
        <v>143</v>
      </c>
      <c r="L66" s="2"/>
      <c r="M66" s="2"/>
    </row>
    <row r="67" spans="1:13" ht="12.75" customHeight="1">
      <c r="A67" s="13" t="s">
        <v>131</v>
      </c>
      <c r="B67" s="7" t="s">
        <v>362</v>
      </c>
      <c r="C67" s="2">
        <f t="shared" si="2"/>
        <v>100</v>
      </c>
      <c r="D67" s="2">
        <v>58</v>
      </c>
      <c r="E67" s="2">
        <v>41</v>
      </c>
      <c r="F67" s="2">
        <v>1</v>
      </c>
      <c r="G67" s="2"/>
      <c r="H67" s="2"/>
      <c r="I67" s="2">
        <f t="shared" si="3"/>
        <v>435</v>
      </c>
      <c r="J67" s="2">
        <v>276</v>
      </c>
      <c r="K67" s="2">
        <v>157</v>
      </c>
      <c r="L67" s="2"/>
      <c r="M67" s="2">
        <v>2</v>
      </c>
    </row>
    <row r="68" spans="1:13" ht="12.75" customHeight="1">
      <c r="A68" s="13" t="s">
        <v>132</v>
      </c>
      <c r="B68" s="7" t="s">
        <v>363</v>
      </c>
      <c r="C68" s="2">
        <f t="shared" si="2"/>
        <v>100</v>
      </c>
      <c r="D68" s="2">
        <v>46</v>
      </c>
      <c r="E68" s="2">
        <v>53</v>
      </c>
      <c r="F68" s="2">
        <v>1</v>
      </c>
      <c r="G68" s="2"/>
      <c r="H68" s="2"/>
      <c r="I68" s="2">
        <f t="shared" si="3"/>
        <v>435</v>
      </c>
      <c r="J68" s="2">
        <v>243</v>
      </c>
      <c r="K68" s="2">
        <v>192</v>
      </c>
      <c r="L68" s="2"/>
      <c r="M68" s="2"/>
    </row>
    <row r="69" spans="1:13" ht="12.75" customHeight="1">
      <c r="A69" s="13" t="s">
        <v>133</v>
      </c>
      <c r="B69" s="7" t="s">
        <v>364</v>
      </c>
      <c r="C69" s="2">
        <f t="shared" si="2"/>
        <v>100</v>
      </c>
      <c r="D69" s="2">
        <v>46</v>
      </c>
      <c r="E69" s="2">
        <v>54</v>
      </c>
      <c r="F69" s="2"/>
      <c r="G69" s="2"/>
      <c r="H69" s="2"/>
      <c r="I69" s="2">
        <f t="shared" si="3"/>
        <v>435</v>
      </c>
      <c r="J69" s="2">
        <v>268</v>
      </c>
      <c r="K69" s="2">
        <v>166</v>
      </c>
      <c r="L69" s="2"/>
      <c r="M69" s="2">
        <v>1</v>
      </c>
    </row>
    <row r="70" spans="1:13" ht="12.75" customHeight="1">
      <c r="A70" s="13" t="s">
        <v>134</v>
      </c>
      <c r="B70" s="7" t="s">
        <v>365</v>
      </c>
      <c r="C70" s="2">
        <f t="shared" ref="C70:C80" si="4">SUM(D70,E70,F70,G70)</f>
        <v>100</v>
      </c>
      <c r="D70" s="2">
        <v>47</v>
      </c>
      <c r="E70" s="2">
        <v>53</v>
      </c>
      <c r="F70" s="2"/>
      <c r="G70" s="2"/>
      <c r="H70" s="2"/>
      <c r="I70" s="2">
        <f t="shared" ref="I70:I80" si="5">SUM(J70,K70,L70,M70)</f>
        <v>435</v>
      </c>
      <c r="J70" s="2">
        <v>252</v>
      </c>
      <c r="K70" s="2">
        <v>182</v>
      </c>
      <c r="L70" s="2"/>
      <c r="M70" s="2">
        <v>1</v>
      </c>
    </row>
    <row r="71" spans="1:13" ht="12.75" customHeight="1">
      <c r="A71" s="13" t="s">
        <v>135</v>
      </c>
      <c r="B71" s="7" t="s">
        <v>366</v>
      </c>
      <c r="C71" s="2">
        <f t="shared" si="4"/>
        <v>100</v>
      </c>
      <c r="D71" s="2">
        <v>55</v>
      </c>
      <c r="E71" s="2">
        <v>45</v>
      </c>
      <c r="F71" s="2"/>
      <c r="G71" s="2"/>
      <c r="H71" s="2"/>
      <c r="I71" s="2">
        <f t="shared" si="5"/>
        <v>435</v>
      </c>
      <c r="J71" s="2">
        <v>258</v>
      </c>
      <c r="K71" s="2">
        <v>177</v>
      </c>
      <c r="L71" s="2"/>
      <c r="M71" s="2"/>
    </row>
    <row r="72" spans="1:13" ht="12.75" customHeight="1">
      <c r="A72" s="13" t="s">
        <v>136</v>
      </c>
      <c r="B72" s="7" t="s">
        <v>367</v>
      </c>
      <c r="C72" s="2">
        <f t="shared" si="4"/>
        <v>100</v>
      </c>
      <c r="D72" s="2">
        <v>55</v>
      </c>
      <c r="E72" s="2">
        <v>45</v>
      </c>
      <c r="F72" s="2"/>
      <c r="G72" s="2"/>
      <c r="H72" s="2"/>
      <c r="I72" s="2">
        <f t="shared" si="5"/>
        <v>435</v>
      </c>
      <c r="J72" s="2">
        <v>259</v>
      </c>
      <c r="K72" s="2">
        <v>174</v>
      </c>
      <c r="L72" s="2"/>
      <c r="M72" s="2">
        <v>2</v>
      </c>
    </row>
    <row r="73" spans="1:13" ht="12.75" customHeight="1">
      <c r="A73" s="13" t="s">
        <v>414</v>
      </c>
      <c r="B73" s="7" t="s">
        <v>368</v>
      </c>
      <c r="C73" s="2">
        <f t="shared" si="4"/>
        <v>100</v>
      </c>
      <c r="D73" s="2">
        <v>56</v>
      </c>
      <c r="E73" s="2">
        <v>44</v>
      </c>
      <c r="F73" s="2"/>
      <c r="G73" s="2"/>
      <c r="H73" s="2"/>
      <c r="I73" s="2">
        <f t="shared" si="5"/>
        <v>435</v>
      </c>
      <c r="J73" s="2">
        <v>267</v>
      </c>
      <c r="K73" s="2">
        <v>167</v>
      </c>
      <c r="L73" s="2">
        <v>1</v>
      </c>
      <c r="M73" s="2"/>
    </row>
    <row r="74" spans="1:13" ht="12.75" customHeight="1">
      <c r="A74" s="13" t="s">
        <v>415</v>
      </c>
      <c r="B74" s="7" t="s">
        <v>369</v>
      </c>
      <c r="C74" s="2">
        <f t="shared" si="4"/>
        <v>100</v>
      </c>
      <c r="D74" s="2">
        <v>57</v>
      </c>
      <c r="E74" s="2">
        <v>43</v>
      </c>
      <c r="F74" s="2"/>
      <c r="G74" s="2"/>
      <c r="H74" s="2"/>
      <c r="I74" s="2">
        <f t="shared" si="5"/>
        <v>435</v>
      </c>
      <c r="J74" s="2">
        <v>258</v>
      </c>
      <c r="K74" s="2">
        <v>176</v>
      </c>
      <c r="L74" s="2">
        <v>1</v>
      </c>
      <c r="M74" s="2"/>
    </row>
    <row r="75" spans="1:13" ht="12.75" customHeight="1">
      <c r="A75" s="13" t="s">
        <v>137</v>
      </c>
      <c r="B75" s="7" t="s">
        <v>370</v>
      </c>
      <c r="C75" s="2">
        <f t="shared" si="4"/>
        <v>100</v>
      </c>
      <c r="D75" s="2">
        <v>47</v>
      </c>
      <c r="E75" s="2">
        <v>53</v>
      </c>
      <c r="F75" s="2"/>
      <c r="G75" s="2"/>
      <c r="H75" s="2"/>
      <c r="I75" s="2">
        <f t="shared" si="5"/>
        <v>435</v>
      </c>
      <c r="J75" s="2">
        <v>204</v>
      </c>
      <c r="K75" s="2">
        <v>230</v>
      </c>
      <c r="L75" s="2">
        <v>1</v>
      </c>
      <c r="M75" s="2"/>
    </row>
    <row r="76" spans="1:13" ht="12.75" customHeight="1">
      <c r="A76" s="13" t="s">
        <v>138</v>
      </c>
      <c r="B76" s="7" t="s">
        <v>371</v>
      </c>
      <c r="C76" s="2">
        <f t="shared" si="4"/>
        <v>100</v>
      </c>
      <c r="D76" s="2">
        <v>45</v>
      </c>
      <c r="E76" s="2">
        <v>55</v>
      </c>
      <c r="F76" s="2"/>
      <c r="G76" s="2"/>
      <c r="H76" s="2"/>
      <c r="I76" s="2">
        <f t="shared" si="5"/>
        <v>435</v>
      </c>
      <c r="J76" s="2">
        <v>207</v>
      </c>
      <c r="K76" s="2">
        <v>227</v>
      </c>
      <c r="L76" s="2">
        <v>1</v>
      </c>
      <c r="M76" s="2"/>
    </row>
    <row r="77" spans="1:13" ht="12.75" customHeight="1">
      <c r="A77" s="13" t="s">
        <v>382</v>
      </c>
      <c r="B77" s="13" t="s">
        <v>384</v>
      </c>
      <c r="C77" s="2">
        <f t="shared" si="4"/>
        <v>100</v>
      </c>
      <c r="D77" s="2">
        <v>45</v>
      </c>
      <c r="E77" s="2">
        <v>55</v>
      </c>
      <c r="F77" s="2"/>
      <c r="G77" s="2"/>
      <c r="H77" s="2"/>
      <c r="I77" s="2">
        <f t="shared" si="5"/>
        <v>435</v>
      </c>
      <c r="J77" s="2">
        <v>211</v>
      </c>
      <c r="K77" s="2">
        <v>223</v>
      </c>
      <c r="L77" s="2">
        <v>1</v>
      </c>
      <c r="M77" s="2"/>
    </row>
    <row r="78" spans="1:13" s="18" customFormat="1" ht="12.75" customHeight="1">
      <c r="A78" s="13" t="s">
        <v>376</v>
      </c>
      <c r="B78" s="13" t="s">
        <v>385</v>
      </c>
      <c r="C78" s="2">
        <f t="shared" si="4"/>
        <v>100</v>
      </c>
      <c r="D78" s="2">
        <v>50</v>
      </c>
      <c r="E78" s="2">
        <v>50</v>
      </c>
      <c r="F78" s="2"/>
      <c r="G78" s="2"/>
      <c r="H78" s="2"/>
      <c r="I78" s="2">
        <f t="shared" si="5"/>
        <v>435</v>
      </c>
      <c r="J78" s="2">
        <v>211</v>
      </c>
      <c r="K78" s="2">
        <v>221</v>
      </c>
      <c r="L78" s="2">
        <v>2</v>
      </c>
      <c r="M78" s="2">
        <v>1</v>
      </c>
    </row>
    <row r="79" spans="1:13" s="18" customFormat="1" ht="12.75" customHeight="1">
      <c r="A79" s="13" t="s">
        <v>392</v>
      </c>
      <c r="B79" s="13" t="s">
        <v>611</v>
      </c>
      <c r="C79" s="2">
        <f t="shared" si="4"/>
        <v>100</v>
      </c>
      <c r="D79" s="2">
        <v>48</v>
      </c>
      <c r="E79" s="2">
        <v>51</v>
      </c>
      <c r="F79" s="2">
        <v>1</v>
      </c>
      <c r="G79" s="2"/>
      <c r="H79" s="2"/>
      <c r="I79" s="2">
        <f t="shared" si="5"/>
        <v>435</v>
      </c>
      <c r="J79" s="2">
        <v>205</v>
      </c>
      <c r="K79" s="2">
        <v>229</v>
      </c>
      <c r="L79" s="2">
        <v>1</v>
      </c>
      <c r="M79" s="2"/>
    </row>
    <row r="80" spans="1:13" s="18" customFormat="1" ht="12.75" customHeight="1">
      <c r="A80" s="13" t="s">
        <v>395</v>
      </c>
      <c r="B80" s="13" t="s">
        <v>615</v>
      </c>
      <c r="C80" s="2">
        <f t="shared" si="4"/>
        <v>100</v>
      </c>
      <c r="D80" s="2">
        <v>44</v>
      </c>
      <c r="E80" s="2">
        <v>55</v>
      </c>
      <c r="F80" s="2">
        <v>1</v>
      </c>
      <c r="G80" s="2"/>
      <c r="H80" s="2"/>
      <c r="I80" s="2">
        <f t="shared" si="5"/>
        <v>435</v>
      </c>
      <c r="J80" s="2">
        <v>201</v>
      </c>
      <c r="K80" s="2">
        <v>232</v>
      </c>
      <c r="L80" s="2">
        <v>1</v>
      </c>
      <c r="M80" s="2">
        <v>1</v>
      </c>
    </row>
    <row r="81" spans="1:13" s="18" customFormat="1" ht="12.75" customHeight="1">
      <c r="A81" s="13" t="s">
        <v>445</v>
      </c>
      <c r="B81" s="13" t="s">
        <v>612</v>
      </c>
      <c r="C81" s="2">
        <f>SUM(D81,E81,F81,G81)</f>
        <v>100</v>
      </c>
      <c r="D81" s="2">
        <v>49</v>
      </c>
      <c r="E81" s="2">
        <v>49</v>
      </c>
      <c r="F81" s="2">
        <v>2</v>
      </c>
      <c r="G81" s="2"/>
      <c r="H81" s="2"/>
      <c r="I81" s="2">
        <f>SUM(J81,K81,L81,M81)</f>
        <v>435</v>
      </c>
      <c r="J81" s="2">
        <v>233</v>
      </c>
      <c r="K81" s="2">
        <v>202</v>
      </c>
      <c r="L81" s="2"/>
      <c r="M81" s="2"/>
    </row>
    <row r="82" spans="1:13" s="18" customFormat="1" ht="12.75" customHeight="1">
      <c r="A82" s="13" t="s">
        <v>538</v>
      </c>
      <c r="B82" s="13" t="s">
        <v>613</v>
      </c>
      <c r="C82" s="2">
        <v>100</v>
      </c>
      <c r="D82" s="2">
        <v>55</v>
      </c>
      <c r="E82" s="2">
        <v>41</v>
      </c>
      <c r="F82" s="2">
        <v>2</v>
      </c>
      <c r="G82" s="2">
        <v>1</v>
      </c>
      <c r="H82" s="2"/>
      <c r="I82" s="2">
        <v>435</v>
      </c>
      <c r="J82" s="2">
        <v>256</v>
      </c>
      <c r="K82" s="2">
        <v>178</v>
      </c>
      <c r="L82" s="2"/>
      <c r="M82" s="2">
        <v>1</v>
      </c>
    </row>
    <row r="83" spans="1:13" s="18" customFormat="1" ht="12.75" customHeight="1">
      <c r="A83" s="13" t="s">
        <v>539</v>
      </c>
      <c r="B83" s="13" t="s">
        <v>614</v>
      </c>
      <c r="C83" s="2">
        <v>100</v>
      </c>
      <c r="D83" s="2">
        <v>51</v>
      </c>
      <c r="E83" s="2">
        <v>47</v>
      </c>
      <c r="F83" s="2">
        <v>2</v>
      </c>
      <c r="G83" s="2"/>
      <c r="H83" s="2"/>
      <c r="I83" s="2">
        <v>435</v>
      </c>
      <c r="J83" s="2">
        <v>193</v>
      </c>
      <c r="K83" s="2">
        <v>242</v>
      </c>
      <c r="L83" s="2"/>
      <c r="M83" s="2"/>
    </row>
    <row r="84" spans="1:13" s="18" customFormat="1" ht="12.75" customHeight="1" thickBot="1">
      <c r="A84" s="30" t="s">
        <v>620</v>
      </c>
      <c r="B84" s="30" t="s">
        <v>639</v>
      </c>
      <c r="C84" s="3">
        <v>100</v>
      </c>
      <c r="D84" s="3">
        <v>53</v>
      </c>
      <c r="E84" s="3">
        <v>45</v>
      </c>
      <c r="F84" s="3">
        <v>2</v>
      </c>
      <c r="G84" s="3"/>
      <c r="H84" s="3"/>
      <c r="I84" s="3">
        <v>435</v>
      </c>
      <c r="J84" s="3">
        <v>200</v>
      </c>
      <c r="K84" s="3">
        <v>233</v>
      </c>
      <c r="L84" s="3"/>
      <c r="M84" s="3">
        <v>2</v>
      </c>
    </row>
    <row r="85" spans="1:13" s="18" customFormat="1" ht="12.75" customHeight="1">
      <c r="A85" s="13"/>
      <c r="B85" s="13"/>
      <c r="C85" s="2"/>
      <c r="D85" s="2"/>
      <c r="E85" s="2"/>
      <c r="F85" s="2"/>
      <c r="G85" s="2"/>
      <c r="H85" s="2"/>
      <c r="I85" s="2"/>
      <c r="J85" s="2"/>
      <c r="K85" s="2"/>
      <c r="L85" s="2"/>
      <c r="M85" s="2"/>
    </row>
    <row r="86" spans="1:13" s="35" customFormat="1" ht="12.75" customHeight="1">
      <c r="A86" s="202" t="s">
        <v>441</v>
      </c>
      <c r="B86" s="202"/>
      <c r="C86" s="202"/>
      <c r="D86" s="202"/>
      <c r="E86" s="202"/>
      <c r="F86" s="172"/>
      <c r="G86" s="172"/>
      <c r="H86" s="172"/>
      <c r="I86" s="172"/>
      <c r="J86" s="172"/>
      <c r="K86" s="172"/>
      <c r="L86" s="172"/>
      <c r="M86" s="172"/>
    </row>
    <row r="87" spans="1:13" ht="12.75" customHeight="1">
      <c r="A87" s="87"/>
      <c r="B87" s="87"/>
      <c r="C87" s="87"/>
      <c r="D87" s="87"/>
      <c r="E87" s="87"/>
    </row>
    <row r="88" spans="1:13" ht="12.75" customHeight="1">
      <c r="A88" s="202" t="s">
        <v>389</v>
      </c>
      <c r="B88" s="172"/>
      <c r="C88" s="172"/>
      <c r="D88" s="172"/>
      <c r="E88" s="172"/>
      <c r="F88" s="172"/>
      <c r="G88" s="172"/>
      <c r="H88" s="172"/>
      <c r="I88" s="172"/>
      <c r="J88" s="172"/>
      <c r="K88" s="172"/>
      <c r="L88" s="172"/>
      <c r="M88" s="172"/>
    </row>
    <row r="89" spans="1:13" ht="12.75" customHeight="1">
      <c r="A89" s="202" t="s">
        <v>390</v>
      </c>
      <c r="B89" s="172"/>
      <c r="C89" s="172"/>
      <c r="D89" s="172"/>
      <c r="E89" s="172"/>
      <c r="F89" s="172"/>
      <c r="G89" s="172"/>
      <c r="H89" s="172"/>
      <c r="I89" s="172"/>
      <c r="J89" s="172"/>
      <c r="K89" s="172"/>
      <c r="L89" s="172"/>
      <c r="M89" s="172"/>
    </row>
    <row r="90" spans="1:13" ht="12.75" customHeight="1">
      <c r="A90" s="201" t="s">
        <v>427</v>
      </c>
      <c r="B90" s="172"/>
      <c r="C90" s="172"/>
      <c r="D90" s="172"/>
      <c r="E90" s="172"/>
      <c r="F90" s="172"/>
      <c r="G90" s="172"/>
      <c r="H90" s="172"/>
      <c r="I90" s="172"/>
      <c r="J90" s="172"/>
      <c r="K90" s="172"/>
      <c r="L90" s="172"/>
      <c r="M90" s="172"/>
    </row>
    <row r="91" spans="1:13" ht="12.75" customHeight="1">
      <c r="A91" s="201" t="s">
        <v>428</v>
      </c>
      <c r="B91" s="172"/>
      <c r="C91" s="172"/>
      <c r="D91" s="172"/>
      <c r="E91" s="172"/>
      <c r="F91" s="172"/>
      <c r="G91" s="172"/>
      <c r="H91" s="172"/>
      <c r="I91" s="172"/>
      <c r="J91" s="172"/>
      <c r="K91" s="172"/>
      <c r="L91" s="172"/>
      <c r="M91" s="172"/>
    </row>
    <row r="92" spans="1:13" ht="12.75" customHeight="1">
      <c r="A92" s="39"/>
      <c r="B92" s="74"/>
      <c r="C92" s="74"/>
      <c r="D92" s="74"/>
      <c r="E92" s="74"/>
      <c r="F92" s="74"/>
      <c r="G92" s="74"/>
      <c r="H92" s="74"/>
      <c r="I92" s="74"/>
      <c r="J92" s="74"/>
      <c r="K92" s="74"/>
      <c r="L92" s="74"/>
      <c r="M92" s="74"/>
    </row>
    <row r="93" spans="1:13" ht="42" customHeight="1">
      <c r="A93" s="173" t="s">
        <v>659</v>
      </c>
      <c r="B93" s="172"/>
      <c r="C93" s="172"/>
      <c r="D93" s="172"/>
      <c r="E93" s="172"/>
      <c r="F93" s="172"/>
      <c r="G93" s="172"/>
      <c r="H93" s="172"/>
      <c r="I93" s="172"/>
      <c r="J93" s="172"/>
      <c r="K93" s="172"/>
      <c r="L93" s="172"/>
      <c r="M93" s="172"/>
    </row>
    <row r="94" spans="1:13" ht="12.75" customHeight="1">
      <c r="A94" s="88"/>
      <c r="B94" s="88"/>
      <c r="C94" s="88"/>
      <c r="D94" s="88"/>
      <c r="E94" s="88"/>
      <c r="F94" s="88"/>
      <c r="G94" s="88"/>
      <c r="H94" s="88"/>
      <c r="I94" s="88"/>
      <c r="J94" s="88"/>
      <c r="K94" s="88"/>
      <c r="L94" s="88"/>
    </row>
    <row r="95" spans="1:13" ht="12.75" customHeight="1">
      <c r="A95" s="88"/>
      <c r="B95" s="88"/>
      <c r="C95" s="88"/>
      <c r="D95" s="88"/>
      <c r="E95" s="88"/>
      <c r="F95" s="88"/>
      <c r="G95" s="88"/>
      <c r="H95" s="88"/>
      <c r="I95" s="88"/>
      <c r="J95" s="88"/>
      <c r="K95" s="88"/>
      <c r="L95" s="88"/>
    </row>
  </sheetData>
  <mergeCells count="10">
    <mergeCell ref="A4:B4"/>
    <mergeCell ref="A91:M91"/>
    <mergeCell ref="A93:M93"/>
    <mergeCell ref="C1:K1"/>
    <mergeCell ref="C3:G3"/>
    <mergeCell ref="I3:M3"/>
    <mergeCell ref="A86:M86"/>
    <mergeCell ref="A90:M90"/>
    <mergeCell ref="A89:M89"/>
    <mergeCell ref="A88:M88"/>
  </mergeCells>
  <phoneticPr fontId="0" type="noConversion"/>
  <pageMargins left="0.75" right="0.75" top="1" bottom="1" header="0.5" footer="0.5"/>
  <pageSetup scale="62" fitToHeight="3" orientation="landscape"/>
  <headerFooter alignWithMargins="0">
    <oddHeader>&amp;C&amp;"+,Bold Italic"&amp;14Vital Statistics on Congress
www.brookings.edu/vitalstats</oddHeader>
    <oddFooter xml:space="preserve">&amp;L&amp;G&amp;C&amp;"+,Regular"&amp;11Ornstein, Mann, Malbin, Rugg and Wakeman
Last updated April 7, 2014&amp;R&amp;G
</oddFooter>
  </headerFooter>
  <rowBreaks count="1" manualBreakCount="1">
    <brk id="56" max="12" man="1"/>
  </rowBreaks>
  <legacyDrawingHF r:id="rId1"/>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W59"/>
  <sheetViews>
    <sheetView view="pageBreakPreview" zoomScale="85" zoomScaleSheetLayoutView="85" workbookViewId="0">
      <selection activeCell="H57" sqref="H57"/>
    </sheetView>
  </sheetViews>
  <sheetFormatPr baseColWidth="10" defaultColWidth="8.83203125" defaultRowHeight="12" x14ac:dyDescent="0"/>
  <cols>
    <col min="1" max="1" width="17.1640625" style="8" bestFit="1" customWidth="1"/>
    <col min="2" max="17" width="11" style="8" customWidth="1"/>
    <col min="18" max="20" width="11" style="25" customWidth="1"/>
    <col min="21" max="22" width="11" style="8" customWidth="1"/>
    <col min="23" max="23" width="8.83203125" style="25"/>
    <col min="24" max="16384" width="8.83203125" style="8"/>
  </cols>
  <sheetData>
    <row r="1" spans="1:23">
      <c r="A1" s="8" t="s">
        <v>97</v>
      </c>
      <c r="B1" s="8" t="s">
        <v>617</v>
      </c>
      <c r="L1" s="8" t="s">
        <v>732</v>
      </c>
    </row>
    <row r="2" spans="1:23" ht="13" thickBot="1">
      <c r="R2" s="44"/>
      <c r="T2" s="26"/>
      <c r="U2" s="27"/>
      <c r="V2" s="27"/>
    </row>
    <row r="3" spans="1:23" ht="36">
      <c r="A3" s="45" t="s">
        <v>107</v>
      </c>
      <c r="B3" s="46" t="s">
        <v>493</v>
      </c>
      <c r="C3" s="46" t="s">
        <v>492</v>
      </c>
      <c r="D3" s="46" t="s">
        <v>491</v>
      </c>
      <c r="E3" s="46" t="s">
        <v>490</v>
      </c>
      <c r="F3" s="46" t="s">
        <v>489</v>
      </c>
      <c r="G3" s="46" t="s">
        <v>488</v>
      </c>
      <c r="H3" s="46" t="s">
        <v>487</v>
      </c>
      <c r="I3" s="46" t="s">
        <v>486</v>
      </c>
      <c r="J3" s="46" t="s">
        <v>485</v>
      </c>
      <c r="K3" s="46" t="s">
        <v>484</v>
      </c>
      <c r="L3" s="46" t="s">
        <v>483</v>
      </c>
      <c r="M3" s="46" t="s">
        <v>482</v>
      </c>
      <c r="N3" s="46" t="s">
        <v>481</v>
      </c>
      <c r="O3" s="46" t="s">
        <v>480</v>
      </c>
      <c r="P3" s="46" t="s">
        <v>479</v>
      </c>
      <c r="Q3" s="46" t="s">
        <v>478</v>
      </c>
      <c r="R3" s="47" t="s">
        <v>477</v>
      </c>
      <c r="S3" s="46" t="s">
        <v>476</v>
      </c>
      <c r="T3" s="46" t="s">
        <v>475</v>
      </c>
      <c r="U3" s="48" t="s">
        <v>533</v>
      </c>
      <c r="V3" s="48" t="s">
        <v>534</v>
      </c>
      <c r="W3" s="48" t="s">
        <v>616</v>
      </c>
    </row>
    <row r="4" spans="1:23">
      <c r="A4" s="38" t="s">
        <v>98</v>
      </c>
      <c r="B4" s="49"/>
      <c r="C4" s="49"/>
      <c r="D4" s="49"/>
      <c r="E4" s="49"/>
      <c r="F4" s="49"/>
      <c r="G4" s="49"/>
      <c r="H4" s="49"/>
      <c r="I4" s="49"/>
      <c r="J4" s="49"/>
      <c r="K4" s="49"/>
      <c r="L4" s="49"/>
      <c r="M4" s="49"/>
      <c r="N4" s="49"/>
      <c r="O4" s="49"/>
      <c r="P4" s="49"/>
      <c r="Q4" s="49"/>
      <c r="R4" s="50"/>
      <c r="S4" s="49"/>
      <c r="T4" s="49"/>
      <c r="U4" s="25"/>
      <c r="V4" s="25"/>
    </row>
    <row r="5" spans="1:23">
      <c r="A5" s="13" t="s">
        <v>21</v>
      </c>
      <c r="B5" s="51"/>
      <c r="C5" s="51"/>
      <c r="D5" s="51"/>
      <c r="E5" s="51"/>
      <c r="F5" s="51"/>
      <c r="G5" s="51"/>
      <c r="H5" s="51"/>
      <c r="I5" s="51"/>
      <c r="J5" s="51"/>
      <c r="K5" s="51"/>
      <c r="L5" s="51"/>
      <c r="M5" s="51"/>
      <c r="N5" s="51"/>
      <c r="O5" s="51"/>
      <c r="P5" s="51"/>
      <c r="Q5" s="51"/>
      <c r="U5" s="25"/>
      <c r="V5" s="25"/>
    </row>
    <row r="6" spans="1:23">
      <c r="A6" s="13" t="s">
        <v>99</v>
      </c>
      <c r="B6" s="4">
        <v>97.1</v>
      </c>
      <c r="C6" s="4">
        <v>98</v>
      </c>
      <c r="D6" s="4">
        <v>98.1</v>
      </c>
      <c r="E6" s="4">
        <v>93.4</v>
      </c>
      <c r="F6" s="4">
        <v>68.2</v>
      </c>
      <c r="G6" s="4">
        <v>71.3</v>
      </c>
      <c r="H6" s="4">
        <v>63.9</v>
      </c>
      <c r="I6" s="4">
        <v>71.2</v>
      </c>
      <c r="J6" s="4">
        <v>66.400000000000006</v>
      </c>
      <c r="K6" s="4">
        <v>67</v>
      </c>
      <c r="L6" s="4">
        <v>66.400000000000006</v>
      </c>
      <c r="M6" s="4">
        <v>61.6</v>
      </c>
      <c r="N6" s="4">
        <v>48.8</v>
      </c>
      <c r="O6" s="4">
        <v>43.2</v>
      </c>
      <c r="P6" s="4">
        <v>43.5</v>
      </c>
      <c r="Q6" s="4">
        <v>42.4</v>
      </c>
      <c r="R6" s="25">
        <v>41.9</v>
      </c>
      <c r="S6" s="25">
        <v>37.4</v>
      </c>
      <c r="T6" s="25">
        <v>41.2</v>
      </c>
      <c r="U6" s="25">
        <v>45</v>
      </c>
      <c r="V6" s="25">
        <v>28.2</v>
      </c>
      <c r="W6" s="25">
        <v>29</v>
      </c>
    </row>
    <row r="7" spans="1:23">
      <c r="A7" s="13" t="s">
        <v>100</v>
      </c>
      <c r="B7" s="2">
        <v>104</v>
      </c>
      <c r="C7" s="2">
        <v>101</v>
      </c>
      <c r="D7" s="2">
        <v>105</v>
      </c>
      <c r="E7" s="2">
        <v>106</v>
      </c>
      <c r="F7" s="2" t="s">
        <v>715</v>
      </c>
      <c r="G7" s="2">
        <v>108</v>
      </c>
      <c r="H7" s="2">
        <v>108</v>
      </c>
      <c r="I7" s="2">
        <v>116</v>
      </c>
      <c r="J7" s="2">
        <v>116</v>
      </c>
      <c r="K7" s="2" t="s">
        <v>716</v>
      </c>
      <c r="L7" s="2">
        <v>116</v>
      </c>
      <c r="M7" s="2">
        <v>125</v>
      </c>
      <c r="N7" s="2">
        <v>125</v>
      </c>
      <c r="O7" s="2">
        <v>125</v>
      </c>
      <c r="P7" s="2" t="s">
        <v>717</v>
      </c>
      <c r="Q7" s="2">
        <v>125</v>
      </c>
      <c r="R7" s="25">
        <v>131</v>
      </c>
      <c r="S7" s="25">
        <v>131</v>
      </c>
      <c r="T7" s="25">
        <v>131</v>
      </c>
      <c r="U7" s="25">
        <v>131</v>
      </c>
      <c r="V7" s="25">
        <v>131</v>
      </c>
      <c r="W7" s="25">
        <v>138</v>
      </c>
    </row>
    <row r="8" spans="1:23">
      <c r="A8" s="13"/>
      <c r="B8" s="2"/>
      <c r="C8" s="2"/>
      <c r="D8" s="2"/>
      <c r="E8" s="2"/>
      <c r="F8" s="2"/>
      <c r="G8" s="2"/>
      <c r="H8" s="2"/>
      <c r="I8" s="2"/>
      <c r="J8" s="2"/>
      <c r="K8" s="2"/>
      <c r="L8" s="2"/>
      <c r="M8" s="2"/>
      <c r="N8" s="2"/>
      <c r="O8" s="2"/>
      <c r="P8" s="2"/>
      <c r="Q8" s="2"/>
      <c r="U8" s="25"/>
      <c r="V8" s="25"/>
    </row>
    <row r="9" spans="1:23">
      <c r="A9" s="13" t="s">
        <v>33</v>
      </c>
      <c r="B9" s="4"/>
      <c r="C9" s="4"/>
      <c r="D9" s="4"/>
      <c r="E9" s="4"/>
      <c r="F9" s="4"/>
      <c r="G9" s="4"/>
      <c r="H9" s="4"/>
      <c r="I9" s="4"/>
      <c r="J9" s="4"/>
      <c r="K9" s="4"/>
      <c r="L9" s="4"/>
      <c r="M9" s="4"/>
      <c r="N9" s="4"/>
      <c r="O9" s="4"/>
      <c r="P9" s="4"/>
      <c r="Q9" s="4"/>
      <c r="U9" s="25"/>
      <c r="V9" s="25"/>
    </row>
    <row r="10" spans="1:23">
      <c r="A10" s="13" t="s">
        <v>99</v>
      </c>
      <c r="B10" s="4">
        <v>58.7</v>
      </c>
      <c r="C10" s="4">
        <v>95.2</v>
      </c>
      <c r="D10" s="4">
        <v>88.1</v>
      </c>
      <c r="E10" s="4">
        <v>84.2</v>
      </c>
      <c r="F10" s="4">
        <v>77.099999999999994</v>
      </c>
      <c r="G10" s="4">
        <v>77.099999999999994</v>
      </c>
      <c r="H10" s="4">
        <v>68.599999999999994</v>
      </c>
      <c r="I10" s="4">
        <v>76.400000000000006</v>
      </c>
      <c r="J10" s="4">
        <v>67.599999999999994</v>
      </c>
      <c r="K10" s="4">
        <v>67.599999999999994</v>
      </c>
      <c r="L10" s="4">
        <v>67.599999999999994</v>
      </c>
      <c r="M10" s="4">
        <v>65.599999999999994</v>
      </c>
      <c r="N10" s="4">
        <v>50</v>
      </c>
      <c r="O10" s="4">
        <v>40.6</v>
      </c>
      <c r="P10" s="4">
        <v>40.6</v>
      </c>
      <c r="Q10" s="4">
        <v>37.5</v>
      </c>
      <c r="R10" s="25">
        <v>45.1</v>
      </c>
      <c r="S10" s="25">
        <v>45.2</v>
      </c>
      <c r="T10" s="25">
        <v>48.4</v>
      </c>
      <c r="U10" s="25">
        <v>51.6</v>
      </c>
      <c r="V10" s="25">
        <v>41.9</v>
      </c>
      <c r="W10" s="25">
        <v>36.6</v>
      </c>
    </row>
    <row r="11" spans="1:23">
      <c r="A11" s="13" t="s">
        <v>100</v>
      </c>
      <c r="B11" s="2">
        <v>46</v>
      </c>
      <c r="C11" s="2">
        <v>42</v>
      </c>
      <c r="D11" s="2">
        <v>42</v>
      </c>
      <c r="E11" s="2">
        <v>38</v>
      </c>
      <c r="F11" s="2">
        <v>35</v>
      </c>
      <c r="G11" s="2">
        <v>35</v>
      </c>
      <c r="H11" s="2">
        <v>35</v>
      </c>
      <c r="I11" s="2">
        <v>34</v>
      </c>
      <c r="J11" s="2">
        <v>34</v>
      </c>
      <c r="K11" s="2">
        <v>34</v>
      </c>
      <c r="L11" s="2">
        <v>34</v>
      </c>
      <c r="M11" s="2">
        <v>32</v>
      </c>
      <c r="N11" s="2">
        <v>32</v>
      </c>
      <c r="O11" s="2">
        <v>32</v>
      </c>
      <c r="P11" s="2">
        <v>32</v>
      </c>
      <c r="Q11" s="2">
        <v>32</v>
      </c>
      <c r="R11" s="25">
        <v>31</v>
      </c>
      <c r="S11" s="25">
        <v>31</v>
      </c>
      <c r="T11" s="25">
        <v>31</v>
      </c>
      <c r="U11" s="25">
        <v>31</v>
      </c>
      <c r="V11" s="25">
        <v>31</v>
      </c>
      <c r="W11" s="25">
        <v>30</v>
      </c>
    </row>
    <row r="12" spans="1:23">
      <c r="A12" s="13"/>
      <c r="B12" s="2"/>
      <c r="C12" s="2"/>
      <c r="D12" s="2"/>
      <c r="E12" s="2"/>
      <c r="F12" s="2"/>
      <c r="G12" s="2"/>
      <c r="H12" s="2"/>
      <c r="I12" s="2"/>
      <c r="J12" s="2"/>
      <c r="K12" s="2"/>
      <c r="L12" s="2"/>
      <c r="M12" s="2"/>
      <c r="N12" s="2"/>
      <c r="O12" s="2"/>
      <c r="P12" s="2"/>
      <c r="Q12" s="2"/>
      <c r="U12" s="25"/>
      <c r="V12" s="25"/>
    </row>
    <row r="13" spans="1:23">
      <c r="A13" s="13" t="s">
        <v>39</v>
      </c>
      <c r="B13" s="2"/>
      <c r="C13" s="2"/>
      <c r="D13" s="2"/>
      <c r="E13" s="2"/>
      <c r="F13" s="2"/>
      <c r="G13" s="2"/>
      <c r="H13" s="2"/>
      <c r="I13" s="2"/>
      <c r="J13" s="2"/>
      <c r="K13" s="2"/>
      <c r="L13" s="2"/>
      <c r="M13" s="2"/>
      <c r="N13" s="2"/>
      <c r="O13" s="2"/>
      <c r="P13" s="2"/>
      <c r="Q13" s="2"/>
      <c r="U13" s="25"/>
      <c r="V13" s="25"/>
    </row>
    <row r="14" spans="1:23">
      <c r="A14" s="13" t="s">
        <v>99</v>
      </c>
      <c r="B14" s="4">
        <v>12.5</v>
      </c>
      <c r="C14" s="4">
        <v>44.8</v>
      </c>
      <c r="D14" s="4">
        <v>39.299999999999997</v>
      </c>
      <c r="E14" s="4">
        <v>50</v>
      </c>
      <c r="F14" s="4">
        <v>60</v>
      </c>
      <c r="G14" s="4">
        <v>72</v>
      </c>
      <c r="H14" s="4">
        <v>64</v>
      </c>
      <c r="I14" s="4">
        <v>66.599999999999994</v>
      </c>
      <c r="J14" s="4">
        <v>62.5</v>
      </c>
      <c r="K14" s="4">
        <v>58.3</v>
      </c>
      <c r="L14" s="4">
        <v>66.7</v>
      </c>
      <c r="M14" s="4">
        <v>60.9</v>
      </c>
      <c r="N14" s="4">
        <v>60.9</v>
      </c>
      <c r="O14" s="4">
        <v>78.3</v>
      </c>
      <c r="P14" s="4">
        <v>78.3</v>
      </c>
      <c r="Q14" s="4">
        <v>73.900000000000006</v>
      </c>
      <c r="R14" s="25">
        <v>68.2</v>
      </c>
      <c r="S14" s="25">
        <v>72.7</v>
      </c>
      <c r="T14" s="25">
        <v>95.5</v>
      </c>
      <c r="U14" s="25">
        <v>100</v>
      </c>
      <c r="V14" s="25">
        <v>90.9</v>
      </c>
      <c r="W14" s="25">
        <v>100</v>
      </c>
    </row>
    <row r="15" spans="1:23">
      <c r="A15" s="13" t="s">
        <v>100</v>
      </c>
      <c r="B15" s="2">
        <v>32</v>
      </c>
      <c r="C15" s="2">
        <v>29</v>
      </c>
      <c r="D15" s="2">
        <v>28</v>
      </c>
      <c r="E15" s="2">
        <v>28</v>
      </c>
      <c r="F15" s="2">
        <v>25</v>
      </c>
      <c r="G15" s="2">
        <v>25</v>
      </c>
      <c r="H15" s="2">
        <v>25</v>
      </c>
      <c r="I15" s="2">
        <v>24</v>
      </c>
      <c r="J15" s="2">
        <v>24</v>
      </c>
      <c r="K15" s="2">
        <v>24</v>
      </c>
      <c r="L15" s="2">
        <v>24</v>
      </c>
      <c r="M15" s="2">
        <v>23</v>
      </c>
      <c r="N15" s="2">
        <v>23</v>
      </c>
      <c r="O15" s="2">
        <v>23</v>
      </c>
      <c r="P15" s="2">
        <v>23</v>
      </c>
      <c r="Q15" s="2">
        <v>23</v>
      </c>
      <c r="R15" s="25">
        <v>22</v>
      </c>
      <c r="S15" s="25">
        <v>22</v>
      </c>
      <c r="T15" s="25">
        <v>22</v>
      </c>
      <c r="U15" s="25">
        <v>22</v>
      </c>
      <c r="V15" s="25">
        <v>22</v>
      </c>
      <c r="W15" s="25">
        <v>21</v>
      </c>
    </row>
    <row r="16" spans="1:23">
      <c r="A16" s="13"/>
      <c r="B16" s="2"/>
      <c r="C16" s="2"/>
      <c r="D16" s="2"/>
      <c r="E16" s="2"/>
      <c r="F16" s="2"/>
      <c r="G16" s="2"/>
      <c r="H16" s="2"/>
      <c r="I16" s="2"/>
      <c r="J16" s="2"/>
      <c r="K16" s="2"/>
      <c r="L16" s="2"/>
      <c r="M16" s="2"/>
      <c r="N16" s="2"/>
      <c r="O16" s="2"/>
      <c r="P16" s="2"/>
      <c r="Q16" s="2"/>
      <c r="U16" s="25"/>
      <c r="V16" s="25"/>
    </row>
    <row r="17" spans="1:23">
      <c r="A17" s="13" t="s">
        <v>46</v>
      </c>
      <c r="B17" s="4"/>
      <c r="C17" s="4"/>
      <c r="D17" s="4"/>
      <c r="E17" s="4"/>
      <c r="F17" s="4"/>
      <c r="G17" s="4"/>
      <c r="H17" s="4"/>
      <c r="I17" s="4"/>
      <c r="J17" s="4"/>
      <c r="K17" s="4"/>
      <c r="L17" s="4"/>
      <c r="M17" s="4"/>
      <c r="N17" s="4"/>
      <c r="O17" s="4"/>
      <c r="P17" s="4"/>
      <c r="Q17" s="4"/>
      <c r="U17" s="25"/>
      <c r="V17" s="25"/>
    </row>
    <row r="18" spans="1:23">
      <c r="A18" s="13" t="s">
        <v>99</v>
      </c>
      <c r="B18" s="4">
        <v>26.4</v>
      </c>
      <c r="C18" s="4">
        <v>68</v>
      </c>
      <c r="D18" s="4">
        <v>48.4</v>
      </c>
      <c r="E18" s="4">
        <v>48.9</v>
      </c>
      <c r="F18" s="4">
        <v>53.8</v>
      </c>
      <c r="G18" s="4">
        <v>63.8</v>
      </c>
      <c r="H18" s="4">
        <v>53.8</v>
      </c>
      <c r="I18" s="4">
        <v>58.3</v>
      </c>
      <c r="J18" s="4">
        <v>56.9</v>
      </c>
      <c r="K18" s="4">
        <v>58.3</v>
      </c>
      <c r="L18" s="4">
        <v>56.9</v>
      </c>
      <c r="M18" s="4">
        <v>54.5</v>
      </c>
      <c r="N18" s="4">
        <v>50</v>
      </c>
      <c r="O18" s="4">
        <v>53</v>
      </c>
      <c r="P18" s="4">
        <v>54.5</v>
      </c>
      <c r="Q18" s="4">
        <v>54.5</v>
      </c>
      <c r="R18" s="25">
        <v>53.2</v>
      </c>
      <c r="S18" s="25">
        <v>54.8</v>
      </c>
      <c r="T18" s="25">
        <v>66.099999999999994</v>
      </c>
      <c r="U18" s="25">
        <v>74.2</v>
      </c>
      <c r="V18" s="25">
        <v>59.7</v>
      </c>
      <c r="W18" s="25">
        <v>60.3</v>
      </c>
    </row>
    <row r="19" spans="1:23">
      <c r="A19" s="13" t="s">
        <v>100</v>
      </c>
      <c r="B19" s="2">
        <v>91</v>
      </c>
      <c r="C19" s="2">
        <v>94</v>
      </c>
      <c r="D19" s="2">
        <v>93</v>
      </c>
      <c r="E19" s="2">
        <v>88</v>
      </c>
      <c r="F19" s="2">
        <v>80</v>
      </c>
      <c r="G19" s="2">
        <v>80</v>
      </c>
      <c r="H19" s="2">
        <v>80</v>
      </c>
      <c r="I19" s="2">
        <v>72</v>
      </c>
      <c r="J19" s="2">
        <v>72</v>
      </c>
      <c r="K19" s="2">
        <v>72</v>
      </c>
      <c r="L19" s="2">
        <v>72</v>
      </c>
      <c r="M19" s="2">
        <v>66</v>
      </c>
      <c r="N19" s="2">
        <v>66</v>
      </c>
      <c r="O19" s="2">
        <v>66</v>
      </c>
      <c r="P19" s="2">
        <v>66</v>
      </c>
      <c r="Q19" s="2">
        <v>66</v>
      </c>
      <c r="R19" s="25">
        <v>62</v>
      </c>
      <c r="S19" s="25">
        <v>62</v>
      </c>
      <c r="T19" s="25">
        <v>62</v>
      </c>
      <c r="U19" s="25" t="s">
        <v>733</v>
      </c>
      <c r="V19" s="25">
        <v>62</v>
      </c>
      <c r="W19" s="25">
        <v>58</v>
      </c>
    </row>
    <row r="20" spans="1:23">
      <c r="A20" s="13"/>
      <c r="B20" s="2"/>
      <c r="C20" s="2"/>
      <c r="D20" s="2"/>
      <c r="E20" s="2"/>
      <c r="F20" s="2"/>
      <c r="G20" s="2"/>
      <c r="H20" s="2"/>
      <c r="I20" s="2"/>
      <c r="J20" s="2"/>
      <c r="K20" s="2"/>
      <c r="L20" s="2"/>
      <c r="M20" s="2"/>
      <c r="N20" s="2"/>
      <c r="O20" s="2"/>
      <c r="P20" s="2"/>
      <c r="Q20" s="2"/>
      <c r="U20" s="25"/>
      <c r="V20" s="25"/>
    </row>
    <row r="21" spans="1:23">
      <c r="A21" s="13" t="s">
        <v>51</v>
      </c>
      <c r="B21" s="4"/>
      <c r="C21" s="4"/>
      <c r="D21" s="4"/>
      <c r="E21" s="4"/>
      <c r="F21" s="4"/>
      <c r="G21" s="4"/>
      <c r="H21" s="4"/>
      <c r="I21" s="4"/>
      <c r="J21" s="4"/>
      <c r="K21" s="4"/>
      <c r="L21" s="4"/>
      <c r="M21" s="4"/>
      <c r="N21" s="4"/>
      <c r="O21" s="4"/>
      <c r="P21" s="4"/>
      <c r="Q21" s="4"/>
      <c r="U21" s="25"/>
      <c r="V21" s="25"/>
    </row>
    <row r="22" spans="1:23">
      <c r="A22" s="13" t="s">
        <v>99</v>
      </c>
      <c r="B22" s="4">
        <v>16.7</v>
      </c>
      <c r="C22" s="4">
        <v>72.2</v>
      </c>
      <c r="D22" s="4">
        <v>43.7</v>
      </c>
      <c r="E22" s="4">
        <v>40.700000000000003</v>
      </c>
      <c r="F22" s="4">
        <v>37.6</v>
      </c>
      <c r="G22" s="4">
        <v>55.3</v>
      </c>
      <c r="H22" s="4">
        <v>50</v>
      </c>
      <c r="I22" s="4">
        <v>55</v>
      </c>
      <c r="J22" s="4">
        <v>57.5</v>
      </c>
      <c r="K22" s="4">
        <v>59.5</v>
      </c>
      <c r="L22" s="4">
        <v>61.2</v>
      </c>
      <c r="M22" s="4">
        <v>58.1</v>
      </c>
      <c r="N22" s="4">
        <v>43.2</v>
      </c>
      <c r="O22" s="4">
        <v>50</v>
      </c>
      <c r="P22" s="4">
        <v>50</v>
      </c>
      <c r="Q22" s="4">
        <v>48.6</v>
      </c>
      <c r="R22" s="25">
        <v>40.6</v>
      </c>
      <c r="S22" s="25">
        <v>40.6</v>
      </c>
      <c r="T22" s="25">
        <v>47.8</v>
      </c>
      <c r="U22" s="25">
        <v>56.5</v>
      </c>
      <c r="V22" s="25">
        <v>36.200000000000003</v>
      </c>
      <c r="W22" s="25">
        <v>38.4</v>
      </c>
    </row>
    <row r="23" spans="1:23">
      <c r="A23" s="13" t="s">
        <v>100</v>
      </c>
      <c r="B23" s="2">
        <v>84</v>
      </c>
      <c r="C23" s="2">
        <v>90</v>
      </c>
      <c r="D23" s="2">
        <v>87</v>
      </c>
      <c r="E23" s="2" t="s">
        <v>718</v>
      </c>
      <c r="F23" s="2" t="s">
        <v>719</v>
      </c>
      <c r="G23" s="2" t="s">
        <v>720</v>
      </c>
      <c r="H23" s="2">
        <v>86</v>
      </c>
      <c r="I23" s="2">
        <v>80</v>
      </c>
      <c r="J23" s="2">
        <v>80</v>
      </c>
      <c r="K23" s="2" t="s">
        <v>721</v>
      </c>
      <c r="L23" s="2">
        <v>80</v>
      </c>
      <c r="M23" s="2">
        <v>74</v>
      </c>
      <c r="N23" s="2">
        <v>74</v>
      </c>
      <c r="O23" s="2">
        <v>74</v>
      </c>
      <c r="P23" s="2">
        <v>74</v>
      </c>
      <c r="Q23" s="2">
        <v>74</v>
      </c>
      <c r="R23" s="25">
        <v>69</v>
      </c>
      <c r="S23" s="25">
        <v>69</v>
      </c>
      <c r="T23" s="25">
        <v>69</v>
      </c>
      <c r="U23" s="25" t="s">
        <v>722</v>
      </c>
      <c r="V23" s="25">
        <v>69</v>
      </c>
      <c r="W23" s="25">
        <v>65</v>
      </c>
    </row>
    <row r="24" spans="1:23">
      <c r="A24" s="13"/>
      <c r="B24" s="2"/>
      <c r="C24" s="2"/>
      <c r="D24" s="2"/>
      <c r="E24" s="2"/>
      <c r="F24" s="2"/>
      <c r="G24" s="2"/>
      <c r="H24" s="2"/>
      <c r="I24" s="2"/>
      <c r="J24" s="2"/>
      <c r="K24" s="2"/>
      <c r="L24" s="2"/>
      <c r="M24" s="2"/>
      <c r="N24" s="2"/>
      <c r="O24" s="2"/>
      <c r="P24" s="2"/>
      <c r="Q24" s="2"/>
      <c r="U24" s="25"/>
      <c r="V24" s="25"/>
    </row>
    <row r="25" spans="1:23">
      <c r="A25" s="13" t="s">
        <v>57</v>
      </c>
      <c r="B25" s="4"/>
      <c r="C25" s="4"/>
      <c r="D25" s="4"/>
      <c r="E25" s="4"/>
      <c r="F25" s="4"/>
      <c r="G25" s="4"/>
      <c r="H25" s="4"/>
      <c r="I25" s="4"/>
      <c r="J25" s="4"/>
      <c r="K25" s="4"/>
      <c r="L25" s="4"/>
      <c r="M25" s="4"/>
      <c r="N25" s="4"/>
      <c r="O25" s="4"/>
      <c r="P25" s="4"/>
      <c r="Q25" s="4"/>
      <c r="U25" s="25"/>
      <c r="V25" s="25"/>
    </row>
    <row r="26" spans="1:23">
      <c r="A26" s="13" t="s">
        <v>99</v>
      </c>
      <c r="B26" s="4">
        <v>14.6</v>
      </c>
      <c r="C26" s="4">
        <v>38.200000000000003</v>
      </c>
      <c r="D26" s="4">
        <v>16.100000000000001</v>
      </c>
      <c r="E26" s="4">
        <v>19.399999999999999</v>
      </c>
      <c r="F26" s="4">
        <v>36</v>
      </c>
      <c r="G26" s="4">
        <v>40</v>
      </c>
      <c r="H26" s="4">
        <v>36</v>
      </c>
      <c r="I26" s="4">
        <v>54.2</v>
      </c>
      <c r="J26" s="4">
        <v>45.8</v>
      </c>
      <c r="K26" s="4">
        <v>50</v>
      </c>
      <c r="L26" s="4">
        <v>54.2</v>
      </c>
      <c r="M26" s="4">
        <v>54.5</v>
      </c>
      <c r="N26" s="4">
        <v>36.4</v>
      </c>
      <c r="O26" s="4">
        <v>36.4</v>
      </c>
      <c r="P26" s="4">
        <v>40.9</v>
      </c>
      <c r="Q26" s="4">
        <v>36.4</v>
      </c>
      <c r="R26" s="25">
        <v>31.8</v>
      </c>
      <c r="S26" s="25">
        <v>36.4</v>
      </c>
      <c r="T26" s="25">
        <v>54.5</v>
      </c>
      <c r="U26" s="25">
        <v>50</v>
      </c>
      <c r="V26" s="25">
        <v>31.8</v>
      </c>
      <c r="W26" s="25">
        <v>33.299999999999997</v>
      </c>
    </row>
    <row r="27" spans="1:23">
      <c r="A27" s="13" t="s">
        <v>100</v>
      </c>
      <c r="B27" s="2">
        <v>41</v>
      </c>
      <c r="C27" s="2">
        <v>34</v>
      </c>
      <c r="D27" s="2">
        <v>31</v>
      </c>
      <c r="E27" s="2">
        <v>31</v>
      </c>
      <c r="F27" s="2">
        <v>25</v>
      </c>
      <c r="G27" s="2">
        <v>25</v>
      </c>
      <c r="H27" s="2">
        <v>25</v>
      </c>
      <c r="I27" s="2">
        <v>24</v>
      </c>
      <c r="J27" s="2">
        <v>24</v>
      </c>
      <c r="K27" s="2">
        <v>24</v>
      </c>
      <c r="L27" s="2">
        <v>24</v>
      </c>
      <c r="M27" s="2">
        <v>22</v>
      </c>
      <c r="N27" s="2">
        <v>22</v>
      </c>
      <c r="O27" s="2">
        <v>22</v>
      </c>
      <c r="P27" s="2">
        <v>22</v>
      </c>
      <c r="Q27" s="2">
        <v>22</v>
      </c>
      <c r="R27" s="25">
        <v>22</v>
      </c>
      <c r="S27" s="25">
        <v>22</v>
      </c>
      <c r="T27" s="25">
        <v>22</v>
      </c>
      <c r="U27" s="25">
        <v>22</v>
      </c>
      <c r="V27" s="25">
        <v>22</v>
      </c>
      <c r="W27" s="25">
        <v>21</v>
      </c>
    </row>
    <row r="28" spans="1:23">
      <c r="A28" s="13"/>
      <c r="B28" s="2"/>
      <c r="C28" s="2"/>
      <c r="D28" s="2"/>
      <c r="E28" s="2"/>
      <c r="F28" s="2"/>
      <c r="G28" s="2"/>
      <c r="H28" s="2"/>
      <c r="I28" s="2"/>
      <c r="J28" s="2"/>
      <c r="K28" s="2"/>
      <c r="L28" s="2"/>
      <c r="M28" s="2"/>
      <c r="N28" s="2"/>
      <c r="O28" s="2"/>
      <c r="P28" s="2"/>
      <c r="Q28" s="2"/>
      <c r="U28" s="25"/>
      <c r="V28" s="25"/>
    </row>
    <row r="29" spans="1:23">
      <c r="A29" s="13" t="s">
        <v>101</v>
      </c>
      <c r="B29" s="2"/>
      <c r="C29" s="2"/>
      <c r="D29" s="2"/>
      <c r="E29" s="2"/>
      <c r="F29" s="2"/>
      <c r="G29" s="2"/>
      <c r="H29" s="2"/>
      <c r="I29" s="2"/>
      <c r="J29" s="2"/>
      <c r="K29" s="2"/>
      <c r="L29" s="2"/>
      <c r="M29" s="2"/>
      <c r="N29" s="2"/>
      <c r="O29" s="2"/>
      <c r="P29" s="2"/>
      <c r="Q29" s="2"/>
      <c r="U29" s="25"/>
      <c r="V29" s="25"/>
    </row>
    <row r="30" spans="1:23">
      <c r="A30" s="13" t="s">
        <v>99</v>
      </c>
      <c r="B30" s="4">
        <v>28.6</v>
      </c>
      <c r="C30" s="4">
        <v>93.3</v>
      </c>
      <c r="D30" s="4">
        <v>75</v>
      </c>
      <c r="E30" s="4">
        <v>68.8</v>
      </c>
      <c r="F30" s="4">
        <v>42.1</v>
      </c>
      <c r="G30" s="4">
        <v>47.4</v>
      </c>
      <c r="H30" s="4">
        <v>36.799999999999997</v>
      </c>
      <c r="I30" s="4">
        <v>33.299999999999997</v>
      </c>
      <c r="J30" s="4">
        <v>37.5</v>
      </c>
      <c r="K30" s="4">
        <v>37.5</v>
      </c>
      <c r="L30" s="4">
        <v>45.8</v>
      </c>
      <c r="M30" s="4">
        <v>45.8</v>
      </c>
      <c r="N30" s="4">
        <v>25</v>
      </c>
      <c r="O30" s="4">
        <v>20.8</v>
      </c>
      <c r="P30" s="4">
        <v>20.8</v>
      </c>
      <c r="Q30" s="4">
        <v>25</v>
      </c>
      <c r="R30" s="52">
        <v>25</v>
      </c>
      <c r="S30" s="25">
        <v>28.6</v>
      </c>
      <c r="T30" s="25">
        <v>39.299999999999997</v>
      </c>
      <c r="U30" s="25">
        <v>60.7</v>
      </c>
      <c r="V30" s="25">
        <v>35.700000000000003</v>
      </c>
      <c r="W30" s="25">
        <v>41.9</v>
      </c>
    </row>
    <row r="31" spans="1:23">
      <c r="A31" s="13" t="s">
        <v>100</v>
      </c>
      <c r="B31" s="2">
        <v>14</v>
      </c>
      <c r="C31" s="2">
        <v>15</v>
      </c>
      <c r="D31" s="2">
        <v>16</v>
      </c>
      <c r="E31" s="2">
        <v>16</v>
      </c>
      <c r="F31" s="2">
        <v>19</v>
      </c>
      <c r="G31" s="2">
        <v>19</v>
      </c>
      <c r="H31" s="2">
        <v>19</v>
      </c>
      <c r="I31" s="2">
        <v>24</v>
      </c>
      <c r="J31" s="2">
        <v>24</v>
      </c>
      <c r="K31" s="2">
        <v>24</v>
      </c>
      <c r="L31" s="2">
        <v>24</v>
      </c>
      <c r="M31" s="2">
        <v>24</v>
      </c>
      <c r="N31" s="2">
        <v>24</v>
      </c>
      <c r="O31" s="2">
        <v>24</v>
      </c>
      <c r="P31" s="2">
        <v>24</v>
      </c>
      <c r="Q31" s="2">
        <v>24</v>
      </c>
      <c r="R31" s="25">
        <v>28</v>
      </c>
      <c r="S31" s="25">
        <v>28</v>
      </c>
      <c r="T31" s="25">
        <v>28</v>
      </c>
      <c r="U31" s="25">
        <v>28</v>
      </c>
      <c r="V31" s="25" t="s">
        <v>734</v>
      </c>
      <c r="W31" s="25">
        <v>31</v>
      </c>
    </row>
    <row r="32" spans="1:23">
      <c r="A32" s="13"/>
      <c r="B32" s="2"/>
      <c r="C32" s="2"/>
      <c r="D32" s="2"/>
      <c r="E32" s="2"/>
      <c r="F32" s="2"/>
      <c r="G32" s="2"/>
      <c r="H32" s="2"/>
      <c r="I32" s="2"/>
      <c r="J32" s="2"/>
      <c r="K32" s="2"/>
      <c r="L32" s="2"/>
      <c r="M32" s="2"/>
      <c r="N32" s="2"/>
      <c r="O32" s="2"/>
      <c r="P32" s="2"/>
      <c r="Q32" s="2"/>
      <c r="U32" s="25"/>
      <c r="V32" s="25"/>
    </row>
    <row r="33" spans="1:23">
      <c r="A33" s="13" t="s">
        <v>72</v>
      </c>
      <c r="B33" s="2"/>
      <c r="C33" s="2"/>
      <c r="D33" s="2"/>
      <c r="E33" s="2"/>
      <c r="F33" s="2"/>
      <c r="G33" s="2"/>
      <c r="H33" s="2"/>
      <c r="I33" s="2"/>
      <c r="J33" s="2"/>
      <c r="K33" s="2"/>
      <c r="L33" s="2"/>
      <c r="M33" s="2"/>
      <c r="N33" s="2"/>
      <c r="O33" s="2"/>
      <c r="P33" s="2"/>
      <c r="Q33" s="2"/>
      <c r="U33" s="25"/>
      <c r="V33" s="25"/>
    </row>
    <row r="34" spans="1:23">
      <c r="A34" s="13" t="s">
        <v>99</v>
      </c>
      <c r="B34" s="4">
        <v>19</v>
      </c>
      <c r="C34" s="4">
        <v>80</v>
      </c>
      <c r="D34" s="4">
        <v>36.4</v>
      </c>
      <c r="E34" s="4">
        <v>51.2</v>
      </c>
      <c r="F34" s="4">
        <v>58.9</v>
      </c>
      <c r="G34" s="4">
        <v>66.099999999999994</v>
      </c>
      <c r="H34" s="4">
        <v>56.1</v>
      </c>
      <c r="I34" s="4">
        <v>62.3</v>
      </c>
      <c r="J34" s="4">
        <v>59</v>
      </c>
      <c r="K34" s="4">
        <v>59</v>
      </c>
      <c r="L34" s="4">
        <v>60.6</v>
      </c>
      <c r="M34" s="4">
        <v>63.8</v>
      </c>
      <c r="N34" s="4">
        <v>49.3</v>
      </c>
      <c r="O34" s="4">
        <v>55.1</v>
      </c>
      <c r="P34" s="4">
        <v>56.5</v>
      </c>
      <c r="Q34" s="4">
        <v>63.2</v>
      </c>
      <c r="R34" s="25">
        <v>64.3</v>
      </c>
      <c r="S34" s="25">
        <v>63.8</v>
      </c>
      <c r="T34" s="25">
        <v>65.7</v>
      </c>
      <c r="U34" s="25">
        <v>65.7</v>
      </c>
      <c r="V34" s="25">
        <v>64.3</v>
      </c>
      <c r="W34" s="25">
        <v>70.400000000000006</v>
      </c>
    </row>
    <row r="35" spans="1:23" ht="13" thickBot="1">
      <c r="A35" s="30" t="s">
        <v>100</v>
      </c>
      <c r="B35" s="3">
        <v>21</v>
      </c>
      <c r="C35" s="3">
        <v>30</v>
      </c>
      <c r="D35" s="3">
        <v>33</v>
      </c>
      <c r="E35" s="3" t="s">
        <v>723</v>
      </c>
      <c r="F35" s="3" t="s">
        <v>724</v>
      </c>
      <c r="G35" s="3" t="s">
        <v>725</v>
      </c>
      <c r="H35" s="3">
        <v>57</v>
      </c>
      <c r="I35" s="3">
        <v>61</v>
      </c>
      <c r="J35" s="3">
        <v>61</v>
      </c>
      <c r="K35" s="3">
        <v>61</v>
      </c>
      <c r="L35" s="3">
        <v>61</v>
      </c>
      <c r="M35" s="3">
        <v>69</v>
      </c>
      <c r="N35" s="3">
        <v>69</v>
      </c>
      <c r="O35" s="3">
        <v>69</v>
      </c>
      <c r="P35" s="3">
        <v>69</v>
      </c>
      <c r="Q35" s="3" t="s">
        <v>726</v>
      </c>
      <c r="R35" s="26">
        <v>70</v>
      </c>
      <c r="S35" s="26" t="s">
        <v>727</v>
      </c>
      <c r="T35" s="26">
        <v>70</v>
      </c>
      <c r="U35" s="26">
        <v>70</v>
      </c>
      <c r="V35" s="26">
        <v>70</v>
      </c>
      <c r="W35" s="26">
        <v>71</v>
      </c>
    </row>
    <row r="36" spans="1:23">
      <c r="A36" s="13"/>
      <c r="B36" s="2"/>
      <c r="C36" s="2"/>
      <c r="D36" s="2"/>
      <c r="E36" s="2"/>
      <c r="F36" s="2"/>
      <c r="G36" s="2"/>
      <c r="H36" s="2"/>
      <c r="I36" s="2"/>
      <c r="J36" s="2"/>
      <c r="K36" s="2"/>
      <c r="L36" s="2"/>
      <c r="M36" s="2"/>
      <c r="N36" s="2"/>
      <c r="O36" s="2"/>
      <c r="P36" s="2"/>
      <c r="Q36" s="2"/>
      <c r="R36" s="42"/>
      <c r="S36" s="42"/>
      <c r="T36" s="42"/>
    </row>
    <row r="37" spans="1:23" s="75" customFormat="1" ht="12.75" customHeight="1">
      <c r="B37" s="160" t="s">
        <v>441</v>
      </c>
      <c r="C37" s="160"/>
      <c r="D37" s="160"/>
      <c r="E37" s="160"/>
      <c r="F37" s="160"/>
      <c r="G37" s="160"/>
      <c r="H37" s="160"/>
      <c r="I37" s="160"/>
      <c r="J37" s="160"/>
      <c r="K37" s="160"/>
      <c r="L37" s="160"/>
      <c r="M37" s="160" t="s">
        <v>441</v>
      </c>
      <c r="N37" s="160"/>
      <c r="O37" s="160"/>
      <c r="P37" s="160"/>
      <c r="Q37" s="160"/>
      <c r="R37" s="160"/>
      <c r="S37" s="160"/>
      <c r="T37" s="160"/>
      <c r="U37" s="160"/>
      <c r="V37" s="160"/>
      <c r="W37" s="160"/>
    </row>
    <row r="38" spans="1:23">
      <c r="A38" s="9"/>
    </row>
    <row r="39" spans="1:23" ht="10.5" customHeight="1">
      <c r="B39" s="160" t="s">
        <v>515</v>
      </c>
      <c r="C39" s="160"/>
      <c r="D39" s="160"/>
      <c r="E39" s="160"/>
      <c r="F39" s="160"/>
      <c r="G39" s="160"/>
      <c r="H39" s="160"/>
      <c r="I39" s="160"/>
      <c r="J39" s="160"/>
      <c r="K39" s="160"/>
      <c r="L39" s="74"/>
      <c r="M39" s="165" t="s">
        <v>524</v>
      </c>
      <c r="N39" s="165"/>
      <c r="O39" s="165"/>
      <c r="P39" s="165"/>
      <c r="Q39" s="165"/>
      <c r="R39" s="165"/>
      <c r="S39" s="165"/>
      <c r="T39" s="165"/>
      <c r="U39" s="165"/>
      <c r="V39" s="165"/>
    </row>
    <row r="40" spans="1:23" ht="25.5" customHeight="1">
      <c r="B40" s="160" t="s">
        <v>516</v>
      </c>
      <c r="C40" s="160"/>
      <c r="D40" s="160"/>
      <c r="E40" s="160"/>
      <c r="F40" s="160"/>
      <c r="G40" s="160"/>
      <c r="H40" s="160"/>
      <c r="I40" s="160"/>
      <c r="J40" s="160"/>
      <c r="K40" s="160"/>
      <c r="L40" s="74"/>
      <c r="M40" s="160" t="s">
        <v>525</v>
      </c>
      <c r="N40" s="160"/>
      <c r="O40" s="160"/>
      <c r="P40" s="160"/>
      <c r="Q40" s="160"/>
      <c r="R40" s="160"/>
      <c r="S40" s="160"/>
      <c r="T40" s="160"/>
      <c r="U40" s="160"/>
      <c r="V40" s="160"/>
    </row>
    <row r="41" spans="1:23" ht="10.5" customHeight="1">
      <c r="B41" s="160" t="s">
        <v>517</v>
      </c>
      <c r="C41" s="160"/>
      <c r="D41" s="160"/>
      <c r="E41" s="160"/>
      <c r="F41" s="160"/>
      <c r="G41" s="160"/>
      <c r="H41" s="160"/>
      <c r="I41" s="160"/>
      <c r="J41" s="160"/>
      <c r="K41" s="160"/>
      <c r="L41" s="74"/>
      <c r="M41" s="160" t="s">
        <v>526</v>
      </c>
      <c r="N41" s="160"/>
      <c r="O41" s="160"/>
      <c r="P41" s="160"/>
      <c r="Q41" s="160"/>
      <c r="R41" s="160"/>
      <c r="S41" s="160"/>
      <c r="T41" s="160"/>
      <c r="U41" s="160"/>
      <c r="V41" s="160"/>
    </row>
    <row r="42" spans="1:23">
      <c r="B42" s="160" t="s">
        <v>518</v>
      </c>
      <c r="C42" s="160"/>
      <c r="D42" s="160"/>
      <c r="E42" s="160"/>
      <c r="F42" s="160"/>
      <c r="G42" s="160"/>
      <c r="H42" s="160"/>
      <c r="I42" s="160"/>
      <c r="J42" s="160"/>
      <c r="K42" s="160"/>
      <c r="L42" s="74"/>
      <c r="M42" s="164" t="s">
        <v>535</v>
      </c>
      <c r="N42" s="164"/>
      <c r="O42" s="164"/>
      <c r="P42" s="164"/>
      <c r="Q42" s="164"/>
      <c r="R42" s="164"/>
      <c r="S42" s="164"/>
      <c r="T42" s="164"/>
      <c r="U42" s="164"/>
      <c r="V42" s="164"/>
    </row>
    <row r="43" spans="1:23" ht="10.5" customHeight="1">
      <c r="B43" s="160" t="s">
        <v>519</v>
      </c>
      <c r="C43" s="160"/>
      <c r="D43" s="160"/>
      <c r="E43" s="160"/>
      <c r="F43" s="160"/>
      <c r="G43" s="160"/>
      <c r="H43" s="160"/>
      <c r="I43" s="160"/>
      <c r="J43" s="160"/>
      <c r="K43" s="160"/>
      <c r="L43" s="74"/>
      <c r="M43" s="164" t="s">
        <v>536</v>
      </c>
      <c r="N43" s="164"/>
      <c r="O43" s="164"/>
      <c r="P43" s="164"/>
      <c r="Q43" s="164"/>
      <c r="R43" s="164"/>
      <c r="S43" s="164"/>
      <c r="T43" s="164"/>
      <c r="U43" s="164"/>
      <c r="V43" s="164"/>
    </row>
    <row r="44" spans="1:23" ht="10.5" customHeight="1">
      <c r="B44" s="160" t="s">
        <v>520</v>
      </c>
      <c r="C44" s="160"/>
      <c r="D44" s="160"/>
      <c r="E44" s="160"/>
      <c r="F44" s="160"/>
      <c r="G44" s="160"/>
      <c r="H44" s="160"/>
      <c r="I44" s="160"/>
      <c r="J44" s="160"/>
      <c r="K44" s="160"/>
      <c r="L44" s="74"/>
      <c r="M44" s="164" t="s">
        <v>537</v>
      </c>
      <c r="N44" s="164"/>
      <c r="O44" s="164"/>
      <c r="P44" s="164"/>
      <c r="Q44" s="164"/>
      <c r="R44" s="164"/>
      <c r="S44" s="164"/>
      <c r="T44" s="164"/>
      <c r="U44" s="164"/>
      <c r="V44" s="164"/>
    </row>
    <row r="45" spans="1:23" ht="10.5" customHeight="1">
      <c r="B45" s="160" t="s">
        <v>521</v>
      </c>
      <c r="C45" s="160"/>
      <c r="D45" s="160"/>
      <c r="E45" s="160"/>
      <c r="F45" s="160"/>
      <c r="G45" s="160"/>
      <c r="H45" s="160"/>
      <c r="I45" s="160"/>
      <c r="J45" s="160"/>
      <c r="K45" s="160"/>
      <c r="L45" s="74"/>
      <c r="M45" s="74"/>
      <c r="N45" s="74"/>
      <c r="O45" s="74"/>
      <c r="P45" s="74"/>
      <c r="Q45" s="74"/>
      <c r="R45" s="74"/>
      <c r="S45" s="74"/>
      <c r="T45" s="74"/>
    </row>
    <row r="46" spans="1:23" ht="10.5" customHeight="1">
      <c r="B46" s="160" t="s">
        <v>522</v>
      </c>
      <c r="C46" s="160"/>
      <c r="D46" s="160"/>
      <c r="E46" s="160"/>
      <c r="F46" s="160"/>
      <c r="G46" s="160"/>
      <c r="H46" s="160"/>
      <c r="I46" s="160"/>
      <c r="J46" s="160"/>
      <c r="K46" s="160"/>
      <c r="L46" s="74"/>
      <c r="M46" s="74"/>
      <c r="N46" s="74"/>
      <c r="O46" s="74"/>
      <c r="P46" s="74"/>
      <c r="Q46" s="74"/>
      <c r="R46" s="74"/>
      <c r="S46" s="74"/>
      <c r="T46" s="74"/>
    </row>
    <row r="47" spans="1:23" ht="10.5" customHeight="1">
      <c r="B47" s="160" t="s">
        <v>523</v>
      </c>
      <c r="C47" s="160"/>
      <c r="D47" s="160"/>
      <c r="E47" s="160"/>
      <c r="F47" s="160"/>
      <c r="G47" s="160"/>
      <c r="H47" s="160"/>
      <c r="I47" s="160"/>
      <c r="J47" s="160"/>
      <c r="K47" s="160"/>
      <c r="L47" s="74"/>
      <c r="M47" s="74"/>
      <c r="N47" s="74"/>
      <c r="O47" s="74"/>
      <c r="P47" s="74"/>
      <c r="Q47" s="74"/>
      <c r="R47" s="74"/>
      <c r="S47" s="74"/>
      <c r="T47" s="74"/>
    </row>
    <row r="48" spans="1:23" ht="10.5" customHeight="1">
      <c r="B48" s="9"/>
      <c r="C48" s="68"/>
      <c r="D48" s="68"/>
      <c r="E48" s="68"/>
      <c r="F48" s="68"/>
      <c r="G48" s="68"/>
      <c r="H48" s="68"/>
      <c r="I48" s="68"/>
      <c r="J48" s="68"/>
      <c r="K48" s="68"/>
      <c r="L48" s="53"/>
      <c r="M48" s="74"/>
      <c r="N48" s="74"/>
      <c r="O48" s="74"/>
      <c r="P48" s="74"/>
      <c r="Q48" s="74"/>
      <c r="R48" s="74"/>
      <c r="S48" s="74"/>
      <c r="T48" s="74"/>
    </row>
    <row r="49" spans="1:22" ht="45" customHeight="1">
      <c r="B49" s="163" t="s">
        <v>528</v>
      </c>
      <c r="C49" s="163"/>
      <c r="D49" s="163"/>
      <c r="E49" s="163"/>
      <c r="F49" s="163"/>
      <c r="G49" s="163"/>
      <c r="H49" s="163"/>
      <c r="I49" s="163"/>
      <c r="J49" s="163"/>
      <c r="K49" s="163"/>
      <c r="L49" s="54"/>
      <c r="M49" s="163" t="s">
        <v>528</v>
      </c>
      <c r="N49" s="163"/>
      <c r="O49" s="163"/>
      <c r="P49" s="163"/>
      <c r="Q49" s="163"/>
      <c r="R49" s="163"/>
      <c r="S49" s="163"/>
      <c r="T49" s="163"/>
      <c r="U49" s="163"/>
      <c r="V49" s="163"/>
    </row>
    <row r="50" spans="1:22" ht="10.5" customHeight="1">
      <c r="C50" s="74"/>
      <c r="D50" s="74"/>
      <c r="E50" s="74"/>
      <c r="F50" s="74"/>
      <c r="G50" s="74"/>
      <c r="H50" s="74"/>
      <c r="I50" s="74"/>
      <c r="J50" s="74"/>
      <c r="K50" s="74"/>
      <c r="L50" s="74"/>
      <c r="M50" s="74"/>
      <c r="N50" s="74"/>
      <c r="O50" s="74"/>
      <c r="P50" s="74"/>
      <c r="Q50" s="74"/>
      <c r="R50" s="74"/>
      <c r="S50" s="74"/>
      <c r="T50" s="74"/>
    </row>
    <row r="51" spans="1:22" ht="10.5" customHeight="1">
      <c r="C51" s="55"/>
      <c r="D51" s="55"/>
      <c r="E51" s="55"/>
      <c r="F51" s="55"/>
      <c r="G51" s="55"/>
      <c r="H51" s="55"/>
      <c r="I51" s="55"/>
      <c r="J51" s="55"/>
      <c r="K51" s="55"/>
      <c r="L51" s="55"/>
      <c r="M51" s="55"/>
      <c r="N51" s="55"/>
      <c r="O51" s="55"/>
      <c r="P51" s="55"/>
      <c r="Q51" s="55"/>
      <c r="R51" s="55"/>
      <c r="S51" s="55"/>
      <c r="T51" s="55"/>
    </row>
    <row r="52" spans="1:22" ht="10.5" customHeight="1">
      <c r="C52" s="55"/>
      <c r="D52" s="55"/>
      <c r="E52" s="55"/>
      <c r="F52" s="55"/>
      <c r="G52" s="55"/>
      <c r="H52" s="55"/>
      <c r="I52" s="55"/>
      <c r="J52" s="55"/>
      <c r="K52" s="55"/>
      <c r="L52" s="55"/>
      <c r="M52" s="55"/>
      <c r="N52" s="55"/>
      <c r="O52" s="55"/>
      <c r="P52" s="55"/>
      <c r="Q52" s="55"/>
      <c r="R52" s="55"/>
      <c r="S52" s="55"/>
      <c r="T52" s="55"/>
    </row>
    <row r="53" spans="1:22" ht="10.5" customHeight="1">
      <c r="C53" s="55"/>
      <c r="D53" s="55"/>
      <c r="E53" s="55"/>
      <c r="F53" s="55"/>
      <c r="G53" s="55"/>
      <c r="H53" s="55"/>
      <c r="I53" s="55"/>
      <c r="J53" s="55"/>
      <c r="K53" s="55"/>
      <c r="L53" s="55"/>
      <c r="M53" s="55"/>
      <c r="N53" s="55"/>
      <c r="O53" s="55"/>
      <c r="P53" s="55"/>
      <c r="Q53" s="55"/>
      <c r="R53" s="55"/>
      <c r="S53" s="55"/>
      <c r="T53" s="55"/>
    </row>
    <row r="54" spans="1:22" ht="12.75" customHeight="1">
      <c r="C54" s="54"/>
      <c r="D54" s="54"/>
      <c r="E54" s="54"/>
      <c r="F54" s="54"/>
      <c r="G54" s="54"/>
      <c r="H54" s="54"/>
      <c r="I54" s="54"/>
      <c r="J54" s="54"/>
      <c r="K54" s="54"/>
      <c r="L54" s="54"/>
      <c r="M54" s="54"/>
      <c r="N54" s="54"/>
      <c r="O54" s="54"/>
      <c r="P54" s="54"/>
      <c r="Q54" s="54"/>
      <c r="R54" s="54"/>
      <c r="S54" s="54"/>
      <c r="T54" s="54"/>
      <c r="U54" s="54"/>
    </row>
    <row r="55" spans="1:22" ht="24.75" customHeight="1"/>
    <row r="59" spans="1:22">
      <c r="A59" s="56"/>
      <c r="R59" s="8"/>
      <c r="S59" s="8"/>
      <c r="T59" s="8"/>
    </row>
  </sheetData>
  <mergeCells count="19">
    <mergeCell ref="B37:L37"/>
    <mergeCell ref="M37:W37"/>
    <mergeCell ref="M39:V39"/>
    <mergeCell ref="M40:V40"/>
    <mergeCell ref="M41:V41"/>
    <mergeCell ref="B40:K40"/>
    <mergeCell ref="B41:K41"/>
    <mergeCell ref="B43:K43"/>
    <mergeCell ref="B44:K44"/>
    <mergeCell ref="B45:K45"/>
    <mergeCell ref="B39:K39"/>
    <mergeCell ref="M49:V49"/>
    <mergeCell ref="M42:V42"/>
    <mergeCell ref="M43:V43"/>
    <mergeCell ref="M44:V44"/>
    <mergeCell ref="B46:K46"/>
    <mergeCell ref="B47:K47"/>
    <mergeCell ref="B49:K49"/>
    <mergeCell ref="B42:K42"/>
  </mergeCells>
  <phoneticPr fontId="0" type="noConversion"/>
  <printOptions horizontalCentered="1"/>
  <pageMargins left="0.75" right="0.75" top="1" bottom="1" header="0.5" footer="0.5"/>
  <pageSetup scale="67" orientation="portrait"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1" max="48" man="1"/>
  </colBreaks>
  <legacyDrawingHF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BK46"/>
  <sheetViews>
    <sheetView view="pageBreakPreview" zoomScale="55" zoomScaleNormal="70" zoomScaleSheetLayoutView="55" zoomScalePageLayoutView="70" workbookViewId="0">
      <selection activeCell="H57" sqref="H57"/>
    </sheetView>
  </sheetViews>
  <sheetFormatPr baseColWidth="10" defaultColWidth="8.83203125" defaultRowHeight="12" x14ac:dyDescent="0"/>
  <cols>
    <col min="1" max="1" width="17.1640625" style="8" bestFit="1" customWidth="1"/>
    <col min="2" max="2" width="5.6640625" style="8" customWidth="1"/>
    <col min="3" max="3" width="6.83203125" style="8" customWidth="1"/>
    <col min="4" max="4" width="1.83203125" style="8" customWidth="1"/>
    <col min="5" max="6" width="5.6640625" style="8" customWidth="1"/>
    <col min="7" max="7" width="1.83203125" style="8" customWidth="1"/>
    <col min="8" max="8" width="5.6640625" style="8" customWidth="1"/>
    <col min="9" max="9" width="5.83203125" style="8" customWidth="1"/>
    <col min="10" max="10" width="1.83203125" style="8" customWidth="1"/>
    <col min="11" max="11" width="6.33203125" style="8" bestFit="1" customWidth="1"/>
    <col min="12" max="12" width="5.6640625" style="8" customWidth="1"/>
    <col min="13" max="13" width="1.83203125" style="8" customWidth="1"/>
    <col min="14" max="14" width="5.5" style="8" customWidth="1"/>
    <col min="15" max="15" width="6.83203125" style="8" customWidth="1"/>
    <col min="16" max="16" width="1.83203125" style="8" customWidth="1"/>
    <col min="17" max="17" width="5.83203125" style="8" customWidth="1"/>
    <col min="18" max="18" width="5.6640625" style="8" customWidth="1"/>
    <col min="19" max="19" width="1.83203125" style="8" customWidth="1"/>
    <col min="20" max="20" width="5.83203125" style="8" customWidth="1"/>
    <col min="21" max="21" width="6.1640625" style="8" bestFit="1" customWidth="1"/>
    <col min="22" max="22" width="1.83203125" style="8" customWidth="1"/>
    <col min="23" max="23" width="5.83203125" style="8" customWidth="1"/>
    <col min="24" max="24" width="6.33203125" style="8" customWidth="1"/>
    <col min="25" max="25" width="1.83203125" style="8" customWidth="1"/>
    <col min="26" max="26" width="5.5" style="8" customWidth="1"/>
    <col min="27" max="27" width="6.83203125" style="8" customWidth="1"/>
    <col min="28" max="28" width="1.83203125" style="8" customWidth="1"/>
    <col min="29" max="30" width="5.83203125" style="8" customWidth="1"/>
    <col min="31" max="31" width="1.83203125" style="8" customWidth="1"/>
    <col min="32" max="32" width="5.6640625" style="8" customWidth="1"/>
    <col min="33" max="33" width="7" style="8" customWidth="1"/>
    <col min="34" max="34" width="1.83203125" style="8" customWidth="1"/>
    <col min="35" max="35" width="5.6640625" style="8" customWidth="1"/>
    <col min="36" max="36" width="6.1640625" style="8" customWidth="1"/>
    <col min="37" max="37" width="1.83203125" style="8" customWidth="1"/>
    <col min="38" max="38" width="6" style="8" customWidth="1"/>
    <col min="39" max="39" width="5.83203125" style="8" customWidth="1"/>
    <col min="40" max="40" width="1.83203125" style="8" customWidth="1"/>
    <col min="41" max="41" width="5.83203125" style="8" customWidth="1"/>
    <col min="42" max="42" width="7.33203125" style="8" customWidth="1"/>
    <col min="43" max="43" width="1.83203125" style="8" customWidth="1"/>
    <col min="44" max="44" width="5.83203125" style="8" customWidth="1"/>
    <col min="45" max="45" width="6.6640625" style="8" customWidth="1"/>
    <col min="46" max="46" width="1.83203125" style="8" customWidth="1"/>
    <col min="47" max="47" width="5.83203125" style="8" customWidth="1"/>
    <col min="48" max="48" width="6.6640625" style="8" customWidth="1"/>
    <col min="49" max="49" width="2" style="8" customWidth="1"/>
    <col min="50" max="50" width="6.1640625" style="8" customWidth="1"/>
    <col min="51" max="51" width="7.33203125" style="8" customWidth="1"/>
    <col min="52" max="52" width="2" style="8" customWidth="1"/>
    <col min="53" max="53" width="6.1640625" style="8" customWidth="1"/>
    <col min="54" max="54" width="7.1640625" style="8" customWidth="1"/>
    <col min="55" max="55" width="1.6640625" style="8" customWidth="1"/>
    <col min="56" max="56" width="6.1640625" style="25" bestFit="1" customWidth="1"/>
    <col min="57" max="57" width="6.5" style="25" customWidth="1"/>
    <col min="58" max="58" width="2.6640625" style="25" customWidth="1"/>
    <col min="59" max="59" width="6.1640625" style="25" customWidth="1"/>
    <col min="60" max="60" width="7.5" style="25" customWidth="1"/>
    <col min="61" max="61" width="2.83203125" style="8" customWidth="1"/>
    <col min="62" max="63" width="6" style="8" customWidth="1"/>
    <col min="64" max="16384" width="8.83203125" style="8"/>
  </cols>
  <sheetData>
    <row r="1" spans="1:63">
      <c r="A1" s="8" t="s">
        <v>424</v>
      </c>
      <c r="B1" s="8" t="s">
        <v>618</v>
      </c>
      <c r="AF1" s="8" t="s">
        <v>618</v>
      </c>
      <c r="AZ1" s="18"/>
      <c r="BA1" s="14"/>
      <c r="BB1" s="107"/>
      <c r="BC1" s="107"/>
      <c r="BD1" s="107"/>
      <c r="BE1" s="107"/>
      <c r="BF1" s="107"/>
      <c r="BG1" s="107"/>
      <c r="BH1" s="107"/>
    </row>
    <row r="2" spans="1:63" ht="13" thickBot="1">
      <c r="A2" s="27"/>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127"/>
      <c r="AY2" s="127"/>
      <c r="AZ2" s="127"/>
      <c r="BA2" s="128"/>
      <c r="BB2" s="128"/>
      <c r="BC2" s="128"/>
      <c r="BD2" s="128"/>
      <c r="BE2" s="128"/>
      <c r="BF2" s="128"/>
      <c r="BG2" s="128"/>
      <c r="BH2" s="128"/>
      <c r="BI2" s="128"/>
      <c r="BJ2" s="128"/>
      <c r="BK2" s="128"/>
    </row>
    <row r="3" spans="1:63" s="35" customFormat="1">
      <c r="A3" s="129" t="s">
        <v>107</v>
      </c>
      <c r="B3" s="174" t="s">
        <v>276</v>
      </c>
      <c r="C3" s="174"/>
      <c r="D3" s="130"/>
      <c r="E3" s="174" t="s">
        <v>231</v>
      </c>
      <c r="F3" s="174"/>
      <c r="G3" s="130"/>
      <c r="H3" s="174" t="s">
        <v>237</v>
      </c>
      <c r="I3" s="174"/>
      <c r="J3" s="130"/>
      <c r="K3" s="174" t="s">
        <v>124</v>
      </c>
      <c r="L3" s="174"/>
      <c r="M3" s="110"/>
      <c r="N3" s="171" t="s">
        <v>413</v>
      </c>
      <c r="O3" s="171"/>
      <c r="P3" s="110"/>
      <c r="Q3" s="171" t="s">
        <v>131</v>
      </c>
      <c r="R3" s="171"/>
      <c r="S3" s="110"/>
      <c r="T3" s="171" t="s">
        <v>132</v>
      </c>
      <c r="U3" s="171"/>
      <c r="V3" s="110"/>
      <c r="W3" s="171" t="s">
        <v>133</v>
      </c>
      <c r="X3" s="171"/>
      <c r="Y3" s="110"/>
      <c r="Z3" s="171" t="s">
        <v>136</v>
      </c>
      <c r="AA3" s="171"/>
      <c r="AB3" s="110"/>
      <c r="AC3" s="171" t="s">
        <v>414</v>
      </c>
      <c r="AD3" s="171"/>
      <c r="AE3" s="110"/>
      <c r="AF3" s="171" t="s">
        <v>415</v>
      </c>
      <c r="AG3" s="171"/>
      <c r="AH3" s="110"/>
      <c r="AI3" s="171" t="s">
        <v>137</v>
      </c>
      <c r="AJ3" s="171"/>
      <c r="AK3" s="110"/>
      <c r="AL3" s="171" t="s">
        <v>138</v>
      </c>
      <c r="AM3" s="171"/>
      <c r="AN3" s="110"/>
      <c r="AO3" s="171" t="s">
        <v>373</v>
      </c>
      <c r="AP3" s="171"/>
      <c r="AQ3" s="110"/>
      <c r="AR3" s="171" t="s">
        <v>383</v>
      </c>
      <c r="AS3" s="171"/>
      <c r="AT3" s="110"/>
      <c r="AU3" s="171" t="s">
        <v>392</v>
      </c>
      <c r="AV3" s="171"/>
      <c r="AW3" s="110"/>
      <c r="AX3" s="171" t="s">
        <v>395</v>
      </c>
      <c r="AY3" s="171"/>
      <c r="AZ3" s="110"/>
      <c r="BA3" s="176" t="s">
        <v>445</v>
      </c>
      <c r="BB3" s="176"/>
      <c r="BC3" s="131"/>
      <c r="BD3" s="170" t="s">
        <v>538</v>
      </c>
      <c r="BE3" s="170"/>
      <c r="BF3" s="132"/>
      <c r="BG3" s="170" t="s">
        <v>539</v>
      </c>
      <c r="BH3" s="170"/>
      <c r="BJ3" s="170" t="s">
        <v>620</v>
      </c>
      <c r="BK3" s="170"/>
    </row>
    <row r="4" spans="1:63">
      <c r="A4" s="133"/>
      <c r="B4" s="169" t="s">
        <v>587</v>
      </c>
      <c r="C4" s="169"/>
      <c r="D4" s="112"/>
      <c r="E4" s="169" t="s">
        <v>588</v>
      </c>
      <c r="F4" s="169"/>
      <c r="G4" s="112"/>
      <c r="H4" s="169" t="s">
        <v>589</v>
      </c>
      <c r="I4" s="169"/>
      <c r="J4" s="112"/>
      <c r="K4" s="169" t="s">
        <v>590</v>
      </c>
      <c r="L4" s="169"/>
      <c r="M4" s="113"/>
      <c r="N4" s="169" t="s">
        <v>494</v>
      </c>
      <c r="O4" s="169"/>
      <c r="P4" s="113"/>
      <c r="Q4" s="169" t="s">
        <v>495</v>
      </c>
      <c r="R4" s="169"/>
      <c r="S4" s="113"/>
      <c r="T4" s="169" t="s">
        <v>496</v>
      </c>
      <c r="U4" s="168"/>
      <c r="V4" s="114"/>
      <c r="W4" s="175" t="s">
        <v>497</v>
      </c>
      <c r="X4" s="175"/>
      <c r="Y4" s="114"/>
      <c r="Z4" s="169" t="s">
        <v>498</v>
      </c>
      <c r="AA4" s="168"/>
      <c r="AB4" s="114"/>
      <c r="AC4" s="169" t="s">
        <v>499</v>
      </c>
      <c r="AD4" s="168"/>
      <c r="AE4" s="114"/>
      <c r="AF4" s="169" t="s">
        <v>500</v>
      </c>
      <c r="AG4" s="169"/>
      <c r="AH4" s="113"/>
      <c r="AI4" s="169" t="s">
        <v>501</v>
      </c>
      <c r="AJ4" s="168"/>
      <c r="AK4" s="114"/>
      <c r="AL4" s="169" t="s">
        <v>502</v>
      </c>
      <c r="AM4" s="168"/>
      <c r="AN4" s="114"/>
      <c r="AO4" s="166" t="s">
        <v>503</v>
      </c>
      <c r="AP4" s="168"/>
      <c r="AQ4" s="114"/>
      <c r="AR4" s="166" t="s">
        <v>504</v>
      </c>
      <c r="AS4" s="168"/>
      <c r="AT4" s="114"/>
      <c r="AU4" s="166" t="s">
        <v>505</v>
      </c>
      <c r="AV4" s="168"/>
      <c r="AW4" s="114"/>
      <c r="AX4" s="166" t="s">
        <v>506</v>
      </c>
      <c r="AY4" s="168"/>
      <c r="AZ4" s="114"/>
      <c r="BA4" s="166" t="s">
        <v>540</v>
      </c>
      <c r="BB4" s="167"/>
      <c r="BC4" s="134"/>
      <c r="BD4" s="166" t="s">
        <v>541</v>
      </c>
      <c r="BE4" s="166"/>
      <c r="BF4" s="116"/>
      <c r="BG4" s="166" t="s">
        <v>542</v>
      </c>
      <c r="BH4" s="166"/>
      <c r="BI4" s="36"/>
      <c r="BJ4" s="166" t="s">
        <v>621</v>
      </c>
      <c r="BK4" s="166"/>
    </row>
    <row r="5" spans="1:63">
      <c r="A5" s="77" t="s">
        <v>98</v>
      </c>
      <c r="B5" s="115" t="s">
        <v>102</v>
      </c>
      <c r="C5" s="115" t="s">
        <v>103</v>
      </c>
      <c r="D5" s="116"/>
      <c r="E5" s="115" t="s">
        <v>102</v>
      </c>
      <c r="F5" s="115" t="s">
        <v>103</v>
      </c>
      <c r="G5" s="116"/>
      <c r="H5" s="115" t="s">
        <v>102</v>
      </c>
      <c r="I5" s="115" t="s">
        <v>103</v>
      </c>
      <c r="J5" s="116"/>
      <c r="K5" s="115" t="s">
        <v>102</v>
      </c>
      <c r="L5" s="115" t="s">
        <v>103</v>
      </c>
      <c r="M5" s="116"/>
      <c r="N5" s="116" t="s">
        <v>102</v>
      </c>
      <c r="O5" s="116" t="s">
        <v>103</v>
      </c>
      <c r="P5" s="116"/>
      <c r="Q5" s="116" t="s">
        <v>102</v>
      </c>
      <c r="R5" s="116" t="s">
        <v>103</v>
      </c>
      <c r="S5" s="116"/>
      <c r="T5" s="116" t="s">
        <v>102</v>
      </c>
      <c r="U5" s="116" t="s">
        <v>103</v>
      </c>
      <c r="V5" s="116"/>
      <c r="W5" s="116" t="s">
        <v>102</v>
      </c>
      <c r="X5" s="116" t="s">
        <v>103</v>
      </c>
      <c r="Y5" s="116"/>
      <c r="Z5" s="116" t="s">
        <v>102</v>
      </c>
      <c r="AA5" s="116" t="s">
        <v>103</v>
      </c>
      <c r="AB5" s="116"/>
      <c r="AC5" s="116" t="s">
        <v>102</v>
      </c>
      <c r="AD5" s="116" t="s">
        <v>103</v>
      </c>
      <c r="AE5" s="116"/>
      <c r="AF5" s="116" t="s">
        <v>102</v>
      </c>
      <c r="AG5" s="116" t="s">
        <v>103</v>
      </c>
      <c r="AH5" s="116"/>
      <c r="AI5" s="116" t="s">
        <v>102</v>
      </c>
      <c r="AJ5" s="116" t="s">
        <v>103</v>
      </c>
      <c r="AK5" s="116"/>
      <c r="AL5" s="116" t="s">
        <v>102</v>
      </c>
      <c r="AM5" s="116" t="s">
        <v>103</v>
      </c>
      <c r="AN5" s="116"/>
      <c r="AO5" s="116" t="s">
        <v>102</v>
      </c>
      <c r="AP5" s="116" t="s">
        <v>103</v>
      </c>
      <c r="AQ5" s="116"/>
      <c r="AR5" s="116" t="s">
        <v>102</v>
      </c>
      <c r="AS5" s="116" t="s">
        <v>103</v>
      </c>
      <c r="AT5" s="116"/>
      <c r="AU5" s="116" t="s">
        <v>102</v>
      </c>
      <c r="AV5" s="116" t="s">
        <v>103</v>
      </c>
      <c r="AW5" s="116"/>
      <c r="AX5" s="116" t="s">
        <v>102</v>
      </c>
      <c r="AY5" s="116" t="s">
        <v>103</v>
      </c>
      <c r="AZ5" s="116"/>
      <c r="BA5" s="116" t="s">
        <v>102</v>
      </c>
      <c r="BB5" s="116" t="s">
        <v>103</v>
      </c>
      <c r="BC5" s="116"/>
      <c r="BD5" s="116" t="s">
        <v>102</v>
      </c>
      <c r="BE5" s="116" t="s">
        <v>103</v>
      </c>
      <c r="BF5" s="116"/>
      <c r="BG5" s="116" t="s">
        <v>102</v>
      </c>
      <c r="BH5" s="115" t="s">
        <v>103</v>
      </c>
      <c r="BI5" s="135"/>
      <c r="BJ5" s="115" t="s">
        <v>102</v>
      </c>
      <c r="BK5" s="116" t="s">
        <v>103</v>
      </c>
    </row>
    <row r="6" spans="1:63">
      <c r="A6" s="13" t="s">
        <v>21</v>
      </c>
      <c r="B6" s="70"/>
      <c r="C6" s="70"/>
      <c r="D6" s="70"/>
      <c r="E6" s="70"/>
      <c r="F6" s="70"/>
      <c r="G6" s="70"/>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136"/>
      <c r="AX6" s="136"/>
      <c r="AY6" s="136"/>
      <c r="AZ6" s="136"/>
      <c r="BA6" s="137"/>
      <c r="BB6" s="137"/>
      <c r="BC6" s="137"/>
      <c r="BD6" s="137"/>
      <c r="BE6" s="137"/>
      <c r="BF6" s="137"/>
      <c r="BG6" s="137"/>
      <c r="BH6" s="137"/>
      <c r="BI6" s="25"/>
      <c r="BJ6" s="25"/>
      <c r="BK6" s="25"/>
    </row>
    <row r="7" spans="1:63" s="100" customFormat="1">
      <c r="A7" s="51" t="s">
        <v>99</v>
      </c>
      <c r="B7" s="69">
        <f>(B8/B38)*100</f>
        <v>54.891304347826086</v>
      </c>
      <c r="C7" s="69">
        <f t="shared" ref="C7:L7" si="0">(C8/C38)*100</f>
        <v>1.2244897959183674</v>
      </c>
      <c r="D7" s="69"/>
      <c r="E7" s="69">
        <f t="shared" si="0"/>
        <v>29.819277108433734</v>
      </c>
      <c r="F7" s="69">
        <f t="shared" si="0"/>
        <v>2.197802197802198</v>
      </c>
      <c r="G7" s="69"/>
      <c r="H7" s="69">
        <f t="shared" si="0"/>
        <v>39.163498098859314</v>
      </c>
      <c r="I7" s="69">
        <f>(I8/I38)*100</f>
        <v>1.1695906432748537</v>
      </c>
      <c r="J7" s="69"/>
      <c r="K7" s="69">
        <f t="shared" si="0"/>
        <v>37.786259541984734</v>
      </c>
      <c r="L7" s="69">
        <f t="shared" si="0"/>
        <v>3.4482758620689653</v>
      </c>
      <c r="M7" s="69"/>
      <c r="N7" s="69">
        <f t="shared" ref="N7:BB7" si="1">(N8/N38)*100</f>
        <v>30.416666666666664</v>
      </c>
      <c r="O7" s="69">
        <f t="shared" si="1"/>
        <v>17.708333333333336</v>
      </c>
      <c r="P7" s="69"/>
      <c r="Q7" s="69">
        <f t="shared" si="1"/>
        <v>27.898550724637683</v>
      </c>
      <c r="R7" s="69">
        <f t="shared" si="1"/>
        <v>19.745222929936308</v>
      </c>
      <c r="S7" s="69"/>
      <c r="T7" s="69">
        <f t="shared" si="1"/>
        <v>28.39506172839506</v>
      </c>
      <c r="U7" s="69">
        <f t="shared" si="1"/>
        <v>20.3125</v>
      </c>
      <c r="V7" s="69"/>
      <c r="W7" s="69">
        <f t="shared" si="1"/>
        <v>30.223880597014922</v>
      </c>
      <c r="X7" s="69">
        <f t="shared" si="1"/>
        <v>20.958083832335326</v>
      </c>
      <c r="Y7" s="69"/>
      <c r="Z7" s="69">
        <f t="shared" si="1"/>
        <v>29.343629343629345</v>
      </c>
      <c r="AA7" s="69">
        <f t="shared" si="1"/>
        <v>22.413793103448278</v>
      </c>
      <c r="AB7" s="69"/>
      <c r="AC7" s="69">
        <f t="shared" si="1"/>
        <v>28.838951310861422</v>
      </c>
      <c r="AD7" s="69">
        <f t="shared" si="1"/>
        <v>23.353293413173652</v>
      </c>
      <c r="AE7" s="69"/>
      <c r="AF7" s="69">
        <f t="shared" si="1"/>
        <v>29.844961240310074</v>
      </c>
      <c r="AG7" s="69">
        <f t="shared" si="1"/>
        <v>27.27272727272727</v>
      </c>
      <c r="AH7" s="69"/>
      <c r="AI7" s="69">
        <f t="shared" si="1"/>
        <v>29.901960784313726</v>
      </c>
      <c r="AJ7" s="69">
        <f t="shared" si="1"/>
        <v>27.826086956521738</v>
      </c>
      <c r="AK7" s="69"/>
      <c r="AL7" s="69">
        <f t="shared" si="1"/>
        <v>26.086956521739129</v>
      </c>
      <c r="AM7" s="69">
        <f t="shared" si="1"/>
        <v>31.277533039647576</v>
      </c>
      <c r="AN7" s="69"/>
      <c r="AO7" s="69">
        <f t="shared" si="1"/>
        <v>25.592417061611371</v>
      </c>
      <c r="AP7" s="69">
        <f t="shared" si="1"/>
        <v>31.531531531531531</v>
      </c>
      <c r="AQ7" s="69"/>
      <c r="AR7" s="69">
        <f t="shared" si="1"/>
        <v>25.118483412322274</v>
      </c>
      <c r="AS7" s="69">
        <f t="shared" si="1"/>
        <v>32.272727272727273</v>
      </c>
      <c r="AT7" s="69"/>
      <c r="AU7" s="69">
        <f t="shared" si="1"/>
        <v>26.829268292682929</v>
      </c>
      <c r="AV7" s="69">
        <f t="shared" si="1"/>
        <v>33.187772925764193</v>
      </c>
      <c r="AW7" s="69"/>
      <c r="AX7" s="69">
        <f t="shared" si="1"/>
        <v>24.378109452736318</v>
      </c>
      <c r="AY7" s="69">
        <f t="shared" si="1"/>
        <v>35.344827586206897</v>
      </c>
      <c r="AZ7" s="69"/>
      <c r="BA7" s="69">
        <f t="shared" si="1"/>
        <v>23.175965665236049</v>
      </c>
      <c r="BB7" s="69">
        <f t="shared" si="1"/>
        <v>38.118811881188122</v>
      </c>
      <c r="BC7" s="69"/>
      <c r="BD7" s="138">
        <v>23.5</v>
      </c>
      <c r="BE7" s="138">
        <v>40.5</v>
      </c>
      <c r="BF7" s="138"/>
      <c r="BG7" s="138">
        <v>19.2</v>
      </c>
      <c r="BH7" s="138">
        <v>39</v>
      </c>
      <c r="BI7" s="52"/>
      <c r="BJ7" s="124">
        <v>19.8</v>
      </c>
      <c r="BK7" s="25">
        <v>42</v>
      </c>
    </row>
    <row r="8" spans="1:63">
      <c r="A8" s="13" t="s">
        <v>100</v>
      </c>
      <c r="B8" s="70">
        <v>101</v>
      </c>
      <c r="C8" s="70">
        <v>3</v>
      </c>
      <c r="D8" s="70"/>
      <c r="E8" s="70">
        <v>99</v>
      </c>
      <c r="F8" s="70">
        <v>2</v>
      </c>
      <c r="G8" s="70"/>
      <c r="H8" s="70">
        <v>103</v>
      </c>
      <c r="I8" s="70">
        <v>2</v>
      </c>
      <c r="J8" s="70"/>
      <c r="K8" s="70">
        <v>99</v>
      </c>
      <c r="L8" s="70">
        <v>6</v>
      </c>
      <c r="M8" s="70"/>
      <c r="N8" s="70">
        <v>73</v>
      </c>
      <c r="O8" s="70">
        <v>34</v>
      </c>
      <c r="P8" s="70"/>
      <c r="Q8" s="70">
        <v>77</v>
      </c>
      <c r="R8" s="70">
        <v>31</v>
      </c>
      <c r="S8" s="70"/>
      <c r="T8" s="70">
        <v>69</v>
      </c>
      <c r="U8" s="70">
        <v>39</v>
      </c>
      <c r="V8" s="70"/>
      <c r="W8" s="70">
        <v>81</v>
      </c>
      <c r="X8" s="70">
        <v>35</v>
      </c>
      <c r="Y8" s="70"/>
      <c r="Z8" s="70">
        <v>76</v>
      </c>
      <c r="AA8" s="70">
        <v>39</v>
      </c>
      <c r="AB8" s="70"/>
      <c r="AC8" s="70">
        <v>77</v>
      </c>
      <c r="AD8" s="70">
        <v>39</v>
      </c>
      <c r="AE8" s="70"/>
      <c r="AF8" s="70">
        <v>77</v>
      </c>
      <c r="AG8" s="70">
        <v>48</v>
      </c>
      <c r="AH8" s="70"/>
      <c r="AI8" s="70">
        <v>61</v>
      </c>
      <c r="AJ8" s="70">
        <v>64</v>
      </c>
      <c r="AK8" s="70"/>
      <c r="AL8" s="70">
        <v>54</v>
      </c>
      <c r="AM8" s="70">
        <v>71</v>
      </c>
      <c r="AN8" s="70"/>
      <c r="AO8" s="70">
        <v>54</v>
      </c>
      <c r="AP8" s="70">
        <v>70</v>
      </c>
      <c r="AQ8" s="70"/>
      <c r="AR8" s="70">
        <v>53</v>
      </c>
      <c r="AS8" s="70">
        <v>71</v>
      </c>
      <c r="AT8" s="70"/>
      <c r="AU8" s="70">
        <v>55</v>
      </c>
      <c r="AV8" s="70">
        <v>76</v>
      </c>
      <c r="AW8" s="137"/>
      <c r="AX8" s="70">
        <v>49</v>
      </c>
      <c r="AY8" s="70">
        <v>82</v>
      </c>
      <c r="AZ8" s="137"/>
      <c r="BA8" s="70">
        <v>54</v>
      </c>
      <c r="BB8" s="70">
        <v>77</v>
      </c>
      <c r="BC8" s="70"/>
      <c r="BD8" s="70">
        <v>59</v>
      </c>
      <c r="BE8" s="70">
        <v>72</v>
      </c>
      <c r="BF8" s="137"/>
      <c r="BG8" s="156">
        <v>37</v>
      </c>
      <c r="BH8" s="156">
        <v>94</v>
      </c>
      <c r="BI8" s="25"/>
      <c r="BJ8" s="25">
        <v>40</v>
      </c>
      <c r="BK8" s="25">
        <v>98</v>
      </c>
    </row>
    <row r="9" spans="1:63">
      <c r="A9" s="13"/>
      <c r="B9" s="70"/>
      <c r="C9" s="70"/>
      <c r="D9" s="70"/>
      <c r="E9" s="70"/>
      <c r="F9" s="70"/>
      <c r="G9" s="70"/>
      <c r="H9" s="70"/>
      <c r="I9" s="70"/>
      <c r="J9" s="70"/>
      <c r="K9" s="70"/>
      <c r="L9" s="70"/>
      <c r="M9" s="70"/>
      <c r="N9" s="70"/>
      <c r="O9" s="70"/>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137"/>
      <c r="AX9" s="137"/>
      <c r="AY9" s="137"/>
      <c r="AZ9" s="137"/>
      <c r="BA9" s="137"/>
      <c r="BB9" s="137"/>
      <c r="BC9" s="137"/>
      <c r="BD9" s="137"/>
      <c r="BE9" s="137"/>
      <c r="BF9" s="137"/>
      <c r="BG9" s="137"/>
      <c r="BH9" s="137"/>
      <c r="BI9" s="25"/>
      <c r="BJ9" s="25"/>
      <c r="BK9" s="25"/>
    </row>
    <row r="10" spans="1:63">
      <c r="A10" s="13" t="s">
        <v>33</v>
      </c>
      <c r="B10" s="70"/>
      <c r="C10" s="70"/>
      <c r="D10" s="70"/>
      <c r="E10" s="70"/>
      <c r="F10" s="70"/>
      <c r="G10" s="70"/>
      <c r="H10" s="70"/>
      <c r="I10" s="70"/>
      <c r="J10" s="70"/>
      <c r="K10" s="70"/>
      <c r="L10" s="70"/>
      <c r="M10" s="70"/>
      <c r="N10" s="70"/>
      <c r="O10" s="70"/>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137"/>
      <c r="AX10" s="137"/>
      <c r="AY10" s="137"/>
      <c r="AZ10" s="137"/>
      <c r="BA10" s="137"/>
      <c r="BB10" s="137"/>
      <c r="BC10" s="137"/>
      <c r="BD10" s="137"/>
      <c r="BE10" s="137"/>
      <c r="BF10" s="137"/>
      <c r="BG10" s="137"/>
      <c r="BH10" s="137"/>
      <c r="BI10" s="25"/>
      <c r="BJ10" s="25"/>
      <c r="BK10" s="25"/>
    </row>
    <row r="11" spans="1:63" s="100" customFormat="1">
      <c r="A11" s="51" t="s">
        <v>99</v>
      </c>
      <c r="B11" s="69">
        <f>(B12/B38)*100</f>
        <v>14.673913043478262</v>
      </c>
      <c r="C11" s="69">
        <f t="shared" ref="C11:L11" si="2">(C12/C38)*100</f>
        <v>7.7551020408163263</v>
      </c>
      <c r="D11" s="69"/>
      <c r="E11" s="69">
        <f t="shared" si="2"/>
        <v>12.048192771084338</v>
      </c>
      <c r="F11" s="69">
        <f t="shared" si="2"/>
        <v>2.197802197802198</v>
      </c>
      <c r="G11" s="69"/>
      <c r="H11" s="69">
        <f t="shared" si="2"/>
        <v>14.068441064638785</v>
      </c>
      <c r="I11" s="69">
        <f t="shared" si="2"/>
        <v>2.9239766081871341</v>
      </c>
      <c r="J11" s="69"/>
      <c r="K11" s="69">
        <f t="shared" si="2"/>
        <v>12.213740458015266</v>
      </c>
      <c r="L11" s="69">
        <f t="shared" si="2"/>
        <v>3.4482758620689653</v>
      </c>
      <c r="M11" s="69"/>
      <c r="N11" s="69">
        <f t="shared" ref="N11:BB11" si="3">(N12/N38)*100</f>
        <v>11.25</v>
      </c>
      <c r="O11" s="69">
        <f t="shared" si="3"/>
        <v>4.1666666666666661</v>
      </c>
      <c r="P11" s="69"/>
      <c r="Q11" s="69">
        <f t="shared" si="3"/>
        <v>9.7826086956521738</v>
      </c>
      <c r="R11" s="69">
        <f t="shared" si="3"/>
        <v>5.095541401273886</v>
      </c>
      <c r="S11" s="69"/>
      <c r="T11" s="69">
        <f t="shared" si="3"/>
        <v>9.8765432098765427</v>
      </c>
      <c r="U11" s="69">
        <f t="shared" si="3"/>
        <v>5.7291666666666661</v>
      </c>
      <c r="V11" s="69"/>
      <c r="W11" s="69">
        <f t="shared" si="3"/>
        <v>9.7014925373134329</v>
      </c>
      <c r="X11" s="69">
        <f t="shared" si="3"/>
        <v>4.7904191616766472</v>
      </c>
      <c r="Y11" s="69"/>
      <c r="Z11" s="69">
        <f t="shared" si="3"/>
        <v>8.8803088803088812</v>
      </c>
      <c r="AA11" s="69">
        <f t="shared" si="3"/>
        <v>6.3218390804597711</v>
      </c>
      <c r="AB11" s="69"/>
      <c r="AC11" s="69">
        <f t="shared" si="3"/>
        <v>8.6142322097378283</v>
      </c>
      <c r="AD11" s="69">
        <f t="shared" si="3"/>
        <v>6.5868263473053901</v>
      </c>
      <c r="AE11" s="69"/>
      <c r="AF11" s="69">
        <f t="shared" si="3"/>
        <v>8.1395348837209305</v>
      </c>
      <c r="AG11" s="69">
        <f t="shared" si="3"/>
        <v>6.25</v>
      </c>
      <c r="AH11" s="69"/>
      <c r="AI11" s="69">
        <f t="shared" si="3"/>
        <v>7.8431372549019605</v>
      </c>
      <c r="AJ11" s="69">
        <f t="shared" si="3"/>
        <v>6.9565217391304346</v>
      </c>
      <c r="AK11" s="69"/>
      <c r="AL11" s="69">
        <f t="shared" si="3"/>
        <v>6.2801932367149762</v>
      </c>
      <c r="AM11" s="69">
        <f t="shared" si="3"/>
        <v>8.3700440528634363</v>
      </c>
      <c r="AN11" s="69"/>
      <c r="AO11" s="69">
        <f t="shared" si="3"/>
        <v>6.1611374407582939</v>
      </c>
      <c r="AP11" s="69">
        <f t="shared" si="3"/>
        <v>8.5585585585585591</v>
      </c>
      <c r="AQ11" s="69"/>
      <c r="AR11" s="69">
        <f t="shared" si="3"/>
        <v>5.6872037914691944</v>
      </c>
      <c r="AS11" s="69">
        <f t="shared" si="3"/>
        <v>9.0909090909090917</v>
      </c>
      <c r="AT11" s="69"/>
      <c r="AU11" s="69">
        <f t="shared" si="3"/>
        <v>6.8292682926829276</v>
      </c>
      <c r="AV11" s="69">
        <f t="shared" si="3"/>
        <v>7.4235807860262017</v>
      </c>
      <c r="AW11" s="69"/>
      <c r="AX11" s="69">
        <f t="shared" si="3"/>
        <v>6.9651741293532341</v>
      </c>
      <c r="AY11" s="69">
        <f t="shared" si="3"/>
        <v>7.3275862068965507</v>
      </c>
      <c r="AZ11" s="69"/>
      <c r="BA11" s="69">
        <f t="shared" si="3"/>
        <v>6.4377682403433472</v>
      </c>
      <c r="BB11" s="69">
        <f t="shared" si="3"/>
        <v>7.9207920792079207</v>
      </c>
      <c r="BC11" s="69"/>
      <c r="BD11" s="138">
        <v>6.3</v>
      </c>
      <c r="BE11" s="138">
        <v>8.43</v>
      </c>
      <c r="BF11" s="138"/>
      <c r="BG11" s="138">
        <v>6.7</v>
      </c>
      <c r="BH11" s="138">
        <v>7.4</v>
      </c>
      <c r="BI11" s="52"/>
      <c r="BJ11" s="25">
        <v>5.4</v>
      </c>
      <c r="BK11" s="25">
        <v>8.15</v>
      </c>
    </row>
    <row r="12" spans="1:63">
      <c r="A12" s="13" t="s">
        <v>100</v>
      </c>
      <c r="B12" s="70">
        <v>27</v>
      </c>
      <c r="C12" s="70">
        <v>19</v>
      </c>
      <c r="D12" s="70"/>
      <c r="E12" s="70">
        <v>40</v>
      </c>
      <c r="F12" s="70">
        <v>2</v>
      </c>
      <c r="G12" s="70"/>
      <c r="H12" s="70">
        <v>37</v>
      </c>
      <c r="I12" s="70">
        <v>5</v>
      </c>
      <c r="J12" s="70"/>
      <c r="K12" s="70">
        <v>32</v>
      </c>
      <c r="L12" s="70">
        <v>6</v>
      </c>
      <c r="M12" s="70"/>
      <c r="N12" s="70">
        <v>27</v>
      </c>
      <c r="O12" s="70">
        <v>8</v>
      </c>
      <c r="P12" s="70"/>
      <c r="Q12" s="70">
        <v>27</v>
      </c>
      <c r="R12" s="70">
        <v>8</v>
      </c>
      <c r="S12" s="70"/>
      <c r="T12" s="70">
        <v>24</v>
      </c>
      <c r="U12" s="70">
        <v>11</v>
      </c>
      <c r="V12" s="70"/>
      <c r="W12" s="70">
        <v>26</v>
      </c>
      <c r="X12" s="70">
        <v>8</v>
      </c>
      <c r="Y12" s="70"/>
      <c r="Z12" s="70">
        <v>23</v>
      </c>
      <c r="AA12" s="70">
        <v>11</v>
      </c>
      <c r="AB12" s="70"/>
      <c r="AC12" s="70">
        <v>23</v>
      </c>
      <c r="AD12" s="70">
        <v>11</v>
      </c>
      <c r="AE12" s="70"/>
      <c r="AF12" s="70">
        <v>21</v>
      </c>
      <c r="AG12" s="70">
        <v>11</v>
      </c>
      <c r="AH12" s="70"/>
      <c r="AI12" s="70">
        <v>16</v>
      </c>
      <c r="AJ12" s="70">
        <v>16</v>
      </c>
      <c r="AK12" s="70"/>
      <c r="AL12" s="70">
        <v>13</v>
      </c>
      <c r="AM12" s="70">
        <v>19</v>
      </c>
      <c r="AN12" s="70"/>
      <c r="AO12" s="70">
        <v>13</v>
      </c>
      <c r="AP12" s="70">
        <v>19</v>
      </c>
      <c r="AQ12" s="70"/>
      <c r="AR12" s="70">
        <v>12</v>
      </c>
      <c r="AS12" s="70">
        <v>20</v>
      </c>
      <c r="AT12" s="70"/>
      <c r="AU12" s="70">
        <v>14</v>
      </c>
      <c r="AV12" s="70">
        <v>17</v>
      </c>
      <c r="AW12" s="137"/>
      <c r="AX12" s="70">
        <v>14</v>
      </c>
      <c r="AY12" s="70">
        <v>17</v>
      </c>
      <c r="AZ12" s="137"/>
      <c r="BA12" s="70">
        <v>15</v>
      </c>
      <c r="BB12" s="70">
        <v>16</v>
      </c>
      <c r="BC12" s="70"/>
      <c r="BD12" s="70">
        <v>16</v>
      </c>
      <c r="BE12" s="70">
        <v>15</v>
      </c>
      <c r="BF12" s="70"/>
      <c r="BG12" s="156">
        <v>13</v>
      </c>
      <c r="BH12" s="156">
        <v>18</v>
      </c>
      <c r="BI12" s="25"/>
      <c r="BJ12" s="25">
        <v>11</v>
      </c>
      <c r="BK12" s="25">
        <v>19</v>
      </c>
    </row>
    <row r="13" spans="1:63">
      <c r="A13" s="13"/>
      <c r="B13" s="70"/>
      <c r="C13" s="70"/>
      <c r="D13" s="70"/>
      <c r="E13" s="70"/>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137"/>
      <c r="AX13" s="137"/>
      <c r="AY13" s="137"/>
      <c r="AZ13" s="137"/>
      <c r="BA13" s="137"/>
      <c r="BB13" s="137"/>
      <c r="BC13" s="137"/>
      <c r="BD13" s="137"/>
      <c r="BE13" s="137"/>
      <c r="BF13" s="137"/>
      <c r="BG13" s="137"/>
      <c r="BH13" s="137"/>
      <c r="BI13" s="25"/>
      <c r="BJ13" s="25"/>
      <c r="BK13" s="25"/>
    </row>
    <row r="14" spans="1:63">
      <c r="A14" s="13" t="s">
        <v>39</v>
      </c>
      <c r="B14" s="70"/>
      <c r="C14" s="70"/>
      <c r="D14" s="70"/>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137"/>
      <c r="AX14" s="137"/>
      <c r="AY14" s="137"/>
      <c r="AZ14" s="137"/>
      <c r="BA14" s="137"/>
      <c r="BB14" s="137"/>
      <c r="BC14" s="137"/>
      <c r="BD14" s="137"/>
      <c r="BE14" s="137"/>
      <c r="BF14" s="137"/>
      <c r="BG14" s="137"/>
      <c r="BH14" s="137"/>
      <c r="BI14" s="25"/>
      <c r="BJ14" s="25"/>
      <c r="BK14" s="25"/>
    </row>
    <row r="15" spans="1:63" s="100" customFormat="1">
      <c r="A15" s="51" t="s">
        <v>99</v>
      </c>
      <c r="B15" s="69">
        <f>(B16/B38)*100</f>
        <v>2.1739130434782608</v>
      </c>
      <c r="C15" s="69">
        <f t="shared" ref="C15:L15" si="4">(C16/C38)*100</f>
        <v>11.428571428571429</v>
      </c>
      <c r="D15" s="69"/>
      <c r="E15" s="69">
        <f t="shared" si="4"/>
        <v>3.9156626506024099</v>
      </c>
      <c r="F15" s="69">
        <f t="shared" si="4"/>
        <v>17.582417582417584</v>
      </c>
      <c r="G15" s="69"/>
      <c r="H15" s="69">
        <f t="shared" si="4"/>
        <v>4.1825095057034218</v>
      </c>
      <c r="I15" s="69">
        <f t="shared" si="4"/>
        <v>9.9415204678362574</v>
      </c>
      <c r="J15" s="69"/>
      <c r="K15" s="69">
        <f t="shared" si="4"/>
        <v>5.343511450381679</v>
      </c>
      <c r="L15" s="69">
        <f t="shared" si="4"/>
        <v>8.0459770114942533</v>
      </c>
      <c r="M15" s="69"/>
      <c r="N15" s="69">
        <f t="shared" ref="N15:BB15" si="5">(N16/N38)*100</f>
        <v>6.25</v>
      </c>
      <c r="O15" s="69">
        <f t="shared" si="5"/>
        <v>5.2083333333333339</v>
      </c>
      <c r="P15" s="69"/>
      <c r="Q15" s="69">
        <f t="shared" si="5"/>
        <v>6.5217391304347823</v>
      </c>
      <c r="R15" s="69">
        <f t="shared" si="5"/>
        <v>4.4585987261146496</v>
      </c>
      <c r="S15" s="69"/>
      <c r="T15" s="69">
        <f t="shared" si="5"/>
        <v>6.5843621399176957</v>
      </c>
      <c r="U15" s="69">
        <f t="shared" si="5"/>
        <v>4.6875</v>
      </c>
      <c r="V15" s="69"/>
      <c r="W15" s="69">
        <f t="shared" si="5"/>
        <v>5.9701492537313428</v>
      </c>
      <c r="X15" s="69">
        <f t="shared" si="5"/>
        <v>4.7904191616766472</v>
      </c>
      <c r="Y15" s="69"/>
      <c r="Z15" s="69">
        <f t="shared" si="5"/>
        <v>5.4054054054054053</v>
      </c>
      <c r="AA15" s="69">
        <f t="shared" si="5"/>
        <v>5.7471264367816088</v>
      </c>
      <c r="AB15" s="69"/>
      <c r="AC15" s="69">
        <f t="shared" si="5"/>
        <v>5.9925093632958806</v>
      </c>
      <c r="AD15" s="69">
        <f t="shared" si="5"/>
        <v>4.1916167664670656</v>
      </c>
      <c r="AE15" s="69"/>
      <c r="AF15" s="69">
        <f t="shared" si="5"/>
        <v>5.4263565891472867</v>
      </c>
      <c r="AG15" s="69">
        <f t="shared" si="5"/>
        <v>4.5454545454545459</v>
      </c>
      <c r="AH15" s="69"/>
      <c r="AI15" s="69">
        <f t="shared" si="5"/>
        <v>6.8627450980392162</v>
      </c>
      <c r="AJ15" s="69">
        <f t="shared" si="5"/>
        <v>3.4782608695652173</v>
      </c>
      <c r="AK15" s="69"/>
      <c r="AL15" s="69">
        <f t="shared" si="5"/>
        <v>8.695652173913043</v>
      </c>
      <c r="AM15" s="69">
        <f t="shared" si="5"/>
        <v>1.7621145374449341</v>
      </c>
      <c r="AN15" s="69"/>
      <c r="AO15" s="69">
        <f t="shared" si="5"/>
        <v>8.5308056872037916</v>
      </c>
      <c r="AP15" s="69">
        <f t="shared" si="5"/>
        <v>1.8018018018018018</v>
      </c>
      <c r="AQ15" s="69"/>
      <c r="AR15" s="69">
        <f t="shared" si="5"/>
        <v>8.0568720379146921</v>
      </c>
      <c r="AS15" s="69">
        <f t="shared" si="5"/>
        <v>2.2727272727272729</v>
      </c>
      <c r="AT15" s="69"/>
      <c r="AU15" s="69">
        <f t="shared" si="5"/>
        <v>7.8048780487804876</v>
      </c>
      <c r="AV15" s="69">
        <f t="shared" si="5"/>
        <v>2.1834061135371177</v>
      </c>
      <c r="AW15" s="69"/>
      <c r="AX15" s="69">
        <f t="shared" si="5"/>
        <v>7.9601990049751246</v>
      </c>
      <c r="AY15" s="69">
        <f t="shared" si="5"/>
        <v>2.1551724137931036</v>
      </c>
      <c r="AZ15" s="69"/>
      <c r="BA15" s="69">
        <f t="shared" si="5"/>
        <v>9.0128755364806867</v>
      </c>
      <c r="BB15" s="69">
        <f t="shared" si="5"/>
        <v>0.49504950495049505</v>
      </c>
      <c r="BC15" s="69"/>
      <c r="BD15" s="138">
        <v>8.6</v>
      </c>
      <c r="BE15" s="138">
        <v>0</v>
      </c>
      <c r="BF15" s="138"/>
      <c r="BG15" s="138">
        <v>10.4</v>
      </c>
      <c r="BH15" s="138">
        <v>0.8</v>
      </c>
      <c r="BI15" s="52"/>
      <c r="BJ15" s="25">
        <v>10.4</v>
      </c>
      <c r="BK15" s="25">
        <v>0</v>
      </c>
    </row>
    <row r="16" spans="1:63">
      <c r="A16" s="13" t="s">
        <v>100</v>
      </c>
      <c r="B16" s="70">
        <v>4</v>
      </c>
      <c r="C16" s="70">
        <v>28</v>
      </c>
      <c r="D16" s="70"/>
      <c r="E16" s="70">
        <v>13</v>
      </c>
      <c r="F16" s="70">
        <v>16</v>
      </c>
      <c r="G16" s="70"/>
      <c r="H16" s="70">
        <v>11</v>
      </c>
      <c r="I16" s="70">
        <v>17</v>
      </c>
      <c r="J16" s="70"/>
      <c r="K16" s="70">
        <v>14</v>
      </c>
      <c r="L16" s="70">
        <v>14</v>
      </c>
      <c r="M16" s="70"/>
      <c r="N16" s="70">
        <v>15</v>
      </c>
      <c r="O16" s="70">
        <v>10</v>
      </c>
      <c r="P16" s="70"/>
      <c r="Q16" s="70">
        <v>18</v>
      </c>
      <c r="R16" s="70">
        <v>7</v>
      </c>
      <c r="S16" s="70"/>
      <c r="T16" s="70">
        <v>16</v>
      </c>
      <c r="U16" s="70">
        <v>9</v>
      </c>
      <c r="V16" s="70"/>
      <c r="W16" s="137">
        <v>16</v>
      </c>
      <c r="X16" s="137">
        <v>8</v>
      </c>
      <c r="Y16" s="70"/>
      <c r="Z16" s="70">
        <v>14</v>
      </c>
      <c r="AA16" s="70">
        <v>10</v>
      </c>
      <c r="AB16" s="70"/>
      <c r="AC16" s="70">
        <v>16</v>
      </c>
      <c r="AD16" s="70">
        <v>7</v>
      </c>
      <c r="AE16" s="70"/>
      <c r="AF16" s="70">
        <v>14</v>
      </c>
      <c r="AG16" s="70">
        <v>8</v>
      </c>
      <c r="AH16" s="70"/>
      <c r="AI16" s="70">
        <v>14</v>
      </c>
      <c r="AJ16" s="70">
        <v>8</v>
      </c>
      <c r="AK16" s="70"/>
      <c r="AL16" s="70">
        <v>18</v>
      </c>
      <c r="AM16" s="70">
        <v>4</v>
      </c>
      <c r="AN16" s="70"/>
      <c r="AO16" s="70">
        <v>18</v>
      </c>
      <c r="AP16" s="70">
        <v>4</v>
      </c>
      <c r="AQ16" s="70"/>
      <c r="AR16" s="70">
        <v>17</v>
      </c>
      <c r="AS16" s="70">
        <v>5</v>
      </c>
      <c r="AT16" s="70"/>
      <c r="AU16" s="70">
        <v>16</v>
      </c>
      <c r="AV16" s="70">
        <v>5</v>
      </c>
      <c r="AW16" s="137"/>
      <c r="AX16" s="70">
        <v>16</v>
      </c>
      <c r="AY16" s="70">
        <v>5</v>
      </c>
      <c r="AZ16" s="137"/>
      <c r="BA16" s="70">
        <v>21</v>
      </c>
      <c r="BB16" s="70">
        <v>1</v>
      </c>
      <c r="BC16" s="70"/>
      <c r="BD16" s="70">
        <v>22</v>
      </c>
      <c r="BE16" s="70">
        <v>0</v>
      </c>
      <c r="BF16" s="70"/>
      <c r="BG16" s="156">
        <v>20</v>
      </c>
      <c r="BH16" s="156">
        <v>2</v>
      </c>
      <c r="BI16" s="25"/>
      <c r="BJ16" s="25">
        <v>21</v>
      </c>
      <c r="BK16" s="25">
        <v>0</v>
      </c>
    </row>
    <row r="17" spans="1:63">
      <c r="A17" s="13"/>
      <c r="B17" s="70"/>
      <c r="C17" s="70"/>
      <c r="D17" s="70"/>
      <c r="E17" s="70"/>
      <c r="F17" s="70"/>
      <c r="G17" s="70"/>
      <c r="H17" s="70"/>
      <c r="I17" s="70"/>
      <c r="J17" s="70"/>
      <c r="K17" s="70"/>
      <c r="L17" s="70"/>
      <c r="M17" s="70"/>
      <c r="N17" s="70"/>
      <c r="O17" s="70"/>
      <c r="P17" s="70"/>
      <c r="Q17" s="70"/>
      <c r="R17" s="70"/>
      <c r="S17" s="70"/>
      <c r="T17" s="70"/>
      <c r="U17" s="70"/>
      <c r="V17" s="70"/>
      <c r="W17" s="137"/>
      <c r="X17" s="137"/>
      <c r="Y17" s="70"/>
      <c r="Z17" s="70"/>
      <c r="AA17" s="70"/>
      <c r="AB17" s="70"/>
      <c r="AC17" s="70"/>
      <c r="AD17" s="70"/>
      <c r="AE17" s="70"/>
      <c r="AF17" s="70"/>
      <c r="AG17" s="70"/>
      <c r="AH17" s="70"/>
      <c r="AI17" s="70"/>
      <c r="AJ17" s="70"/>
      <c r="AK17" s="70"/>
      <c r="AL17" s="70"/>
      <c r="AM17" s="70"/>
      <c r="AN17" s="70"/>
      <c r="AO17" s="70"/>
      <c r="AP17" s="70"/>
      <c r="AQ17" s="70"/>
      <c r="AR17" s="70"/>
      <c r="AS17" s="70"/>
      <c r="AT17" s="70"/>
      <c r="AU17" s="70"/>
      <c r="AV17" s="70"/>
      <c r="AW17" s="137"/>
      <c r="AX17" s="137"/>
      <c r="AY17" s="137"/>
      <c r="AZ17" s="137"/>
      <c r="BA17" s="137"/>
      <c r="BB17" s="137"/>
      <c r="BC17" s="137"/>
      <c r="BD17" s="137"/>
      <c r="BE17" s="137"/>
      <c r="BF17" s="137"/>
      <c r="BG17" s="137"/>
      <c r="BH17" s="137"/>
      <c r="BI17" s="25"/>
      <c r="BJ17" s="25"/>
      <c r="BK17" s="25"/>
    </row>
    <row r="18" spans="1:63">
      <c r="A18" s="13" t="s">
        <v>46</v>
      </c>
      <c r="B18" s="70"/>
      <c r="C18" s="70"/>
      <c r="D18" s="70"/>
      <c r="E18" s="70"/>
      <c r="F18" s="70"/>
      <c r="G18" s="70"/>
      <c r="H18" s="70"/>
      <c r="I18" s="70"/>
      <c r="J18" s="70"/>
      <c r="K18" s="70"/>
      <c r="L18" s="70"/>
      <c r="M18" s="70"/>
      <c r="N18" s="70"/>
      <c r="O18" s="70"/>
      <c r="P18" s="70"/>
      <c r="Q18" s="70"/>
      <c r="R18" s="70"/>
      <c r="S18" s="70"/>
      <c r="T18" s="70"/>
      <c r="U18" s="70"/>
      <c r="V18" s="70"/>
      <c r="W18" s="137"/>
      <c r="X18" s="137"/>
      <c r="Y18" s="70"/>
      <c r="Z18" s="70"/>
      <c r="AA18" s="70"/>
      <c r="AB18" s="70"/>
      <c r="AC18" s="70"/>
      <c r="AD18" s="70"/>
      <c r="AE18" s="70"/>
      <c r="AF18" s="70"/>
      <c r="AG18" s="70"/>
      <c r="AH18" s="70"/>
      <c r="AI18" s="70"/>
      <c r="AJ18" s="70"/>
      <c r="AK18" s="70"/>
      <c r="AL18" s="70"/>
      <c r="AM18" s="70"/>
      <c r="AN18" s="70"/>
      <c r="AO18" s="70"/>
      <c r="AP18" s="70"/>
      <c r="AQ18" s="70"/>
      <c r="AR18" s="70"/>
      <c r="AS18" s="70"/>
      <c r="AT18" s="70"/>
      <c r="AU18" s="70"/>
      <c r="AV18" s="70"/>
      <c r="AW18" s="137"/>
      <c r="AX18" s="137"/>
      <c r="AY18" s="137"/>
      <c r="AZ18" s="137"/>
      <c r="BA18" s="137"/>
      <c r="BB18" s="137"/>
      <c r="BC18" s="137"/>
      <c r="BD18" s="137"/>
      <c r="BE18" s="137"/>
      <c r="BF18" s="137"/>
      <c r="BG18" s="137"/>
      <c r="BH18" s="137"/>
      <c r="BI18" s="25"/>
      <c r="BJ18" s="25"/>
      <c r="BK18" s="25"/>
    </row>
    <row r="19" spans="1:63" s="100" customFormat="1">
      <c r="A19" s="51" t="s">
        <v>99</v>
      </c>
      <c r="B19" s="69">
        <f>(B20/B38)*100</f>
        <v>13.043478260869565</v>
      </c>
      <c r="C19" s="69">
        <f t="shared" ref="C19:L19" si="6">(C20/C38)*100</f>
        <v>26.938775510204081</v>
      </c>
      <c r="D19" s="69"/>
      <c r="E19" s="69">
        <f t="shared" si="6"/>
        <v>19.277108433734941</v>
      </c>
      <c r="F19" s="69">
        <f t="shared" si="6"/>
        <v>32.967032967032964</v>
      </c>
      <c r="G19" s="69"/>
      <c r="H19" s="69">
        <f t="shared" si="6"/>
        <v>17.110266159695815</v>
      </c>
      <c r="I19" s="69">
        <f t="shared" si="6"/>
        <v>27.485380116959064</v>
      </c>
      <c r="J19" s="69"/>
      <c r="K19" s="69">
        <f t="shared" si="6"/>
        <v>16.412213740458014</v>
      </c>
      <c r="L19" s="69">
        <f t="shared" si="6"/>
        <v>25.862068965517242</v>
      </c>
      <c r="M19" s="69"/>
      <c r="N19" s="69">
        <f t="shared" ref="N19:BB19" si="7">(N20/N38)*100</f>
        <v>17.916666666666668</v>
      </c>
      <c r="O19" s="69">
        <f t="shared" si="7"/>
        <v>19.270833333333336</v>
      </c>
      <c r="P19" s="69"/>
      <c r="Q19" s="69">
        <f t="shared" si="7"/>
        <v>18.478260869565215</v>
      </c>
      <c r="R19" s="69">
        <f t="shared" si="7"/>
        <v>18.471337579617835</v>
      </c>
      <c r="S19" s="69"/>
      <c r="T19" s="69">
        <f t="shared" si="7"/>
        <v>17.695473251028808</v>
      </c>
      <c r="U19" s="69">
        <f t="shared" si="7"/>
        <v>19.270833333333336</v>
      </c>
      <c r="V19" s="69"/>
      <c r="W19" s="69">
        <f t="shared" si="7"/>
        <v>16.044776119402986</v>
      </c>
      <c r="X19" s="69">
        <f t="shared" si="7"/>
        <v>17.365269461077844</v>
      </c>
      <c r="Y19" s="69"/>
      <c r="Z19" s="69">
        <f t="shared" si="7"/>
        <v>16.216216216216218</v>
      </c>
      <c r="AA19" s="69">
        <f t="shared" si="7"/>
        <v>17.241379310344829</v>
      </c>
      <c r="AB19" s="69"/>
      <c r="AC19" s="69">
        <f t="shared" si="7"/>
        <v>15.355805243445692</v>
      </c>
      <c r="AD19" s="69">
        <f t="shared" si="7"/>
        <v>18.562874251497004</v>
      </c>
      <c r="AE19" s="69"/>
      <c r="AF19" s="69">
        <f t="shared" si="7"/>
        <v>13.953488372093023</v>
      </c>
      <c r="AG19" s="69">
        <f t="shared" si="7"/>
        <v>17.045454545454543</v>
      </c>
      <c r="AH19" s="69"/>
      <c r="AI19" s="69">
        <f t="shared" si="7"/>
        <v>16.176470588235293</v>
      </c>
      <c r="AJ19" s="69">
        <f t="shared" si="7"/>
        <v>14.347826086956522</v>
      </c>
      <c r="AK19" s="69"/>
      <c r="AL19" s="69">
        <f t="shared" si="7"/>
        <v>16.908212560386474</v>
      </c>
      <c r="AM19" s="69">
        <f t="shared" si="7"/>
        <v>13.656387665198238</v>
      </c>
      <c r="AN19" s="69"/>
      <c r="AO19" s="69">
        <f t="shared" si="7"/>
        <v>17.061611374407583</v>
      </c>
      <c r="AP19" s="69">
        <f t="shared" si="7"/>
        <v>13.513513513513514</v>
      </c>
      <c r="AQ19" s="69"/>
      <c r="AR19" s="69">
        <f t="shared" si="7"/>
        <v>17.061611374407583</v>
      </c>
      <c r="AS19" s="69">
        <f t="shared" si="7"/>
        <v>13.636363636363635</v>
      </c>
      <c r="AT19" s="69"/>
      <c r="AU19" s="69">
        <f t="shared" si="7"/>
        <v>16.097560975609756</v>
      </c>
      <c r="AV19" s="69">
        <f t="shared" si="7"/>
        <v>12.663755458515283</v>
      </c>
      <c r="AW19" s="69"/>
      <c r="AX19" s="69">
        <f t="shared" si="7"/>
        <v>16.915422885572141</v>
      </c>
      <c r="AY19" s="69">
        <f t="shared" si="7"/>
        <v>12.068965517241379</v>
      </c>
      <c r="AZ19" s="69"/>
      <c r="BA19" s="69">
        <f t="shared" si="7"/>
        <v>17.596566523605151</v>
      </c>
      <c r="BB19" s="69">
        <f t="shared" si="7"/>
        <v>10.396039603960396</v>
      </c>
      <c r="BC19" s="69"/>
      <c r="BD19" s="138">
        <v>18</v>
      </c>
      <c r="BE19" s="138">
        <v>9</v>
      </c>
      <c r="BF19" s="138"/>
      <c r="BG19" s="138">
        <v>18.7</v>
      </c>
      <c r="BH19" s="138">
        <v>10.7</v>
      </c>
      <c r="BI19" s="52"/>
      <c r="BJ19" s="25">
        <v>17.3</v>
      </c>
      <c r="BK19" s="25">
        <v>9.9</v>
      </c>
    </row>
    <row r="20" spans="1:63">
      <c r="A20" s="13" t="s">
        <v>100</v>
      </c>
      <c r="B20" s="70">
        <v>24</v>
      </c>
      <c r="C20" s="70">
        <v>66</v>
      </c>
      <c r="D20" s="70"/>
      <c r="E20" s="70">
        <v>64</v>
      </c>
      <c r="F20" s="70">
        <v>30</v>
      </c>
      <c r="G20" s="70"/>
      <c r="H20" s="70">
        <v>45</v>
      </c>
      <c r="I20" s="70">
        <v>47</v>
      </c>
      <c r="J20" s="70"/>
      <c r="K20" s="70">
        <v>43</v>
      </c>
      <c r="L20" s="70">
        <v>45</v>
      </c>
      <c r="M20" s="70"/>
      <c r="N20" s="70">
        <v>43</v>
      </c>
      <c r="O20" s="70">
        <v>37</v>
      </c>
      <c r="P20" s="70"/>
      <c r="Q20" s="70">
        <v>51</v>
      </c>
      <c r="R20" s="70">
        <v>29</v>
      </c>
      <c r="S20" s="70"/>
      <c r="T20" s="70">
        <v>43</v>
      </c>
      <c r="U20" s="70">
        <v>37</v>
      </c>
      <c r="V20" s="70"/>
      <c r="W20" s="70">
        <v>43</v>
      </c>
      <c r="X20" s="70">
        <v>29</v>
      </c>
      <c r="Y20" s="70"/>
      <c r="Z20" s="70">
        <v>42</v>
      </c>
      <c r="AA20" s="70">
        <v>30</v>
      </c>
      <c r="AB20" s="70"/>
      <c r="AC20" s="70">
        <v>41</v>
      </c>
      <c r="AD20" s="70">
        <v>31</v>
      </c>
      <c r="AE20" s="70"/>
      <c r="AF20" s="70">
        <v>36</v>
      </c>
      <c r="AG20" s="70">
        <v>30</v>
      </c>
      <c r="AH20" s="70"/>
      <c r="AI20" s="70">
        <v>33</v>
      </c>
      <c r="AJ20" s="70">
        <v>33</v>
      </c>
      <c r="AK20" s="70"/>
      <c r="AL20" s="70">
        <v>35</v>
      </c>
      <c r="AM20" s="70">
        <v>31</v>
      </c>
      <c r="AN20" s="70"/>
      <c r="AO20" s="70">
        <v>36</v>
      </c>
      <c r="AP20" s="70">
        <v>30</v>
      </c>
      <c r="AQ20" s="70"/>
      <c r="AR20" s="70">
        <v>36</v>
      </c>
      <c r="AS20" s="70">
        <v>30</v>
      </c>
      <c r="AT20" s="70"/>
      <c r="AU20" s="70">
        <v>33</v>
      </c>
      <c r="AV20" s="70">
        <v>29</v>
      </c>
      <c r="AW20" s="137"/>
      <c r="AX20" s="70">
        <v>34</v>
      </c>
      <c r="AY20" s="70">
        <v>28</v>
      </c>
      <c r="AZ20" s="137"/>
      <c r="BA20" s="70">
        <v>41</v>
      </c>
      <c r="BB20" s="70">
        <v>21</v>
      </c>
      <c r="BC20" s="70"/>
      <c r="BD20" s="70">
        <v>46</v>
      </c>
      <c r="BE20" s="70">
        <v>16</v>
      </c>
      <c r="BF20" s="137"/>
      <c r="BG20" s="156">
        <v>36</v>
      </c>
      <c r="BH20" s="156">
        <v>26</v>
      </c>
      <c r="BI20" s="25"/>
      <c r="BJ20" s="25">
        <v>35</v>
      </c>
      <c r="BK20" s="25">
        <v>23</v>
      </c>
    </row>
    <row r="21" spans="1:63">
      <c r="A21" s="13"/>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137"/>
      <c r="AX21" s="137"/>
      <c r="AY21" s="137"/>
      <c r="AZ21" s="137"/>
      <c r="BA21" s="137"/>
      <c r="BB21" s="137"/>
      <c r="BC21" s="137"/>
      <c r="BD21" s="137"/>
      <c r="BE21" s="137"/>
      <c r="BF21" s="137"/>
      <c r="BG21" s="137"/>
      <c r="BH21" s="137"/>
      <c r="BI21" s="25"/>
      <c r="BJ21" s="25"/>
      <c r="BK21" s="25"/>
    </row>
    <row r="22" spans="1:63">
      <c r="A22" s="13" t="s">
        <v>51</v>
      </c>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70"/>
      <c r="AS22" s="70"/>
      <c r="AT22" s="70"/>
      <c r="AU22" s="70"/>
      <c r="AV22" s="70"/>
      <c r="AW22" s="137"/>
      <c r="AX22" s="137"/>
      <c r="AY22" s="137"/>
      <c r="AZ22" s="137"/>
      <c r="BA22" s="137"/>
      <c r="BB22" s="137"/>
      <c r="BC22" s="137"/>
      <c r="BD22" s="137"/>
      <c r="BE22" s="137"/>
      <c r="BF22" s="137"/>
      <c r="BG22" s="137"/>
      <c r="BH22" s="137"/>
      <c r="BI22" s="25"/>
      <c r="BJ22" s="25"/>
      <c r="BK22" s="25"/>
    </row>
    <row r="23" spans="1:63" s="100" customFormat="1">
      <c r="A23" s="51" t="s">
        <v>99</v>
      </c>
      <c r="B23" s="69">
        <f>(B24/B38)*100</f>
        <v>7.608695652173914</v>
      </c>
      <c r="C23" s="69">
        <f t="shared" ref="C23:L23" si="8">(C24/C38)*100</f>
        <v>28.163265306122447</v>
      </c>
      <c r="D23" s="69"/>
      <c r="E23" s="69">
        <f t="shared" si="8"/>
        <v>19.578313253012048</v>
      </c>
      <c r="F23" s="69">
        <f t="shared" si="8"/>
        <v>19.780219780219781</v>
      </c>
      <c r="G23" s="69"/>
      <c r="H23" s="69">
        <f t="shared" si="8"/>
        <v>14.448669201520911</v>
      </c>
      <c r="I23" s="69">
        <f t="shared" si="8"/>
        <v>28.654970760233915</v>
      </c>
      <c r="J23" s="69"/>
      <c r="K23" s="69">
        <f t="shared" si="8"/>
        <v>13.358778625954198</v>
      </c>
      <c r="L23" s="69">
        <f t="shared" si="8"/>
        <v>29.310344827586203</v>
      </c>
      <c r="M23" s="69"/>
      <c r="N23" s="69">
        <f t="shared" ref="N23:BB23" si="9">(N24/N38)*100</f>
        <v>13.333333333333334</v>
      </c>
      <c r="O23" s="69">
        <f t="shared" si="9"/>
        <v>27.604166666666668</v>
      </c>
      <c r="P23" s="69"/>
      <c r="Q23" s="69">
        <f t="shared" si="9"/>
        <v>17.028985507246379</v>
      </c>
      <c r="R23" s="69">
        <f t="shared" si="9"/>
        <v>24.203821656050955</v>
      </c>
      <c r="S23" s="69"/>
      <c r="T23" s="69">
        <f t="shared" si="9"/>
        <v>17.695473251028808</v>
      </c>
      <c r="U23" s="69">
        <f t="shared" si="9"/>
        <v>22.395833333333336</v>
      </c>
      <c r="V23" s="69"/>
      <c r="W23" s="69">
        <f t="shared" si="9"/>
        <v>16.417910447761194</v>
      </c>
      <c r="X23" s="69">
        <f t="shared" si="9"/>
        <v>21.556886227544911</v>
      </c>
      <c r="Y23" s="69"/>
      <c r="Z23" s="69">
        <f t="shared" si="9"/>
        <v>18.146718146718147</v>
      </c>
      <c r="AA23" s="69">
        <f t="shared" si="9"/>
        <v>18.390804597701148</v>
      </c>
      <c r="AB23" s="69"/>
      <c r="AC23" s="69">
        <f t="shared" si="9"/>
        <v>18.352059925093634</v>
      </c>
      <c r="AD23" s="69">
        <f t="shared" si="9"/>
        <v>18.562874251497004</v>
      </c>
      <c r="AE23" s="69"/>
      <c r="AF23" s="69">
        <f t="shared" si="9"/>
        <v>16.666666666666664</v>
      </c>
      <c r="AG23" s="69">
        <f t="shared" si="9"/>
        <v>17.613636363636363</v>
      </c>
      <c r="AH23" s="69"/>
      <c r="AI23" s="69">
        <f t="shared" si="9"/>
        <v>15.686274509803921</v>
      </c>
      <c r="AJ23" s="69">
        <f t="shared" si="9"/>
        <v>18.260869565217391</v>
      </c>
      <c r="AK23" s="69"/>
      <c r="AL23" s="69">
        <f t="shared" si="9"/>
        <v>17.874396135265698</v>
      </c>
      <c r="AM23" s="69">
        <f t="shared" si="9"/>
        <v>16.299559471365637</v>
      </c>
      <c r="AN23" s="69"/>
      <c r="AO23" s="69">
        <f t="shared" si="9"/>
        <v>17.535545023696685</v>
      </c>
      <c r="AP23" s="69">
        <f t="shared" si="9"/>
        <v>16.666666666666664</v>
      </c>
      <c r="AQ23" s="69"/>
      <c r="AR23" s="69">
        <f t="shared" si="9"/>
        <v>17.535545023696685</v>
      </c>
      <c r="AS23" s="69">
        <f t="shared" si="9"/>
        <v>16.818181818181817</v>
      </c>
      <c r="AT23" s="69"/>
      <c r="AU23" s="69">
        <f t="shared" si="9"/>
        <v>13.658536585365855</v>
      </c>
      <c r="AV23" s="69">
        <f t="shared" si="9"/>
        <v>17.903930131004365</v>
      </c>
      <c r="AW23" s="69"/>
      <c r="AX23" s="69">
        <f t="shared" si="9"/>
        <v>13.930348258706468</v>
      </c>
      <c r="AY23" s="69">
        <f t="shared" si="9"/>
        <v>17.672413793103448</v>
      </c>
      <c r="AZ23" s="69"/>
      <c r="BA23" s="69">
        <f t="shared" si="9"/>
        <v>14.163090128755366</v>
      </c>
      <c r="BB23" s="69">
        <f t="shared" si="9"/>
        <v>17.82178217821782</v>
      </c>
      <c r="BC23" s="69"/>
      <c r="BD23" s="138">
        <v>15.2</v>
      </c>
      <c r="BE23" s="138">
        <v>9</v>
      </c>
      <c r="BF23" s="138"/>
      <c r="BG23" s="138">
        <v>15.2</v>
      </c>
      <c r="BH23" s="138">
        <v>16.3</v>
      </c>
      <c r="BI23" s="52"/>
      <c r="BJ23" s="25">
        <v>12.4</v>
      </c>
      <c r="BK23" s="25">
        <v>17.2</v>
      </c>
    </row>
    <row r="24" spans="1:63">
      <c r="A24" s="13" t="s">
        <v>100</v>
      </c>
      <c r="B24" s="70">
        <v>14</v>
      </c>
      <c r="C24" s="70">
        <v>69</v>
      </c>
      <c r="D24" s="70"/>
      <c r="E24" s="70">
        <v>65</v>
      </c>
      <c r="F24" s="70">
        <v>18</v>
      </c>
      <c r="G24" s="70"/>
      <c r="H24" s="70">
        <v>38</v>
      </c>
      <c r="I24" s="70">
        <v>49</v>
      </c>
      <c r="J24" s="70"/>
      <c r="K24" s="70">
        <v>35</v>
      </c>
      <c r="L24" s="70">
        <v>51</v>
      </c>
      <c r="M24" s="70"/>
      <c r="N24" s="70">
        <v>32</v>
      </c>
      <c r="O24" s="70">
        <v>53</v>
      </c>
      <c r="P24" s="70"/>
      <c r="Q24" s="70">
        <v>47</v>
      </c>
      <c r="R24" s="70">
        <v>38</v>
      </c>
      <c r="S24" s="70"/>
      <c r="T24" s="70">
        <v>43</v>
      </c>
      <c r="U24" s="70">
        <v>43</v>
      </c>
      <c r="V24" s="70"/>
      <c r="W24" s="70">
        <v>44</v>
      </c>
      <c r="X24" s="70">
        <v>36</v>
      </c>
      <c r="Y24" s="70"/>
      <c r="Z24" s="70">
        <v>47</v>
      </c>
      <c r="AA24" s="70">
        <v>32</v>
      </c>
      <c r="AB24" s="70"/>
      <c r="AC24" s="70">
        <v>49</v>
      </c>
      <c r="AD24" s="70">
        <v>31</v>
      </c>
      <c r="AE24" s="70"/>
      <c r="AF24" s="70">
        <v>43</v>
      </c>
      <c r="AG24" s="70">
        <v>31</v>
      </c>
      <c r="AH24" s="70"/>
      <c r="AI24" s="70">
        <v>32</v>
      </c>
      <c r="AJ24" s="70">
        <v>42</v>
      </c>
      <c r="AK24" s="70"/>
      <c r="AL24" s="70">
        <v>37</v>
      </c>
      <c r="AM24" s="70">
        <v>37</v>
      </c>
      <c r="AN24" s="70"/>
      <c r="AO24" s="70">
        <v>37</v>
      </c>
      <c r="AP24" s="70">
        <v>37</v>
      </c>
      <c r="AQ24" s="70"/>
      <c r="AR24" s="70">
        <v>37</v>
      </c>
      <c r="AS24" s="70">
        <v>37</v>
      </c>
      <c r="AT24" s="70"/>
      <c r="AU24" s="70">
        <v>28</v>
      </c>
      <c r="AV24" s="70">
        <v>41</v>
      </c>
      <c r="AW24" s="137"/>
      <c r="AX24" s="70">
        <v>28</v>
      </c>
      <c r="AY24" s="70">
        <v>41</v>
      </c>
      <c r="AZ24" s="137"/>
      <c r="BA24" s="70">
        <v>33</v>
      </c>
      <c r="BB24" s="70">
        <v>36</v>
      </c>
      <c r="BC24" s="70"/>
      <c r="BD24" s="70">
        <v>39</v>
      </c>
      <c r="BE24" s="70">
        <v>16</v>
      </c>
      <c r="BF24" s="70"/>
      <c r="BG24" s="156">
        <v>39</v>
      </c>
      <c r="BH24" s="156">
        <v>29</v>
      </c>
      <c r="BI24" s="25"/>
      <c r="BJ24" s="25">
        <v>25</v>
      </c>
      <c r="BK24" s="25">
        <v>40</v>
      </c>
    </row>
    <row r="25" spans="1:63">
      <c r="A25" s="13"/>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70"/>
      <c r="AS25" s="70"/>
      <c r="AT25" s="70"/>
      <c r="AU25" s="70"/>
      <c r="AV25" s="70"/>
      <c r="AW25" s="137"/>
      <c r="AX25" s="137"/>
      <c r="AY25" s="137"/>
      <c r="AZ25" s="137"/>
      <c r="BA25" s="137"/>
      <c r="BB25" s="137"/>
      <c r="BC25" s="137"/>
      <c r="BD25" s="137"/>
      <c r="BE25" s="137"/>
      <c r="BF25" s="137"/>
      <c r="BG25" s="137"/>
      <c r="BH25" s="137"/>
      <c r="BI25" s="25"/>
      <c r="BJ25" s="25"/>
      <c r="BK25" s="25"/>
    </row>
    <row r="26" spans="1:63">
      <c r="A26" s="13" t="s">
        <v>57</v>
      </c>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137"/>
      <c r="AX26" s="137"/>
      <c r="AY26" s="137"/>
      <c r="AZ26" s="137"/>
      <c r="BA26" s="137"/>
      <c r="BB26" s="137"/>
      <c r="BC26" s="137"/>
      <c r="BD26" s="137"/>
      <c r="BE26" s="137"/>
      <c r="BF26" s="137"/>
      <c r="BG26" s="137"/>
      <c r="BH26" s="137"/>
      <c r="BI26" s="25"/>
      <c r="BJ26" s="25"/>
      <c r="BK26" s="25"/>
    </row>
    <row r="27" spans="1:63" s="100" customFormat="1">
      <c r="A27" s="51" t="s">
        <v>99</v>
      </c>
      <c r="B27" s="69">
        <f>(B28/B38)*100</f>
        <v>3.2608695652173911</v>
      </c>
      <c r="C27" s="69">
        <f t="shared" ref="C27:L27" si="10">(C28/C38)*100</f>
        <v>13.469387755102041</v>
      </c>
      <c r="D27" s="69"/>
      <c r="E27" s="69">
        <f t="shared" si="10"/>
        <v>3.9156626506024099</v>
      </c>
      <c r="F27" s="69">
        <f t="shared" si="10"/>
        <v>17.582417582417584</v>
      </c>
      <c r="G27" s="69"/>
      <c r="H27" s="69">
        <f t="shared" si="10"/>
        <v>1.9011406844106464</v>
      </c>
      <c r="I27" s="69">
        <f t="shared" si="10"/>
        <v>15.204678362573098</v>
      </c>
      <c r="J27" s="69"/>
      <c r="K27" s="69">
        <f t="shared" si="10"/>
        <v>2.2900763358778624</v>
      </c>
      <c r="L27" s="69">
        <f t="shared" si="10"/>
        <v>14.367816091954023</v>
      </c>
      <c r="M27" s="69"/>
      <c r="N27" s="69">
        <f t="shared" ref="N27:BB27" si="11">(N28/N38)*100</f>
        <v>3.75</v>
      </c>
      <c r="O27" s="69">
        <f t="shared" si="11"/>
        <v>8.3333333333333321</v>
      </c>
      <c r="P27" s="69"/>
      <c r="Q27" s="69">
        <f t="shared" si="11"/>
        <v>3.6231884057971016</v>
      </c>
      <c r="R27" s="69">
        <f t="shared" si="11"/>
        <v>9.5541401273885356</v>
      </c>
      <c r="S27" s="69"/>
      <c r="T27" s="69">
        <f t="shared" si="11"/>
        <v>3.7037037037037033</v>
      </c>
      <c r="U27" s="69">
        <f t="shared" si="11"/>
        <v>8.3333333333333321</v>
      </c>
      <c r="V27" s="69"/>
      <c r="W27" s="69">
        <f t="shared" si="11"/>
        <v>4.4776119402985071</v>
      </c>
      <c r="X27" s="69">
        <f t="shared" si="11"/>
        <v>7.1856287425149699</v>
      </c>
      <c r="Y27" s="69"/>
      <c r="Z27" s="69">
        <f t="shared" si="11"/>
        <v>4.6332046332046328</v>
      </c>
      <c r="AA27" s="69">
        <f t="shared" si="11"/>
        <v>6.8965517241379306</v>
      </c>
      <c r="AB27" s="69"/>
      <c r="AC27" s="69">
        <f t="shared" si="11"/>
        <v>4.868913857677903</v>
      </c>
      <c r="AD27" s="69">
        <f t="shared" si="11"/>
        <v>6.5868263473053901</v>
      </c>
      <c r="AE27" s="69"/>
      <c r="AF27" s="69">
        <f t="shared" si="11"/>
        <v>4.6511627906976747</v>
      </c>
      <c r="AG27" s="69">
        <f t="shared" si="11"/>
        <v>5.6818181818181817</v>
      </c>
      <c r="AH27" s="69"/>
      <c r="AI27" s="69">
        <f t="shared" si="11"/>
        <v>3.9215686274509802</v>
      </c>
      <c r="AJ27" s="69">
        <f t="shared" si="11"/>
        <v>6.0869565217391308</v>
      </c>
      <c r="AK27" s="69"/>
      <c r="AL27" s="69">
        <f t="shared" si="11"/>
        <v>3.8647342995169081</v>
      </c>
      <c r="AM27" s="69">
        <f t="shared" si="11"/>
        <v>6.1674008810572687</v>
      </c>
      <c r="AN27" s="69"/>
      <c r="AO27" s="69">
        <f t="shared" si="11"/>
        <v>4.2654028436018958</v>
      </c>
      <c r="AP27" s="69">
        <f t="shared" si="11"/>
        <v>5.8558558558558556</v>
      </c>
      <c r="AQ27" s="69"/>
      <c r="AR27" s="69">
        <f t="shared" si="11"/>
        <v>3.7914691943127963</v>
      </c>
      <c r="AS27" s="69">
        <f t="shared" si="11"/>
        <v>6.3636363636363633</v>
      </c>
      <c r="AT27" s="69"/>
      <c r="AU27" s="69">
        <f t="shared" si="11"/>
        <v>3.4146341463414638</v>
      </c>
      <c r="AV27" s="69">
        <f t="shared" si="11"/>
        <v>6.5502183406113534</v>
      </c>
      <c r="AW27" s="69"/>
      <c r="AX27" s="69">
        <f t="shared" si="11"/>
        <v>3.9800995024875623</v>
      </c>
      <c r="AY27" s="69">
        <f t="shared" si="11"/>
        <v>6.0344827586206895</v>
      </c>
      <c r="AZ27" s="69"/>
      <c r="BA27" s="69">
        <f t="shared" si="11"/>
        <v>5.1502145922746783</v>
      </c>
      <c r="BB27" s="69">
        <f t="shared" si="11"/>
        <v>4.9504950495049505</v>
      </c>
      <c r="BC27" s="69"/>
      <c r="BD27" s="138">
        <v>4.3</v>
      </c>
      <c r="BE27" s="138">
        <v>6.2</v>
      </c>
      <c r="BF27" s="138"/>
      <c r="BG27" s="138">
        <v>3.6</v>
      </c>
      <c r="BH27" s="138">
        <v>6.2</v>
      </c>
      <c r="BI27" s="52"/>
      <c r="BJ27" s="25">
        <v>3.5</v>
      </c>
      <c r="BK27" s="25">
        <v>6</v>
      </c>
    </row>
    <row r="28" spans="1:63">
      <c r="A28" s="13" t="s">
        <v>100</v>
      </c>
      <c r="B28" s="70">
        <v>6</v>
      </c>
      <c r="C28" s="70">
        <v>33</v>
      </c>
      <c r="D28" s="70"/>
      <c r="E28" s="70">
        <v>13</v>
      </c>
      <c r="F28" s="70">
        <v>16</v>
      </c>
      <c r="G28" s="70"/>
      <c r="H28" s="70">
        <v>5</v>
      </c>
      <c r="I28" s="70">
        <v>26</v>
      </c>
      <c r="J28" s="70"/>
      <c r="K28" s="70">
        <v>6</v>
      </c>
      <c r="L28" s="70">
        <v>25</v>
      </c>
      <c r="M28" s="70"/>
      <c r="N28" s="70">
        <v>9</v>
      </c>
      <c r="O28" s="70">
        <v>16</v>
      </c>
      <c r="P28" s="70"/>
      <c r="Q28" s="70">
        <v>10</v>
      </c>
      <c r="R28" s="70">
        <v>15</v>
      </c>
      <c r="S28" s="70"/>
      <c r="T28" s="70">
        <v>9</v>
      </c>
      <c r="U28" s="70">
        <v>16</v>
      </c>
      <c r="V28" s="70"/>
      <c r="W28" s="70">
        <v>12</v>
      </c>
      <c r="X28" s="70">
        <v>12</v>
      </c>
      <c r="Y28" s="70"/>
      <c r="Z28" s="70">
        <v>12</v>
      </c>
      <c r="AA28" s="70">
        <v>12</v>
      </c>
      <c r="AB28" s="70"/>
      <c r="AC28" s="70">
        <v>13</v>
      </c>
      <c r="AD28" s="70">
        <v>11</v>
      </c>
      <c r="AE28" s="70"/>
      <c r="AF28" s="70">
        <v>12</v>
      </c>
      <c r="AG28" s="70">
        <v>10</v>
      </c>
      <c r="AH28" s="70"/>
      <c r="AI28" s="70">
        <v>8</v>
      </c>
      <c r="AJ28" s="70">
        <v>14</v>
      </c>
      <c r="AK28" s="70"/>
      <c r="AL28" s="70">
        <v>8</v>
      </c>
      <c r="AM28" s="70">
        <v>14</v>
      </c>
      <c r="AN28" s="70"/>
      <c r="AO28" s="70">
        <v>9</v>
      </c>
      <c r="AP28" s="70">
        <v>13</v>
      </c>
      <c r="AQ28" s="70"/>
      <c r="AR28" s="70">
        <v>8</v>
      </c>
      <c r="AS28" s="70">
        <v>14</v>
      </c>
      <c r="AT28" s="70"/>
      <c r="AU28" s="70">
        <v>7</v>
      </c>
      <c r="AV28" s="70">
        <v>15</v>
      </c>
      <c r="AW28" s="137"/>
      <c r="AX28" s="70">
        <v>8</v>
      </c>
      <c r="AY28" s="70">
        <v>14</v>
      </c>
      <c r="AZ28" s="137"/>
      <c r="BA28" s="70">
        <v>12</v>
      </c>
      <c r="BB28" s="70">
        <v>10</v>
      </c>
      <c r="BC28" s="70"/>
      <c r="BD28" s="70">
        <v>11</v>
      </c>
      <c r="BE28" s="70">
        <v>11</v>
      </c>
      <c r="BF28" s="137"/>
      <c r="BG28" s="137">
        <v>7</v>
      </c>
      <c r="BH28" s="137">
        <v>15</v>
      </c>
      <c r="BI28" s="25"/>
      <c r="BJ28" s="25">
        <v>7</v>
      </c>
      <c r="BK28" s="25">
        <v>14</v>
      </c>
    </row>
    <row r="29" spans="1:63">
      <c r="A29" s="13"/>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137"/>
      <c r="AX29" s="137"/>
      <c r="AY29" s="137"/>
      <c r="AZ29" s="137"/>
      <c r="BA29" s="137"/>
      <c r="BB29" s="137"/>
      <c r="BC29" s="137"/>
      <c r="BD29" s="137"/>
      <c r="BE29" s="137"/>
      <c r="BF29" s="137"/>
      <c r="BG29" s="137"/>
      <c r="BH29" s="137"/>
      <c r="BI29" s="25"/>
      <c r="BJ29" s="25"/>
      <c r="BK29" s="25"/>
    </row>
    <row r="30" spans="1:63">
      <c r="A30" s="13" t="s">
        <v>101</v>
      </c>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70"/>
      <c r="AS30" s="70"/>
      <c r="AT30" s="70"/>
      <c r="AU30" s="70"/>
      <c r="AV30" s="70"/>
      <c r="AW30" s="137"/>
      <c r="AX30" s="137"/>
      <c r="AY30" s="137"/>
      <c r="AZ30" s="137"/>
      <c r="BA30" s="137"/>
      <c r="BB30" s="137"/>
      <c r="BC30" s="137"/>
      <c r="BD30" s="137"/>
      <c r="BE30" s="137"/>
      <c r="BF30" s="137"/>
      <c r="BG30" s="137"/>
      <c r="BH30" s="137"/>
      <c r="BI30" s="25"/>
      <c r="BJ30" s="25"/>
      <c r="BK30" s="25"/>
    </row>
    <row r="31" spans="1:63" s="100" customFormat="1">
      <c r="A31" s="51" t="s">
        <v>99</v>
      </c>
      <c r="B31" s="69">
        <f>(B32/B38)*100</f>
        <v>2.1739130434782608</v>
      </c>
      <c r="C31" s="69">
        <f t="shared" ref="C31:L31" si="12">(C32/C38)*100</f>
        <v>4.0816326530612246</v>
      </c>
      <c r="D31" s="69"/>
      <c r="E31" s="69">
        <f t="shared" si="12"/>
        <v>4.2168674698795181</v>
      </c>
      <c r="F31" s="69">
        <f t="shared" si="12"/>
        <v>1.098901098901099</v>
      </c>
      <c r="G31" s="69"/>
      <c r="H31" s="69">
        <f t="shared" si="12"/>
        <v>4.5627376425855513</v>
      </c>
      <c r="I31" s="69">
        <f t="shared" si="12"/>
        <v>2.3391812865497075</v>
      </c>
      <c r="J31" s="69"/>
      <c r="K31" s="69">
        <f t="shared" si="12"/>
        <v>4.1984732824427482</v>
      </c>
      <c r="L31" s="69">
        <f t="shared" si="12"/>
        <v>2.8735632183908044</v>
      </c>
      <c r="M31" s="69"/>
      <c r="N31" s="69">
        <f t="shared" ref="N31:BB31" si="13">(N32/N38)*100</f>
        <v>3.3333333333333335</v>
      </c>
      <c r="O31" s="69">
        <f t="shared" si="13"/>
        <v>5.7291666666666661</v>
      </c>
      <c r="P31" s="69"/>
      <c r="Q31" s="69">
        <f t="shared" si="13"/>
        <v>3.2608695652173911</v>
      </c>
      <c r="R31" s="69">
        <f t="shared" si="13"/>
        <v>6.369426751592357</v>
      </c>
      <c r="S31" s="69"/>
      <c r="T31" s="69">
        <f t="shared" si="13"/>
        <v>2.880658436213992</v>
      </c>
      <c r="U31" s="69">
        <f t="shared" si="13"/>
        <v>6.25</v>
      </c>
      <c r="V31" s="69"/>
      <c r="W31" s="69">
        <f t="shared" si="13"/>
        <v>2.9850746268656714</v>
      </c>
      <c r="X31" s="69">
        <f t="shared" si="13"/>
        <v>9.5808383233532943</v>
      </c>
      <c r="Y31" s="69"/>
      <c r="Z31" s="69">
        <f t="shared" si="13"/>
        <v>3.4749034749034751</v>
      </c>
      <c r="AA31" s="69">
        <f t="shared" si="13"/>
        <v>8.6206896551724146</v>
      </c>
      <c r="AB31" s="69"/>
      <c r="AC31" s="69">
        <f t="shared" si="13"/>
        <v>4.119850187265917</v>
      </c>
      <c r="AD31" s="69">
        <f t="shared" si="13"/>
        <v>7.7844311377245514</v>
      </c>
      <c r="AE31" s="69"/>
      <c r="AF31" s="69">
        <f t="shared" si="13"/>
        <v>4.2635658914728678</v>
      </c>
      <c r="AG31" s="69">
        <f t="shared" si="13"/>
        <v>7.3863636363636367</v>
      </c>
      <c r="AH31" s="69"/>
      <c r="AI31" s="69">
        <f t="shared" si="13"/>
        <v>2.9411764705882351</v>
      </c>
      <c r="AJ31" s="69">
        <f t="shared" si="13"/>
        <v>7.8260869565217401</v>
      </c>
      <c r="AK31" s="69"/>
      <c r="AL31" s="69">
        <f t="shared" si="13"/>
        <v>1.932367149758454</v>
      </c>
      <c r="AM31" s="69">
        <f t="shared" si="13"/>
        <v>8.8105726872246706</v>
      </c>
      <c r="AN31" s="69"/>
      <c r="AO31" s="69">
        <f t="shared" si="13"/>
        <v>2.3696682464454977</v>
      </c>
      <c r="AP31" s="69">
        <f t="shared" si="13"/>
        <v>8.5585585585585591</v>
      </c>
      <c r="AQ31" s="69"/>
      <c r="AR31" s="69">
        <f t="shared" si="13"/>
        <v>2.8436018957345972</v>
      </c>
      <c r="AS31" s="69">
        <f t="shared" si="13"/>
        <v>8.1818181818181817</v>
      </c>
      <c r="AT31" s="69"/>
      <c r="AU31" s="69">
        <f t="shared" si="13"/>
        <v>3.4146341463414638</v>
      </c>
      <c r="AV31" s="69">
        <f t="shared" si="13"/>
        <v>9.1703056768558966</v>
      </c>
      <c r="AW31" s="69"/>
      <c r="AX31" s="69">
        <f t="shared" si="13"/>
        <v>3.9800995024875623</v>
      </c>
      <c r="AY31" s="69">
        <f t="shared" si="13"/>
        <v>8.6206896551724146</v>
      </c>
      <c r="AZ31" s="69"/>
      <c r="BA31" s="69">
        <f t="shared" si="13"/>
        <v>4.7210300429184553</v>
      </c>
      <c r="BB31" s="69">
        <f t="shared" si="13"/>
        <v>8.4158415841584162</v>
      </c>
      <c r="BC31" s="69"/>
      <c r="BD31" s="138">
        <v>6.6</v>
      </c>
      <c r="BE31" s="138">
        <v>6.2</v>
      </c>
      <c r="BF31" s="138"/>
      <c r="BG31" s="138">
        <v>5.2</v>
      </c>
      <c r="BH31" s="138">
        <v>7.4</v>
      </c>
      <c r="BI31" s="52"/>
      <c r="BJ31" s="25">
        <v>6.4</v>
      </c>
      <c r="BK31" s="25">
        <v>7.7</v>
      </c>
    </row>
    <row r="32" spans="1:63">
      <c r="A32" s="13" t="s">
        <v>100</v>
      </c>
      <c r="B32" s="70">
        <v>4</v>
      </c>
      <c r="C32" s="70">
        <v>10</v>
      </c>
      <c r="D32" s="70"/>
      <c r="E32" s="70">
        <v>14</v>
      </c>
      <c r="F32" s="70">
        <v>1</v>
      </c>
      <c r="G32" s="70"/>
      <c r="H32" s="70">
        <v>12</v>
      </c>
      <c r="I32" s="70">
        <v>4</v>
      </c>
      <c r="J32" s="70"/>
      <c r="K32" s="70">
        <v>11</v>
      </c>
      <c r="L32" s="70">
        <v>5</v>
      </c>
      <c r="M32" s="70"/>
      <c r="N32" s="70">
        <v>8</v>
      </c>
      <c r="O32" s="70">
        <v>11</v>
      </c>
      <c r="P32" s="70"/>
      <c r="Q32" s="70">
        <v>9</v>
      </c>
      <c r="R32" s="70">
        <v>10</v>
      </c>
      <c r="S32" s="70"/>
      <c r="T32" s="70">
        <v>7</v>
      </c>
      <c r="U32" s="70">
        <v>12</v>
      </c>
      <c r="V32" s="70"/>
      <c r="W32" s="70">
        <v>8</v>
      </c>
      <c r="X32" s="70">
        <v>16</v>
      </c>
      <c r="Y32" s="70"/>
      <c r="Z32" s="70">
        <v>9</v>
      </c>
      <c r="AA32" s="70">
        <v>15</v>
      </c>
      <c r="AB32" s="70"/>
      <c r="AC32" s="70">
        <v>11</v>
      </c>
      <c r="AD32" s="70">
        <v>13</v>
      </c>
      <c r="AE32" s="70"/>
      <c r="AF32" s="70">
        <v>11</v>
      </c>
      <c r="AG32" s="70">
        <v>13</v>
      </c>
      <c r="AH32" s="70"/>
      <c r="AI32" s="70">
        <v>6</v>
      </c>
      <c r="AJ32" s="70">
        <v>18</v>
      </c>
      <c r="AK32" s="70"/>
      <c r="AL32" s="70">
        <v>4</v>
      </c>
      <c r="AM32" s="70">
        <v>20</v>
      </c>
      <c r="AN32" s="70"/>
      <c r="AO32" s="70">
        <v>5</v>
      </c>
      <c r="AP32" s="70">
        <v>19</v>
      </c>
      <c r="AQ32" s="70"/>
      <c r="AR32" s="70">
        <v>6</v>
      </c>
      <c r="AS32" s="70">
        <v>18</v>
      </c>
      <c r="AT32" s="70"/>
      <c r="AU32" s="70">
        <v>7</v>
      </c>
      <c r="AV32" s="70">
        <v>21</v>
      </c>
      <c r="AW32" s="137"/>
      <c r="AX32" s="70">
        <v>8</v>
      </c>
      <c r="AY32" s="70">
        <v>20</v>
      </c>
      <c r="AZ32" s="137"/>
      <c r="BA32" s="70">
        <v>11</v>
      </c>
      <c r="BB32" s="70">
        <v>17</v>
      </c>
      <c r="BC32" s="70"/>
      <c r="BD32" s="137">
        <v>17</v>
      </c>
      <c r="BE32" s="137">
        <v>11</v>
      </c>
      <c r="BF32" s="137"/>
      <c r="BG32" s="137">
        <v>10</v>
      </c>
      <c r="BH32" s="137">
        <v>18</v>
      </c>
      <c r="BI32" s="25"/>
      <c r="BJ32" s="25">
        <v>13</v>
      </c>
      <c r="BK32" s="25">
        <v>18</v>
      </c>
    </row>
    <row r="33" spans="1:63">
      <c r="A33" s="13"/>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137"/>
      <c r="AX33" s="137"/>
      <c r="AY33" s="137"/>
      <c r="AZ33" s="137"/>
      <c r="BA33" s="137"/>
      <c r="BB33" s="137"/>
      <c r="BC33" s="137"/>
      <c r="BD33" s="137"/>
      <c r="BE33" s="137"/>
      <c r="BF33" s="137"/>
      <c r="BG33" s="137"/>
      <c r="BH33" s="137"/>
      <c r="BI33" s="25"/>
      <c r="BJ33" s="25"/>
      <c r="BK33" s="25"/>
    </row>
    <row r="34" spans="1:63">
      <c r="A34" s="13" t="s">
        <v>72</v>
      </c>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70"/>
      <c r="AS34" s="70"/>
      <c r="AT34" s="70"/>
      <c r="AU34" s="70"/>
      <c r="AV34" s="70"/>
      <c r="AW34" s="137"/>
      <c r="AX34" s="137"/>
      <c r="AY34" s="137"/>
      <c r="AZ34" s="137"/>
      <c r="BA34" s="137"/>
      <c r="BB34" s="137"/>
      <c r="BC34" s="137"/>
      <c r="BD34" s="137"/>
      <c r="BE34" s="137"/>
      <c r="BF34" s="137"/>
      <c r="BG34" s="137"/>
      <c r="BH34" s="137"/>
      <c r="BI34" s="25"/>
      <c r="BJ34" s="25"/>
      <c r="BK34" s="25"/>
    </row>
    <row r="35" spans="1:63" s="100" customFormat="1">
      <c r="A35" s="51" t="s">
        <v>99</v>
      </c>
      <c r="B35" s="69">
        <f>(B36/B38)*100</f>
        <v>2.1739130434782608</v>
      </c>
      <c r="C35" s="69">
        <f t="shared" ref="C35:L35" si="14">(C36/C38)*100</f>
        <v>6.9387755102040813</v>
      </c>
      <c r="D35" s="69"/>
      <c r="E35" s="69">
        <f t="shared" si="14"/>
        <v>7.2289156626506017</v>
      </c>
      <c r="F35" s="69">
        <f t="shared" si="14"/>
        <v>6.593406593406594</v>
      </c>
      <c r="G35" s="69"/>
      <c r="H35" s="69">
        <f t="shared" si="14"/>
        <v>4.5627376425855513</v>
      </c>
      <c r="I35" s="69">
        <f t="shared" si="14"/>
        <v>12.280701754385964</v>
      </c>
      <c r="J35" s="69"/>
      <c r="K35" s="69">
        <f t="shared" si="14"/>
        <v>8.3969465648854964</v>
      </c>
      <c r="L35" s="69">
        <f t="shared" si="14"/>
        <v>12.068965517241379</v>
      </c>
      <c r="M35" s="69"/>
      <c r="N35" s="69">
        <f t="shared" ref="N35:BB35" si="15">(N36/N38)*100</f>
        <v>13.750000000000002</v>
      </c>
      <c r="O35" s="69">
        <f t="shared" si="15"/>
        <v>11.979166666666668</v>
      </c>
      <c r="P35" s="69"/>
      <c r="Q35" s="69">
        <f t="shared" si="15"/>
        <v>13.405797101449277</v>
      </c>
      <c r="R35" s="69">
        <f t="shared" si="15"/>
        <v>12.101910828025478</v>
      </c>
      <c r="S35" s="69"/>
      <c r="T35" s="69">
        <f t="shared" si="15"/>
        <v>13.168724279835391</v>
      </c>
      <c r="U35" s="69">
        <f t="shared" si="15"/>
        <v>13.020833333333334</v>
      </c>
      <c r="V35" s="69"/>
      <c r="W35" s="69">
        <f t="shared" si="15"/>
        <v>14.17910447761194</v>
      </c>
      <c r="X35" s="69">
        <f t="shared" si="15"/>
        <v>13.77245508982036</v>
      </c>
      <c r="Y35" s="69"/>
      <c r="Z35" s="69">
        <f t="shared" si="15"/>
        <v>13.8996138996139</v>
      </c>
      <c r="AA35" s="69">
        <f t="shared" si="15"/>
        <v>14.367816091954023</v>
      </c>
      <c r="AB35" s="69"/>
      <c r="AC35" s="69">
        <f t="shared" si="15"/>
        <v>13.857677902621724</v>
      </c>
      <c r="AD35" s="69">
        <f t="shared" si="15"/>
        <v>14.37125748502994</v>
      </c>
      <c r="AE35" s="69"/>
      <c r="AF35" s="69">
        <f t="shared" si="15"/>
        <v>17.054263565891471</v>
      </c>
      <c r="AG35" s="69">
        <f t="shared" si="15"/>
        <v>14.204545454545455</v>
      </c>
      <c r="AH35" s="69"/>
      <c r="AI35" s="69">
        <f t="shared" si="15"/>
        <v>16.666666666666664</v>
      </c>
      <c r="AJ35" s="69">
        <f t="shared" si="15"/>
        <v>15.217391304347828</v>
      </c>
      <c r="AK35" s="69"/>
      <c r="AL35" s="69">
        <f t="shared" si="15"/>
        <v>18.357487922705314</v>
      </c>
      <c r="AM35" s="69">
        <f t="shared" si="15"/>
        <v>13.656387665198238</v>
      </c>
      <c r="AN35" s="69"/>
      <c r="AO35" s="69">
        <f t="shared" si="15"/>
        <v>18.48341232227488</v>
      </c>
      <c r="AP35" s="69">
        <f t="shared" si="15"/>
        <v>13.513513513513514</v>
      </c>
      <c r="AQ35" s="69"/>
      <c r="AR35" s="69">
        <f t="shared" si="15"/>
        <v>19.90521327014218</v>
      </c>
      <c r="AS35" s="69">
        <f t="shared" si="15"/>
        <v>11.363636363636363</v>
      </c>
      <c r="AT35" s="69"/>
      <c r="AU35" s="69">
        <f t="shared" si="15"/>
        <v>21.951219512195124</v>
      </c>
      <c r="AV35" s="69">
        <f t="shared" si="15"/>
        <v>10.91703056768559</v>
      </c>
      <c r="AW35" s="69"/>
      <c r="AX35" s="69">
        <f t="shared" si="15"/>
        <v>21.890547263681594</v>
      </c>
      <c r="AY35" s="69">
        <f t="shared" si="15"/>
        <v>10.775862068965516</v>
      </c>
      <c r="AZ35" s="69"/>
      <c r="BA35" s="69">
        <f t="shared" si="15"/>
        <v>19.742489270386265</v>
      </c>
      <c r="BB35" s="69">
        <f t="shared" si="15"/>
        <v>11.881188118811881</v>
      </c>
      <c r="BC35" s="69"/>
      <c r="BD35" s="138">
        <v>18</v>
      </c>
      <c r="BE35" s="138">
        <v>13.5</v>
      </c>
      <c r="BF35" s="138"/>
      <c r="BG35" s="138">
        <v>23.3</v>
      </c>
      <c r="BH35" s="138">
        <v>10.3</v>
      </c>
      <c r="BI35" s="52"/>
      <c r="BJ35" s="25">
        <v>24.75</v>
      </c>
      <c r="BK35" s="25">
        <v>9</v>
      </c>
    </row>
    <row r="36" spans="1:63">
      <c r="A36" s="13" t="s">
        <v>100</v>
      </c>
      <c r="B36" s="70">
        <v>4</v>
      </c>
      <c r="C36" s="70">
        <v>17</v>
      </c>
      <c r="D36" s="70"/>
      <c r="E36" s="70">
        <v>24</v>
      </c>
      <c r="F36" s="70">
        <v>6</v>
      </c>
      <c r="G36" s="70"/>
      <c r="H36" s="70">
        <v>12</v>
      </c>
      <c r="I36" s="70">
        <v>21</v>
      </c>
      <c r="J36" s="70"/>
      <c r="K36" s="70">
        <v>22</v>
      </c>
      <c r="L36" s="70">
        <v>21</v>
      </c>
      <c r="M36" s="70"/>
      <c r="N36" s="70">
        <v>33</v>
      </c>
      <c r="O36" s="70">
        <v>23</v>
      </c>
      <c r="P36" s="70"/>
      <c r="Q36" s="70">
        <v>37</v>
      </c>
      <c r="R36" s="70">
        <v>19</v>
      </c>
      <c r="S36" s="70"/>
      <c r="T36" s="70">
        <v>32</v>
      </c>
      <c r="U36" s="70">
        <v>25</v>
      </c>
      <c r="V36" s="70"/>
      <c r="W36" s="70">
        <v>38</v>
      </c>
      <c r="X36" s="70">
        <v>23</v>
      </c>
      <c r="Y36" s="70"/>
      <c r="Z36" s="70">
        <v>36</v>
      </c>
      <c r="AA36" s="70">
        <v>25</v>
      </c>
      <c r="AB36" s="70"/>
      <c r="AC36" s="70">
        <v>37</v>
      </c>
      <c r="AD36" s="70">
        <v>24</v>
      </c>
      <c r="AE36" s="70"/>
      <c r="AF36" s="70">
        <v>44</v>
      </c>
      <c r="AG36" s="70">
        <v>25</v>
      </c>
      <c r="AH36" s="70"/>
      <c r="AI36" s="70">
        <v>34</v>
      </c>
      <c r="AJ36" s="70">
        <v>35</v>
      </c>
      <c r="AK36" s="70"/>
      <c r="AL36" s="70">
        <v>38</v>
      </c>
      <c r="AM36" s="70">
        <v>31</v>
      </c>
      <c r="AN36" s="70"/>
      <c r="AO36" s="70">
        <v>39</v>
      </c>
      <c r="AP36" s="70">
        <v>30</v>
      </c>
      <c r="AQ36" s="70"/>
      <c r="AR36" s="70">
        <v>42</v>
      </c>
      <c r="AS36" s="70">
        <v>25</v>
      </c>
      <c r="AT36" s="70"/>
      <c r="AU36" s="70">
        <v>45</v>
      </c>
      <c r="AV36" s="70">
        <v>25</v>
      </c>
      <c r="AW36" s="137"/>
      <c r="AX36" s="70">
        <v>44</v>
      </c>
      <c r="AY36" s="70">
        <v>25</v>
      </c>
      <c r="AZ36" s="137"/>
      <c r="BA36" s="70">
        <v>46</v>
      </c>
      <c r="BB36" s="70">
        <v>24</v>
      </c>
      <c r="BC36" s="70"/>
      <c r="BD36" s="137">
        <v>46</v>
      </c>
      <c r="BE36" s="137">
        <v>24</v>
      </c>
      <c r="BF36" s="137"/>
      <c r="BG36" s="137">
        <v>45</v>
      </c>
      <c r="BH36" s="137">
        <v>25</v>
      </c>
      <c r="BI36" s="25"/>
      <c r="BJ36" s="25">
        <v>50</v>
      </c>
      <c r="BK36" s="25">
        <v>21</v>
      </c>
    </row>
    <row r="37" spans="1:63">
      <c r="A37" s="139"/>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69"/>
      <c r="BC37" s="69"/>
      <c r="BD37" s="137"/>
      <c r="BE37" s="137"/>
      <c r="BF37" s="137"/>
      <c r="BG37" s="137"/>
      <c r="BH37" s="155"/>
      <c r="BI37" s="157"/>
      <c r="BJ37" s="157"/>
      <c r="BK37" s="157"/>
    </row>
    <row r="38" spans="1:63" ht="13" thickBot="1">
      <c r="A38" s="30" t="s">
        <v>104</v>
      </c>
      <c r="B38" s="141">
        <f>SUM(B8,B12,B16,B20,B24,B28,B32,B36)</f>
        <v>184</v>
      </c>
      <c r="C38" s="141">
        <f t="shared" ref="C38:K38" si="16">SUM(C8,C12,C16,C20,C24,C28,C32,C36)</f>
        <v>245</v>
      </c>
      <c r="D38" s="141"/>
      <c r="E38" s="141">
        <f t="shared" si="16"/>
        <v>332</v>
      </c>
      <c r="F38" s="141">
        <f t="shared" si="16"/>
        <v>91</v>
      </c>
      <c r="G38" s="141"/>
      <c r="H38" s="141">
        <f t="shared" si="16"/>
        <v>263</v>
      </c>
      <c r="I38" s="141">
        <f t="shared" si="16"/>
        <v>171</v>
      </c>
      <c r="J38" s="141"/>
      <c r="K38" s="141">
        <f t="shared" si="16"/>
        <v>262</v>
      </c>
      <c r="L38" s="141">
        <v>174</v>
      </c>
      <c r="M38" s="141"/>
      <c r="N38" s="141">
        <v>240</v>
      </c>
      <c r="O38" s="141">
        <f t="shared" ref="O38:AY38" si="17">SUM(O8,O12,O16,O20,O24,O28,O32,O36)</f>
        <v>192</v>
      </c>
      <c r="P38" s="141"/>
      <c r="Q38" s="141">
        <f t="shared" si="17"/>
        <v>276</v>
      </c>
      <c r="R38" s="141">
        <f t="shared" si="17"/>
        <v>157</v>
      </c>
      <c r="S38" s="141"/>
      <c r="T38" s="141">
        <f t="shared" si="17"/>
        <v>243</v>
      </c>
      <c r="U38" s="141">
        <f t="shared" si="17"/>
        <v>192</v>
      </c>
      <c r="V38" s="141"/>
      <c r="W38" s="141">
        <f t="shared" si="17"/>
        <v>268</v>
      </c>
      <c r="X38" s="141">
        <f t="shared" si="17"/>
        <v>167</v>
      </c>
      <c r="Y38" s="141"/>
      <c r="Z38" s="141">
        <f t="shared" si="17"/>
        <v>259</v>
      </c>
      <c r="AA38" s="141">
        <f t="shared" si="17"/>
        <v>174</v>
      </c>
      <c r="AB38" s="141"/>
      <c r="AC38" s="141">
        <f t="shared" si="17"/>
        <v>267</v>
      </c>
      <c r="AD38" s="141">
        <f t="shared" si="17"/>
        <v>167</v>
      </c>
      <c r="AE38" s="141"/>
      <c r="AF38" s="141">
        <f t="shared" si="17"/>
        <v>258</v>
      </c>
      <c r="AG38" s="141">
        <f t="shared" si="17"/>
        <v>176</v>
      </c>
      <c r="AH38" s="141"/>
      <c r="AI38" s="141">
        <f t="shared" si="17"/>
        <v>204</v>
      </c>
      <c r="AJ38" s="141">
        <f t="shared" si="17"/>
        <v>230</v>
      </c>
      <c r="AK38" s="141"/>
      <c r="AL38" s="141">
        <f t="shared" si="17"/>
        <v>207</v>
      </c>
      <c r="AM38" s="141">
        <f t="shared" si="17"/>
        <v>227</v>
      </c>
      <c r="AN38" s="141"/>
      <c r="AO38" s="141">
        <f t="shared" si="17"/>
        <v>211</v>
      </c>
      <c r="AP38" s="141">
        <f t="shared" si="17"/>
        <v>222</v>
      </c>
      <c r="AQ38" s="141"/>
      <c r="AR38" s="141">
        <f t="shared" si="17"/>
        <v>211</v>
      </c>
      <c r="AS38" s="141">
        <f t="shared" si="17"/>
        <v>220</v>
      </c>
      <c r="AT38" s="141"/>
      <c r="AU38" s="141">
        <f t="shared" si="17"/>
        <v>205</v>
      </c>
      <c r="AV38" s="141">
        <f t="shared" si="17"/>
        <v>229</v>
      </c>
      <c r="AW38" s="141"/>
      <c r="AX38" s="141">
        <f t="shared" si="17"/>
        <v>201</v>
      </c>
      <c r="AY38" s="141">
        <f t="shared" si="17"/>
        <v>232</v>
      </c>
      <c r="AZ38" s="141"/>
      <c r="BA38" s="142">
        <f>SUM(BA8,BA12,BA16,BA20,BA24,BA28,BA32,BA36)</f>
        <v>233</v>
      </c>
      <c r="BB38" s="142">
        <f>SUM(BB8,BB12,BB16,BB20,BB24,BB28,BB32,BB36)</f>
        <v>202</v>
      </c>
      <c r="BC38" s="142"/>
      <c r="BD38" s="142">
        <v>256</v>
      </c>
      <c r="BE38" s="142">
        <v>178</v>
      </c>
      <c r="BF38" s="142"/>
      <c r="BG38" s="142">
        <v>193</v>
      </c>
      <c r="BH38" s="142">
        <v>242</v>
      </c>
      <c r="BI38" s="158"/>
      <c r="BJ38" s="158">
        <v>202</v>
      </c>
      <c r="BK38" s="158">
        <v>233</v>
      </c>
    </row>
    <row r="39" spans="1:63">
      <c r="A39" s="13"/>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117"/>
      <c r="AS39" s="2"/>
      <c r="AT39" s="2"/>
      <c r="AU39" s="2"/>
      <c r="AV39" s="2"/>
      <c r="AW39" s="14"/>
      <c r="AX39" s="70"/>
      <c r="AY39" s="70"/>
      <c r="AZ39" s="107"/>
      <c r="BA39" s="70"/>
      <c r="BB39" s="70"/>
      <c r="BC39" s="70"/>
      <c r="BD39" s="136"/>
      <c r="BE39" s="136"/>
      <c r="BF39" s="136"/>
      <c r="BG39" s="136"/>
      <c r="BH39" s="136"/>
    </row>
    <row r="40" spans="1:63" ht="27.75" customHeight="1">
      <c r="A40" s="74"/>
      <c r="B40" s="162" t="s">
        <v>474</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B40" s="162"/>
      <c r="AC40" s="162"/>
      <c r="AD40" s="16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36"/>
      <c r="BH40" s="136"/>
    </row>
    <row r="41" spans="1:63">
      <c r="A41" s="75"/>
      <c r="B41" s="75"/>
      <c r="C41" s="75"/>
      <c r="D41" s="75"/>
      <c r="E41" s="75"/>
      <c r="F41" s="75"/>
      <c r="G41" s="75"/>
      <c r="H41" s="75"/>
      <c r="I41" s="75"/>
      <c r="J41" s="75"/>
      <c r="K41" s="75"/>
      <c r="L41" s="75"/>
      <c r="M41" s="75"/>
      <c r="N41" s="75"/>
      <c r="O41" s="75"/>
      <c r="P41" s="74"/>
      <c r="Q41" s="74"/>
      <c r="R41" s="74"/>
      <c r="S41" s="74"/>
      <c r="T41" s="74"/>
      <c r="U41" s="74"/>
      <c r="V41" s="74"/>
      <c r="W41" s="74"/>
      <c r="X41" s="74"/>
      <c r="Y41" s="74"/>
      <c r="Z41" s="74"/>
      <c r="AF41" s="75"/>
      <c r="AG41" s="75"/>
      <c r="AH41" s="75"/>
      <c r="AI41" s="75"/>
      <c r="AJ41" s="75"/>
      <c r="AK41" s="75"/>
      <c r="AL41" s="75"/>
      <c r="AM41" s="75"/>
      <c r="AN41" s="75"/>
      <c r="AO41" s="75"/>
      <c r="AP41" s="75"/>
      <c r="AQ41" s="75"/>
      <c r="AR41" s="75"/>
      <c r="AS41" s="75"/>
      <c r="AT41" s="75"/>
      <c r="AU41" s="74"/>
      <c r="AV41" s="74"/>
      <c r="AW41" s="74"/>
      <c r="AX41" s="74"/>
      <c r="AY41" s="74"/>
      <c r="AZ41" s="74"/>
      <c r="BA41" s="74"/>
      <c r="BB41" s="74"/>
      <c r="BC41" s="74"/>
      <c r="BD41" s="74"/>
      <c r="BE41" s="74"/>
      <c r="BF41" s="8"/>
    </row>
    <row r="42" spans="1:63" ht="26.25" customHeight="1">
      <c r="A42" s="74"/>
      <c r="B42" s="162" t="s">
        <v>714</v>
      </c>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c r="AB42" s="162"/>
      <c r="AC42" s="162"/>
      <c r="AD42" s="162"/>
      <c r="AE42" s="75"/>
      <c r="AF42" s="173"/>
      <c r="AG42" s="173"/>
      <c r="AH42" s="173"/>
      <c r="AI42" s="173"/>
      <c r="AJ42" s="173"/>
      <c r="AK42" s="173"/>
      <c r="AL42" s="173"/>
      <c r="AM42" s="173"/>
      <c r="AN42" s="173"/>
      <c r="AO42" s="173"/>
      <c r="AP42" s="173"/>
      <c r="AQ42" s="173"/>
      <c r="AR42" s="173"/>
      <c r="AS42" s="173"/>
      <c r="AT42" s="173"/>
      <c r="AU42" s="173"/>
      <c r="AV42" s="173"/>
      <c r="AW42" s="173"/>
      <c r="AX42" s="173"/>
      <c r="AY42" s="173"/>
      <c r="AZ42" s="173"/>
      <c r="BA42" s="173"/>
      <c r="BB42" s="173"/>
      <c r="BC42" s="173"/>
      <c r="BD42" s="173"/>
      <c r="BE42" s="173"/>
      <c r="BF42" s="173"/>
    </row>
    <row r="43" spans="1:63" ht="13.5" customHeight="1">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c r="AF43" s="75"/>
      <c r="AG43" s="75"/>
      <c r="AH43" s="75"/>
      <c r="AI43" s="75"/>
      <c r="AJ43" s="75"/>
      <c r="AK43" s="75"/>
      <c r="AL43" s="75"/>
      <c r="AM43" s="75"/>
      <c r="AN43" s="75"/>
      <c r="AO43" s="75"/>
      <c r="AP43" s="75"/>
    </row>
    <row r="44" spans="1:63" ht="13.5" customHeight="1">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c r="AF44" s="75"/>
      <c r="AG44" s="75"/>
      <c r="AH44" s="75"/>
      <c r="AI44" s="75"/>
      <c r="AJ44" s="75"/>
      <c r="AK44" s="75"/>
      <c r="AL44" s="75"/>
      <c r="AM44" s="75"/>
      <c r="AN44" s="75"/>
      <c r="AO44" s="75"/>
      <c r="AP44" s="75"/>
    </row>
    <row r="45" spans="1:63" ht="13.5" customHeight="1"/>
    <row r="46" spans="1:63" ht="13.5" customHeight="1"/>
  </sheetData>
  <mergeCells count="46">
    <mergeCell ref="BG4:BH4"/>
    <mergeCell ref="BA3:BB3"/>
    <mergeCell ref="AL3:AM3"/>
    <mergeCell ref="Q3:R3"/>
    <mergeCell ref="AF4:AG4"/>
    <mergeCell ref="W3:X3"/>
    <mergeCell ref="Z3:AA3"/>
    <mergeCell ref="Q4:R4"/>
    <mergeCell ref="AI3:AJ3"/>
    <mergeCell ref="T3:U3"/>
    <mergeCell ref="AC4:AD4"/>
    <mergeCell ref="AC3:AD3"/>
    <mergeCell ref="B3:C3"/>
    <mergeCell ref="N4:O4"/>
    <mergeCell ref="W4:X4"/>
    <mergeCell ref="H3:I3"/>
    <mergeCell ref="K3:L3"/>
    <mergeCell ref="T4:U4"/>
    <mergeCell ref="E3:F3"/>
    <mergeCell ref="N3:O3"/>
    <mergeCell ref="B4:C4"/>
    <mergeCell ref="E4:F4"/>
    <mergeCell ref="H4:I4"/>
    <mergeCell ref="K4:L4"/>
    <mergeCell ref="BJ3:BK3"/>
    <mergeCell ref="BJ4:BK4"/>
    <mergeCell ref="AF3:AG3"/>
    <mergeCell ref="AF40:BF40"/>
    <mergeCell ref="AF42:BF42"/>
    <mergeCell ref="AL4:AM4"/>
    <mergeCell ref="AI4:AJ4"/>
    <mergeCell ref="AR3:AS3"/>
    <mergeCell ref="AO3:AP3"/>
    <mergeCell ref="AU3:AV3"/>
    <mergeCell ref="AX3:AY3"/>
    <mergeCell ref="AR4:AS4"/>
    <mergeCell ref="AO4:AP4"/>
    <mergeCell ref="BD4:BE4"/>
    <mergeCell ref="BD3:BE3"/>
    <mergeCell ref="BG3:BH3"/>
    <mergeCell ref="B40:AD40"/>
    <mergeCell ref="B42:AD42"/>
    <mergeCell ref="BA4:BB4"/>
    <mergeCell ref="AX4:AY4"/>
    <mergeCell ref="AU4:AV4"/>
    <mergeCell ref="Z4:AA4"/>
  </mergeCells>
  <phoneticPr fontId="0" type="noConversion"/>
  <printOptions horizontalCentered="1"/>
  <pageMargins left="0.75" right="0.75" top="1" bottom="1" header="0.5" footer="0.5"/>
  <pageSetup scale="74" fitToHeight="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31" max="41" man="1"/>
  </colBreaks>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W48"/>
  <sheetViews>
    <sheetView view="pageBreakPreview" topLeftCell="A19" zoomScale="70" zoomScaleSheetLayoutView="70" workbookViewId="0">
      <selection activeCell="H57" sqref="H57"/>
    </sheetView>
  </sheetViews>
  <sheetFormatPr baseColWidth="10" defaultColWidth="8.83203125" defaultRowHeight="12" x14ac:dyDescent="0"/>
  <cols>
    <col min="1" max="1" width="17.1640625" style="8" bestFit="1" customWidth="1"/>
    <col min="2" max="17" width="15.5" style="8" customWidth="1"/>
    <col min="18" max="18" width="16.1640625" style="8" customWidth="1"/>
    <col min="19" max="20" width="16.1640625" style="15" customWidth="1"/>
    <col min="21" max="22" width="15.5" style="8" customWidth="1"/>
    <col min="23" max="23" width="15.5" style="25" customWidth="1"/>
    <col min="24" max="16384" width="8.83203125" style="8"/>
  </cols>
  <sheetData>
    <row r="1" spans="1:23">
      <c r="A1" s="8" t="s">
        <v>105</v>
      </c>
      <c r="B1" s="8" t="s">
        <v>619</v>
      </c>
      <c r="M1" s="8" t="s">
        <v>619</v>
      </c>
    </row>
    <row r="2" spans="1:23" ht="13" thickBot="1">
      <c r="R2" s="27"/>
    </row>
    <row r="3" spans="1:23" ht="24">
      <c r="A3" s="122" t="s">
        <v>107</v>
      </c>
      <c r="B3" s="46" t="s">
        <v>507</v>
      </c>
      <c r="C3" s="46" t="s">
        <v>508</v>
      </c>
      <c r="D3" s="46" t="s">
        <v>509</v>
      </c>
      <c r="E3" s="46" t="s">
        <v>510</v>
      </c>
      <c r="F3" s="46" t="s">
        <v>511</v>
      </c>
      <c r="G3" s="46" t="s">
        <v>512</v>
      </c>
      <c r="H3" s="46" t="s">
        <v>513</v>
      </c>
      <c r="I3" s="46" t="s">
        <v>514</v>
      </c>
      <c r="J3" s="46" t="s">
        <v>653</v>
      </c>
      <c r="K3" s="46" t="s">
        <v>640</v>
      </c>
      <c r="L3" s="46" t="s">
        <v>641</v>
      </c>
      <c r="M3" s="46" t="s">
        <v>642</v>
      </c>
      <c r="N3" s="46" t="s">
        <v>643</v>
      </c>
      <c r="O3" s="46" t="s">
        <v>644</v>
      </c>
      <c r="P3" s="46" t="s">
        <v>645</v>
      </c>
      <c r="Q3" s="46" t="s">
        <v>646</v>
      </c>
      <c r="R3" s="47" t="s">
        <v>647</v>
      </c>
      <c r="S3" s="46" t="s">
        <v>648</v>
      </c>
      <c r="T3" s="46" t="s">
        <v>649</v>
      </c>
      <c r="U3" s="46" t="s">
        <v>650</v>
      </c>
      <c r="V3" s="46" t="s">
        <v>651</v>
      </c>
      <c r="W3" s="46" t="s">
        <v>652</v>
      </c>
    </row>
    <row r="4" spans="1:23">
      <c r="A4" s="38" t="s">
        <v>98</v>
      </c>
      <c r="B4" s="123"/>
      <c r="C4" s="123"/>
      <c r="D4" s="123"/>
      <c r="E4" s="123"/>
      <c r="F4" s="123"/>
      <c r="G4" s="123"/>
      <c r="H4" s="123"/>
      <c r="I4" s="123"/>
      <c r="J4" s="123"/>
      <c r="K4" s="123"/>
      <c r="L4" s="123"/>
      <c r="M4" s="123"/>
      <c r="N4" s="123"/>
      <c r="O4" s="123"/>
      <c r="P4" s="123"/>
      <c r="Q4" s="123"/>
      <c r="R4" s="50"/>
      <c r="S4" s="123"/>
      <c r="T4" s="123"/>
    </row>
    <row r="5" spans="1:23">
      <c r="A5" s="13" t="s">
        <v>21</v>
      </c>
      <c r="B5" s="13"/>
      <c r="C5" s="13"/>
      <c r="D5" s="13"/>
      <c r="E5" s="13"/>
      <c r="F5" s="13"/>
      <c r="G5" s="13"/>
      <c r="H5" s="13"/>
      <c r="I5" s="13"/>
      <c r="J5" s="13"/>
      <c r="K5" s="13"/>
      <c r="L5" s="13"/>
      <c r="M5" s="13"/>
      <c r="N5" s="13"/>
      <c r="O5" s="13"/>
      <c r="P5" s="13"/>
      <c r="Q5" s="13"/>
      <c r="R5" s="13"/>
    </row>
    <row r="6" spans="1:23">
      <c r="A6" s="13" t="s">
        <v>99</v>
      </c>
      <c r="B6" s="4">
        <v>100</v>
      </c>
      <c r="C6" s="4">
        <v>100</v>
      </c>
      <c r="D6" s="4">
        <v>100</v>
      </c>
      <c r="E6" s="4">
        <v>100</v>
      </c>
      <c r="F6" s="4">
        <v>63.6</v>
      </c>
      <c r="G6" s="4">
        <v>50</v>
      </c>
      <c r="H6" s="4">
        <v>54.4</v>
      </c>
      <c r="I6" s="4">
        <v>50</v>
      </c>
      <c r="J6" s="4">
        <v>72.7</v>
      </c>
      <c r="K6" s="4">
        <v>68.2</v>
      </c>
      <c r="L6" s="4">
        <v>68.2</v>
      </c>
      <c r="M6" s="4">
        <v>59.1</v>
      </c>
      <c r="N6" s="4" t="s">
        <v>712</v>
      </c>
      <c r="O6" s="4">
        <v>31.8</v>
      </c>
      <c r="P6" s="4">
        <v>36.4</v>
      </c>
      <c r="Q6" s="4">
        <v>36.4</v>
      </c>
      <c r="R6" s="4">
        <v>40.9</v>
      </c>
      <c r="S6" s="4">
        <v>18.2</v>
      </c>
      <c r="T6" s="4">
        <v>22.7</v>
      </c>
      <c r="U6" s="4">
        <v>31.82</v>
      </c>
      <c r="V6" s="4">
        <v>27.27</v>
      </c>
      <c r="W6" s="124">
        <v>27.3</v>
      </c>
    </row>
    <row r="7" spans="1:23">
      <c r="A7" s="13" t="s">
        <v>100</v>
      </c>
      <c r="B7" s="2">
        <v>22</v>
      </c>
      <c r="C7" s="2">
        <v>22</v>
      </c>
      <c r="D7" s="2">
        <v>22</v>
      </c>
      <c r="E7" s="2">
        <v>22</v>
      </c>
      <c r="F7" s="2">
        <v>22</v>
      </c>
      <c r="G7" s="2">
        <v>22</v>
      </c>
      <c r="H7" s="2">
        <v>22</v>
      </c>
      <c r="I7" s="2">
        <v>22</v>
      </c>
      <c r="J7" s="2">
        <v>22</v>
      </c>
      <c r="K7" s="2">
        <v>22</v>
      </c>
      <c r="L7" s="2">
        <v>22</v>
      </c>
      <c r="M7" s="2">
        <v>22</v>
      </c>
      <c r="N7" s="2">
        <v>22</v>
      </c>
      <c r="O7" s="2">
        <v>22</v>
      </c>
      <c r="P7" s="2">
        <v>22</v>
      </c>
      <c r="Q7" s="2">
        <v>22</v>
      </c>
      <c r="R7" s="2">
        <v>22</v>
      </c>
      <c r="S7" s="2">
        <v>22</v>
      </c>
      <c r="T7" s="2">
        <v>22</v>
      </c>
      <c r="U7" s="2">
        <v>22</v>
      </c>
      <c r="V7" s="2">
        <v>22</v>
      </c>
      <c r="W7" s="124">
        <v>22</v>
      </c>
    </row>
    <row r="8" spans="1:23">
      <c r="A8" s="13"/>
      <c r="B8" s="2"/>
      <c r="C8" s="2"/>
      <c r="D8" s="2"/>
      <c r="E8" s="2"/>
      <c r="F8" s="2"/>
      <c r="G8" s="2"/>
      <c r="H8" s="2"/>
      <c r="I8" s="2"/>
      <c r="J8" s="2"/>
      <c r="K8" s="2"/>
      <c r="L8" s="2"/>
      <c r="M8" s="2"/>
      <c r="N8" s="2"/>
      <c r="O8" s="2"/>
      <c r="P8" s="2"/>
      <c r="Q8" s="2"/>
      <c r="R8" s="2"/>
    </row>
    <row r="9" spans="1:23">
      <c r="A9" s="13" t="s">
        <v>33</v>
      </c>
      <c r="B9" s="2"/>
      <c r="C9" s="2"/>
      <c r="D9" s="2"/>
      <c r="E9" s="2"/>
      <c r="F9" s="2"/>
      <c r="G9" s="2"/>
      <c r="H9" s="2"/>
      <c r="I9" s="2"/>
      <c r="J9" s="2"/>
      <c r="K9" s="2"/>
      <c r="L9" s="2"/>
      <c r="M9" s="2"/>
      <c r="N9" s="2"/>
      <c r="O9" s="2"/>
      <c r="P9" s="2"/>
      <c r="Q9" s="2"/>
      <c r="R9" s="2"/>
    </row>
    <row r="10" spans="1:23">
      <c r="A10" s="13" t="s">
        <v>99</v>
      </c>
      <c r="B10" s="4">
        <v>50</v>
      </c>
      <c r="C10" s="4">
        <v>100</v>
      </c>
      <c r="D10" s="4">
        <v>80</v>
      </c>
      <c r="E10" s="4">
        <v>60</v>
      </c>
      <c r="F10" s="4">
        <v>50</v>
      </c>
      <c r="G10" s="4">
        <v>70</v>
      </c>
      <c r="H10" s="4">
        <v>70</v>
      </c>
      <c r="I10" s="4">
        <v>70</v>
      </c>
      <c r="J10" s="4">
        <v>60</v>
      </c>
      <c r="K10" s="4">
        <v>60</v>
      </c>
      <c r="L10" s="4">
        <v>60</v>
      </c>
      <c r="M10" s="4">
        <v>60</v>
      </c>
      <c r="N10" s="4">
        <v>50</v>
      </c>
      <c r="O10" s="4">
        <v>50</v>
      </c>
      <c r="P10" s="4">
        <v>40</v>
      </c>
      <c r="Q10" s="4">
        <v>50</v>
      </c>
      <c r="R10" s="4">
        <v>40</v>
      </c>
      <c r="S10" s="4">
        <v>40</v>
      </c>
      <c r="T10" s="4">
        <v>50</v>
      </c>
      <c r="U10" s="4">
        <v>50</v>
      </c>
      <c r="V10" s="4">
        <v>50</v>
      </c>
      <c r="W10" s="4">
        <v>50</v>
      </c>
    </row>
    <row r="11" spans="1:23">
      <c r="A11" s="13" t="s">
        <v>100</v>
      </c>
      <c r="B11" s="2">
        <v>10</v>
      </c>
      <c r="C11" s="2">
        <v>10</v>
      </c>
      <c r="D11" s="2">
        <v>10</v>
      </c>
      <c r="E11" s="2">
        <v>10</v>
      </c>
      <c r="F11" s="2">
        <v>10</v>
      </c>
      <c r="G11" s="2">
        <v>10</v>
      </c>
      <c r="H11" s="2">
        <v>10</v>
      </c>
      <c r="I11" s="2">
        <v>10</v>
      </c>
      <c r="J11" s="2">
        <v>10</v>
      </c>
      <c r="K11" s="2">
        <v>10</v>
      </c>
      <c r="L11" s="2">
        <v>10</v>
      </c>
      <c r="M11" s="2">
        <v>10</v>
      </c>
      <c r="N11" s="2">
        <v>10</v>
      </c>
      <c r="O11" s="2">
        <v>10</v>
      </c>
      <c r="P11" s="2">
        <v>10</v>
      </c>
      <c r="Q11" s="2">
        <v>10</v>
      </c>
      <c r="R11" s="2">
        <v>10</v>
      </c>
      <c r="S11" s="2">
        <v>10</v>
      </c>
      <c r="T11" s="2">
        <v>10</v>
      </c>
      <c r="U11" s="2">
        <v>10</v>
      </c>
      <c r="V11" s="2">
        <v>10</v>
      </c>
      <c r="W11" s="124">
        <v>10</v>
      </c>
    </row>
    <row r="12" spans="1:23">
      <c r="A12" s="13"/>
      <c r="B12" s="2"/>
      <c r="C12" s="2"/>
      <c r="D12" s="2"/>
      <c r="E12" s="2"/>
      <c r="F12" s="2"/>
      <c r="G12" s="2"/>
      <c r="H12" s="2"/>
      <c r="I12" s="2"/>
      <c r="J12" s="2"/>
      <c r="K12" s="2"/>
      <c r="L12" s="2"/>
      <c r="M12" s="2"/>
      <c r="N12" s="2"/>
      <c r="O12" s="2"/>
      <c r="P12" s="2"/>
      <c r="Q12" s="2"/>
      <c r="R12" s="2"/>
    </row>
    <row r="13" spans="1:23">
      <c r="A13" s="13" t="s">
        <v>39</v>
      </c>
      <c r="B13" s="2"/>
      <c r="C13" s="2"/>
      <c r="D13" s="2"/>
      <c r="E13" s="2"/>
      <c r="F13" s="2"/>
      <c r="G13" s="2"/>
      <c r="H13" s="2"/>
      <c r="I13" s="2"/>
      <c r="J13" s="2"/>
      <c r="K13" s="2"/>
      <c r="L13" s="2"/>
      <c r="M13" s="2"/>
      <c r="N13" s="2"/>
      <c r="O13" s="2"/>
      <c r="P13" s="2"/>
      <c r="Q13" s="2"/>
      <c r="R13" s="2"/>
    </row>
    <row r="14" spans="1:23">
      <c r="A14" s="13" t="s">
        <v>99</v>
      </c>
      <c r="B14" s="4">
        <v>8.3000000000000007</v>
      </c>
      <c r="C14" s="4">
        <v>50</v>
      </c>
      <c r="D14" s="4">
        <v>25</v>
      </c>
      <c r="E14" s="4">
        <v>41.7</v>
      </c>
      <c r="F14" s="4">
        <v>58.3</v>
      </c>
      <c r="G14" s="4">
        <v>58.3</v>
      </c>
      <c r="H14" s="4">
        <v>50</v>
      </c>
      <c r="I14" s="4">
        <v>50</v>
      </c>
      <c r="J14" s="4">
        <v>50</v>
      </c>
      <c r="K14" s="4">
        <v>58.3</v>
      </c>
      <c r="L14" s="4">
        <v>58.3</v>
      </c>
      <c r="M14" s="4">
        <v>58.3</v>
      </c>
      <c r="N14" s="4">
        <v>50</v>
      </c>
      <c r="O14" s="4">
        <v>50</v>
      </c>
      <c r="P14" s="4">
        <v>50</v>
      </c>
      <c r="Q14" s="4">
        <v>50</v>
      </c>
      <c r="R14" s="4">
        <v>50</v>
      </c>
      <c r="S14" s="4">
        <v>50</v>
      </c>
      <c r="T14" s="4">
        <v>50</v>
      </c>
      <c r="U14" s="4">
        <v>58.3</v>
      </c>
      <c r="V14" s="4">
        <v>50</v>
      </c>
      <c r="W14" s="124">
        <v>66.599999999999994</v>
      </c>
    </row>
    <row r="15" spans="1:23">
      <c r="A15" s="13" t="s">
        <v>100</v>
      </c>
      <c r="B15" s="2">
        <v>12</v>
      </c>
      <c r="C15" s="2">
        <v>12</v>
      </c>
      <c r="D15" s="2">
        <v>12</v>
      </c>
      <c r="E15" s="2">
        <v>12</v>
      </c>
      <c r="F15" s="2">
        <v>12</v>
      </c>
      <c r="G15" s="2">
        <v>12</v>
      </c>
      <c r="H15" s="2">
        <v>12</v>
      </c>
      <c r="I15" s="2">
        <v>12</v>
      </c>
      <c r="J15" s="2">
        <v>12</v>
      </c>
      <c r="K15" s="2">
        <v>12</v>
      </c>
      <c r="L15" s="2">
        <v>12</v>
      </c>
      <c r="M15" s="2">
        <v>12</v>
      </c>
      <c r="N15" s="2">
        <v>12</v>
      </c>
      <c r="O15" s="2">
        <v>12</v>
      </c>
      <c r="P15" s="2">
        <v>12</v>
      </c>
      <c r="Q15" s="2">
        <v>12</v>
      </c>
      <c r="R15" s="125">
        <v>12</v>
      </c>
      <c r="S15" s="125">
        <v>12</v>
      </c>
      <c r="T15" s="125">
        <v>12</v>
      </c>
      <c r="U15" s="125">
        <v>12</v>
      </c>
      <c r="V15" s="125">
        <v>12</v>
      </c>
      <c r="W15" s="124">
        <v>12</v>
      </c>
    </row>
    <row r="16" spans="1:23">
      <c r="A16" s="13"/>
      <c r="B16" s="2"/>
      <c r="C16" s="2"/>
      <c r="D16" s="2"/>
      <c r="E16" s="2"/>
      <c r="F16" s="2"/>
      <c r="G16" s="2"/>
      <c r="H16" s="2"/>
      <c r="I16" s="2"/>
      <c r="J16" s="2"/>
      <c r="K16" s="2"/>
      <c r="L16" s="2"/>
      <c r="M16" s="2"/>
      <c r="N16" s="2"/>
      <c r="O16" s="2"/>
      <c r="P16" s="2"/>
      <c r="Q16" s="2"/>
      <c r="R16" s="2"/>
    </row>
    <row r="17" spans="1:23">
      <c r="A17" s="13" t="s">
        <v>46</v>
      </c>
      <c r="B17" s="2"/>
      <c r="C17" s="2"/>
      <c r="D17" s="2"/>
      <c r="E17" s="2"/>
      <c r="F17" s="2"/>
      <c r="G17" s="2"/>
      <c r="H17" s="2"/>
      <c r="I17" s="2"/>
      <c r="J17" s="2"/>
      <c r="K17" s="2"/>
      <c r="L17" s="2"/>
      <c r="M17" s="2"/>
      <c r="N17" s="2"/>
      <c r="O17" s="2"/>
      <c r="P17" s="2"/>
      <c r="Q17" s="2"/>
      <c r="R17" s="2"/>
    </row>
    <row r="18" spans="1:23">
      <c r="A18" s="13" t="s">
        <v>99</v>
      </c>
      <c r="B18" s="4">
        <v>37.5</v>
      </c>
      <c r="C18" s="4">
        <v>75</v>
      </c>
      <c r="D18" s="4">
        <v>37.5</v>
      </c>
      <c r="E18" s="4">
        <v>25</v>
      </c>
      <c r="F18" s="4">
        <v>25</v>
      </c>
      <c r="G18" s="4">
        <v>50</v>
      </c>
      <c r="H18" s="4">
        <v>50</v>
      </c>
      <c r="I18" s="4">
        <v>50</v>
      </c>
      <c r="J18" s="4">
        <v>50</v>
      </c>
      <c r="K18" s="4">
        <v>50</v>
      </c>
      <c r="L18" s="4">
        <v>50</v>
      </c>
      <c r="M18" s="4">
        <v>62.5</v>
      </c>
      <c r="N18" s="4">
        <v>50</v>
      </c>
      <c r="O18" s="4">
        <v>50</v>
      </c>
      <c r="P18" s="4">
        <v>62.5</v>
      </c>
      <c r="Q18" s="4">
        <v>75</v>
      </c>
      <c r="R18" s="4">
        <v>75</v>
      </c>
      <c r="S18" s="4">
        <v>75</v>
      </c>
      <c r="T18" s="4">
        <v>87.5</v>
      </c>
      <c r="U18" s="4">
        <v>87.5</v>
      </c>
      <c r="V18" s="4">
        <v>87.5</v>
      </c>
      <c r="W18" s="124">
        <v>90</v>
      </c>
    </row>
    <row r="19" spans="1:23">
      <c r="A19" s="13" t="s">
        <v>100</v>
      </c>
      <c r="B19" s="2">
        <v>8</v>
      </c>
      <c r="C19" s="2">
        <v>8</v>
      </c>
      <c r="D19" s="2">
        <v>8</v>
      </c>
      <c r="E19" s="2">
        <v>8</v>
      </c>
      <c r="F19" s="2">
        <v>8</v>
      </c>
      <c r="G19" s="2">
        <v>8</v>
      </c>
      <c r="H19" s="2">
        <v>8</v>
      </c>
      <c r="I19" s="2">
        <v>8</v>
      </c>
      <c r="J19" s="2">
        <v>8</v>
      </c>
      <c r="K19" s="2">
        <v>8</v>
      </c>
      <c r="L19" s="2">
        <v>8</v>
      </c>
      <c r="M19" s="2">
        <v>8</v>
      </c>
      <c r="N19" s="2">
        <v>8</v>
      </c>
      <c r="O19" s="2">
        <v>8</v>
      </c>
      <c r="P19" s="2">
        <v>8</v>
      </c>
      <c r="Q19" s="2">
        <v>8</v>
      </c>
      <c r="R19" s="2">
        <v>8</v>
      </c>
      <c r="S19" s="2">
        <v>8</v>
      </c>
      <c r="T19" s="2">
        <v>8</v>
      </c>
      <c r="U19" s="2">
        <v>8</v>
      </c>
      <c r="V19" s="2">
        <v>8</v>
      </c>
      <c r="W19" s="124">
        <v>8</v>
      </c>
    </row>
    <row r="20" spans="1:23">
      <c r="A20" s="13"/>
      <c r="B20" s="2"/>
      <c r="C20" s="2"/>
      <c r="D20" s="2"/>
      <c r="E20" s="2"/>
      <c r="F20" s="2"/>
      <c r="G20" s="2"/>
      <c r="H20" s="2"/>
      <c r="I20" s="2"/>
      <c r="J20" s="2"/>
      <c r="K20" s="2"/>
      <c r="L20" s="2"/>
      <c r="M20" s="2"/>
      <c r="N20" s="2"/>
      <c r="O20" s="2"/>
      <c r="P20" s="2"/>
      <c r="Q20" s="2"/>
      <c r="R20" s="2"/>
    </row>
    <row r="21" spans="1:23">
      <c r="A21" s="13" t="s">
        <v>51</v>
      </c>
      <c r="B21" s="2"/>
      <c r="C21" s="2"/>
      <c r="D21" s="2"/>
      <c r="E21" s="2"/>
      <c r="F21" s="2"/>
      <c r="G21" s="2"/>
      <c r="H21" s="2"/>
      <c r="I21" s="2"/>
      <c r="J21" s="2"/>
      <c r="K21" s="2"/>
      <c r="L21" s="2"/>
      <c r="M21" s="2"/>
      <c r="N21" s="2"/>
      <c r="O21" s="2"/>
      <c r="P21" s="2"/>
      <c r="Q21" s="2"/>
      <c r="R21" s="2"/>
    </row>
    <row r="22" spans="1:23">
      <c r="A22" s="13" t="s">
        <v>99</v>
      </c>
      <c r="B22" s="4">
        <v>10</v>
      </c>
      <c r="C22" s="4">
        <v>80</v>
      </c>
      <c r="D22" s="4">
        <v>20</v>
      </c>
      <c r="E22" s="4">
        <v>70</v>
      </c>
      <c r="F22" s="4">
        <v>60</v>
      </c>
      <c r="G22" s="4">
        <v>80</v>
      </c>
      <c r="H22" s="4">
        <v>60</v>
      </c>
      <c r="I22" s="4">
        <v>60</v>
      </c>
      <c r="J22" s="4">
        <v>70</v>
      </c>
      <c r="K22" s="4">
        <v>70</v>
      </c>
      <c r="L22" s="4">
        <v>70</v>
      </c>
      <c r="M22" s="4">
        <v>80</v>
      </c>
      <c r="N22" s="4">
        <v>60</v>
      </c>
      <c r="O22" s="4">
        <v>60</v>
      </c>
      <c r="P22" s="4">
        <v>50</v>
      </c>
      <c r="Q22" s="4">
        <v>60</v>
      </c>
      <c r="R22" s="4">
        <v>60</v>
      </c>
      <c r="S22" s="4">
        <v>70</v>
      </c>
      <c r="T22" s="4">
        <v>80</v>
      </c>
      <c r="U22" s="4">
        <v>70</v>
      </c>
      <c r="V22" s="4">
        <v>50</v>
      </c>
      <c r="W22" s="124">
        <v>60</v>
      </c>
    </row>
    <row r="23" spans="1:23">
      <c r="A23" s="13" t="s">
        <v>100</v>
      </c>
      <c r="B23" s="2">
        <v>10</v>
      </c>
      <c r="C23" s="2">
        <v>10</v>
      </c>
      <c r="D23" s="2">
        <v>10</v>
      </c>
      <c r="E23" s="2">
        <v>10</v>
      </c>
      <c r="F23" s="2">
        <v>10</v>
      </c>
      <c r="G23" s="2">
        <v>10</v>
      </c>
      <c r="H23" s="2">
        <v>10</v>
      </c>
      <c r="I23" s="2">
        <v>10</v>
      </c>
      <c r="J23" s="2">
        <v>10</v>
      </c>
      <c r="K23" s="2">
        <v>10</v>
      </c>
      <c r="L23" s="2">
        <v>10</v>
      </c>
      <c r="M23" s="2">
        <v>10</v>
      </c>
      <c r="N23" s="2">
        <v>10</v>
      </c>
      <c r="O23" s="2">
        <v>10</v>
      </c>
      <c r="P23" s="2">
        <v>10</v>
      </c>
      <c r="Q23" s="2">
        <v>10</v>
      </c>
      <c r="R23" s="2">
        <v>10</v>
      </c>
      <c r="S23" s="2">
        <v>10</v>
      </c>
      <c r="T23" s="2">
        <v>10</v>
      </c>
      <c r="U23" s="2">
        <v>10</v>
      </c>
      <c r="V23" s="2">
        <v>10</v>
      </c>
      <c r="W23" s="124">
        <v>10</v>
      </c>
    </row>
    <row r="24" spans="1:23">
      <c r="A24" s="13"/>
      <c r="B24" s="2"/>
      <c r="C24" s="2"/>
      <c r="D24" s="2"/>
      <c r="E24" s="2"/>
      <c r="F24" s="2"/>
      <c r="G24" s="2"/>
      <c r="H24" s="2"/>
      <c r="I24" s="2"/>
      <c r="J24" s="2"/>
      <c r="K24" s="2"/>
      <c r="L24" s="2"/>
      <c r="M24" s="2"/>
      <c r="N24" s="2"/>
      <c r="O24" s="2"/>
      <c r="P24" s="2"/>
      <c r="Q24" s="2"/>
      <c r="R24" s="2"/>
    </row>
    <row r="25" spans="1:23">
      <c r="A25" s="13" t="s">
        <v>57</v>
      </c>
      <c r="B25" s="2"/>
      <c r="C25" s="2"/>
      <c r="D25" s="2"/>
      <c r="E25" s="2"/>
      <c r="F25" s="2"/>
      <c r="G25" s="2"/>
      <c r="H25" s="2"/>
      <c r="I25" s="2"/>
      <c r="J25" s="2"/>
      <c r="K25" s="2"/>
      <c r="L25" s="2"/>
      <c r="M25" s="2"/>
      <c r="N25" s="2"/>
      <c r="O25" s="2"/>
      <c r="P25" s="2"/>
      <c r="Q25" s="2"/>
      <c r="R25" s="2"/>
    </row>
    <row r="26" spans="1:23">
      <c r="A26" s="13" t="s">
        <v>99</v>
      </c>
      <c r="B26" s="4">
        <v>0</v>
      </c>
      <c r="C26" s="4">
        <v>50</v>
      </c>
      <c r="D26" s="4">
        <v>16.7</v>
      </c>
      <c r="E26" s="4">
        <v>25</v>
      </c>
      <c r="F26" s="4">
        <v>58.3</v>
      </c>
      <c r="G26" s="4">
        <v>41.7</v>
      </c>
      <c r="H26" s="4">
        <v>25</v>
      </c>
      <c r="I26" s="4">
        <v>25</v>
      </c>
      <c r="J26" s="4">
        <v>50</v>
      </c>
      <c r="K26" s="4">
        <v>50</v>
      </c>
      <c r="L26" s="4">
        <v>58.3</v>
      </c>
      <c r="M26" s="4">
        <v>58.3</v>
      </c>
      <c r="N26" s="4">
        <v>58.3</v>
      </c>
      <c r="O26" s="4">
        <v>58.3</v>
      </c>
      <c r="P26" s="4">
        <v>58.3</v>
      </c>
      <c r="Q26" s="4">
        <v>66.7</v>
      </c>
      <c r="R26" s="4">
        <v>58.3</v>
      </c>
      <c r="S26" s="4">
        <v>50</v>
      </c>
      <c r="T26" s="4">
        <v>50</v>
      </c>
      <c r="U26" s="4">
        <v>50</v>
      </c>
      <c r="V26" s="4">
        <v>50</v>
      </c>
      <c r="W26" s="52">
        <v>41.7</v>
      </c>
    </row>
    <row r="27" spans="1:23">
      <c r="A27" s="13" t="s">
        <v>100</v>
      </c>
      <c r="B27" s="2">
        <v>12</v>
      </c>
      <c r="C27" s="2">
        <v>12</v>
      </c>
      <c r="D27" s="2">
        <v>12</v>
      </c>
      <c r="E27" s="2">
        <v>12</v>
      </c>
      <c r="F27" s="2">
        <v>12</v>
      </c>
      <c r="G27" s="2">
        <v>12</v>
      </c>
      <c r="H27" s="2">
        <v>12</v>
      </c>
      <c r="I27" s="2">
        <v>12</v>
      </c>
      <c r="J27" s="2">
        <v>12</v>
      </c>
      <c r="K27" s="2">
        <v>12</v>
      </c>
      <c r="L27" s="2">
        <v>12</v>
      </c>
      <c r="M27" s="2">
        <v>12</v>
      </c>
      <c r="N27" s="2">
        <v>12</v>
      </c>
      <c r="O27" s="2">
        <v>12</v>
      </c>
      <c r="P27" s="2">
        <v>12</v>
      </c>
      <c r="Q27" s="2">
        <v>12</v>
      </c>
      <c r="R27" s="2">
        <v>12</v>
      </c>
      <c r="S27" s="2">
        <v>12</v>
      </c>
      <c r="T27" s="2">
        <v>12</v>
      </c>
      <c r="U27" s="2">
        <v>12</v>
      </c>
      <c r="V27" s="2">
        <v>12</v>
      </c>
      <c r="W27" s="124">
        <v>12</v>
      </c>
    </row>
    <row r="28" spans="1:23">
      <c r="A28" s="13"/>
      <c r="B28" s="2"/>
      <c r="C28" s="2"/>
      <c r="D28" s="2"/>
      <c r="E28" s="2"/>
      <c r="F28" s="2"/>
      <c r="G28" s="2"/>
      <c r="H28" s="2"/>
      <c r="I28" s="2"/>
      <c r="J28" s="2"/>
      <c r="K28" s="2"/>
      <c r="L28" s="2"/>
      <c r="M28" s="2"/>
      <c r="N28" s="2"/>
      <c r="O28" s="2"/>
      <c r="P28" s="2"/>
      <c r="Q28" s="2"/>
      <c r="R28" s="2"/>
    </row>
    <row r="29" spans="1:23">
      <c r="A29" s="13" t="s">
        <v>101</v>
      </c>
      <c r="B29" s="2"/>
      <c r="C29" s="2"/>
      <c r="D29" s="2"/>
      <c r="E29" s="2"/>
      <c r="F29" s="2"/>
      <c r="G29" s="2"/>
      <c r="H29" s="2"/>
      <c r="I29" s="2"/>
      <c r="J29" s="2"/>
      <c r="K29" s="2"/>
      <c r="L29" s="2"/>
      <c r="M29" s="2"/>
      <c r="N29" s="2"/>
      <c r="O29" s="2"/>
      <c r="P29" s="2"/>
      <c r="Q29" s="2"/>
      <c r="R29" s="2"/>
    </row>
    <row r="30" spans="1:23">
      <c r="A30" s="13" t="s">
        <v>99</v>
      </c>
      <c r="B30" s="4">
        <v>50</v>
      </c>
      <c r="C30" s="4">
        <v>93.8</v>
      </c>
      <c r="D30" s="4">
        <v>75</v>
      </c>
      <c r="E30" s="4">
        <v>75</v>
      </c>
      <c r="F30" s="4">
        <v>56.2</v>
      </c>
      <c r="G30" s="4">
        <v>37.5</v>
      </c>
      <c r="H30" s="4">
        <v>31.3</v>
      </c>
      <c r="I30" s="4">
        <v>31.3</v>
      </c>
      <c r="J30" s="4">
        <v>37.5</v>
      </c>
      <c r="K30" s="4">
        <v>37.5</v>
      </c>
      <c r="L30" s="4">
        <v>37.5</v>
      </c>
      <c r="M30" s="4">
        <v>37.5</v>
      </c>
      <c r="N30" s="4">
        <v>37.5</v>
      </c>
      <c r="O30" s="4">
        <v>25</v>
      </c>
      <c r="P30" s="4">
        <v>25</v>
      </c>
      <c r="Q30" s="4">
        <v>25</v>
      </c>
      <c r="R30" s="4">
        <v>18.8</v>
      </c>
      <c r="S30" s="4">
        <v>25</v>
      </c>
      <c r="T30" s="4">
        <v>31.3</v>
      </c>
      <c r="U30" s="4">
        <v>43.8</v>
      </c>
      <c r="V30" s="4">
        <v>43.8</v>
      </c>
      <c r="W30" s="124">
        <v>43.8</v>
      </c>
    </row>
    <row r="31" spans="1:23">
      <c r="A31" s="13" t="s">
        <v>100</v>
      </c>
      <c r="B31" s="2">
        <v>16</v>
      </c>
      <c r="C31" s="2">
        <v>16</v>
      </c>
      <c r="D31" s="2">
        <v>16</v>
      </c>
      <c r="E31" s="2">
        <v>16</v>
      </c>
      <c r="F31" s="2">
        <v>16</v>
      </c>
      <c r="G31" s="2">
        <v>16</v>
      </c>
      <c r="H31" s="2">
        <v>16</v>
      </c>
      <c r="I31" s="2">
        <v>16</v>
      </c>
      <c r="J31" s="2">
        <v>16</v>
      </c>
      <c r="K31" s="2">
        <v>16</v>
      </c>
      <c r="L31" s="2">
        <v>16</v>
      </c>
      <c r="M31" s="2">
        <v>16</v>
      </c>
      <c r="N31" s="2">
        <v>16</v>
      </c>
      <c r="O31" s="2">
        <v>16</v>
      </c>
      <c r="P31" s="2">
        <v>16</v>
      </c>
      <c r="Q31" s="2">
        <v>16</v>
      </c>
      <c r="R31" s="2">
        <v>16</v>
      </c>
      <c r="S31" s="2">
        <v>16</v>
      </c>
      <c r="T31" s="2">
        <v>16</v>
      </c>
      <c r="U31" s="2">
        <v>16</v>
      </c>
      <c r="V31" s="2">
        <v>16</v>
      </c>
      <c r="W31" s="124">
        <v>16</v>
      </c>
    </row>
    <row r="32" spans="1:23">
      <c r="A32" s="13"/>
      <c r="B32" s="2"/>
      <c r="C32" s="2"/>
      <c r="D32" s="2"/>
      <c r="E32" s="2"/>
      <c r="F32" s="2"/>
      <c r="G32" s="2"/>
      <c r="H32" s="2"/>
      <c r="I32" s="2"/>
      <c r="J32" s="2"/>
      <c r="K32" s="2"/>
      <c r="L32" s="2"/>
      <c r="M32" s="2"/>
      <c r="N32" s="2"/>
      <c r="O32" s="2"/>
      <c r="P32" s="2"/>
      <c r="Q32" s="2"/>
      <c r="R32" s="2"/>
    </row>
    <row r="33" spans="1:23">
      <c r="A33" s="13" t="s">
        <v>72</v>
      </c>
      <c r="B33" s="2"/>
      <c r="C33" s="2"/>
      <c r="D33" s="2"/>
      <c r="E33" s="2"/>
      <c r="F33" s="2"/>
      <c r="G33" s="2"/>
      <c r="H33" s="2"/>
      <c r="I33" s="2"/>
      <c r="J33" s="2"/>
      <c r="K33" s="2"/>
      <c r="L33" s="2"/>
      <c r="M33" s="2"/>
      <c r="N33" s="2"/>
      <c r="O33" s="2"/>
      <c r="P33" s="2"/>
      <c r="Q33" s="2"/>
      <c r="R33" s="2"/>
    </row>
    <row r="34" spans="1:23">
      <c r="A34" s="13" t="s">
        <v>99</v>
      </c>
      <c r="B34" s="4">
        <v>16.7</v>
      </c>
      <c r="C34" s="4">
        <v>50</v>
      </c>
      <c r="D34" s="4">
        <v>33.299999999999997</v>
      </c>
      <c r="E34" s="4">
        <v>80</v>
      </c>
      <c r="F34" s="4">
        <v>60</v>
      </c>
      <c r="G34" s="4">
        <v>60</v>
      </c>
      <c r="H34" s="4">
        <v>40</v>
      </c>
      <c r="I34" s="4">
        <v>40</v>
      </c>
      <c r="J34" s="4">
        <v>40</v>
      </c>
      <c r="K34" s="4">
        <v>40</v>
      </c>
      <c r="L34" s="4">
        <v>40</v>
      </c>
      <c r="M34" s="4">
        <v>50</v>
      </c>
      <c r="N34" s="4">
        <v>50</v>
      </c>
      <c r="O34" s="4">
        <v>60</v>
      </c>
      <c r="P34" s="4">
        <v>60</v>
      </c>
      <c r="Q34" s="4">
        <v>70</v>
      </c>
      <c r="R34" s="4">
        <v>70</v>
      </c>
      <c r="S34" s="4">
        <v>70</v>
      </c>
      <c r="T34" s="4">
        <v>70</v>
      </c>
      <c r="U34" s="4">
        <v>90</v>
      </c>
      <c r="V34" s="4">
        <v>90</v>
      </c>
      <c r="W34" s="4">
        <v>90</v>
      </c>
    </row>
    <row r="35" spans="1:23" ht="13" thickBot="1">
      <c r="A35" s="30" t="s">
        <v>100</v>
      </c>
      <c r="B35" s="3">
        <v>6</v>
      </c>
      <c r="C35" s="3">
        <v>6</v>
      </c>
      <c r="D35" s="3">
        <v>6</v>
      </c>
      <c r="E35" s="3">
        <v>10</v>
      </c>
      <c r="F35" s="3">
        <v>10</v>
      </c>
      <c r="G35" s="3">
        <v>10</v>
      </c>
      <c r="H35" s="3">
        <v>10</v>
      </c>
      <c r="I35" s="3">
        <v>10</v>
      </c>
      <c r="J35" s="3">
        <v>10</v>
      </c>
      <c r="K35" s="3">
        <v>10</v>
      </c>
      <c r="L35" s="3">
        <v>10</v>
      </c>
      <c r="M35" s="3">
        <v>10</v>
      </c>
      <c r="N35" s="3">
        <v>10</v>
      </c>
      <c r="O35" s="3">
        <v>10</v>
      </c>
      <c r="P35" s="3">
        <v>10</v>
      </c>
      <c r="Q35" s="3">
        <v>10</v>
      </c>
      <c r="R35" s="3">
        <v>10</v>
      </c>
      <c r="S35" s="3">
        <v>10</v>
      </c>
      <c r="T35" s="3">
        <v>10</v>
      </c>
      <c r="U35" s="3">
        <v>10</v>
      </c>
      <c r="V35" s="3">
        <v>10</v>
      </c>
      <c r="W35" s="126">
        <v>10</v>
      </c>
    </row>
    <row r="36" spans="1:23">
      <c r="A36" s="13"/>
      <c r="B36" s="2"/>
      <c r="C36" s="2"/>
      <c r="D36" s="2"/>
      <c r="E36" s="2"/>
      <c r="F36" s="2"/>
      <c r="G36" s="2"/>
      <c r="H36" s="2"/>
      <c r="I36" s="2"/>
      <c r="J36" s="2"/>
      <c r="K36" s="2"/>
      <c r="L36" s="2"/>
      <c r="M36" s="2"/>
      <c r="N36" s="2"/>
      <c r="O36" s="2"/>
      <c r="P36" s="2"/>
      <c r="Q36" s="2"/>
      <c r="R36" s="2"/>
    </row>
    <row r="37" spans="1:23">
      <c r="B37" s="177" t="s">
        <v>441</v>
      </c>
      <c r="C37" s="177"/>
      <c r="D37" s="177"/>
      <c r="E37" s="177"/>
      <c r="F37" s="177"/>
      <c r="G37" s="177"/>
      <c r="H37" s="177"/>
      <c r="I37" s="177"/>
      <c r="J37" s="177"/>
      <c r="K37" s="177"/>
      <c r="L37" s="177"/>
      <c r="M37" s="177"/>
      <c r="N37" s="177"/>
    </row>
    <row r="38" spans="1:23" ht="13.5" customHeight="1"/>
    <row r="39" spans="1:23" ht="27" customHeight="1">
      <c r="B39" s="162" t="s">
        <v>426</v>
      </c>
      <c r="C39" s="162"/>
      <c r="D39" s="162"/>
      <c r="E39" s="162"/>
      <c r="F39" s="162"/>
      <c r="G39" s="162"/>
      <c r="H39" s="162"/>
      <c r="I39" s="162"/>
      <c r="J39" s="162"/>
      <c r="K39" s="162"/>
      <c r="L39" s="162"/>
      <c r="M39" s="91"/>
      <c r="N39" s="91"/>
      <c r="O39" s="74"/>
      <c r="P39" s="74"/>
    </row>
    <row r="40" spans="1:23" ht="12.75" customHeight="1"/>
    <row r="41" spans="1:23" ht="31.5" customHeight="1">
      <c r="B41" s="162" t="s">
        <v>713</v>
      </c>
      <c r="C41" s="162"/>
      <c r="D41" s="162"/>
      <c r="E41" s="162"/>
      <c r="F41" s="162"/>
      <c r="G41" s="162"/>
      <c r="H41" s="162"/>
      <c r="I41" s="162"/>
      <c r="J41" s="162"/>
      <c r="K41" s="162"/>
      <c r="L41" s="162"/>
      <c r="M41" s="91"/>
      <c r="N41" s="91"/>
      <c r="O41" s="9"/>
      <c r="P41" s="9"/>
      <c r="Q41" s="9"/>
    </row>
    <row r="42" spans="1:23" ht="12.75" customHeight="1">
      <c r="A42" s="9"/>
      <c r="B42" s="9"/>
      <c r="C42" s="9"/>
      <c r="D42" s="9"/>
      <c r="E42" s="9"/>
      <c r="F42" s="9"/>
      <c r="G42" s="9"/>
      <c r="H42" s="9"/>
      <c r="I42" s="9"/>
      <c r="J42" s="9"/>
      <c r="K42" s="9"/>
      <c r="L42" s="9"/>
      <c r="M42" s="9"/>
      <c r="N42" s="9"/>
      <c r="O42" s="9"/>
      <c r="P42" s="9"/>
      <c r="Q42" s="9"/>
    </row>
    <row r="43" spans="1:23" ht="12.75" customHeight="1">
      <c r="A43" s="9"/>
      <c r="B43" s="9"/>
      <c r="C43" s="9"/>
      <c r="D43" s="9"/>
      <c r="E43" s="9"/>
      <c r="F43" s="9"/>
      <c r="G43" s="9"/>
      <c r="H43" s="9"/>
      <c r="I43" s="9"/>
      <c r="J43" s="9"/>
      <c r="K43" s="9"/>
      <c r="L43" s="9"/>
      <c r="M43" s="9"/>
      <c r="N43" s="9"/>
      <c r="O43" s="9"/>
      <c r="P43" s="9"/>
      <c r="Q43" s="9"/>
    </row>
    <row r="44" spans="1:23" ht="12.75" customHeight="1">
      <c r="A44" s="9"/>
      <c r="B44" s="9"/>
      <c r="C44" s="9"/>
      <c r="D44" s="9"/>
      <c r="E44" s="9"/>
      <c r="F44" s="9"/>
      <c r="G44" s="9"/>
      <c r="H44" s="9"/>
      <c r="I44" s="9"/>
      <c r="J44" s="9"/>
      <c r="K44" s="9"/>
      <c r="L44" s="9"/>
      <c r="M44" s="9"/>
      <c r="N44" s="9"/>
      <c r="O44" s="9"/>
      <c r="P44" s="9"/>
      <c r="Q44" s="9"/>
    </row>
    <row r="45" spans="1:23" ht="12.75" customHeight="1"/>
    <row r="46" spans="1:23" ht="12.75" customHeight="1"/>
    <row r="47" spans="1:23" ht="12.75" customHeight="1"/>
    <row r="48" spans="1:23" ht="12.75" customHeight="1"/>
  </sheetData>
  <mergeCells count="3">
    <mergeCell ref="B37:N37"/>
    <mergeCell ref="B39:L39"/>
    <mergeCell ref="B41:L41"/>
  </mergeCells>
  <phoneticPr fontId="0" type="noConversion"/>
  <pageMargins left="0.75" right="0.75" top="1" bottom="1" header="0.5" footer="0.5"/>
  <pageSetup scale="63" fitToHeight="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2" max="40" man="1"/>
  </colBreaks>
  <legacyDrawingHF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BE46"/>
  <sheetViews>
    <sheetView view="pageBreakPreview" topLeftCell="A10" zoomScale="70" zoomScaleNormal="85" zoomScaleSheetLayoutView="70" zoomScalePageLayoutView="85" workbookViewId="0">
      <selection activeCell="H57" sqref="H57"/>
    </sheetView>
  </sheetViews>
  <sheetFormatPr baseColWidth="10" defaultColWidth="8.83203125" defaultRowHeight="12" x14ac:dyDescent="0"/>
  <cols>
    <col min="1" max="1" width="19.5" style="8" bestFit="1" customWidth="1"/>
    <col min="2" max="3" width="5.6640625" style="8" customWidth="1"/>
    <col min="4" max="4" width="1.83203125" style="8" customWidth="1"/>
    <col min="5" max="6" width="5.5" style="8" customWidth="1"/>
    <col min="7" max="7" width="1.83203125" style="8" customWidth="1"/>
    <col min="8" max="9" width="5.6640625" style="8" customWidth="1"/>
    <col min="10" max="10" width="1.83203125" style="8" customWidth="1"/>
    <col min="11" max="11" width="6" style="8" bestFit="1" customWidth="1"/>
    <col min="12" max="12" width="5.6640625" style="8" customWidth="1"/>
    <col min="13" max="13" width="2" style="8" customWidth="1"/>
    <col min="14" max="15" width="5.6640625" style="8" customWidth="1"/>
    <col min="16" max="16" width="1.83203125" style="8" customWidth="1"/>
    <col min="17" max="18" width="5.6640625" style="8" customWidth="1"/>
    <col min="19" max="19" width="1.83203125" style="8" customWidth="1"/>
    <col min="20" max="20" width="5.6640625" style="8" customWidth="1"/>
    <col min="21" max="21" width="6.1640625" style="8" customWidth="1"/>
    <col min="22" max="22" width="1.83203125" style="8" customWidth="1"/>
    <col min="23" max="24" width="5.6640625" style="8" customWidth="1"/>
    <col min="25" max="25" width="1.83203125" style="8" customWidth="1"/>
    <col min="26" max="27" width="5.6640625" style="8" customWidth="1"/>
    <col min="28" max="28" width="1.83203125" style="8" customWidth="1"/>
    <col min="29" max="29" width="5.6640625" style="8" customWidth="1"/>
    <col min="30" max="30" width="6.83203125" style="8" customWidth="1"/>
    <col min="31" max="31" width="1.83203125" style="8" customWidth="1"/>
    <col min="32" max="32" width="5.6640625" style="8" customWidth="1"/>
    <col min="33" max="33" width="6.1640625" style="8" customWidth="1"/>
    <col min="34" max="34" width="1.83203125" style="8" customWidth="1"/>
    <col min="35" max="35" width="5.6640625" style="8" customWidth="1"/>
    <col min="36" max="36" width="6.6640625" style="8" customWidth="1"/>
    <col min="37" max="37" width="1.83203125" style="8" customWidth="1"/>
    <col min="38" max="39" width="5.6640625" style="8" customWidth="1"/>
    <col min="40" max="40" width="1.83203125" style="8" customWidth="1"/>
    <col min="41" max="41" width="5.5" style="8" customWidth="1"/>
    <col min="42" max="42" width="5.6640625" style="8" customWidth="1"/>
    <col min="43" max="43" width="1.83203125" style="8" customWidth="1"/>
    <col min="44" max="44" width="5.5" style="8" customWidth="1"/>
    <col min="45" max="45" width="6.5" style="8" customWidth="1"/>
    <col min="46" max="46" width="1.83203125" style="8" customWidth="1"/>
    <col min="47" max="47" width="5.5" style="8" customWidth="1"/>
    <col min="48" max="48" width="6.6640625" style="8" customWidth="1"/>
    <col min="49" max="49" width="1.83203125" style="8" customWidth="1"/>
    <col min="50" max="50" width="5.5" style="8" customWidth="1"/>
    <col min="51" max="51" width="6.6640625" style="8" customWidth="1"/>
    <col min="52" max="52" width="1.83203125" style="8" customWidth="1"/>
    <col min="53" max="53" width="5.5" style="8" customWidth="1"/>
    <col min="54" max="54" width="5.6640625" style="8" customWidth="1"/>
    <col min="55" max="55" width="1.83203125" style="8" customWidth="1"/>
    <col min="56" max="56" width="5.5" style="8" customWidth="1"/>
    <col min="57" max="57" width="5.6640625" style="8" customWidth="1"/>
    <col min="58" max="16384" width="8.83203125" style="8"/>
  </cols>
  <sheetData>
    <row r="1" spans="1:57">
      <c r="A1" s="15" t="s">
        <v>106</v>
      </c>
      <c r="B1" s="178" t="s">
        <v>622</v>
      </c>
      <c r="C1" s="178"/>
      <c r="D1" s="178"/>
      <c r="E1" s="178"/>
      <c r="F1" s="178"/>
      <c r="G1" s="178"/>
      <c r="H1" s="178"/>
      <c r="I1" s="178"/>
      <c r="J1" s="178"/>
      <c r="K1" s="178"/>
      <c r="L1" s="178"/>
      <c r="M1" s="178"/>
      <c r="N1" s="178"/>
      <c r="O1" s="178"/>
      <c r="P1" s="178"/>
      <c r="Q1" s="178"/>
      <c r="R1" s="178"/>
      <c r="S1" s="178"/>
      <c r="T1" s="178"/>
      <c r="U1" s="178"/>
      <c r="V1" s="15"/>
      <c r="W1" s="15"/>
      <c r="X1" s="15"/>
      <c r="Y1" s="15"/>
      <c r="Z1" s="15"/>
      <c r="AA1" s="15"/>
      <c r="AB1" s="15"/>
      <c r="AC1" s="178" t="s">
        <v>622</v>
      </c>
      <c r="AD1" s="178"/>
      <c r="AE1" s="178"/>
      <c r="AF1" s="178"/>
      <c r="AG1" s="178"/>
      <c r="AH1" s="178"/>
      <c r="AI1" s="178"/>
      <c r="AJ1" s="178"/>
      <c r="AK1" s="178"/>
      <c r="AL1" s="178"/>
      <c r="AM1" s="178"/>
      <c r="AN1" s="178"/>
      <c r="AO1" s="178"/>
      <c r="AP1" s="178"/>
      <c r="AQ1" s="178"/>
      <c r="AR1" s="178"/>
      <c r="AS1" s="178"/>
      <c r="AT1" s="178"/>
      <c r="AU1" s="178"/>
      <c r="AV1" s="178"/>
      <c r="AW1" s="14"/>
      <c r="AX1" s="15"/>
      <c r="AY1" s="15"/>
      <c r="AZ1" s="14"/>
      <c r="BA1" s="15"/>
      <c r="BB1" s="15"/>
      <c r="BC1" s="14"/>
      <c r="BD1" s="15"/>
      <c r="BE1" s="15"/>
    </row>
    <row r="2" spans="1:57" ht="13" thickBot="1">
      <c r="A2" s="19"/>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row>
    <row r="3" spans="1:57">
      <c r="A3" s="14"/>
      <c r="B3" s="171" t="s">
        <v>276</v>
      </c>
      <c r="C3" s="171"/>
      <c r="D3" s="110"/>
      <c r="E3" s="171" t="s">
        <v>231</v>
      </c>
      <c r="F3" s="171"/>
      <c r="G3" s="110"/>
      <c r="H3" s="171" t="s">
        <v>237</v>
      </c>
      <c r="I3" s="171"/>
      <c r="J3" s="110"/>
      <c r="K3" s="171" t="s">
        <v>124</v>
      </c>
      <c r="L3" s="171"/>
      <c r="M3" s="110"/>
      <c r="N3" s="171" t="s">
        <v>413</v>
      </c>
      <c r="O3" s="171"/>
      <c r="P3" s="110"/>
      <c r="Q3" s="171" t="s">
        <v>132</v>
      </c>
      <c r="R3" s="171"/>
      <c r="S3" s="110"/>
      <c r="T3" s="171" t="s">
        <v>136</v>
      </c>
      <c r="U3" s="171"/>
      <c r="V3" s="110"/>
      <c r="W3" s="171" t="s">
        <v>414</v>
      </c>
      <c r="X3" s="171"/>
      <c r="Y3" s="110"/>
      <c r="Z3" s="171" t="s">
        <v>415</v>
      </c>
      <c r="AA3" s="171"/>
      <c r="AB3" s="110"/>
      <c r="AC3" s="171" t="s">
        <v>137</v>
      </c>
      <c r="AD3" s="171"/>
      <c r="AE3" s="110"/>
      <c r="AF3" s="171" t="s">
        <v>138</v>
      </c>
      <c r="AG3" s="171"/>
      <c r="AH3" s="110"/>
      <c r="AI3" s="171" t="s">
        <v>373</v>
      </c>
      <c r="AJ3" s="171"/>
      <c r="AK3" s="110"/>
      <c r="AL3" s="171" t="s">
        <v>383</v>
      </c>
      <c r="AM3" s="171"/>
      <c r="AN3" s="110"/>
      <c r="AO3" s="171" t="s">
        <v>392</v>
      </c>
      <c r="AP3" s="171"/>
      <c r="AQ3" s="110"/>
      <c r="AR3" s="171" t="s">
        <v>395</v>
      </c>
      <c r="AS3" s="171"/>
      <c r="AT3" s="110"/>
      <c r="AU3" s="171" t="s">
        <v>445</v>
      </c>
      <c r="AV3" s="171"/>
      <c r="AW3" s="110"/>
      <c r="AX3" s="171" t="s">
        <v>538</v>
      </c>
      <c r="AY3" s="171"/>
      <c r="AZ3" s="110"/>
      <c r="BA3" s="171" t="s">
        <v>539</v>
      </c>
      <c r="BB3" s="171"/>
      <c r="BC3" s="110"/>
      <c r="BD3" s="171" t="s">
        <v>620</v>
      </c>
      <c r="BE3" s="171"/>
    </row>
    <row r="4" spans="1:57">
      <c r="A4" s="111" t="s">
        <v>107</v>
      </c>
      <c r="B4" s="169" t="s">
        <v>587</v>
      </c>
      <c r="C4" s="169"/>
      <c r="D4" s="112"/>
      <c r="E4" s="169" t="s">
        <v>588</v>
      </c>
      <c r="F4" s="169"/>
      <c r="G4" s="112"/>
      <c r="H4" s="169" t="s">
        <v>589</v>
      </c>
      <c r="I4" s="169"/>
      <c r="J4" s="112"/>
      <c r="K4" s="169" t="s">
        <v>590</v>
      </c>
      <c r="L4" s="169"/>
      <c r="M4" s="113"/>
      <c r="N4" s="169" t="s">
        <v>494</v>
      </c>
      <c r="O4" s="169"/>
      <c r="P4" s="113"/>
      <c r="Q4" s="169" t="s">
        <v>496</v>
      </c>
      <c r="R4" s="168"/>
      <c r="S4" s="113"/>
      <c r="T4" s="169" t="s">
        <v>498</v>
      </c>
      <c r="U4" s="168"/>
      <c r="V4" s="114"/>
      <c r="W4" s="169" t="s">
        <v>499</v>
      </c>
      <c r="X4" s="169"/>
      <c r="Y4" s="114"/>
      <c r="Z4" s="169" t="s">
        <v>500</v>
      </c>
      <c r="AA4" s="169"/>
      <c r="AB4" s="114"/>
      <c r="AC4" s="169" t="s">
        <v>501</v>
      </c>
      <c r="AD4" s="169"/>
      <c r="AE4" s="114"/>
      <c r="AF4" s="169" t="s">
        <v>502</v>
      </c>
      <c r="AG4" s="169"/>
      <c r="AH4" s="113"/>
      <c r="AI4" s="166" t="s">
        <v>503</v>
      </c>
      <c r="AJ4" s="166"/>
      <c r="AK4" s="114"/>
      <c r="AL4" s="166" t="s">
        <v>504</v>
      </c>
      <c r="AM4" s="168"/>
      <c r="AN4" s="114"/>
      <c r="AO4" s="166" t="s">
        <v>505</v>
      </c>
      <c r="AP4" s="168"/>
      <c r="AQ4" s="114"/>
      <c r="AR4" s="166" t="s">
        <v>506</v>
      </c>
      <c r="AS4" s="168"/>
      <c r="AT4" s="114"/>
      <c r="AU4" s="166" t="s">
        <v>540</v>
      </c>
      <c r="AV4" s="168"/>
      <c r="AW4" s="114"/>
      <c r="AX4" s="166" t="s">
        <v>541</v>
      </c>
      <c r="AY4" s="168"/>
      <c r="AZ4" s="114"/>
      <c r="BA4" s="166" t="s">
        <v>542</v>
      </c>
      <c r="BB4" s="168"/>
      <c r="BC4" s="114"/>
      <c r="BD4" s="166" t="s">
        <v>621</v>
      </c>
      <c r="BE4" s="168"/>
    </row>
    <row r="5" spans="1:57">
      <c r="A5" s="77" t="s">
        <v>98</v>
      </c>
      <c r="B5" s="115" t="s">
        <v>102</v>
      </c>
      <c r="C5" s="115" t="s">
        <v>103</v>
      </c>
      <c r="D5" s="116"/>
      <c r="E5" s="115" t="s">
        <v>102</v>
      </c>
      <c r="F5" s="115" t="s">
        <v>103</v>
      </c>
      <c r="G5" s="116"/>
      <c r="H5" s="115" t="s">
        <v>102</v>
      </c>
      <c r="I5" s="115" t="s">
        <v>103</v>
      </c>
      <c r="J5" s="116"/>
      <c r="K5" s="115" t="s">
        <v>102</v>
      </c>
      <c r="L5" s="115" t="s">
        <v>103</v>
      </c>
      <c r="M5" s="116"/>
      <c r="N5" s="116" t="s">
        <v>102</v>
      </c>
      <c r="O5" s="116" t="s">
        <v>103</v>
      </c>
      <c r="P5" s="116"/>
      <c r="Q5" s="116" t="s">
        <v>102</v>
      </c>
      <c r="R5" s="116" t="s">
        <v>103</v>
      </c>
      <c r="S5" s="116"/>
      <c r="T5" s="116" t="s">
        <v>102</v>
      </c>
      <c r="U5" s="116" t="s">
        <v>103</v>
      </c>
      <c r="V5" s="116"/>
      <c r="W5" s="116" t="s">
        <v>102</v>
      </c>
      <c r="X5" s="116" t="s">
        <v>103</v>
      </c>
      <c r="Y5" s="116"/>
      <c r="Z5" s="116" t="s">
        <v>102</v>
      </c>
      <c r="AA5" s="116" t="s">
        <v>103</v>
      </c>
      <c r="AB5" s="116"/>
      <c r="AC5" s="116" t="s">
        <v>102</v>
      </c>
      <c r="AD5" s="116" t="s">
        <v>103</v>
      </c>
      <c r="AE5" s="116"/>
      <c r="AF5" s="116" t="s">
        <v>102</v>
      </c>
      <c r="AG5" s="116" t="s">
        <v>103</v>
      </c>
      <c r="AH5" s="116"/>
      <c r="AI5" s="116" t="s">
        <v>102</v>
      </c>
      <c r="AJ5" s="116" t="s">
        <v>103</v>
      </c>
      <c r="AK5" s="116"/>
      <c r="AL5" s="116" t="s">
        <v>102</v>
      </c>
      <c r="AM5" s="116" t="s">
        <v>103</v>
      </c>
      <c r="AN5" s="116"/>
      <c r="AO5" s="116" t="s">
        <v>102</v>
      </c>
      <c r="AP5" s="116" t="s">
        <v>103</v>
      </c>
      <c r="AQ5" s="116"/>
      <c r="AR5" s="116" t="s">
        <v>102</v>
      </c>
      <c r="AS5" s="116" t="s">
        <v>103</v>
      </c>
      <c r="AT5" s="116"/>
      <c r="AU5" s="116" t="s">
        <v>102</v>
      </c>
      <c r="AV5" s="116" t="s">
        <v>103</v>
      </c>
      <c r="AW5" s="116"/>
      <c r="AX5" s="116" t="s">
        <v>102</v>
      </c>
      <c r="AY5" s="116" t="s">
        <v>103</v>
      </c>
      <c r="AZ5" s="116"/>
      <c r="BA5" s="116" t="s">
        <v>102</v>
      </c>
      <c r="BB5" s="116" t="s">
        <v>103</v>
      </c>
      <c r="BC5" s="116"/>
      <c r="BD5" s="116" t="s">
        <v>102</v>
      </c>
      <c r="BE5" s="116" t="s">
        <v>103</v>
      </c>
    </row>
    <row r="6" spans="1:57">
      <c r="A6" s="13" t="s">
        <v>21</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5"/>
      <c r="AR6" s="40"/>
      <c r="AS6" s="40"/>
      <c r="AT6" s="15"/>
      <c r="AU6" s="40"/>
      <c r="AV6" s="40"/>
      <c r="AW6" s="15"/>
      <c r="AX6" s="40"/>
      <c r="AY6" s="40"/>
      <c r="AZ6" s="15"/>
      <c r="BA6" s="40"/>
      <c r="BB6" s="40"/>
      <c r="BC6" s="15"/>
      <c r="BD6" s="40"/>
      <c r="BE6" s="40"/>
    </row>
    <row r="7" spans="1:57">
      <c r="A7" s="13" t="s">
        <v>99</v>
      </c>
      <c r="B7" s="4">
        <f>(B8/B38)*100</f>
        <v>53.658536585365859</v>
      </c>
      <c r="C7" s="4">
        <f t="shared" ref="C7:L7" si="0">(C8/C38)*100</f>
        <v>0</v>
      </c>
      <c r="D7" s="4"/>
      <c r="E7" s="4">
        <f t="shared" si="0"/>
        <v>28.947368421052634</v>
      </c>
      <c r="F7" s="4">
        <f t="shared" si="0"/>
        <v>0</v>
      </c>
      <c r="G7" s="4"/>
      <c r="H7" s="4">
        <f t="shared" si="0"/>
        <v>40.74074074074074</v>
      </c>
      <c r="I7" s="4">
        <f t="shared" si="0"/>
        <v>0</v>
      </c>
      <c r="J7" s="4"/>
      <c r="K7" s="4">
        <f t="shared" si="0"/>
        <v>33.846153846153847</v>
      </c>
      <c r="L7" s="4">
        <f t="shared" si="0"/>
        <v>0</v>
      </c>
      <c r="M7" s="4"/>
      <c r="N7" s="4">
        <f t="shared" ref="N7:AV7" si="1">(N8/N38)*100</f>
        <v>25</v>
      </c>
      <c r="O7" s="4">
        <f t="shared" si="1"/>
        <v>16.666666666666664</v>
      </c>
      <c r="P7" s="4"/>
      <c r="Q7" s="4">
        <f t="shared" si="1"/>
        <v>23.913043478260871</v>
      </c>
      <c r="R7" s="4">
        <f t="shared" si="1"/>
        <v>18.867924528301888</v>
      </c>
      <c r="S7" s="4"/>
      <c r="T7" s="4">
        <f t="shared" si="1"/>
        <v>27.27272727272727</v>
      </c>
      <c r="U7" s="4">
        <f t="shared" si="1"/>
        <v>15.555555555555555</v>
      </c>
      <c r="V7" s="4"/>
      <c r="W7" s="4">
        <f t="shared" si="1"/>
        <v>26.785714285714285</v>
      </c>
      <c r="X7" s="4">
        <f t="shared" si="1"/>
        <v>15.909090909090908</v>
      </c>
      <c r="Y7" s="4"/>
      <c r="Z7" s="4">
        <f t="shared" si="1"/>
        <v>22.807017543859647</v>
      </c>
      <c r="AA7" s="4">
        <f t="shared" si="1"/>
        <v>20.930232558139537</v>
      </c>
      <c r="AB7" s="4"/>
      <c r="AC7" s="4">
        <f t="shared" si="1"/>
        <v>19.148936170212767</v>
      </c>
      <c r="AD7" s="4">
        <f>(13/AD38)*100</f>
        <v>24.528301886792452</v>
      </c>
      <c r="AE7" s="4"/>
      <c r="AF7" s="4">
        <f t="shared" si="1"/>
        <v>15.555555555555555</v>
      </c>
      <c r="AG7" s="4">
        <f t="shared" si="1"/>
        <v>27.27272727272727</v>
      </c>
      <c r="AH7" s="4"/>
      <c r="AI7" s="4">
        <f t="shared" si="1"/>
        <v>17.777777777777779</v>
      </c>
      <c r="AJ7" s="4">
        <f t="shared" si="1"/>
        <v>25.454545454545453</v>
      </c>
      <c r="AK7" s="4"/>
      <c r="AL7" s="4">
        <f t="shared" si="1"/>
        <v>16</v>
      </c>
      <c r="AM7" s="4">
        <f t="shared" si="1"/>
        <v>28.000000000000004</v>
      </c>
      <c r="AN7" s="4"/>
      <c r="AO7" s="4">
        <f t="shared" si="1"/>
        <v>18.75</v>
      </c>
      <c r="AP7" s="4">
        <f t="shared" si="1"/>
        <v>25.490196078431371</v>
      </c>
      <c r="AQ7" s="4"/>
      <c r="AR7" s="4">
        <f t="shared" si="1"/>
        <v>9.0909090909090917</v>
      </c>
      <c r="AS7" s="4">
        <f t="shared" si="1"/>
        <v>32.727272727272727</v>
      </c>
      <c r="AT7" s="4"/>
      <c r="AU7" s="4">
        <f t="shared" si="1"/>
        <v>10.204081632653061</v>
      </c>
      <c r="AV7" s="4">
        <f t="shared" si="1"/>
        <v>34.693877551020407</v>
      </c>
      <c r="AW7" s="4"/>
      <c r="AX7" s="4">
        <v>12.7</v>
      </c>
      <c r="AY7" s="4">
        <v>36.6</v>
      </c>
      <c r="AZ7" s="4"/>
      <c r="BA7" s="4">
        <v>11.8</v>
      </c>
      <c r="BB7" s="4">
        <v>34</v>
      </c>
      <c r="BC7" s="4"/>
      <c r="BD7" s="8">
        <v>11.3</v>
      </c>
      <c r="BE7" s="8">
        <v>35.5</v>
      </c>
    </row>
    <row r="8" spans="1:57">
      <c r="A8" s="13" t="s">
        <v>100</v>
      </c>
      <c r="B8" s="117">
        <v>22</v>
      </c>
      <c r="C8" s="117">
        <v>0</v>
      </c>
      <c r="D8" s="117"/>
      <c r="E8" s="117">
        <v>22</v>
      </c>
      <c r="F8" s="117">
        <v>0</v>
      </c>
      <c r="G8" s="117"/>
      <c r="H8" s="117">
        <v>22</v>
      </c>
      <c r="I8" s="117">
        <v>0</v>
      </c>
      <c r="J8" s="117"/>
      <c r="K8" s="117">
        <v>22</v>
      </c>
      <c r="L8" s="117">
        <v>0</v>
      </c>
      <c r="M8" s="117"/>
      <c r="N8" s="117">
        <v>14</v>
      </c>
      <c r="O8" s="117">
        <v>7</v>
      </c>
      <c r="P8" s="117"/>
      <c r="Q8" s="117">
        <v>11</v>
      </c>
      <c r="R8" s="117">
        <v>10</v>
      </c>
      <c r="S8" s="117"/>
      <c r="T8" s="117">
        <v>15</v>
      </c>
      <c r="U8" s="117">
        <v>7</v>
      </c>
      <c r="V8" s="117"/>
      <c r="W8" s="117">
        <v>15</v>
      </c>
      <c r="X8" s="117">
        <v>7</v>
      </c>
      <c r="Y8" s="117"/>
      <c r="Z8" s="117">
        <v>13</v>
      </c>
      <c r="AA8" s="117">
        <v>9</v>
      </c>
      <c r="AB8" s="117"/>
      <c r="AC8" s="117">
        <v>9</v>
      </c>
      <c r="AD8" s="117" t="s">
        <v>711</v>
      </c>
      <c r="AE8" s="117"/>
      <c r="AF8" s="117">
        <v>7</v>
      </c>
      <c r="AG8" s="117">
        <v>15</v>
      </c>
      <c r="AH8" s="117"/>
      <c r="AI8" s="117">
        <v>8</v>
      </c>
      <c r="AJ8" s="117">
        <v>14</v>
      </c>
      <c r="AK8" s="117"/>
      <c r="AL8" s="117">
        <v>8</v>
      </c>
      <c r="AM8" s="117">
        <v>14</v>
      </c>
      <c r="AN8" s="117"/>
      <c r="AO8" s="117">
        <v>9</v>
      </c>
      <c r="AP8" s="117">
        <v>13</v>
      </c>
      <c r="AQ8" s="15"/>
      <c r="AR8" s="117">
        <v>4</v>
      </c>
      <c r="AS8" s="117">
        <v>18</v>
      </c>
      <c r="AT8" s="15"/>
      <c r="AU8" s="117">
        <v>5</v>
      </c>
      <c r="AV8" s="117">
        <v>17</v>
      </c>
      <c r="AW8" s="15"/>
      <c r="AX8" s="117">
        <v>7</v>
      </c>
      <c r="AY8" s="117">
        <v>15</v>
      </c>
      <c r="AZ8" s="15"/>
      <c r="BA8" s="117">
        <v>6</v>
      </c>
      <c r="BB8" s="117">
        <v>16</v>
      </c>
      <c r="BC8" s="15"/>
      <c r="BD8" s="8">
        <v>6</v>
      </c>
      <c r="BE8" s="8">
        <v>16</v>
      </c>
    </row>
    <row r="9" spans="1:57">
      <c r="A9" s="1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row>
    <row r="10" spans="1:57">
      <c r="A10" s="13" t="s">
        <v>33</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15"/>
      <c r="AR10" s="40"/>
      <c r="AS10" s="40"/>
      <c r="AT10" s="15"/>
      <c r="AU10" s="40"/>
      <c r="AV10" s="40"/>
      <c r="AW10" s="15"/>
      <c r="AX10" s="40"/>
      <c r="AY10" s="40"/>
      <c r="AZ10" s="15"/>
      <c r="BA10" s="40"/>
      <c r="BB10" s="40"/>
      <c r="BC10" s="15"/>
    </row>
    <row r="11" spans="1:57">
      <c r="A11" s="13" t="s">
        <v>99</v>
      </c>
      <c r="B11" s="4">
        <f>(B12/B38)*100</f>
        <v>12.195121951219512</v>
      </c>
      <c r="C11" s="4">
        <f t="shared" ref="C11:L11" si="2">(C12/C38)*100</f>
        <v>9.2592592592592595</v>
      </c>
      <c r="D11" s="4"/>
      <c r="E11" s="4">
        <f t="shared" si="2"/>
        <v>13.157894736842104</v>
      </c>
      <c r="F11" s="4">
        <f t="shared" si="2"/>
        <v>0</v>
      </c>
      <c r="G11" s="4"/>
      <c r="H11" s="4">
        <f t="shared" si="2"/>
        <v>14.814814814814813</v>
      </c>
      <c r="I11" s="4">
        <f t="shared" si="2"/>
        <v>4.7619047619047619</v>
      </c>
      <c r="J11" s="4"/>
      <c r="K11" s="4">
        <f t="shared" si="2"/>
        <v>9.2307692307692317</v>
      </c>
      <c r="L11" s="4">
        <f t="shared" si="2"/>
        <v>11.428571428571429</v>
      </c>
      <c r="M11" s="4"/>
      <c r="N11" s="4">
        <f t="shared" ref="N11:AV11" si="3">(N12/N38)*100</f>
        <v>8.9285714285714288</v>
      </c>
      <c r="O11" s="4">
        <f t="shared" si="3"/>
        <v>11.904761904761903</v>
      </c>
      <c r="P11" s="4"/>
      <c r="Q11" s="4">
        <f t="shared" si="3"/>
        <v>15.217391304347828</v>
      </c>
      <c r="R11" s="4">
        <f t="shared" si="3"/>
        <v>5.6603773584905666</v>
      </c>
      <c r="S11" s="4"/>
      <c r="T11" s="4">
        <f t="shared" si="3"/>
        <v>10.909090909090908</v>
      </c>
      <c r="U11" s="4">
        <f t="shared" si="3"/>
        <v>8.8888888888888893</v>
      </c>
      <c r="V11" s="4"/>
      <c r="W11" s="4">
        <f t="shared" si="3"/>
        <v>10.714285714285714</v>
      </c>
      <c r="X11" s="4">
        <f t="shared" si="3"/>
        <v>9.0909090909090917</v>
      </c>
      <c r="Y11" s="4"/>
      <c r="Z11" s="4">
        <f t="shared" si="3"/>
        <v>10.526315789473683</v>
      </c>
      <c r="AA11" s="4">
        <f t="shared" si="3"/>
        <v>9.3023255813953494</v>
      </c>
      <c r="AB11" s="4"/>
      <c r="AC11" s="4">
        <f t="shared" si="3"/>
        <v>10.638297872340425</v>
      </c>
      <c r="AD11" s="4">
        <f t="shared" si="3"/>
        <v>9.433962264150944</v>
      </c>
      <c r="AE11" s="4"/>
      <c r="AF11" s="4">
        <f t="shared" si="3"/>
        <v>11.111111111111111</v>
      </c>
      <c r="AG11" s="4">
        <f t="shared" si="3"/>
        <v>9.0909090909090917</v>
      </c>
      <c r="AH11" s="4"/>
      <c r="AI11" s="4">
        <f t="shared" si="3"/>
        <v>8.8888888888888893</v>
      </c>
      <c r="AJ11" s="4">
        <f t="shared" si="3"/>
        <v>10.909090909090908</v>
      </c>
      <c r="AK11" s="4"/>
      <c r="AL11" s="4">
        <f t="shared" si="3"/>
        <v>10</v>
      </c>
      <c r="AM11" s="4">
        <f t="shared" si="3"/>
        <v>10</v>
      </c>
      <c r="AN11" s="4"/>
      <c r="AO11" s="4">
        <f t="shared" si="3"/>
        <v>8.3333333333333321</v>
      </c>
      <c r="AP11" s="4">
        <f t="shared" si="3"/>
        <v>11.76470588235294</v>
      </c>
      <c r="AQ11" s="4"/>
      <c r="AR11" s="4">
        <f t="shared" si="3"/>
        <v>9.0909090909090917</v>
      </c>
      <c r="AS11" s="4">
        <f t="shared" si="3"/>
        <v>10.909090909090908</v>
      </c>
      <c r="AT11" s="4"/>
      <c r="AU11" s="4">
        <f t="shared" si="3"/>
        <v>10.204081632653061</v>
      </c>
      <c r="AV11" s="4">
        <f t="shared" si="3"/>
        <v>10.204081632653061</v>
      </c>
      <c r="AW11" s="4"/>
      <c r="AX11" s="4">
        <v>9.1</v>
      </c>
      <c r="AY11" s="4">
        <v>12.2</v>
      </c>
      <c r="AZ11" s="4"/>
      <c r="BA11" s="4">
        <v>9.8000000000000007</v>
      </c>
      <c r="BB11" s="4">
        <v>10.6</v>
      </c>
      <c r="BC11" s="4"/>
      <c r="BD11" s="8">
        <v>9.4</v>
      </c>
      <c r="BE11" s="8">
        <v>11.1</v>
      </c>
    </row>
    <row r="12" spans="1:57">
      <c r="A12" s="13" t="s">
        <v>100</v>
      </c>
      <c r="B12" s="117">
        <v>5</v>
      </c>
      <c r="C12" s="117">
        <v>5</v>
      </c>
      <c r="D12" s="117"/>
      <c r="E12" s="117">
        <v>10</v>
      </c>
      <c r="F12" s="117">
        <v>0</v>
      </c>
      <c r="G12" s="117"/>
      <c r="H12" s="117">
        <v>8</v>
      </c>
      <c r="I12" s="117">
        <v>2</v>
      </c>
      <c r="J12" s="117"/>
      <c r="K12" s="117">
        <v>6</v>
      </c>
      <c r="L12" s="117">
        <v>4</v>
      </c>
      <c r="M12" s="117"/>
      <c r="N12" s="117">
        <v>5</v>
      </c>
      <c r="O12" s="117">
        <v>5</v>
      </c>
      <c r="P12" s="117"/>
      <c r="Q12" s="117">
        <v>7</v>
      </c>
      <c r="R12" s="117">
        <v>3</v>
      </c>
      <c r="S12" s="117"/>
      <c r="T12" s="117">
        <v>6</v>
      </c>
      <c r="U12" s="117">
        <v>4</v>
      </c>
      <c r="V12" s="117"/>
      <c r="W12" s="117">
        <v>6</v>
      </c>
      <c r="X12" s="117">
        <v>4</v>
      </c>
      <c r="Y12" s="117"/>
      <c r="Z12" s="117">
        <v>6</v>
      </c>
      <c r="AA12" s="117">
        <v>4</v>
      </c>
      <c r="AB12" s="117"/>
      <c r="AC12" s="117">
        <v>5</v>
      </c>
      <c r="AD12" s="117">
        <v>5</v>
      </c>
      <c r="AE12" s="117"/>
      <c r="AF12" s="117">
        <v>5</v>
      </c>
      <c r="AG12" s="117">
        <v>5</v>
      </c>
      <c r="AH12" s="117"/>
      <c r="AI12" s="117">
        <v>4</v>
      </c>
      <c r="AJ12" s="117">
        <v>6</v>
      </c>
      <c r="AK12" s="117"/>
      <c r="AL12" s="117">
        <v>5</v>
      </c>
      <c r="AM12" s="117">
        <v>5</v>
      </c>
      <c r="AN12" s="117"/>
      <c r="AO12" s="117">
        <v>4</v>
      </c>
      <c r="AP12" s="117">
        <v>6</v>
      </c>
      <c r="AQ12" s="15"/>
      <c r="AR12" s="117">
        <v>4</v>
      </c>
      <c r="AS12" s="117">
        <v>6</v>
      </c>
      <c r="AT12" s="15"/>
      <c r="AU12" s="117">
        <v>5</v>
      </c>
      <c r="AV12" s="117">
        <v>5</v>
      </c>
      <c r="AW12" s="15"/>
      <c r="AX12" s="117">
        <v>5</v>
      </c>
      <c r="AY12" s="117">
        <v>5</v>
      </c>
      <c r="AZ12" s="15"/>
      <c r="BA12" s="117">
        <v>5</v>
      </c>
      <c r="BB12" s="117">
        <v>5</v>
      </c>
      <c r="BC12" s="15"/>
      <c r="BD12" s="8">
        <v>5</v>
      </c>
      <c r="BE12" s="8">
        <v>5</v>
      </c>
    </row>
    <row r="13" spans="1:57">
      <c r="A13" s="13"/>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15"/>
      <c r="AR13" s="40"/>
      <c r="AS13" s="40"/>
      <c r="AT13" s="15"/>
      <c r="AU13" s="40"/>
      <c r="AV13" s="40"/>
      <c r="AW13" s="15"/>
      <c r="AX13" s="40"/>
      <c r="AY13" s="40"/>
      <c r="AZ13" s="15"/>
      <c r="BA13" s="40"/>
      <c r="BB13" s="40"/>
      <c r="BC13" s="15"/>
    </row>
    <row r="14" spans="1:57">
      <c r="A14" s="13" t="s">
        <v>39</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15"/>
      <c r="AR14" s="40"/>
      <c r="AS14" s="40"/>
      <c r="AT14" s="15"/>
      <c r="AU14" s="40"/>
      <c r="AV14" s="40"/>
      <c r="AW14" s="15"/>
      <c r="AX14" s="40"/>
      <c r="AY14" s="40"/>
      <c r="AZ14" s="15"/>
      <c r="BA14" s="40"/>
      <c r="BB14" s="40"/>
      <c r="BC14" s="15"/>
    </row>
    <row r="15" spans="1:57">
      <c r="A15" s="13" t="s">
        <v>99</v>
      </c>
      <c r="B15" s="4">
        <f>(B16/B38)*100</f>
        <v>2.4390243902439024</v>
      </c>
      <c r="C15" s="4">
        <f t="shared" ref="C15:L15" si="4">(C16/C38)*100</f>
        <v>20.37037037037037</v>
      </c>
      <c r="D15" s="4"/>
      <c r="E15" s="4">
        <f t="shared" si="4"/>
        <v>7.8947368421052628</v>
      </c>
      <c r="F15" s="4">
        <f t="shared" si="4"/>
        <v>37.5</v>
      </c>
      <c r="G15" s="4"/>
      <c r="H15" s="4">
        <f t="shared" si="4"/>
        <v>5.5555555555555554</v>
      </c>
      <c r="I15" s="4">
        <f t="shared" si="4"/>
        <v>21.428571428571427</v>
      </c>
      <c r="J15" s="4"/>
      <c r="K15" s="4">
        <f t="shared" si="4"/>
        <v>7.6923076923076925</v>
      </c>
      <c r="L15" s="4">
        <f t="shared" si="4"/>
        <v>20</v>
      </c>
      <c r="M15" s="4"/>
      <c r="N15" s="4">
        <f t="shared" ref="N15:AV15" si="5">(N16/N38)*100</f>
        <v>12.5</v>
      </c>
      <c r="O15" s="4">
        <f t="shared" si="5"/>
        <v>11.904761904761903</v>
      </c>
      <c r="P15" s="4"/>
      <c r="Q15" s="4">
        <f t="shared" si="5"/>
        <v>13.043478260869565</v>
      </c>
      <c r="R15" s="4">
        <f t="shared" si="5"/>
        <v>11.320754716981133</v>
      </c>
      <c r="S15" s="4"/>
      <c r="T15" s="4">
        <f t="shared" si="5"/>
        <v>12.727272727272727</v>
      </c>
      <c r="U15" s="4">
        <f t="shared" si="5"/>
        <v>11.111111111111111</v>
      </c>
      <c r="V15" s="4"/>
      <c r="W15" s="4">
        <f t="shared" si="5"/>
        <v>12.5</v>
      </c>
      <c r="X15" s="4">
        <f t="shared" si="5"/>
        <v>11.363636363636363</v>
      </c>
      <c r="Y15" s="4"/>
      <c r="Z15" s="4">
        <f t="shared" si="5"/>
        <v>12.280701754385964</v>
      </c>
      <c r="AA15" s="4">
        <f t="shared" si="5"/>
        <v>11.627906976744185</v>
      </c>
      <c r="AB15" s="4"/>
      <c r="AC15" s="4">
        <f t="shared" si="5"/>
        <v>12.76595744680851</v>
      </c>
      <c r="AD15" s="4">
        <f t="shared" si="5"/>
        <v>11.320754716981133</v>
      </c>
      <c r="AE15" s="4"/>
      <c r="AF15" s="4">
        <f t="shared" si="5"/>
        <v>13.333333333333334</v>
      </c>
      <c r="AG15" s="4">
        <f t="shared" si="5"/>
        <v>10.909090909090908</v>
      </c>
      <c r="AH15" s="4"/>
      <c r="AI15" s="4">
        <f t="shared" si="5"/>
        <v>13.333333333333334</v>
      </c>
      <c r="AJ15" s="4">
        <f t="shared" si="5"/>
        <v>10.909090909090908</v>
      </c>
      <c r="AK15" s="4"/>
      <c r="AL15" s="4">
        <f t="shared" si="5"/>
        <v>12</v>
      </c>
      <c r="AM15" s="4">
        <f t="shared" si="5"/>
        <v>12</v>
      </c>
      <c r="AN15" s="4"/>
      <c r="AO15" s="4">
        <f t="shared" si="5"/>
        <v>12.5</v>
      </c>
      <c r="AP15" s="4">
        <f t="shared" si="5"/>
        <v>9.8039215686274517</v>
      </c>
      <c r="AQ15" s="4"/>
      <c r="AR15" s="4">
        <f t="shared" si="5"/>
        <v>13.636363636363635</v>
      </c>
      <c r="AS15" s="4">
        <f t="shared" si="5"/>
        <v>9.0909090909090917</v>
      </c>
      <c r="AT15" s="4"/>
      <c r="AU15" s="4">
        <f t="shared" si="5"/>
        <v>12.244897959183673</v>
      </c>
      <c r="AV15" s="4">
        <f t="shared" si="5"/>
        <v>8.1632653061224492</v>
      </c>
      <c r="AW15" s="4"/>
      <c r="AX15" s="4">
        <v>12.7</v>
      </c>
      <c r="AY15" s="4">
        <v>7.3</v>
      </c>
      <c r="AZ15" s="4"/>
      <c r="BA15" s="4">
        <v>11.8</v>
      </c>
      <c r="BB15" s="4">
        <v>8.5</v>
      </c>
      <c r="BC15" s="4"/>
      <c r="BD15" s="8">
        <v>15</v>
      </c>
      <c r="BE15" s="8">
        <v>4.4000000000000004</v>
      </c>
    </row>
    <row r="16" spans="1:57">
      <c r="A16" s="13" t="s">
        <v>100</v>
      </c>
      <c r="B16" s="117">
        <v>1</v>
      </c>
      <c r="C16" s="117">
        <v>11</v>
      </c>
      <c r="D16" s="117"/>
      <c r="E16" s="117">
        <v>6</v>
      </c>
      <c r="F16" s="117">
        <v>6</v>
      </c>
      <c r="G16" s="117"/>
      <c r="H16" s="117">
        <v>3</v>
      </c>
      <c r="I16" s="117">
        <v>9</v>
      </c>
      <c r="J16" s="117"/>
      <c r="K16" s="117">
        <v>5</v>
      </c>
      <c r="L16" s="117">
        <v>7</v>
      </c>
      <c r="M16" s="117"/>
      <c r="N16" s="117">
        <v>7</v>
      </c>
      <c r="O16" s="117">
        <v>5</v>
      </c>
      <c r="P16" s="117"/>
      <c r="Q16" s="117">
        <v>6</v>
      </c>
      <c r="R16" s="117">
        <v>6</v>
      </c>
      <c r="S16" s="117"/>
      <c r="T16" s="117">
        <v>7</v>
      </c>
      <c r="U16" s="117">
        <v>5</v>
      </c>
      <c r="V16" s="117"/>
      <c r="W16" s="117">
        <v>7</v>
      </c>
      <c r="X16" s="117">
        <v>5</v>
      </c>
      <c r="Y16" s="117"/>
      <c r="Z16" s="117">
        <v>7</v>
      </c>
      <c r="AA16" s="117">
        <v>5</v>
      </c>
      <c r="AB16" s="117"/>
      <c r="AC16" s="117">
        <v>6</v>
      </c>
      <c r="AD16" s="117">
        <v>6</v>
      </c>
      <c r="AE16" s="117"/>
      <c r="AF16" s="117">
        <v>6</v>
      </c>
      <c r="AG16" s="117">
        <v>6</v>
      </c>
      <c r="AH16" s="117"/>
      <c r="AI16" s="117">
        <v>6</v>
      </c>
      <c r="AJ16" s="117">
        <v>6</v>
      </c>
      <c r="AK16" s="117"/>
      <c r="AL16" s="117">
        <v>6</v>
      </c>
      <c r="AM16" s="117">
        <v>6</v>
      </c>
      <c r="AN16" s="117"/>
      <c r="AO16" s="117">
        <v>6</v>
      </c>
      <c r="AP16" s="117">
        <v>5</v>
      </c>
      <c r="AQ16" s="15"/>
      <c r="AR16" s="117">
        <v>6</v>
      </c>
      <c r="AS16" s="40">
        <v>5</v>
      </c>
      <c r="AT16" s="15"/>
      <c r="AU16" s="117">
        <v>6</v>
      </c>
      <c r="AV16" s="40">
        <v>4</v>
      </c>
      <c r="AW16" s="15"/>
      <c r="AX16" s="117">
        <v>7</v>
      </c>
      <c r="AY16" s="40">
        <v>3</v>
      </c>
      <c r="AZ16" s="15"/>
      <c r="BA16" s="117">
        <v>6</v>
      </c>
      <c r="BB16" s="40">
        <v>4</v>
      </c>
      <c r="BC16" s="15"/>
      <c r="BD16" s="8">
        <v>8</v>
      </c>
      <c r="BE16" s="8">
        <v>2</v>
      </c>
    </row>
    <row r="17" spans="1:57">
      <c r="A17" s="13"/>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15"/>
      <c r="AR17" s="40"/>
      <c r="AS17" s="40"/>
      <c r="AT17" s="15"/>
      <c r="AU17" s="40"/>
      <c r="AV17" s="40"/>
      <c r="AW17" s="15"/>
      <c r="AX17" s="40"/>
      <c r="AY17" s="40"/>
      <c r="AZ17" s="15"/>
      <c r="BA17" s="40"/>
      <c r="BB17" s="40"/>
      <c r="BC17" s="15"/>
    </row>
    <row r="18" spans="1:57">
      <c r="A18" s="13" t="s">
        <v>46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15"/>
      <c r="AR18" s="40"/>
      <c r="AS18" s="40"/>
      <c r="AT18" s="15"/>
      <c r="AU18" s="40"/>
      <c r="AV18" s="40"/>
      <c r="AW18" s="15"/>
      <c r="AX18" s="40"/>
      <c r="AY18" s="40"/>
      <c r="AZ18" s="15"/>
      <c r="BA18" s="40"/>
      <c r="BB18" s="40"/>
      <c r="BC18" s="15"/>
    </row>
    <row r="19" spans="1:57">
      <c r="A19" s="13" t="s">
        <v>99</v>
      </c>
      <c r="B19" s="4">
        <f>(B20/B38)*100</f>
        <v>7.3170731707317067</v>
      </c>
      <c r="C19" s="4">
        <f t="shared" ref="C19:L19" si="6">(C20/C38)*100</f>
        <v>9.2592592592592595</v>
      </c>
      <c r="D19" s="4"/>
      <c r="E19" s="4">
        <f t="shared" si="6"/>
        <v>7.8947368421052628</v>
      </c>
      <c r="F19" s="4">
        <f t="shared" si="6"/>
        <v>12.5</v>
      </c>
      <c r="G19" s="4"/>
      <c r="H19" s="4">
        <f t="shared" si="6"/>
        <v>5.5555555555555554</v>
      </c>
      <c r="I19" s="4">
        <f t="shared" si="6"/>
        <v>11.904761904761903</v>
      </c>
      <c r="J19" s="4"/>
      <c r="K19" s="4">
        <f t="shared" si="6"/>
        <v>3.0769230769230771</v>
      </c>
      <c r="L19" s="4">
        <f t="shared" si="6"/>
        <v>17.142857142857142</v>
      </c>
      <c r="M19" s="4"/>
      <c r="N19" s="4">
        <f t="shared" ref="N19:AV19" si="7">(N20/N38)*100</f>
        <v>3.5714285714285712</v>
      </c>
      <c r="O19" s="4">
        <f t="shared" si="7"/>
        <v>11.904761904761903</v>
      </c>
      <c r="P19" s="4"/>
      <c r="Q19" s="4">
        <f t="shared" si="7"/>
        <v>8.695652173913043</v>
      </c>
      <c r="R19" s="4">
        <f t="shared" si="7"/>
        <v>7.5471698113207548</v>
      </c>
      <c r="S19" s="4"/>
      <c r="T19" s="4">
        <f t="shared" si="7"/>
        <v>7.2727272727272725</v>
      </c>
      <c r="U19" s="4">
        <f t="shared" si="7"/>
        <v>8.8888888888888893</v>
      </c>
      <c r="V19" s="4"/>
      <c r="W19" s="4">
        <f t="shared" si="7"/>
        <v>7.1428571428571423</v>
      </c>
      <c r="X19" s="4">
        <f t="shared" si="7"/>
        <v>9.0909090909090917</v>
      </c>
      <c r="Y19" s="4"/>
      <c r="Z19" s="4">
        <f t="shared" si="7"/>
        <v>8.7719298245614024</v>
      </c>
      <c r="AA19" s="4">
        <f t="shared" si="7"/>
        <v>6.9767441860465116</v>
      </c>
      <c r="AB19" s="4"/>
      <c r="AC19" s="4">
        <f t="shared" si="7"/>
        <v>8.5106382978723403</v>
      </c>
      <c r="AD19" s="4">
        <f t="shared" si="7"/>
        <v>7.5471698113207548</v>
      </c>
      <c r="AE19" s="4"/>
      <c r="AF19" s="4">
        <f t="shared" si="7"/>
        <v>8.8888888888888893</v>
      </c>
      <c r="AG19" s="4">
        <f t="shared" si="7"/>
        <v>7.2727272727272725</v>
      </c>
      <c r="AH19" s="4"/>
      <c r="AI19" s="4">
        <f t="shared" si="7"/>
        <v>11.111111111111111</v>
      </c>
      <c r="AJ19" s="4">
        <f t="shared" si="7"/>
        <v>5.4545454545454541</v>
      </c>
      <c r="AK19" s="4"/>
      <c r="AL19" s="4">
        <f t="shared" si="7"/>
        <v>12</v>
      </c>
      <c r="AM19" s="4">
        <f t="shared" si="7"/>
        <v>4</v>
      </c>
      <c r="AN19" s="4"/>
      <c r="AO19" s="4">
        <f t="shared" si="7"/>
        <v>12.5</v>
      </c>
      <c r="AP19" s="4">
        <f t="shared" si="7"/>
        <v>3.9215686274509802</v>
      </c>
      <c r="AQ19" s="4"/>
      <c r="AR19" s="4">
        <f t="shared" si="7"/>
        <v>13.636363636363635</v>
      </c>
      <c r="AS19" s="4">
        <f t="shared" si="7"/>
        <v>3.6363636363636362</v>
      </c>
      <c r="AT19" s="4"/>
      <c r="AU19" s="4">
        <f t="shared" si="7"/>
        <v>14.285714285714285</v>
      </c>
      <c r="AV19" s="4">
        <f t="shared" si="7"/>
        <v>2.0408163265306123</v>
      </c>
      <c r="AW19" s="4"/>
      <c r="AX19" s="4">
        <v>12.7</v>
      </c>
      <c r="AY19" s="4">
        <v>2.4</v>
      </c>
      <c r="AZ19" s="4"/>
      <c r="BA19" s="4">
        <v>13.7</v>
      </c>
      <c r="BB19" s="4">
        <v>2.1</v>
      </c>
      <c r="BC19" s="4"/>
      <c r="BD19" s="8">
        <v>13.2</v>
      </c>
      <c r="BE19" s="8">
        <v>2.2000000000000002</v>
      </c>
    </row>
    <row r="20" spans="1:57">
      <c r="A20" s="13" t="s">
        <v>100</v>
      </c>
      <c r="B20" s="117">
        <v>3</v>
      </c>
      <c r="C20" s="117">
        <v>5</v>
      </c>
      <c r="D20" s="117"/>
      <c r="E20" s="117">
        <v>6</v>
      </c>
      <c r="F20" s="117">
        <v>2</v>
      </c>
      <c r="G20" s="117"/>
      <c r="H20" s="117">
        <v>3</v>
      </c>
      <c r="I20" s="117">
        <v>5</v>
      </c>
      <c r="J20" s="117"/>
      <c r="K20" s="117">
        <v>2</v>
      </c>
      <c r="L20" s="117">
        <v>6</v>
      </c>
      <c r="M20" s="117"/>
      <c r="N20" s="117">
        <v>2</v>
      </c>
      <c r="O20" s="117">
        <v>5</v>
      </c>
      <c r="P20" s="117"/>
      <c r="Q20" s="117">
        <v>4</v>
      </c>
      <c r="R20" s="117">
        <v>4</v>
      </c>
      <c r="S20" s="117"/>
      <c r="T20" s="117">
        <v>4</v>
      </c>
      <c r="U20" s="117">
        <v>4</v>
      </c>
      <c r="V20" s="117"/>
      <c r="W20" s="117">
        <v>4</v>
      </c>
      <c r="X20" s="117">
        <v>4</v>
      </c>
      <c r="Y20" s="117"/>
      <c r="Z20" s="117">
        <v>5</v>
      </c>
      <c r="AA20" s="117">
        <v>3</v>
      </c>
      <c r="AB20" s="117"/>
      <c r="AC20" s="117">
        <v>4</v>
      </c>
      <c r="AD20" s="117">
        <v>4</v>
      </c>
      <c r="AE20" s="117"/>
      <c r="AF20" s="117">
        <v>4</v>
      </c>
      <c r="AG20" s="117">
        <v>4</v>
      </c>
      <c r="AH20" s="117"/>
      <c r="AI20" s="117">
        <v>5</v>
      </c>
      <c r="AJ20" s="117">
        <v>3</v>
      </c>
      <c r="AK20" s="117"/>
      <c r="AL20" s="117">
        <v>6</v>
      </c>
      <c r="AM20" s="117">
        <v>2</v>
      </c>
      <c r="AN20" s="117"/>
      <c r="AO20" s="117">
        <v>6</v>
      </c>
      <c r="AP20" s="117">
        <v>2</v>
      </c>
      <c r="AQ20" s="15"/>
      <c r="AR20" s="117">
        <v>6</v>
      </c>
      <c r="AS20" s="117">
        <v>2</v>
      </c>
      <c r="AT20" s="15"/>
      <c r="AU20" s="117">
        <v>7</v>
      </c>
      <c r="AV20" s="117">
        <v>1</v>
      </c>
      <c r="AW20" s="15"/>
      <c r="AX20" s="117">
        <v>7</v>
      </c>
      <c r="AY20" s="117">
        <v>1</v>
      </c>
      <c r="AZ20" s="15"/>
      <c r="BA20" s="117">
        <v>7</v>
      </c>
      <c r="BB20" s="117">
        <v>1</v>
      </c>
      <c r="BC20" s="15"/>
      <c r="BD20" s="8">
        <v>7</v>
      </c>
      <c r="BE20" s="8">
        <v>1</v>
      </c>
    </row>
    <row r="21" spans="1:57">
      <c r="A21" s="1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15"/>
      <c r="AR21" s="40"/>
      <c r="AS21" s="40"/>
      <c r="AT21" s="15"/>
      <c r="AU21" s="40"/>
      <c r="AV21" s="40"/>
      <c r="AW21" s="15"/>
      <c r="AX21" s="40"/>
      <c r="AY21" s="40"/>
      <c r="AZ21" s="15"/>
      <c r="BA21" s="40"/>
      <c r="BB21" s="40"/>
      <c r="BC21" s="15"/>
    </row>
    <row r="22" spans="1:57">
      <c r="A22" s="13" t="s">
        <v>51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15"/>
      <c r="AR22" s="40"/>
      <c r="AS22" s="40"/>
      <c r="AT22" s="15"/>
      <c r="AU22" s="40"/>
      <c r="AV22" s="40"/>
      <c r="AW22" s="15"/>
      <c r="AX22" s="40"/>
      <c r="AY22" s="40"/>
      <c r="AZ22" s="15"/>
      <c r="BA22" s="40"/>
      <c r="BB22" s="40"/>
      <c r="BC22" s="15"/>
    </row>
    <row r="23" spans="1:57">
      <c r="A23" s="13" t="s">
        <v>99</v>
      </c>
      <c r="B23" s="4">
        <f>(B24/B38)*100</f>
        <v>2.4390243902439024</v>
      </c>
      <c r="C23" s="4">
        <f t="shared" ref="C23:L23" si="8">(C24/C38)*100</f>
        <v>16.666666666666664</v>
      </c>
      <c r="D23" s="4"/>
      <c r="E23" s="4">
        <f t="shared" si="8"/>
        <v>10.526315789473683</v>
      </c>
      <c r="F23" s="4">
        <f t="shared" si="8"/>
        <v>6.25</v>
      </c>
      <c r="G23" s="4"/>
      <c r="H23" s="4">
        <f t="shared" si="8"/>
        <v>3.7037037037037033</v>
      </c>
      <c r="I23" s="4">
        <f t="shared" si="8"/>
        <v>19.047619047619047</v>
      </c>
      <c r="J23" s="4"/>
      <c r="K23" s="4">
        <f t="shared" si="8"/>
        <v>10.76923076923077</v>
      </c>
      <c r="L23" s="4">
        <f t="shared" si="8"/>
        <v>8.5714285714285712</v>
      </c>
      <c r="M23" s="4"/>
      <c r="N23" s="4">
        <f t="shared" ref="N23:AV23" si="9">(N24/N38)*100</f>
        <v>10.714285714285714</v>
      </c>
      <c r="O23" s="4">
        <f t="shared" si="9"/>
        <v>9.5238095238095237</v>
      </c>
      <c r="P23" s="4"/>
      <c r="Q23" s="4">
        <f t="shared" si="9"/>
        <v>13.043478260869565</v>
      </c>
      <c r="R23" s="4">
        <f t="shared" si="9"/>
        <v>7.5471698113207548</v>
      </c>
      <c r="S23" s="4"/>
      <c r="T23" s="4">
        <f t="shared" si="9"/>
        <v>12.727272727272727</v>
      </c>
      <c r="U23" s="4">
        <f t="shared" si="9"/>
        <v>6.666666666666667</v>
      </c>
      <c r="V23" s="4"/>
      <c r="W23" s="4">
        <f t="shared" si="9"/>
        <v>12.5</v>
      </c>
      <c r="X23" s="4">
        <f t="shared" si="9"/>
        <v>6.8181818181818175</v>
      </c>
      <c r="Y23" s="4"/>
      <c r="Z23" s="4">
        <f t="shared" si="9"/>
        <v>14.035087719298245</v>
      </c>
      <c r="AA23" s="4">
        <f t="shared" si="9"/>
        <v>4.6511627906976747</v>
      </c>
      <c r="AB23" s="4"/>
      <c r="AC23" s="4">
        <f t="shared" si="9"/>
        <v>12.76595744680851</v>
      </c>
      <c r="AD23" s="4">
        <f t="shared" si="9"/>
        <v>7.5471698113207548</v>
      </c>
      <c r="AE23" s="4"/>
      <c r="AF23" s="4">
        <f t="shared" si="9"/>
        <v>13.333333333333334</v>
      </c>
      <c r="AG23" s="4">
        <f t="shared" si="9"/>
        <v>7.2727272727272725</v>
      </c>
      <c r="AH23" s="4"/>
      <c r="AI23" s="4">
        <f t="shared" si="9"/>
        <v>11.111111111111111</v>
      </c>
      <c r="AJ23" s="4">
        <f t="shared" si="9"/>
        <v>9.0909090909090917</v>
      </c>
      <c r="AK23" s="4"/>
      <c r="AL23" s="4">
        <f t="shared" si="9"/>
        <v>12</v>
      </c>
      <c r="AM23" s="4">
        <f t="shared" si="9"/>
        <v>8</v>
      </c>
      <c r="AN23" s="4"/>
      <c r="AO23" s="4">
        <f t="shared" si="9"/>
        <v>12.5</v>
      </c>
      <c r="AP23" s="4">
        <f t="shared" si="9"/>
        <v>7.8431372549019605</v>
      </c>
      <c r="AQ23" s="4"/>
      <c r="AR23" s="4">
        <f t="shared" si="9"/>
        <v>15.909090909090908</v>
      </c>
      <c r="AS23" s="4">
        <f t="shared" si="9"/>
        <v>5.4545454545454541</v>
      </c>
      <c r="AT23" s="4"/>
      <c r="AU23" s="4">
        <f t="shared" si="9"/>
        <v>16.326530612244898</v>
      </c>
      <c r="AV23" s="4">
        <f t="shared" si="9"/>
        <v>4.0816326530612246</v>
      </c>
      <c r="AW23" s="4"/>
      <c r="AX23" s="4">
        <v>12.7</v>
      </c>
      <c r="AY23" s="4">
        <v>4.9000000000000004</v>
      </c>
      <c r="AZ23" s="4"/>
      <c r="BA23" s="4">
        <v>9.8000000000000007</v>
      </c>
      <c r="BB23" s="4">
        <v>10.6</v>
      </c>
      <c r="BC23" s="4"/>
      <c r="BD23" s="8">
        <v>11.3</v>
      </c>
      <c r="BE23" s="8">
        <v>8.9</v>
      </c>
    </row>
    <row r="24" spans="1:57">
      <c r="A24" s="13" t="s">
        <v>100</v>
      </c>
      <c r="B24" s="117">
        <v>1</v>
      </c>
      <c r="C24" s="117">
        <v>9</v>
      </c>
      <c r="D24" s="117"/>
      <c r="E24" s="117">
        <v>8</v>
      </c>
      <c r="F24" s="117">
        <v>1</v>
      </c>
      <c r="G24" s="117"/>
      <c r="H24" s="117">
        <v>2</v>
      </c>
      <c r="I24" s="117">
        <v>8</v>
      </c>
      <c r="J24" s="117"/>
      <c r="K24" s="117">
        <v>7</v>
      </c>
      <c r="L24" s="117">
        <v>3</v>
      </c>
      <c r="M24" s="117"/>
      <c r="N24" s="117">
        <v>6</v>
      </c>
      <c r="O24" s="117">
        <v>4</v>
      </c>
      <c r="P24" s="117"/>
      <c r="Q24" s="117">
        <v>6</v>
      </c>
      <c r="R24" s="117">
        <v>4</v>
      </c>
      <c r="S24" s="117"/>
      <c r="T24" s="117">
        <v>7</v>
      </c>
      <c r="U24" s="117">
        <v>3</v>
      </c>
      <c r="V24" s="117"/>
      <c r="W24" s="117">
        <v>7</v>
      </c>
      <c r="X24" s="117">
        <v>3</v>
      </c>
      <c r="Y24" s="117"/>
      <c r="Z24" s="117">
        <v>8</v>
      </c>
      <c r="AA24" s="117">
        <v>2</v>
      </c>
      <c r="AB24" s="117"/>
      <c r="AC24" s="117">
        <v>6</v>
      </c>
      <c r="AD24" s="117">
        <v>4</v>
      </c>
      <c r="AE24" s="117"/>
      <c r="AF24" s="117">
        <v>6</v>
      </c>
      <c r="AG24" s="117">
        <v>4</v>
      </c>
      <c r="AH24" s="117"/>
      <c r="AI24" s="117">
        <v>5</v>
      </c>
      <c r="AJ24" s="117">
        <v>5</v>
      </c>
      <c r="AK24" s="117"/>
      <c r="AL24" s="117">
        <v>6</v>
      </c>
      <c r="AM24" s="117">
        <v>4</v>
      </c>
      <c r="AN24" s="117"/>
      <c r="AO24" s="117">
        <v>6</v>
      </c>
      <c r="AP24" s="117">
        <v>4</v>
      </c>
      <c r="AQ24" s="15"/>
      <c r="AR24" s="117">
        <v>7</v>
      </c>
      <c r="AS24" s="117">
        <v>3</v>
      </c>
      <c r="AT24" s="15"/>
      <c r="AU24" s="117">
        <v>8</v>
      </c>
      <c r="AV24" s="117">
        <v>2</v>
      </c>
      <c r="AW24" s="15"/>
      <c r="AX24" s="117">
        <v>7</v>
      </c>
      <c r="AY24" s="117">
        <v>2</v>
      </c>
      <c r="AZ24" s="15"/>
      <c r="BA24" s="117">
        <v>5</v>
      </c>
      <c r="BB24" s="117">
        <v>5</v>
      </c>
      <c r="BC24" s="15"/>
      <c r="BD24" s="8">
        <v>6</v>
      </c>
      <c r="BE24" s="8">
        <v>4</v>
      </c>
    </row>
    <row r="25" spans="1:57">
      <c r="A25" s="1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15"/>
      <c r="AR25" s="40"/>
      <c r="AS25" s="40"/>
      <c r="AT25" s="15"/>
      <c r="AU25" s="40"/>
      <c r="AV25" s="40"/>
      <c r="AW25" s="15"/>
      <c r="AX25" s="40"/>
      <c r="AY25" s="40"/>
      <c r="AZ25" s="15"/>
      <c r="BA25" s="40"/>
      <c r="BB25" s="40"/>
      <c r="BC25" s="15"/>
    </row>
    <row r="26" spans="1:57">
      <c r="A26" s="13" t="s">
        <v>57</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15"/>
      <c r="AR26" s="40"/>
      <c r="AS26" s="40"/>
      <c r="AT26" s="15"/>
      <c r="AU26" s="40"/>
      <c r="AV26" s="40"/>
      <c r="AW26" s="15"/>
      <c r="AX26" s="40"/>
      <c r="AY26" s="40"/>
      <c r="AZ26" s="15"/>
      <c r="BA26" s="40"/>
      <c r="BB26" s="40"/>
      <c r="BC26" s="15"/>
    </row>
    <row r="27" spans="1:57">
      <c r="A27" s="13" t="s">
        <v>99</v>
      </c>
      <c r="B27" s="4">
        <f>(B28/B38)*100</f>
        <v>0</v>
      </c>
      <c r="C27" s="4">
        <f t="shared" ref="C27:L27" si="10">(C28/C38)*100</f>
        <v>20.37037037037037</v>
      </c>
      <c r="D27" s="4"/>
      <c r="E27" s="4">
        <f t="shared" si="10"/>
        <v>7.8947368421052628</v>
      </c>
      <c r="F27" s="4">
        <f t="shared" si="10"/>
        <v>18.75</v>
      </c>
      <c r="G27" s="4"/>
      <c r="H27" s="4">
        <f t="shared" si="10"/>
        <v>3.7037037037037033</v>
      </c>
      <c r="I27" s="4">
        <f t="shared" si="10"/>
        <v>23.809523809523807</v>
      </c>
      <c r="J27" s="4"/>
      <c r="K27" s="4">
        <f t="shared" si="10"/>
        <v>4.6153846153846159</v>
      </c>
      <c r="L27" s="4">
        <f t="shared" si="10"/>
        <v>25.714285714285712</v>
      </c>
      <c r="M27" s="4"/>
      <c r="N27" s="4">
        <f t="shared" ref="N27:AV27" si="11">(N28/N38)*100</f>
        <v>12.5</v>
      </c>
      <c r="O27" s="4">
        <f t="shared" si="11"/>
        <v>11.904761904761903</v>
      </c>
      <c r="P27" s="4"/>
      <c r="Q27" s="4">
        <f t="shared" si="11"/>
        <v>6.5217391304347823</v>
      </c>
      <c r="R27" s="4">
        <f t="shared" si="11"/>
        <v>16.981132075471699</v>
      </c>
      <c r="S27" s="4"/>
      <c r="T27" s="4">
        <f t="shared" si="11"/>
        <v>10.909090909090908</v>
      </c>
      <c r="U27" s="4">
        <f t="shared" si="11"/>
        <v>13.333333333333334</v>
      </c>
      <c r="V27" s="4"/>
      <c r="W27" s="4">
        <f t="shared" si="11"/>
        <v>12.5</v>
      </c>
      <c r="X27" s="4">
        <f t="shared" si="11"/>
        <v>11.363636363636363</v>
      </c>
      <c r="Y27" s="4"/>
      <c r="Z27" s="4">
        <f t="shared" si="11"/>
        <v>12.280701754385964</v>
      </c>
      <c r="AA27" s="4">
        <f t="shared" si="11"/>
        <v>11.627906976744185</v>
      </c>
      <c r="AB27" s="4"/>
      <c r="AC27" s="4">
        <f t="shared" si="11"/>
        <v>14.893617021276595</v>
      </c>
      <c r="AD27" s="4">
        <f t="shared" si="11"/>
        <v>9.433962264150944</v>
      </c>
      <c r="AE27" s="4"/>
      <c r="AF27" s="4">
        <f t="shared" si="11"/>
        <v>15.555555555555555</v>
      </c>
      <c r="AG27" s="4">
        <f t="shared" si="11"/>
        <v>9.0909090909090917</v>
      </c>
      <c r="AH27" s="4"/>
      <c r="AI27" s="4">
        <f t="shared" si="11"/>
        <v>15.555555555555555</v>
      </c>
      <c r="AJ27" s="4">
        <f t="shared" si="11"/>
        <v>9.0909090909090917</v>
      </c>
      <c r="AK27" s="4"/>
      <c r="AL27" s="4">
        <f t="shared" si="11"/>
        <v>16</v>
      </c>
      <c r="AM27" s="4">
        <f t="shared" si="11"/>
        <v>8</v>
      </c>
      <c r="AN27" s="4"/>
      <c r="AO27" s="4">
        <f t="shared" si="11"/>
        <v>14.583333333333334</v>
      </c>
      <c r="AP27" s="4">
        <f t="shared" si="11"/>
        <v>9.8039215686274517</v>
      </c>
      <c r="AQ27" s="4"/>
      <c r="AR27" s="4">
        <f t="shared" si="11"/>
        <v>13.636363636363635</v>
      </c>
      <c r="AS27" s="4">
        <f t="shared" si="11"/>
        <v>10.909090909090908</v>
      </c>
      <c r="AT27" s="4"/>
      <c r="AU27" s="4">
        <f t="shared" si="11"/>
        <v>12.244897959183673</v>
      </c>
      <c r="AV27" s="4">
        <f t="shared" si="11"/>
        <v>12.244897959183673</v>
      </c>
      <c r="AW27" s="4"/>
      <c r="AX27" s="4">
        <v>10.9</v>
      </c>
      <c r="AY27" s="4">
        <v>12.2</v>
      </c>
      <c r="AZ27" s="4"/>
      <c r="BA27" s="4">
        <v>11.8</v>
      </c>
      <c r="BB27" s="4">
        <v>12.8</v>
      </c>
      <c r="BC27" s="4"/>
      <c r="BD27" s="8">
        <v>9.4</v>
      </c>
      <c r="BE27" s="8">
        <v>15.5</v>
      </c>
    </row>
    <row r="28" spans="1:57">
      <c r="A28" s="13" t="s">
        <v>100</v>
      </c>
      <c r="B28" s="117">
        <v>0</v>
      </c>
      <c r="C28" s="117">
        <v>11</v>
      </c>
      <c r="D28" s="117"/>
      <c r="E28" s="117">
        <v>6</v>
      </c>
      <c r="F28" s="117">
        <v>3</v>
      </c>
      <c r="G28" s="117"/>
      <c r="H28" s="117">
        <v>2</v>
      </c>
      <c r="I28" s="117">
        <v>10</v>
      </c>
      <c r="J28" s="117"/>
      <c r="K28" s="117">
        <v>3</v>
      </c>
      <c r="L28" s="117">
        <v>9</v>
      </c>
      <c r="M28" s="117"/>
      <c r="N28" s="117">
        <v>7</v>
      </c>
      <c r="O28" s="117">
        <v>5</v>
      </c>
      <c r="P28" s="117"/>
      <c r="Q28" s="117">
        <v>3</v>
      </c>
      <c r="R28" s="117">
        <v>9</v>
      </c>
      <c r="S28" s="117"/>
      <c r="T28" s="117">
        <v>6</v>
      </c>
      <c r="U28" s="117">
        <v>6</v>
      </c>
      <c r="V28" s="117"/>
      <c r="W28" s="117">
        <v>7</v>
      </c>
      <c r="X28" s="117">
        <v>5</v>
      </c>
      <c r="Y28" s="117"/>
      <c r="Z28" s="117">
        <v>7</v>
      </c>
      <c r="AA28" s="117">
        <v>5</v>
      </c>
      <c r="AB28" s="117"/>
      <c r="AC28" s="117">
        <v>7</v>
      </c>
      <c r="AD28" s="117">
        <v>5</v>
      </c>
      <c r="AE28" s="117"/>
      <c r="AF28" s="117">
        <v>7</v>
      </c>
      <c r="AG28" s="117">
        <v>5</v>
      </c>
      <c r="AH28" s="117"/>
      <c r="AI28" s="117">
        <v>7</v>
      </c>
      <c r="AJ28" s="117">
        <v>5</v>
      </c>
      <c r="AK28" s="117"/>
      <c r="AL28" s="117">
        <v>8</v>
      </c>
      <c r="AM28" s="117">
        <v>4</v>
      </c>
      <c r="AN28" s="117"/>
      <c r="AO28" s="117">
        <v>7</v>
      </c>
      <c r="AP28" s="117">
        <v>5</v>
      </c>
      <c r="AQ28" s="15"/>
      <c r="AR28" s="117">
        <v>6</v>
      </c>
      <c r="AS28" s="117">
        <v>6</v>
      </c>
      <c r="AT28" s="15"/>
      <c r="AU28" s="117">
        <v>6</v>
      </c>
      <c r="AV28" s="117">
        <v>6</v>
      </c>
      <c r="AW28" s="15"/>
      <c r="AX28" s="117">
        <v>6</v>
      </c>
      <c r="AY28" s="117">
        <v>5</v>
      </c>
      <c r="AZ28" s="15"/>
      <c r="BA28" s="117">
        <v>6</v>
      </c>
      <c r="BB28" s="117">
        <v>6</v>
      </c>
      <c r="BC28" s="15"/>
      <c r="BD28" s="8">
        <v>5</v>
      </c>
      <c r="BE28" s="8">
        <v>7</v>
      </c>
    </row>
    <row r="29" spans="1:57">
      <c r="A29" s="1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15"/>
      <c r="AR29" s="40"/>
      <c r="AS29" s="40"/>
      <c r="AT29" s="15"/>
      <c r="AU29" s="40"/>
      <c r="AV29" s="40"/>
      <c r="AW29" s="15"/>
      <c r="AX29" s="40"/>
      <c r="AY29" s="40"/>
      <c r="AZ29" s="15"/>
      <c r="BA29" s="40"/>
      <c r="BB29" s="40"/>
      <c r="BC29" s="15"/>
    </row>
    <row r="30" spans="1:57">
      <c r="A30" s="13" t="s">
        <v>101</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15"/>
      <c r="AR30" s="40"/>
      <c r="AS30" s="40"/>
      <c r="AT30" s="15"/>
      <c r="AU30" s="40"/>
      <c r="AV30" s="40"/>
      <c r="AW30" s="15"/>
      <c r="AX30" s="40"/>
      <c r="AY30" s="40"/>
      <c r="AZ30" s="15"/>
      <c r="BA30" s="40"/>
      <c r="BB30" s="40"/>
      <c r="BC30" s="15"/>
    </row>
    <row r="31" spans="1:57">
      <c r="A31" s="13" t="s">
        <v>99</v>
      </c>
      <c r="B31" s="4">
        <f>(B32/B38)*100</f>
        <v>19.512195121951219</v>
      </c>
      <c r="C31" s="4">
        <f t="shared" ref="C31:L31" si="12">(C32/C38)*100</f>
        <v>14.814814814814813</v>
      </c>
      <c r="D31" s="4"/>
      <c r="E31" s="4">
        <f t="shared" si="12"/>
        <v>19.736842105263158</v>
      </c>
      <c r="F31" s="4">
        <f t="shared" si="12"/>
        <v>6.25</v>
      </c>
      <c r="G31" s="4"/>
      <c r="H31" s="4">
        <f t="shared" si="12"/>
        <v>22.222222222222221</v>
      </c>
      <c r="I31" s="4">
        <f t="shared" si="12"/>
        <v>9.5238095238095237</v>
      </c>
      <c r="J31" s="4"/>
      <c r="K31" s="4">
        <f t="shared" si="12"/>
        <v>18.461538461538463</v>
      </c>
      <c r="L31" s="4">
        <f t="shared" si="12"/>
        <v>11.428571428571429</v>
      </c>
      <c r="M31" s="4"/>
      <c r="N31" s="4">
        <f t="shared" ref="N31:AV31" si="13">(N32/N38)*100</f>
        <v>16.071428571428573</v>
      </c>
      <c r="O31" s="4">
        <f t="shared" si="13"/>
        <v>16.666666666666664</v>
      </c>
      <c r="P31" s="4"/>
      <c r="Q31" s="4">
        <f t="shared" si="13"/>
        <v>10.869565217391305</v>
      </c>
      <c r="R31" s="4">
        <f t="shared" si="13"/>
        <v>20.754716981132077</v>
      </c>
      <c r="S31" s="4"/>
      <c r="T31" s="4">
        <f t="shared" si="13"/>
        <v>10.909090909090908</v>
      </c>
      <c r="U31" s="4">
        <f t="shared" si="13"/>
        <v>22.222222222222221</v>
      </c>
      <c r="V31" s="4"/>
      <c r="W31" s="4">
        <f t="shared" si="13"/>
        <v>10.714285714285714</v>
      </c>
      <c r="X31" s="4">
        <f t="shared" si="13"/>
        <v>22.727272727272727</v>
      </c>
      <c r="Y31" s="4"/>
      <c r="Z31" s="4">
        <f t="shared" si="13"/>
        <v>10.526315789473683</v>
      </c>
      <c r="AA31" s="4">
        <f t="shared" si="13"/>
        <v>23.255813953488371</v>
      </c>
      <c r="AB31" s="4"/>
      <c r="AC31" s="4">
        <f t="shared" si="13"/>
        <v>10.638297872340425</v>
      </c>
      <c r="AD31" s="4">
        <f t="shared" si="13"/>
        <v>20.754716981132077</v>
      </c>
      <c r="AE31" s="4"/>
      <c r="AF31" s="4">
        <f t="shared" si="13"/>
        <v>8.8888888888888893</v>
      </c>
      <c r="AG31" s="4">
        <f t="shared" si="13"/>
        <v>21.818181818181817</v>
      </c>
      <c r="AH31" s="4"/>
      <c r="AI31" s="4">
        <f t="shared" si="13"/>
        <v>8.8888888888888893</v>
      </c>
      <c r="AJ31" s="4">
        <f t="shared" si="13"/>
        <v>21.818181818181817</v>
      </c>
      <c r="AK31" s="4"/>
      <c r="AL31" s="4">
        <f t="shared" si="13"/>
        <v>8</v>
      </c>
      <c r="AM31" s="4">
        <f t="shared" si="13"/>
        <v>24</v>
      </c>
      <c r="AN31" s="4"/>
      <c r="AO31" s="4">
        <f t="shared" si="13"/>
        <v>6.25</v>
      </c>
      <c r="AP31" s="4">
        <f t="shared" si="13"/>
        <v>25.490196078431371</v>
      </c>
      <c r="AQ31" s="4"/>
      <c r="AR31" s="4">
        <f t="shared" si="13"/>
        <v>9.0909090909090917</v>
      </c>
      <c r="AS31" s="4">
        <f t="shared" si="13"/>
        <v>21.818181818181817</v>
      </c>
      <c r="AT31" s="4"/>
      <c r="AU31" s="4">
        <f t="shared" si="13"/>
        <v>10.204081632653061</v>
      </c>
      <c r="AV31" s="4">
        <f t="shared" si="13"/>
        <v>22.448979591836736</v>
      </c>
      <c r="AW31" s="4"/>
      <c r="AX31" s="4">
        <v>12.7</v>
      </c>
      <c r="AY31" s="4">
        <v>22</v>
      </c>
      <c r="AZ31" s="4"/>
      <c r="BA31" s="4">
        <v>13.7</v>
      </c>
      <c r="BB31" s="4">
        <v>19.2</v>
      </c>
      <c r="BC31" s="4"/>
      <c r="BD31" s="8">
        <v>13.2</v>
      </c>
      <c r="BE31" s="8">
        <v>20</v>
      </c>
    </row>
    <row r="32" spans="1:57">
      <c r="A32" s="13" t="s">
        <v>100</v>
      </c>
      <c r="B32" s="117">
        <v>8</v>
      </c>
      <c r="C32" s="117">
        <v>8</v>
      </c>
      <c r="D32" s="117"/>
      <c r="E32" s="117">
        <v>15</v>
      </c>
      <c r="F32" s="117">
        <v>1</v>
      </c>
      <c r="G32" s="117"/>
      <c r="H32" s="117">
        <v>12</v>
      </c>
      <c r="I32" s="117">
        <v>4</v>
      </c>
      <c r="J32" s="117"/>
      <c r="K32" s="117">
        <v>12</v>
      </c>
      <c r="L32" s="117">
        <v>4</v>
      </c>
      <c r="M32" s="117"/>
      <c r="N32" s="117">
        <v>9</v>
      </c>
      <c r="O32" s="117">
        <v>7</v>
      </c>
      <c r="P32" s="117"/>
      <c r="Q32" s="117">
        <v>5</v>
      </c>
      <c r="R32" s="117">
        <v>11</v>
      </c>
      <c r="S32" s="117"/>
      <c r="T32" s="117">
        <v>6</v>
      </c>
      <c r="U32" s="117">
        <v>10</v>
      </c>
      <c r="V32" s="117"/>
      <c r="W32" s="117">
        <v>6</v>
      </c>
      <c r="X32" s="117">
        <v>10</v>
      </c>
      <c r="Y32" s="117"/>
      <c r="Z32" s="117">
        <v>6</v>
      </c>
      <c r="AA32" s="117">
        <v>10</v>
      </c>
      <c r="AB32" s="117"/>
      <c r="AC32" s="117">
        <v>5</v>
      </c>
      <c r="AD32" s="117">
        <v>11</v>
      </c>
      <c r="AE32" s="117"/>
      <c r="AF32" s="117">
        <v>4</v>
      </c>
      <c r="AG32" s="117">
        <v>12</v>
      </c>
      <c r="AH32" s="117"/>
      <c r="AI32" s="117">
        <v>4</v>
      </c>
      <c r="AJ32" s="117">
        <v>12</v>
      </c>
      <c r="AK32" s="117"/>
      <c r="AL32" s="117">
        <v>4</v>
      </c>
      <c r="AM32" s="117">
        <v>12</v>
      </c>
      <c r="AN32" s="117"/>
      <c r="AO32" s="117">
        <v>3</v>
      </c>
      <c r="AP32" s="117">
        <v>13</v>
      </c>
      <c r="AQ32" s="15"/>
      <c r="AR32" s="117">
        <v>4</v>
      </c>
      <c r="AS32" s="117">
        <v>12</v>
      </c>
      <c r="AT32" s="15"/>
      <c r="AU32" s="117">
        <v>5</v>
      </c>
      <c r="AV32" s="117">
        <v>11</v>
      </c>
      <c r="AW32" s="15"/>
      <c r="AX32" s="117">
        <v>7</v>
      </c>
      <c r="AY32" s="117">
        <v>9</v>
      </c>
      <c r="AZ32" s="15"/>
      <c r="BA32" s="117">
        <v>7</v>
      </c>
      <c r="BB32" s="117">
        <v>9</v>
      </c>
      <c r="BC32" s="15"/>
      <c r="BD32" s="8">
        <v>7</v>
      </c>
      <c r="BE32" s="8">
        <v>9</v>
      </c>
    </row>
    <row r="33" spans="1:57">
      <c r="A33" s="13"/>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15"/>
      <c r="AR33" s="40"/>
      <c r="AS33" s="40"/>
      <c r="AT33" s="15"/>
      <c r="AU33" s="40"/>
      <c r="AV33" s="40"/>
      <c r="AW33" s="15"/>
      <c r="AX33" s="40"/>
      <c r="AY33" s="40"/>
      <c r="AZ33" s="15"/>
      <c r="BA33" s="40"/>
      <c r="BB33" s="40"/>
      <c r="BC33" s="15"/>
    </row>
    <row r="34" spans="1:57">
      <c r="A34" s="13" t="s">
        <v>72</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15"/>
      <c r="AR34" s="40"/>
      <c r="AS34" s="40"/>
      <c r="AT34" s="15"/>
      <c r="AU34" s="40"/>
      <c r="AV34" s="40"/>
      <c r="AW34" s="15"/>
      <c r="AX34" s="40"/>
      <c r="AY34" s="40"/>
      <c r="AZ34" s="15"/>
      <c r="BA34" s="40"/>
      <c r="BB34" s="40"/>
      <c r="BC34" s="15"/>
    </row>
    <row r="35" spans="1:57">
      <c r="A35" s="13" t="s">
        <v>99</v>
      </c>
      <c r="B35" s="4">
        <f>(B36/B38)*100</f>
        <v>2.4390243902439024</v>
      </c>
      <c r="C35" s="4">
        <f t="shared" ref="C35:L35" si="14">(C36/C38)*100</f>
        <v>9.2592592592592595</v>
      </c>
      <c r="D35" s="4"/>
      <c r="E35" s="4">
        <f t="shared" si="14"/>
        <v>3.9473684210526314</v>
      </c>
      <c r="F35" s="4">
        <f t="shared" si="14"/>
        <v>18.75</v>
      </c>
      <c r="G35" s="4"/>
      <c r="H35" s="4">
        <f t="shared" si="14"/>
        <v>3.7037037037037033</v>
      </c>
      <c r="I35" s="4">
        <f t="shared" si="14"/>
        <v>9.5238095238095237</v>
      </c>
      <c r="J35" s="4"/>
      <c r="K35" s="4">
        <f t="shared" si="14"/>
        <v>12.307692307692308</v>
      </c>
      <c r="L35" s="4">
        <f t="shared" si="14"/>
        <v>5.7142857142857144</v>
      </c>
      <c r="M35" s="4"/>
      <c r="N35" s="4">
        <f t="shared" ref="N35:AV35" si="15">(N36/N38)*100</f>
        <v>10.714285714285714</v>
      </c>
      <c r="O35" s="4">
        <f t="shared" si="15"/>
        <v>9.5238095238095237</v>
      </c>
      <c r="P35" s="4"/>
      <c r="Q35" s="4">
        <f t="shared" si="15"/>
        <v>8.695652173913043</v>
      </c>
      <c r="R35" s="4">
        <f t="shared" si="15"/>
        <v>11.320754716981133</v>
      </c>
      <c r="S35" s="4"/>
      <c r="T35" s="4">
        <f t="shared" si="15"/>
        <v>7.2727272727272725</v>
      </c>
      <c r="U35" s="4">
        <f t="shared" si="15"/>
        <v>13.333333333333334</v>
      </c>
      <c r="V35" s="4"/>
      <c r="W35" s="4">
        <f t="shared" si="15"/>
        <v>7.1428571428571423</v>
      </c>
      <c r="X35" s="4">
        <f t="shared" si="15"/>
        <v>13.636363636363635</v>
      </c>
      <c r="Y35" s="4"/>
      <c r="Z35" s="4">
        <f t="shared" si="15"/>
        <v>8.7719298245614024</v>
      </c>
      <c r="AA35" s="4">
        <f t="shared" si="15"/>
        <v>11.627906976744185</v>
      </c>
      <c r="AB35" s="4"/>
      <c r="AC35" s="4">
        <f t="shared" si="15"/>
        <v>10.638297872340425</v>
      </c>
      <c r="AD35" s="4">
        <f t="shared" si="15"/>
        <v>9.433962264150944</v>
      </c>
      <c r="AE35" s="4"/>
      <c r="AF35" s="4">
        <f t="shared" si="15"/>
        <v>13.333333333333334</v>
      </c>
      <c r="AG35" s="4">
        <f t="shared" si="15"/>
        <v>7.2727272727272725</v>
      </c>
      <c r="AH35" s="4"/>
      <c r="AI35" s="4">
        <f t="shared" si="15"/>
        <v>13.333333333333334</v>
      </c>
      <c r="AJ35" s="4">
        <f t="shared" si="15"/>
        <v>7.2727272727272725</v>
      </c>
      <c r="AK35" s="4"/>
      <c r="AL35" s="4">
        <f t="shared" si="15"/>
        <v>14.000000000000002</v>
      </c>
      <c r="AM35" s="4">
        <f t="shared" si="15"/>
        <v>6</v>
      </c>
      <c r="AN35" s="4"/>
      <c r="AO35" s="4">
        <f t="shared" si="15"/>
        <v>14.583333333333334</v>
      </c>
      <c r="AP35" s="4">
        <f t="shared" si="15"/>
        <v>5.8823529411764701</v>
      </c>
      <c r="AQ35" s="4"/>
      <c r="AR35" s="4">
        <f t="shared" si="15"/>
        <v>15.909090909090908</v>
      </c>
      <c r="AS35" s="4">
        <f t="shared" si="15"/>
        <v>5.4545454545454541</v>
      </c>
      <c r="AT35" s="4"/>
      <c r="AU35" s="4">
        <f t="shared" si="15"/>
        <v>14.285714285714285</v>
      </c>
      <c r="AV35" s="4">
        <f t="shared" si="15"/>
        <v>6.1224489795918364</v>
      </c>
      <c r="AW35" s="4"/>
      <c r="AX35" s="4">
        <v>16.399999999999999</v>
      </c>
      <c r="AY35" s="4">
        <v>2.4</v>
      </c>
      <c r="AZ35" s="4"/>
      <c r="BA35" s="4">
        <v>17.7</v>
      </c>
      <c r="BB35" s="4">
        <v>2.1</v>
      </c>
      <c r="BC35" s="4"/>
      <c r="BD35" s="8">
        <v>17</v>
      </c>
      <c r="BE35" s="8">
        <v>2.2000000000000002</v>
      </c>
    </row>
    <row r="36" spans="1:57">
      <c r="A36" s="13" t="s">
        <v>100</v>
      </c>
      <c r="B36" s="117">
        <v>1</v>
      </c>
      <c r="C36" s="117">
        <v>5</v>
      </c>
      <c r="D36" s="117"/>
      <c r="E36" s="117">
        <v>3</v>
      </c>
      <c r="F36" s="117">
        <v>3</v>
      </c>
      <c r="G36" s="117"/>
      <c r="H36" s="117">
        <v>2</v>
      </c>
      <c r="I36" s="117">
        <v>4</v>
      </c>
      <c r="J36" s="117"/>
      <c r="K36" s="117">
        <v>8</v>
      </c>
      <c r="L36" s="117">
        <v>2</v>
      </c>
      <c r="M36" s="117"/>
      <c r="N36" s="117">
        <v>6</v>
      </c>
      <c r="O36" s="117">
        <v>4</v>
      </c>
      <c r="P36" s="117"/>
      <c r="Q36" s="117">
        <v>4</v>
      </c>
      <c r="R36" s="117">
        <v>6</v>
      </c>
      <c r="S36" s="117"/>
      <c r="T36" s="117">
        <v>4</v>
      </c>
      <c r="U36" s="117">
        <v>6</v>
      </c>
      <c r="V36" s="117"/>
      <c r="W36" s="117">
        <v>4</v>
      </c>
      <c r="X36" s="117">
        <v>6</v>
      </c>
      <c r="Y36" s="117"/>
      <c r="Z36" s="117">
        <v>5</v>
      </c>
      <c r="AA36" s="117">
        <v>5</v>
      </c>
      <c r="AB36" s="117"/>
      <c r="AC36" s="117">
        <v>5</v>
      </c>
      <c r="AD36" s="117">
        <v>5</v>
      </c>
      <c r="AE36" s="117"/>
      <c r="AF36" s="117">
        <v>6</v>
      </c>
      <c r="AG36" s="117">
        <v>4</v>
      </c>
      <c r="AH36" s="117"/>
      <c r="AI36" s="117">
        <v>6</v>
      </c>
      <c r="AJ36" s="117">
        <v>4</v>
      </c>
      <c r="AK36" s="117"/>
      <c r="AL36" s="117">
        <v>7</v>
      </c>
      <c r="AM36" s="117">
        <v>3</v>
      </c>
      <c r="AN36" s="117"/>
      <c r="AO36" s="117">
        <v>7</v>
      </c>
      <c r="AP36" s="117">
        <v>3</v>
      </c>
      <c r="AQ36" s="15"/>
      <c r="AR36" s="117">
        <v>7</v>
      </c>
      <c r="AS36" s="117">
        <v>3</v>
      </c>
      <c r="AT36" s="15"/>
      <c r="AU36" s="117">
        <v>7</v>
      </c>
      <c r="AV36" s="117">
        <v>3</v>
      </c>
      <c r="AW36" s="15"/>
      <c r="AX36" s="117">
        <v>9</v>
      </c>
      <c r="AY36" s="117">
        <v>1</v>
      </c>
      <c r="AZ36" s="15"/>
      <c r="BA36" s="117">
        <v>9</v>
      </c>
      <c r="BB36" s="117">
        <v>1</v>
      </c>
      <c r="BC36" s="15"/>
      <c r="BD36" s="8">
        <v>9</v>
      </c>
      <c r="BE36" s="8">
        <v>1</v>
      </c>
    </row>
    <row r="37" spans="1:57">
      <c r="A37" s="13"/>
      <c r="B37" s="118"/>
      <c r="C37" s="118"/>
      <c r="D37" s="4"/>
      <c r="E37" s="118"/>
      <c r="F37" s="118"/>
      <c r="G37" s="4"/>
      <c r="H37" s="118"/>
      <c r="I37" s="118"/>
      <c r="J37" s="4"/>
      <c r="K37" s="118"/>
      <c r="L37" s="118"/>
      <c r="M37" s="118"/>
      <c r="N37" s="118"/>
      <c r="O37" s="118"/>
      <c r="P37" s="118"/>
      <c r="Q37" s="118"/>
      <c r="R37" s="118"/>
      <c r="S37" s="118"/>
      <c r="T37" s="118"/>
      <c r="U37" s="118"/>
      <c r="V37" s="118"/>
      <c r="W37" s="118"/>
      <c r="X37" s="118"/>
      <c r="Y37" s="118"/>
      <c r="Z37" s="118"/>
      <c r="AA37" s="118"/>
      <c r="AB37" s="118"/>
      <c r="AC37" s="118"/>
      <c r="AD37" s="118"/>
      <c r="AE37" s="118"/>
      <c r="AF37" s="118"/>
      <c r="AG37" s="118"/>
      <c r="AH37" s="118"/>
      <c r="AI37" s="118"/>
      <c r="AJ37" s="118"/>
      <c r="AK37" s="118"/>
      <c r="AL37" s="118"/>
      <c r="AM37" s="118"/>
      <c r="AN37" s="118"/>
      <c r="AO37" s="118"/>
      <c r="AP37" s="118"/>
      <c r="AQ37" s="119"/>
      <c r="AR37" s="120"/>
      <c r="AS37" s="120"/>
      <c r="AT37" s="119"/>
      <c r="AU37" s="120"/>
      <c r="AV37" s="120"/>
      <c r="AW37" s="119"/>
      <c r="AX37" s="120"/>
      <c r="AY37" s="120"/>
      <c r="AZ37" s="119"/>
      <c r="BA37" s="120"/>
      <c r="BB37" s="120"/>
      <c r="BC37" s="119"/>
      <c r="BD37" s="120"/>
      <c r="BE37" s="120"/>
    </row>
    <row r="38" spans="1:57" ht="13" thickBot="1">
      <c r="A38" s="30" t="s">
        <v>104</v>
      </c>
      <c r="B38" s="121">
        <v>41</v>
      </c>
      <c r="C38" s="121">
        <v>54</v>
      </c>
      <c r="D38" s="121"/>
      <c r="E38" s="121">
        <v>76</v>
      </c>
      <c r="F38" s="121">
        <v>16</v>
      </c>
      <c r="G38" s="121"/>
      <c r="H38" s="121">
        <v>54</v>
      </c>
      <c r="I38" s="121">
        <v>42</v>
      </c>
      <c r="J38" s="121"/>
      <c r="K38" s="121">
        <v>65</v>
      </c>
      <c r="L38" s="121">
        <v>35</v>
      </c>
      <c r="M38" s="121"/>
      <c r="N38" s="121">
        <v>56</v>
      </c>
      <c r="O38" s="121">
        <v>42</v>
      </c>
      <c r="P38" s="121"/>
      <c r="Q38" s="121">
        <v>46</v>
      </c>
      <c r="R38" s="121">
        <v>53</v>
      </c>
      <c r="S38" s="121"/>
      <c r="T38" s="121">
        <v>55</v>
      </c>
      <c r="U38" s="121">
        <v>45</v>
      </c>
      <c r="V38" s="121"/>
      <c r="W38" s="121">
        <v>56</v>
      </c>
      <c r="X38" s="121">
        <v>44</v>
      </c>
      <c r="Y38" s="121"/>
      <c r="Z38" s="121">
        <v>57</v>
      </c>
      <c r="AA38" s="121">
        <v>43</v>
      </c>
      <c r="AB38" s="121"/>
      <c r="AC38" s="121">
        <v>47</v>
      </c>
      <c r="AD38" s="121">
        <v>53</v>
      </c>
      <c r="AE38" s="121"/>
      <c r="AF38" s="121">
        <v>45</v>
      </c>
      <c r="AG38" s="121">
        <v>55</v>
      </c>
      <c r="AH38" s="121"/>
      <c r="AI38" s="121">
        <v>45</v>
      </c>
      <c r="AJ38" s="121">
        <v>55</v>
      </c>
      <c r="AK38" s="121"/>
      <c r="AL38" s="121">
        <v>50</v>
      </c>
      <c r="AM38" s="121">
        <v>50</v>
      </c>
      <c r="AN38" s="121"/>
      <c r="AO38" s="121">
        <v>48</v>
      </c>
      <c r="AP38" s="121">
        <v>51</v>
      </c>
      <c r="AQ38" s="19"/>
      <c r="AR38" s="121">
        <v>44</v>
      </c>
      <c r="AS38" s="3">
        <v>55</v>
      </c>
      <c r="AT38" s="19"/>
      <c r="AU38" s="121">
        <v>49</v>
      </c>
      <c r="AV38" s="3">
        <v>49</v>
      </c>
      <c r="AW38" s="19"/>
      <c r="AX38" s="121">
        <v>55</v>
      </c>
      <c r="AY38" s="3">
        <v>41</v>
      </c>
      <c r="AZ38" s="19"/>
      <c r="BA38" s="121">
        <v>51</v>
      </c>
      <c r="BB38" s="3">
        <v>47</v>
      </c>
      <c r="BC38" s="19"/>
      <c r="BD38" s="121">
        <v>51</v>
      </c>
      <c r="BE38" s="3">
        <v>47</v>
      </c>
    </row>
    <row r="39" spans="1:57">
      <c r="A39" s="13"/>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4"/>
      <c r="AR39" s="117"/>
      <c r="AS39" s="2"/>
      <c r="AT39" s="14"/>
      <c r="AU39" s="117"/>
      <c r="AV39" s="2"/>
      <c r="AW39" s="14"/>
      <c r="AX39" s="117"/>
      <c r="AY39" s="2"/>
      <c r="AZ39" s="14"/>
      <c r="BA39" s="117"/>
      <c r="BB39" s="2"/>
      <c r="BC39" s="14"/>
      <c r="BD39" s="117"/>
      <c r="BE39" s="2"/>
    </row>
    <row r="40" spans="1:57" ht="26.25" customHeight="1">
      <c r="B40" s="162" t="s">
        <v>474</v>
      </c>
      <c r="C40" s="162"/>
      <c r="D40" s="162"/>
      <c r="E40" s="162"/>
      <c r="F40" s="162"/>
      <c r="G40" s="162"/>
      <c r="H40" s="162"/>
      <c r="I40" s="162"/>
      <c r="J40" s="162"/>
      <c r="K40" s="162"/>
      <c r="L40" s="162"/>
      <c r="M40" s="162"/>
      <c r="N40" s="162"/>
      <c r="O40" s="162"/>
      <c r="P40" s="162"/>
      <c r="Q40" s="162"/>
      <c r="R40" s="162"/>
      <c r="S40" s="162"/>
      <c r="T40" s="162"/>
      <c r="U40" s="162"/>
      <c r="V40" s="162"/>
      <c r="W40" s="162"/>
      <c r="X40" s="162"/>
      <c r="Y40" s="162"/>
      <c r="Z40" s="162"/>
      <c r="AA40" s="162"/>
      <c r="AC40" s="162"/>
      <c r="AD40" s="162"/>
      <c r="AE40" s="162"/>
      <c r="AF40" s="162"/>
      <c r="AG40" s="162"/>
      <c r="AH40" s="162"/>
      <c r="AI40" s="162"/>
      <c r="AJ40" s="162"/>
      <c r="AK40" s="162"/>
      <c r="AL40" s="162"/>
      <c r="AM40" s="162"/>
      <c r="AN40" s="162"/>
      <c r="AO40" s="162"/>
      <c r="AP40" s="162"/>
      <c r="AQ40" s="162"/>
      <c r="AR40" s="162"/>
      <c r="AS40" s="162"/>
      <c r="AT40" s="162"/>
      <c r="AU40" s="162"/>
      <c r="AV40" s="162"/>
      <c r="AW40" s="162"/>
      <c r="AX40" s="162"/>
      <c r="AY40" s="162"/>
      <c r="AZ40" s="162"/>
      <c r="BA40" s="162"/>
      <c r="BC40" s="91"/>
    </row>
    <row r="41" spans="1:57" ht="12.75" customHeight="1">
      <c r="B41" s="74"/>
      <c r="C41" s="74"/>
      <c r="D41" s="74"/>
      <c r="E41" s="74"/>
      <c r="F41" s="74"/>
      <c r="G41" s="74"/>
      <c r="H41" s="74"/>
      <c r="I41" s="74"/>
      <c r="J41" s="74"/>
      <c r="K41" s="74"/>
      <c r="L41" s="74"/>
      <c r="M41" s="74"/>
      <c r="N41" s="74"/>
      <c r="O41" s="74"/>
      <c r="P41" s="74"/>
      <c r="Q41" s="74"/>
      <c r="R41" s="74"/>
      <c r="S41" s="74"/>
      <c r="T41" s="74"/>
      <c r="U41" s="74"/>
      <c r="V41" s="74"/>
      <c r="W41" s="74"/>
      <c r="X41" s="74"/>
    </row>
    <row r="42" spans="1:57" ht="26.25" customHeight="1">
      <c r="B42" s="162" t="s">
        <v>527</v>
      </c>
      <c r="C42" s="162"/>
      <c r="D42" s="162"/>
      <c r="E42" s="162"/>
      <c r="F42" s="162"/>
      <c r="G42" s="162"/>
      <c r="H42" s="162"/>
      <c r="I42" s="162"/>
      <c r="J42" s="162"/>
      <c r="K42" s="162"/>
      <c r="L42" s="162"/>
      <c r="M42" s="162"/>
      <c r="N42" s="162"/>
      <c r="O42" s="162"/>
      <c r="P42" s="162"/>
      <c r="Q42" s="162"/>
      <c r="R42" s="162"/>
      <c r="S42" s="162"/>
      <c r="T42" s="162"/>
      <c r="U42" s="162"/>
      <c r="V42" s="162"/>
      <c r="W42" s="162"/>
      <c r="X42" s="162"/>
      <c r="Y42" s="162"/>
      <c r="Z42" s="162"/>
      <c r="AA42" s="162"/>
    </row>
    <row r="43" spans="1:57">
      <c r="B43" s="75"/>
      <c r="C43" s="75"/>
      <c r="D43" s="75"/>
      <c r="E43" s="75"/>
      <c r="F43" s="75"/>
      <c r="G43" s="75"/>
      <c r="H43" s="75"/>
      <c r="I43" s="75"/>
      <c r="J43" s="75"/>
      <c r="K43" s="75"/>
      <c r="L43" s="75"/>
      <c r="M43" s="75"/>
      <c r="N43" s="75"/>
      <c r="O43" s="75"/>
      <c r="P43" s="75"/>
      <c r="Q43" s="75"/>
      <c r="R43" s="75"/>
      <c r="S43" s="75"/>
      <c r="T43" s="75"/>
      <c r="U43" s="74"/>
      <c r="V43" s="74"/>
      <c r="W43" s="74"/>
      <c r="X43" s="74"/>
    </row>
    <row r="44" spans="1:57" ht="26.25" customHeight="1">
      <c r="B44" s="162" t="s">
        <v>529</v>
      </c>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c r="AA44" s="162"/>
    </row>
    <row r="45" spans="1:57">
      <c r="A45" s="75"/>
      <c r="B45" s="75"/>
      <c r="C45" s="75"/>
      <c r="D45" s="75"/>
      <c r="E45" s="75"/>
      <c r="F45" s="75"/>
      <c r="G45" s="75"/>
      <c r="H45" s="75"/>
      <c r="I45" s="75"/>
      <c r="J45" s="75"/>
      <c r="K45" s="75"/>
      <c r="L45" s="75"/>
      <c r="M45" s="75"/>
      <c r="N45" s="75"/>
      <c r="O45" s="75"/>
      <c r="P45" s="75"/>
      <c r="Q45" s="75"/>
      <c r="R45" s="75"/>
      <c r="S45" s="75"/>
      <c r="T45" s="75"/>
      <c r="U45" s="75"/>
      <c r="V45" s="75"/>
      <c r="W45" s="75"/>
      <c r="X45" s="75"/>
    </row>
    <row r="46" spans="1:57" ht="14.25" customHeight="1">
      <c r="A46" s="75"/>
      <c r="B46" s="75"/>
      <c r="C46" s="75"/>
      <c r="D46" s="75"/>
      <c r="E46" s="75"/>
      <c r="F46" s="75"/>
      <c r="G46" s="75"/>
      <c r="H46" s="75"/>
      <c r="I46" s="75"/>
      <c r="J46" s="75"/>
      <c r="K46" s="75"/>
      <c r="L46" s="75"/>
      <c r="M46" s="75"/>
      <c r="N46" s="75"/>
      <c r="O46" s="75"/>
      <c r="P46" s="75"/>
      <c r="Q46" s="75"/>
      <c r="R46" s="75"/>
      <c r="S46" s="75"/>
      <c r="T46" s="75"/>
      <c r="U46" s="75"/>
      <c r="V46" s="75"/>
      <c r="W46" s="75"/>
      <c r="X46" s="75"/>
    </row>
  </sheetData>
  <mergeCells count="44">
    <mergeCell ref="T3:U3"/>
    <mergeCell ref="AU4:AV4"/>
    <mergeCell ref="AF4:AG4"/>
    <mergeCell ref="AI4:AJ4"/>
    <mergeCell ref="AF3:AG3"/>
    <mergeCell ref="AL4:AM4"/>
    <mergeCell ref="AO4:AP4"/>
    <mergeCell ref="AR4:AS4"/>
    <mergeCell ref="AR3:AS3"/>
    <mergeCell ref="AO3:AP3"/>
    <mergeCell ref="AL3:AM3"/>
    <mergeCell ref="AI3:AJ3"/>
    <mergeCell ref="B3:C3"/>
    <mergeCell ref="AU3:AV3"/>
    <mergeCell ref="E3:F3"/>
    <mergeCell ref="B4:C4"/>
    <mergeCell ref="E4:F4"/>
    <mergeCell ref="H4:I4"/>
    <mergeCell ref="K4:L4"/>
    <mergeCell ref="AC3:AD3"/>
    <mergeCell ref="H3:I3"/>
    <mergeCell ref="Q4:R4"/>
    <mergeCell ref="N4:O4"/>
    <mergeCell ref="W3:X3"/>
    <mergeCell ref="Z3:AA3"/>
    <mergeCell ref="W4:X4"/>
    <mergeCell ref="Z4:AA4"/>
    <mergeCell ref="AC4:AD4"/>
    <mergeCell ref="AC1:AV1"/>
    <mergeCell ref="B1:U1"/>
    <mergeCell ref="BD3:BE3"/>
    <mergeCell ref="BD4:BE4"/>
    <mergeCell ref="B44:AA44"/>
    <mergeCell ref="AX3:AY3"/>
    <mergeCell ref="AX4:AY4"/>
    <mergeCell ref="BA3:BB3"/>
    <mergeCell ref="BA4:BB4"/>
    <mergeCell ref="N3:O3"/>
    <mergeCell ref="B40:AA40"/>
    <mergeCell ref="B42:AA42"/>
    <mergeCell ref="AC40:BA40"/>
    <mergeCell ref="K3:L3"/>
    <mergeCell ref="T4:U4"/>
    <mergeCell ref="Q3:R3"/>
  </mergeCells>
  <phoneticPr fontId="0" type="noConversion"/>
  <pageMargins left="0.75" right="0.75" top="1" bottom="1" header="0.5" footer="0.5"/>
  <pageSetup scale="77" fitToHeight="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28" max="1048575" man="1"/>
  </colBreaks>
  <legacyDrawingHF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P259"/>
  <sheetViews>
    <sheetView view="pageBreakPreview" topLeftCell="A109" zoomScale="70" zoomScaleSheetLayoutView="70" workbookViewId="0">
      <selection activeCell="K9" sqref="K9"/>
    </sheetView>
  </sheetViews>
  <sheetFormatPr baseColWidth="10" defaultColWidth="8.83203125" defaultRowHeight="12" x14ac:dyDescent="0"/>
  <cols>
    <col min="1" max="1" width="13.83203125" style="8" bestFit="1" customWidth="1"/>
    <col min="2" max="2" width="7.83203125" style="8" customWidth="1"/>
    <col min="3" max="8" width="9.1640625" style="8" customWidth="1"/>
    <col min="9" max="10" width="9" style="8" customWidth="1"/>
    <col min="11" max="11" width="11" style="8" customWidth="1"/>
    <col min="12" max="13" width="8.83203125" style="8"/>
    <col min="14" max="14" width="19.33203125" style="8" customWidth="1"/>
    <col min="15" max="16384" width="8.83203125" style="8"/>
  </cols>
  <sheetData>
    <row r="1" spans="1:11">
      <c r="A1" s="8" t="s">
        <v>448</v>
      </c>
      <c r="B1" s="177" t="s">
        <v>623</v>
      </c>
      <c r="C1" s="177"/>
      <c r="D1" s="177"/>
      <c r="E1" s="177"/>
      <c r="F1" s="177"/>
      <c r="G1" s="177"/>
      <c r="H1" s="177"/>
      <c r="I1" s="177"/>
    </row>
    <row r="2" spans="1:11" ht="13" thickBot="1"/>
    <row r="3" spans="1:11">
      <c r="A3" s="79"/>
      <c r="B3" s="185" t="s">
        <v>449</v>
      </c>
      <c r="C3" s="185"/>
      <c r="D3" s="185"/>
      <c r="E3" s="185"/>
      <c r="F3" s="185"/>
      <c r="G3" s="185"/>
      <c r="H3" s="185"/>
      <c r="I3" s="28"/>
      <c r="J3" s="28"/>
      <c r="K3" s="28"/>
    </row>
    <row r="4" spans="1:11" ht="26.25" customHeight="1">
      <c r="A4" s="77" t="s">
        <v>107</v>
      </c>
      <c r="B4" s="10" t="s">
        <v>591</v>
      </c>
      <c r="C4" s="10" t="s">
        <v>592</v>
      </c>
      <c r="D4" s="10" t="s">
        <v>593</v>
      </c>
      <c r="E4" s="10" t="s">
        <v>594</v>
      </c>
      <c r="F4" s="10" t="s">
        <v>595</v>
      </c>
      <c r="G4" s="10" t="s">
        <v>596</v>
      </c>
      <c r="H4" s="10" t="s">
        <v>597</v>
      </c>
      <c r="I4" s="80" t="s">
        <v>108</v>
      </c>
      <c r="J4" s="11" t="s">
        <v>598</v>
      </c>
      <c r="K4" s="11" t="s">
        <v>599</v>
      </c>
    </row>
    <row r="5" spans="1:11">
      <c r="A5" s="13" t="s">
        <v>450</v>
      </c>
      <c r="B5" s="99"/>
      <c r="C5" s="99"/>
      <c r="D5" s="99"/>
      <c r="E5" s="99"/>
      <c r="F5" s="99"/>
      <c r="G5" s="99"/>
      <c r="H5" s="99"/>
      <c r="I5" s="99"/>
      <c r="J5" s="99"/>
      <c r="K5" s="99"/>
    </row>
    <row r="6" spans="1:11">
      <c r="A6" s="13" t="s">
        <v>99</v>
      </c>
      <c r="B6" s="4">
        <f>(B7/433)*100</f>
        <v>18.706697459584294</v>
      </c>
      <c r="C6" s="4">
        <f t="shared" ref="C6:H6" si="0">(C7/433)*100</f>
        <v>16.859122401847575</v>
      </c>
      <c r="D6" s="4">
        <f t="shared" si="0"/>
        <v>14.780600461893764</v>
      </c>
      <c r="E6" s="4">
        <f t="shared" si="0"/>
        <v>50.346420323325638</v>
      </c>
      <c r="F6" s="4">
        <f t="shared" si="0"/>
        <v>27.020785219399539</v>
      </c>
      <c r="G6" s="4">
        <f t="shared" si="0"/>
        <v>13.394919168591224</v>
      </c>
      <c r="H6" s="4">
        <f t="shared" si="0"/>
        <v>9.2378752886836022</v>
      </c>
      <c r="I6" s="4"/>
      <c r="J6" s="179">
        <v>4.5</v>
      </c>
      <c r="K6" s="181">
        <v>3</v>
      </c>
    </row>
    <row r="7" spans="1:11">
      <c r="A7" s="13" t="s">
        <v>100</v>
      </c>
      <c r="B7" s="2">
        <v>81</v>
      </c>
      <c r="C7" s="2">
        <v>73</v>
      </c>
      <c r="D7" s="2">
        <v>64</v>
      </c>
      <c r="E7" s="2">
        <v>218</v>
      </c>
      <c r="F7" s="2">
        <v>117</v>
      </c>
      <c r="G7" s="2">
        <v>58</v>
      </c>
      <c r="H7" s="2">
        <v>40</v>
      </c>
      <c r="I7" s="2" t="s">
        <v>680</v>
      </c>
      <c r="J7" s="179"/>
      <c r="K7" s="181"/>
    </row>
    <row r="8" spans="1:11">
      <c r="A8" s="13"/>
      <c r="B8" s="2"/>
      <c r="C8" s="2"/>
      <c r="D8" s="2"/>
      <c r="E8" s="2"/>
      <c r="F8" s="2"/>
      <c r="G8" s="2"/>
      <c r="H8" s="2"/>
      <c r="I8" s="2"/>
      <c r="J8" s="69"/>
      <c r="K8" s="70"/>
    </row>
    <row r="9" spans="1:11">
      <c r="A9" s="13" t="s">
        <v>451</v>
      </c>
      <c r="B9" s="2"/>
      <c r="C9" s="2"/>
      <c r="D9" s="2"/>
      <c r="E9" s="2"/>
      <c r="F9" s="2"/>
      <c r="G9" s="2"/>
      <c r="H9" s="2"/>
      <c r="I9" s="2"/>
      <c r="J9" s="69"/>
      <c r="K9" s="70"/>
    </row>
    <row r="10" spans="1:11">
      <c r="A10" s="13" t="s">
        <v>99</v>
      </c>
      <c r="B10" s="4">
        <f>(B11/435)*100</f>
        <v>13.103448275862069</v>
      </c>
      <c r="C10" s="4">
        <f t="shared" ref="C10:H10" si="1">(C11/435)*100</f>
        <v>16.7816091954023</v>
      </c>
      <c r="D10" s="4">
        <f t="shared" si="1"/>
        <v>14.482758620689657</v>
      </c>
      <c r="E10" s="4">
        <f t="shared" si="1"/>
        <v>44.367816091954019</v>
      </c>
      <c r="F10" s="4">
        <f t="shared" si="1"/>
        <v>27.356321839080461</v>
      </c>
      <c r="G10" s="4">
        <f t="shared" si="1"/>
        <v>16.7816091954023</v>
      </c>
      <c r="H10" s="4">
        <f t="shared" si="1"/>
        <v>11.494252873563218</v>
      </c>
      <c r="I10" s="2"/>
      <c r="J10" s="179">
        <v>5</v>
      </c>
      <c r="K10" s="181">
        <v>4</v>
      </c>
    </row>
    <row r="11" spans="1:11">
      <c r="A11" s="13" t="s">
        <v>100</v>
      </c>
      <c r="B11" s="2">
        <v>57</v>
      </c>
      <c r="C11" s="2">
        <v>73</v>
      </c>
      <c r="D11" s="2">
        <v>63</v>
      </c>
      <c r="E11" s="2">
        <v>193</v>
      </c>
      <c r="F11" s="2">
        <v>119</v>
      </c>
      <c r="G11" s="2">
        <v>73</v>
      </c>
      <c r="H11" s="2">
        <v>50</v>
      </c>
      <c r="I11" s="2">
        <v>435</v>
      </c>
      <c r="J11" s="179"/>
      <c r="K11" s="181"/>
    </row>
    <row r="12" spans="1:11">
      <c r="A12" s="13"/>
      <c r="B12" s="2"/>
      <c r="C12" s="2"/>
      <c r="D12" s="2"/>
      <c r="E12" s="2"/>
      <c r="F12" s="2"/>
      <c r="G12" s="2"/>
      <c r="H12" s="2"/>
      <c r="I12" s="2"/>
      <c r="J12" s="69"/>
      <c r="K12" s="70"/>
    </row>
    <row r="13" spans="1:11">
      <c r="A13" s="13" t="s">
        <v>452</v>
      </c>
      <c r="B13" s="2"/>
      <c r="C13" s="2"/>
      <c r="D13" s="2"/>
      <c r="E13" s="2"/>
      <c r="F13" s="2"/>
      <c r="G13" s="2"/>
      <c r="H13" s="2"/>
      <c r="I13" s="2"/>
      <c r="J13" s="69"/>
      <c r="K13" s="70"/>
    </row>
    <row r="14" spans="1:11" s="100" customFormat="1">
      <c r="A14" s="51" t="s">
        <v>99</v>
      </c>
      <c r="B14" s="4">
        <f>(B15/433)*100</f>
        <v>10.623556581986143</v>
      </c>
      <c r="C14" s="4">
        <f t="shared" ref="C14:H14" si="2">(C15/433)*100</f>
        <v>11.547344110854503</v>
      </c>
      <c r="D14" s="4">
        <f t="shared" si="2"/>
        <v>15.242494226327944</v>
      </c>
      <c r="E14" s="4">
        <f t="shared" si="2"/>
        <v>37.413394919168589</v>
      </c>
      <c r="F14" s="4">
        <f t="shared" si="2"/>
        <v>32.79445727482679</v>
      </c>
      <c r="G14" s="4">
        <f t="shared" si="2"/>
        <v>15.242494226327944</v>
      </c>
      <c r="H14" s="4">
        <f t="shared" si="2"/>
        <v>14.549653579676674</v>
      </c>
      <c r="I14" s="4"/>
      <c r="J14" s="179">
        <v>5.4</v>
      </c>
      <c r="K14" s="181">
        <v>4</v>
      </c>
    </row>
    <row r="15" spans="1:11">
      <c r="A15" s="13" t="s">
        <v>100</v>
      </c>
      <c r="B15" s="2">
        <v>46</v>
      </c>
      <c r="C15" s="2">
        <v>50</v>
      </c>
      <c r="D15" s="2">
        <v>66</v>
      </c>
      <c r="E15" s="2">
        <v>162</v>
      </c>
      <c r="F15" s="2">
        <v>142</v>
      </c>
      <c r="G15" s="2">
        <v>66</v>
      </c>
      <c r="H15" s="2">
        <v>63</v>
      </c>
      <c r="I15" s="2" t="s">
        <v>697</v>
      </c>
      <c r="J15" s="179"/>
      <c r="K15" s="181"/>
    </row>
    <row r="16" spans="1:11">
      <c r="A16" s="13"/>
      <c r="B16" s="2"/>
      <c r="C16" s="2"/>
      <c r="D16" s="2"/>
      <c r="E16" s="2"/>
      <c r="F16" s="2"/>
      <c r="G16" s="2"/>
      <c r="H16" s="2"/>
      <c r="I16" s="2"/>
      <c r="J16" s="69"/>
      <c r="K16" s="70"/>
    </row>
    <row r="17" spans="1:11">
      <c r="A17" s="13" t="s">
        <v>453</v>
      </c>
      <c r="B17" s="2"/>
      <c r="C17" s="2"/>
      <c r="D17" s="2"/>
      <c r="E17" s="2"/>
      <c r="F17" s="2"/>
      <c r="G17" s="2"/>
      <c r="H17" s="2"/>
      <c r="I17" s="2"/>
      <c r="J17" s="69"/>
      <c r="K17" s="70"/>
    </row>
    <row r="18" spans="1:11" s="100" customFormat="1">
      <c r="A18" s="51" t="s">
        <v>99</v>
      </c>
      <c r="B18" s="4">
        <f>(B19/436)*100</f>
        <v>18.807339449541285</v>
      </c>
      <c r="C18" s="4">
        <f t="shared" ref="C18:H18" si="3">(C19/436)*100</f>
        <v>10.321100917431194</v>
      </c>
      <c r="D18" s="4">
        <f t="shared" si="3"/>
        <v>11.238532110091743</v>
      </c>
      <c r="E18" s="4">
        <f t="shared" si="3"/>
        <v>40.366972477064223</v>
      </c>
      <c r="F18" s="4">
        <f t="shared" si="3"/>
        <v>31.192660550458719</v>
      </c>
      <c r="G18" s="4">
        <f t="shared" si="3"/>
        <v>14.678899082568808</v>
      </c>
      <c r="H18" s="4">
        <f t="shared" si="3"/>
        <v>13.073394495412844</v>
      </c>
      <c r="I18" s="4"/>
      <c r="J18" s="179">
        <v>5.2</v>
      </c>
      <c r="K18" s="181">
        <v>4</v>
      </c>
    </row>
    <row r="19" spans="1:11">
      <c r="A19" s="13" t="s">
        <v>100</v>
      </c>
      <c r="B19" s="2">
        <v>82</v>
      </c>
      <c r="C19" s="2">
        <v>45</v>
      </c>
      <c r="D19" s="2">
        <v>49</v>
      </c>
      <c r="E19" s="2">
        <v>176</v>
      </c>
      <c r="F19" s="2">
        <v>136</v>
      </c>
      <c r="G19" s="2">
        <v>64</v>
      </c>
      <c r="H19" s="2">
        <v>57</v>
      </c>
      <c r="I19" s="2" t="s">
        <v>657</v>
      </c>
      <c r="J19" s="179"/>
      <c r="K19" s="181"/>
    </row>
    <row r="20" spans="1:11">
      <c r="A20" s="13"/>
      <c r="B20" s="2"/>
      <c r="C20" s="2"/>
      <c r="D20" s="2"/>
      <c r="E20" s="2"/>
      <c r="F20" s="2"/>
      <c r="G20" s="2"/>
      <c r="H20" s="2"/>
      <c r="I20" s="2"/>
      <c r="J20" s="69"/>
      <c r="K20" s="70"/>
    </row>
    <row r="21" spans="1:11">
      <c r="A21" s="13" t="s">
        <v>454</v>
      </c>
      <c r="B21" s="2"/>
      <c r="C21" s="2"/>
      <c r="D21" s="2"/>
      <c r="E21" s="2"/>
      <c r="F21" s="2"/>
      <c r="G21" s="2"/>
      <c r="H21" s="2"/>
      <c r="I21" s="2"/>
      <c r="J21" s="69"/>
      <c r="K21" s="70"/>
    </row>
    <row r="22" spans="1:11" s="100" customFormat="1">
      <c r="A22" s="51" t="s">
        <v>99</v>
      </c>
      <c r="B22" s="4">
        <f>(B23/437)*100</f>
        <v>14.187643020594965</v>
      </c>
      <c r="C22" s="4">
        <f t="shared" ref="C22:H22" si="4">(C23/437)*100</f>
        <v>14.874141876430205</v>
      </c>
      <c r="D22" s="4">
        <f t="shared" si="4"/>
        <v>8.2379862700228834</v>
      </c>
      <c r="E22" s="4">
        <f t="shared" si="4"/>
        <v>37.299771167048057</v>
      </c>
      <c r="F22" s="4">
        <f t="shared" si="4"/>
        <v>29.977116704805489</v>
      </c>
      <c r="G22" s="4">
        <f t="shared" si="4"/>
        <v>17.391304347826086</v>
      </c>
      <c r="H22" s="4">
        <f t="shared" si="4"/>
        <v>15.331807780320366</v>
      </c>
      <c r="I22" s="4"/>
      <c r="J22" s="179">
        <v>5.5</v>
      </c>
      <c r="K22" s="181">
        <v>5</v>
      </c>
    </row>
    <row r="23" spans="1:11">
      <c r="A23" s="13" t="s">
        <v>100</v>
      </c>
      <c r="B23" s="2">
        <v>62</v>
      </c>
      <c r="C23" s="2">
        <v>65</v>
      </c>
      <c r="D23" s="2">
        <v>36</v>
      </c>
      <c r="E23" s="2">
        <v>163</v>
      </c>
      <c r="F23" s="2">
        <v>131</v>
      </c>
      <c r="G23" s="2">
        <v>76</v>
      </c>
      <c r="H23" s="2">
        <v>67</v>
      </c>
      <c r="I23" s="2" t="s">
        <v>658</v>
      </c>
      <c r="J23" s="179"/>
      <c r="K23" s="181"/>
    </row>
    <row r="24" spans="1:11">
      <c r="A24" s="13"/>
      <c r="B24" s="2"/>
      <c r="C24" s="2"/>
      <c r="D24" s="2"/>
      <c r="E24" s="2"/>
      <c r="F24" s="2"/>
      <c r="G24" s="2"/>
      <c r="H24" s="2"/>
      <c r="I24" s="2"/>
      <c r="J24" s="69"/>
      <c r="K24" s="70"/>
    </row>
    <row r="25" spans="1:11">
      <c r="A25" s="13" t="s">
        <v>455</v>
      </c>
      <c r="B25" s="2"/>
      <c r="C25" s="2"/>
      <c r="D25" s="2"/>
      <c r="E25" s="2"/>
      <c r="F25" s="2"/>
      <c r="G25" s="2"/>
      <c r="H25" s="2"/>
      <c r="I25" s="2"/>
      <c r="J25" s="69"/>
      <c r="K25" s="70"/>
    </row>
    <row r="26" spans="1:11" s="100" customFormat="1">
      <c r="A26" s="51" t="s">
        <v>99</v>
      </c>
      <c r="B26" s="4">
        <f>(B27/434)*100</f>
        <v>15.43778801843318</v>
      </c>
      <c r="C26" s="4">
        <f t="shared" ref="C26:H26" si="5">(C27/434)*100</f>
        <v>14.285714285714285</v>
      </c>
      <c r="D26" s="4">
        <f t="shared" si="5"/>
        <v>12.211981566820276</v>
      </c>
      <c r="E26" s="4">
        <f t="shared" si="5"/>
        <v>41.935483870967744</v>
      </c>
      <c r="F26" s="4">
        <f t="shared" si="5"/>
        <v>24.423963133640552</v>
      </c>
      <c r="G26" s="4">
        <f t="shared" si="5"/>
        <v>17.972350230414747</v>
      </c>
      <c r="H26" s="4">
        <f t="shared" si="5"/>
        <v>15.668202764976957</v>
      </c>
      <c r="I26" s="4"/>
      <c r="J26" s="179">
        <v>5.5</v>
      </c>
      <c r="K26" s="181">
        <v>5</v>
      </c>
    </row>
    <row r="27" spans="1:11">
      <c r="A27" s="13" t="s">
        <v>100</v>
      </c>
      <c r="B27" s="2">
        <v>67</v>
      </c>
      <c r="C27" s="2">
        <v>62</v>
      </c>
      <c r="D27" s="2">
        <v>53</v>
      </c>
      <c r="E27" s="2">
        <v>182</v>
      </c>
      <c r="F27" s="2">
        <v>106</v>
      </c>
      <c r="G27" s="2">
        <v>78</v>
      </c>
      <c r="H27" s="2">
        <v>68</v>
      </c>
      <c r="I27" s="2" t="s">
        <v>698</v>
      </c>
      <c r="J27" s="179"/>
      <c r="K27" s="181"/>
    </row>
    <row r="28" spans="1:11">
      <c r="A28" s="13"/>
      <c r="B28" s="2"/>
      <c r="C28" s="2"/>
      <c r="D28" s="2"/>
      <c r="E28" s="2"/>
      <c r="F28" s="2"/>
      <c r="G28" s="2"/>
      <c r="H28" s="2"/>
      <c r="I28" s="2"/>
      <c r="J28" s="69"/>
      <c r="K28" s="70"/>
    </row>
    <row r="29" spans="1:11">
      <c r="A29" s="13" t="s">
        <v>109</v>
      </c>
      <c r="B29" s="2"/>
      <c r="C29" s="2"/>
      <c r="D29" s="2"/>
      <c r="E29" s="2"/>
      <c r="F29" s="2"/>
      <c r="G29" s="2"/>
      <c r="H29" s="2"/>
      <c r="I29" s="2"/>
      <c r="J29" s="69"/>
      <c r="K29" s="70"/>
    </row>
    <row r="30" spans="1:11" s="100" customFormat="1">
      <c r="A30" s="51" t="s">
        <v>99</v>
      </c>
      <c r="B30" s="4">
        <f>(B31/435)*100</f>
        <v>20.919540229885058</v>
      </c>
      <c r="C30" s="4">
        <f t="shared" ref="C30:H30" si="6">(C31/435)*100</f>
        <v>13.333333333333334</v>
      </c>
      <c r="D30" s="4">
        <f t="shared" si="6"/>
        <v>11.264367816091953</v>
      </c>
      <c r="E30" s="4">
        <f t="shared" si="6"/>
        <v>45.517241379310349</v>
      </c>
      <c r="F30" s="4">
        <f t="shared" si="6"/>
        <v>22.298850574712645</v>
      </c>
      <c r="G30" s="4">
        <f t="shared" si="6"/>
        <v>16.7816091954023</v>
      </c>
      <c r="H30" s="4">
        <f t="shared" si="6"/>
        <v>15.402298850574713</v>
      </c>
      <c r="I30" s="4"/>
      <c r="J30" s="179">
        <v>5.0999999999999996</v>
      </c>
      <c r="K30" s="181">
        <v>4</v>
      </c>
    </row>
    <row r="31" spans="1:11">
      <c r="A31" s="13" t="s">
        <v>100</v>
      </c>
      <c r="B31" s="2">
        <v>91</v>
      </c>
      <c r="C31" s="2">
        <v>58</v>
      </c>
      <c r="D31" s="2">
        <v>49</v>
      </c>
      <c r="E31" s="2">
        <v>198</v>
      </c>
      <c r="F31" s="2">
        <v>97</v>
      </c>
      <c r="G31" s="2">
        <v>73</v>
      </c>
      <c r="H31" s="2">
        <v>67</v>
      </c>
      <c r="I31" s="2">
        <v>435</v>
      </c>
      <c r="J31" s="179"/>
      <c r="K31" s="181"/>
    </row>
    <row r="32" spans="1:11">
      <c r="A32" s="13"/>
      <c r="B32" s="2"/>
      <c r="C32" s="2"/>
      <c r="D32" s="2"/>
      <c r="E32" s="2"/>
      <c r="F32" s="2"/>
      <c r="G32" s="2"/>
      <c r="H32" s="2"/>
      <c r="I32" s="2"/>
      <c r="J32" s="69"/>
      <c r="K32" s="70"/>
    </row>
    <row r="33" spans="1:11">
      <c r="A33" s="13" t="s">
        <v>110</v>
      </c>
      <c r="B33" s="2"/>
      <c r="C33" s="2"/>
      <c r="D33" s="2"/>
      <c r="E33" s="2"/>
      <c r="F33" s="2"/>
      <c r="G33" s="2"/>
      <c r="H33" s="2"/>
      <c r="I33" s="2"/>
      <c r="J33" s="69"/>
      <c r="K33" s="70"/>
    </row>
    <row r="34" spans="1:11" s="100" customFormat="1">
      <c r="A34" s="51" t="s">
        <v>99</v>
      </c>
      <c r="B34" s="4">
        <f>(B35/433)*100</f>
        <v>16.628175519630485</v>
      </c>
      <c r="C34" s="4">
        <f t="shared" ref="C34:H34" si="7">(C35/433)*100</f>
        <v>14.780600461893764</v>
      </c>
      <c r="D34" s="4">
        <f t="shared" si="7"/>
        <v>10.854503464203233</v>
      </c>
      <c r="E34" s="4">
        <f t="shared" si="7"/>
        <v>42.263279445727484</v>
      </c>
      <c r="F34" s="4">
        <f t="shared" si="7"/>
        <v>24.942263279445729</v>
      </c>
      <c r="G34" s="4">
        <f t="shared" si="7"/>
        <v>15.935334872979215</v>
      </c>
      <c r="H34" s="4">
        <f t="shared" si="7"/>
        <v>16.859122401847575</v>
      </c>
      <c r="I34" s="4"/>
      <c r="J34" s="179">
        <v>5.3</v>
      </c>
      <c r="K34" s="181">
        <v>4</v>
      </c>
    </row>
    <row r="35" spans="1:11">
      <c r="A35" s="13" t="s">
        <v>100</v>
      </c>
      <c r="B35" s="2">
        <v>72</v>
      </c>
      <c r="C35" s="2">
        <v>64</v>
      </c>
      <c r="D35" s="2">
        <v>47</v>
      </c>
      <c r="E35" s="2">
        <v>183</v>
      </c>
      <c r="F35" s="2">
        <v>108</v>
      </c>
      <c r="G35" s="2">
        <v>69</v>
      </c>
      <c r="H35" s="2">
        <v>73</v>
      </c>
      <c r="I35" s="2" t="s">
        <v>699</v>
      </c>
      <c r="J35" s="179"/>
      <c r="K35" s="181"/>
    </row>
    <row r="36" spans="1:11">
      <c r="A36" s="13"/>
      <c r="B36" s="2"/>
      <c r="C36" s="2"/>
      <c r="D36" s="2"/>
      <c r="E36" s="2"/>
      <c r="F36" s="2"/>
      <c r="G36" s="2"/>
      <c r="H36" s="2"/>
      <c r="I36" s="2"/>
      <c r="J36" s="69"/>
      <c r="K36" s="70"/>
    </row>
    <row r="37" spans="1:11">
      <c r="A37" s="13" t="s">
        <v>456</v>
      </c>
      <c r="B37" s="2"/>
      <c r="C37" s="2"/>
      <c r="D37" s="2"/>
      <c r="E37" s="2"/>
      <c r="F37" s="2"/>
      <c r="G37" s="2"/>
      <c r="H37" s="2"/>
      <c r="I37" s="2"/>
      <c r="J37" s="69"/>
      <c r="K37" s="70"/>
    </row>
    <row r="38" spans="1:11" s="100" customFormat="1">
      <c r="A38" s="51" t="s">
        <v>99</v>
      </c>
      <c r="B38" s="4">
        <f>(B39/435)*100</f>
        <v>9.1954022988505741</v>
      </c>
      <c r="C38" s="4">
        <f t="shared" ref="C38:H38" si="8">(C39/435)*100</f>
        <v>17.241379310344829</v>
      </c>
      <c r="D38" s="4">
        <f t="shared" si="8"/>
        <v>12.873563218390805</v>
      </c>
      <c r="E38" s="4">
        <f t="shared" si="8"/>
        <v>39.310344827586206</v>
      </c>
      <c r="F38" s="4">
        <f t="shared" si="8"/>
        <v>28.965517241379313</v>
      </c>
      <c r="G38" s="4">
        <f t="shared" si="8"/>
        <v>14.942528735632186</v>
      </c>
      <c r="H38" s="4">
        <f t="shared" si="8"/>
        <v>16.7816091954023</v>
      </c>
      <c r="I38" s="4"/>
      <c r="J38" s="179">
        <v>5.6</v>
      </c>
      <c r="K38" s="181">
        <v>5</v>
      </c>
    </row>
    <row r="39" spans="1:11">
      <c r="A39" s="13" t="s">
        <v>100</v>
      </c>
      <c r="B39" s="2">
        <v>40</v>
      </c>
      <c r="C39" s="2">
        <v>75</v>
      </c>
      <c r="D39" s="2">
        <v>56</v>
      </c>
      <c r="E39" s="2">
        <v>171</v>
      </c>
      <c r="F39" s="2">
        <v>126</v>
      </c>
      <c r="G39" s="2">
        <v>65</v>
      </c>
      <c r="H39" s="2">
        <v>73</v>
      </c>
      <c r="I39" s="2">
        <v>435</v>
      </c>
      <c r="J39" s="179"/>
      <c r="K39" s="181"/>
    </row>
    <row r="40" spans="1:11">
      <c r="A40" s="13"/>
      <c r="B40" s="2"/>
      <c r="C40" s="2"/>
      <c r="D40" s="2"/>
      <c r="E40" s="2"/>
      <c r="F40" s="2"/>
      <c r="G40" s="2"/>
      <c r="H40" s="2"/>
      <c r="I40" s="2"/>
      <c r="J40" s="69"/>
      <c r="K40" s="70"/>
    </row>
    <row r="41" spans="1:11">
      <c r="A41" s="13" t="s">
        <v>404</v>
      </c>
      <c r="B41" s="2"/>
      <c r="C41" s="2"/>
      <c r="D41" s="2"/>
      <c r="E41" s="2"/>
      <c r="F41" s="2"/>
      <c r="G41" s="2"/>
      <c r="H41" s="2"/>
      <c r="I41" s="2"/>
      <c r="J41" s="69"/>
      <c r="K41" s="70"/>
    </row>
    <row r="42" spans="1:11" s="100" customFormat="1">
      <c r="A42" s="51" t="s">
        <v>99</v>
      </c>
      <c r="B42" s="4">
        <f>(B43/435)*100</f>
        <v>12.873563218390805</v>
      </c>
      <c r="C42" s="4">
        <f t="shared" ref="C42:H42" si="9">(C43/435)*100</f>
        <v>9.6551724137931032</v>
      </c>
      <c r="D42" s="4">
        <f t="shared" si="9"/>
        <v>14.712643678160919</v>
      </c>
      <c r="E42" s="4">
        <f t="shared" si="9"/>
        <v>37.241379310344833</v>
      </c>
      <c r="F42" s="4">
        <f t="shared" si="9"/>
        <v>28.045977011494255</v>
      </c>
      <c r="G42" s="4">
        <f t="shared" si="9"/>
        <v>15.632183908045977</v>
      </c>
      <c r="H42" s="4">
        <f t="shared" si="9"/>
        <v>19.080459770114942</v>
      </c>
      <c r="I42" s="4"/>
      <c r="J42" s="179">
        <v>5.8</v>
      </c>
      <c r="K42" s="181">
        <v>5</v>
      </c>
    </row>
    <row r="43" spans="1:11">
      <c r="A43" s="13" t="s">
        <v>100</v>
      </c>
      <c r="B43" s="2">
        <v>56</v>
      </c>
      <c r="C43" s="2">
        <v>42</v>
      </c>
      <c r="D43" s="2">
        <v>64</v>
      </c>
      <c r="E43" s="2">
        <v>162</v>
      </c>
      <c r="F43" s="2">
        <v>122</v>
      </c>
      <c r="G43" s="2">
        <v>68</v>
      </c>
      <c r="H43" s="2">
        <v>83</v>
      </c>
      <c r="I43" s="2">
        <v>435</v>
      </c>
      <c r="J43" s="179"/>
      <c r="K43" s="181"/>
    </row>
    <row r="44" spans="1:11">
      <c r="A44" s="13"/>
      <c r="B44" s="2"/>
      <c r="C44" s="2"/>
      <c r="D44" s="2"/>
      <c r="E44" s="2"/>
      <c r="F44" s="2"/>
      <c r="G44" s="2"/>
      <c r="H44" s="2"/>
      <c r="I44" s="2"/>
      <c r="J44" s="69"/>
      <c r="K44" s="70"/>
    </row>
    <row r="45" spans="1:11">
      <c r="A45" s="13" t="s">
        <v>405</v>
      </c>
      <c r="B45" s="2"/>
      <c r="C45" s="2"/>
      <c r="D45" s="2"/>
      <c r="E45" s="2"/>
      <c r="F45" s="2"/>
      <c r="G45" s="2"/>
      <c r="H45" s="2"/>
      <c r="I45" s="2"/>
      <c r="J45" s="69"/>
      <c r="K45" s="70"/>
    </row>
    <row r="46" spans="1:11" s="100" customFormat="1">
      <c r="A46" s="51" t="s">
        <v>99</v>
      </c>
      <c r="B46" s="4">
        <f>(B47/432)*100</f>
        <v>15.972222222222221</v>
      </c>
      <c r="C46" s="4">
        <f t="shared" ref="C46:H46" si="10">(C47/432)*100</f>
        <v>12.731481481481483</v>
      </c>
      <c r="D46" s="4">
        <f t="shared" si="10"/>
        <v>8.7962962962962958</v>
      </c>
      <c r="E46" s="4">
        <f t="shared" si="10"/>
        <v>37.5</v>
      </c>
      <c r="F46" s="4">
        <f t="shared" si="10"/>
        <v>29.629629629629626</v>
      </c>
      <c r="G46" s="4">
        <f t="shared" si="10"/>
        <v>15.277777777777779</v>
      </c>
      <c r="H46" s="4">
        <f t="shared" si="10"/>
        <v>17.592592592592592</v>
      </c>
      <c r="I46" s="4"/>
      <c r="J46" s="179">
        <v>5.5</v>
      </c>
      <c r="K46" s="181">
        <v>5</v>
      </c>
    </row>
    <row r="47" spans="1:11">
      <c r="A47" s="13" t="s">
        <v>100</v>
      </c>
      <c r="B47" s="2">
        <v>69</v>
      </c>
      <c r="C47" s="2">
        <v>55</v>
      </c>
      <c r="D47" s="2">
        <v>38</v>
      </c>
      <c r="E47" s="2">
        <v>162</v>
      </c>
      <c r="F47" s="2">
        <v>128</v>
      </c>
      <c r="G47" s="2">
        <v>66</v>
      </c>
      <c r="H47" s="2">
        <v>76</v>
      </c>
      <c r="I47" s="2" t="s">
        <v>700</v>
      </c>
      <c r="J47" s="179"/>
      <c r="K47" s="181"/>
    </row>
    <row r="48" spans="1:11">
      <c r="A48" s="13"/>
      <c r="B48" s="2"/>
      <c r="C48" s="2"/>
      <c r="D48" s="2"/>
      <c r="E48" s="2"/>
      <c r="F48" s="2"/>
      <c r="G48" s="2"/>
      <c r="H48" s="2"/>
      <c r="I48" s="2"/>
      <c r="J48" s="69"/>
      <c r="K48" s="70"/>
    </row>
    <row r="49" spans="1:11">
      <c r="A49" s="13" t="s">
        <v>111</v>
      </c>
      <c r="B49" s="2"/>
      <c r="C49" s="2"/>
      <c r="D49" s="2"/>
      <c r="E49" s="2"/>
      <c r="F49" s="2"/>
      <c r="G49" s="2"/>
      <c r="H49" s="2"/>
      <c r="I49" s="2"/>
      <c r="J49" s="69"/>
      <c r="K49" s="70"/>
    </row>
    <row r="50" spans="1:11" s="100" customFormat="1">
      <c r="A50" s="51" t="s">
        <v>99</v>
      </c>
      <c r="B50" s="4">
        <f>(B51/435)*100</f>
        <v>21.149425287356323</v>
      </c>
      <c r="C50" s="4">
        <f t="shared" ref="C50:H50" si="11">(C51/435)*100</f>
        <v>14.712643678160919</v>
      </c>
      <c r="D50" s="4">
        <f t="shared" si="11"/>
        <v>9.1954022988505741</v>
      </c>
      <c r="E50" s="4">
        <f t="shared" si="11"/>
        <v>45.057471264367813</v>
      </c>
      <c r="F50" s="4">
        <f t="shared" si="11"/>
        <v>22.988505747126435</v>
      </c>
      <c r="G50" s="4">
        <f t="shared" si="11"/>
        <v>17.931034482758619</v>
      </c>
      <c r="H50" s="4">
        <f t="shared" si="11"/>
        <v>14.022988505747128</v>
      </c>
      <c r="I50" s="4"/>
      <c r="J50" s="179">
        <v>5.2</v>
      </c>
      <c r="K50" s="181">
        <v>4</v>
      </c>
    </row>
    <row r="51" spans="1:11">
      <c r="A51" s="13" t="s">
        <v>100</v>
      </c>
      <c r="B51" s="2">
        <v>92</v>
      </c>
      <c r="C51" s="2">
        <v>64</v>
      </c>
      <c r="D51" s="2">
        <v>40</v>
      </c>
      <c r="E51" s="2">
        <v>196</v>
      </c>
      <c r="F51" s="2">
        <v>100</v>
      </c>
      <c r="G51" s="2">
        <v>78</v>
      </c>
      <c r="H51" s="2">
        <v>61</v>
      </c>
      <c r="I51" s="2">
        <v>435</v>
      </c>
      <c r="J51" s="179"/>
      <c r="K51" s="181"/>
    </row>
    <row r="52" spans="1:11">
      <c r="A52" s="13"/>
      <c r="B52" s="2"/>
      <c r="C52" s="2"/>
      <c r="D52" s="2"/>
      <c r="E52" s="2"/>
      <c r="F52" s="2"/>
      <c r="G52" s="2"/>
      <c r="H52" s="2"/>
      <c r="I52" s="2"/>
      <c r="J52" s="69"/>
      <c r="K52" s="70"/>
    </row>
    <row r="53" spans="1:11">
      <c r="A53" s="13" t="s">
        <v>112</v>
      </c>
      <c r="B53" s="2"/>
      <c r="C53" s="2"/>
      <c r="D53" s="2"/>
      <c r="E53" s="2"/>
      <c r="F53" s="2"/>
      <c r="G53" s="2"/>
      <c r="H53" s="2"/>
      <c r="I53" s="2"/>
      <c r="J53" s="69"/>
      <c r="K53" s="70"/>
    </row>
    <row r="54" spans="1:11" s="100" customFormat="1">
      <c r="A54" s="51" t="s">
        <v>99</v>
      </c>
      <c r="B54" s="4">
        <f>(B55/435)*100</f>
        <v>15.402298850574713</v>
      </c>
      <c r="C54" s="4">
        <f t="shared" ref="C54:H54" si="12">(C55/435)*100</f>
        <v>21.609195402298852</v>
      </c>
      <c r="D54" s="4">
        <f t="shared" si="12"/>
        <v>13.333333333333334</v>
      </c>
      <c r="E54" s="4">
        <f t="shared" si="12"/>
        <v>50.344827586206897</v>
      </c>
      <c r="F54" s="4">
        <f t="shared" si="12"/>
        <v>20</v>
      </c>
      <c r="G54" s="4">
        <f t="shared" si="12"/>
        <v>16.091954022988507</v>
      </c>
      <c r="H54" s="4">
        <f t="shared" si="12"/>
        <v>13.563218390804598</v>
      </c>
      <c r="I54" s="4"/>
      <c r="J54" s="179">
        <v>4.9000000000000004</v>
      </c>
      <c r="K54" s="181">
        <v>3</v>
      </c>
    </row>
    <row r="55" spans="1:11">
      <c r="A55" s="13" t="s">
        <v>100</v>
      </c>
      <c r="B55" s="2">
        <v>67</v>
      </c>
      <c r="C55" s="2">
        <v>94</v>
      </c>
      <c r="D55" s="2">
        <v>58</v>
      </c>
      <c r="E55" s="2">
        <v>219</v>
      </c>
      <c r="F55" s="2">
        <v>87</v>
      </c>
      <c r="G55" s="2">
        <v>70</v>
      </c>
      <c r="H55" s="2">
        <v>59</v>
      </c>
      <c r="I55" s="2">
        <v>435</v>
      </c>
      <c r="J55" s="179"/>
      <c r="K55" s="181"/>
    </row>
    <row r="56" spans="1:11">
      <c r="A56" s="13"/>
      <c r="B56" s="2"/>
      <c r="C56" s="2"/>
      <c r="D56" s="2"/>
      <c r="E56" s="2"/>
      <c r="F56" s="2"/>
      <c r="G56" s="2"/>
      <c r="H56" s="2"/>
      <c r="I56" s="2"/>
      <c r="J56" s="69"/>
      <c r="K56" s="70"/>
    </row>
    <row r="57" spans="1:11">
      <c r="A57" s="13" t="s">
        <v>113</v>
      </c>
      <c r="B57" s="2"/>
      <c r="C57" s="2"/>
      <c r="D57" s="2"/>
      <c r="E57" s="2"/>
      <c r="F57" s="2"/>
      <c r="G57" s="2"/>
      <c r="H57" s="2"/>
      <c r="I57" s="2"/>
      <c r="J57" s="69"/>
      <c r="K57" s="70"/>
    </row>
    <row r="58" spans="1:11" s="100" customFormat="1">
      <c r="A58" s="51" t="s">
        <v>99</v>
      </c>
      <c r="B58" s="4">
        <f>(B59/433)*100</f>
        <v>17.782909930715935</v>
      </c>
      <c r="C58" s="4">
        <f t="shared" ref="C58:H58" si="13">(C59/433)*100</f>
        <v>14.780600461893764</v>
      </c>
      <c r="D58" s="4">
        <f t="shared" si="13"/>
        <v>18.013856812933028</v>
      </c>
      <c r="E58" s="4">
        <f t="shared" si="13"/>
        <v>50.577367205542721</v>
      </c>
      <c r="F58" s="4">
        <f t="shared" si="13"/>
        <v>21.939953810623557</v>
      </c>
      <c r="G58" s="4">
        <f t="shared" si="13"/>
        <v>15.011547344110854</v>
      </c>
      <c r="H58" s="4">
        <f t="shared" si="13"/>
        <v>12.471131639722865</v>
      </c>
      <c r="I58" s="4"/>
      <c r="J58" s="179">
        <v>4.8</v>
      </c>
      <c r="K58" s="181">
        <v>3</v>
      </c>
    </row>
    <row r="59" spans="1:11">
      <c r="A59" s="13" t="s">
        <v>100</v>
      </c>
      <c r="B59" s="2">
        <v>77</v>
      </c>
      <c r="C59" s="2">
        <v>64</v>
      </c>
      <c r="D59" s="2">
        <v>78</v>
      </c>
      <c r="E59" s="2">
        <v>219</v>
      </c>
      <c r="F59" s="2">
        <v>95</v>
      </c>
      <c r="G59" s="2">
        <v>65</v>
      </c>
      <c r="H59" s="2">
        <v>54</v>
      </c>
      <c r="I59" s="2" t="s">
        <v>701</v>
      </c>
      <c r="J59" s="179"/>
      <c r="K59" s="181"/>
    </row>
    <row r="60" spans="1:11">
      <c r="A60" s="13"/>
      <c r="B60" s="2"/>
      <c r="C60" s="2"/>
      <c r="D60" s="2"/>
      <c r="E60" s="2"/>
      <c r="F60" s="2"/>
      <c r="G60" s="2"/>
      <c r="H60" s="2"/>
      <c r="I60" s="2"/>
      <c r="J60" s="69"/>
      <c r="K60" s="70"/>
    </row>
    <row r="61" spans="1:11">
      <c r="A61" s="13" t="s">
        <v>114</v>
      </c>
      <c r="B61" s="2"/>
      <c r="C61" s="2"/>
      <c r="D61" s="2"/>
      <c r="E61" s="2"/>
      <c r="F61" s="2"/>
      <c r="G61" s="2"/>
      <c r="H61" s="2"/>
      <c r="I61" s="2"/>
      <c r="J61" s="69"/>
      <c r="K61" s="70"/>
    </row>
    <row r="62" spans="1:11" s="100" customFormat="1">
      <c r="A62" s="51" t="s">
        <v>99</v>
      </c>
      <c r="B62" s="4">
        <f>(B63/435)*100</f>
        <v>17.011494252873565</v>
      </c>
      <c r="C62" s="4">
        <f t="shared" ref="C62:H62" si="14">(C63/435)*100</f>
        <v>17.47126436781609</v>
      </c>
      <c r="D62" s="4">
        <f t="shared" si="14"/>
        <v>13.563218390804598</v>
      </c>
      <c r="E62" s="4">
        <f t="shared" si="14"/>
        <v>48.045977011494251</v>
      </c>
      <c r="F62" s="4">
        <f t="shared" si="14"/>
        <v>27.816091954022987</v>
      </c>
      <c r="G62" s="4">
        <f t="shared" si="14"/>
        <v>12.873563218390805</v>
      </c>
      <c r="H62" s="4">
        <f t="shared" si="14"/>
        <v>11.264367816091953</v>
      </c>
      <c r="I62" s="4"/>
      <c r="J62" s="179">
        <v>4.7</v>
      </c>
      <c r="K62" s="181">
        <v>4</v>
      </c>
    </row>
    <row r="63" spans="1:11">
      <c r="A63" s="13" t="s">
        <v>100</v>
      </c>
      <c r="B63" s="2">
        <v>74</v>
      </c>
      <c r="C63" s="2">
        <v>76</v>
      </c>
      <c r="D63" s="2">
        <v>59</v>
      </c>
      <c r="E63" s="2">
        <v>209</v>
      </c>
      <c r="F63" s="2">
        <v>121</v>
      </c>
      <c r="G63" s="2">
        <v>56</v>
      </c>
      <c r="H63" s="2">
        <v>49</v>
      </c>
      <c r="I63" s="2">
        <v>435</v>
      </c>
      <c r="J63" s="179"/>
      <c r="K63" s="181"/>
    </row>
    <row r="64" spans="1:11">
      <c r="A64" s="13"/>
      <c r="B64" s="2"/>
      <c r="C64" s="2"/>
      <c r="D64" s="2"/>
      <c r="E64" s="2"/>
      <c r="F64" s="2"/>
      <c r="G64" s="2"/>
      <c r="H64" s="2"/>
      <c r="I64" s="2"/>
      <c r="J64" s="69"/>
      <c r="K64" s="70"/>
    </row>
    <row r="65" spans="1:11">
      <c r="A65" s="13" t="s">
        <v>457</v>
      </c>
      <c r="B65" s="2"/>
      <c r="C65" s="2"/>
      <c r="D65" s="2"/>
      <c r="E65" s="2"/>
      <c r="F65" s="2"/>
      <c r="G65" s="2"/>
      <c r="H65" s="2"/>
      <c r="I65" s="2"/>
      <c r="J65" s="69"/>
      <c r="K65" s="70"/>
    </row>
    <row r="66" spans="1:11" s="100" customFormat="1">
      <c r="A66" s="51" t="s">
        <v>99</v>
      </c>
      <c r="B66" s="4">
        <f>(B67/434)*100</f>
        <v>18.433179723502306</v>
      </c>
      <c r="C66" s="4">
        <f t="shared" ref="C66:H66" si="15">(C67/434)*100</f>
        <v>14.746543778801843</v>
      </c>
      <c r="D66" s="4">
        <f t="shared" si="15"/>
        <v>15.207373271889402</v>
      </c>
      <c r="E66" s="4">
        <f t="shared" si="15"/>
        <v>48.387096774193552</v>
      </c>
      <c r="F66" s="4">
        <f t="shared" si="15"/>
        <v>28.801843317972349</v>
      </c>
      <c r="G66" s="4">
        <f t="shared" si="15"/>
        <v>10.368663594470046</v>
      </c>
      <c r="H66" s="4">
        <f t="shared" si="15"/>
        <v>12.442396313364055</v>
      </c>
      <c r="I66" s="4"/>
      <c r="J66" s="179">
        <v>4.7</v>
      </c>
      <c r="K66" s="181">
        <v>4</v>
      </c>
    </row>
    <row r="67" spans="1:11">
      <c r="A67" s="13" t="s">
        <v>100</v>
      </c>
      <c r="B67" s="2">
        <v>80</v>
      </c>
      <c r="C67" s="2">
        <v>64</v>
      </c>
      <c r="D67" s="2">
        <v>66</v>
      </c>
      <c r="E67" s="2">
        <v>210</v>
      </c>
      <c r="F67" s="2">
        <v>125</v>
      </c>
      <c r="G67" s="2">
        <v>45</v>
      </c>
      <c r="H67" s="2">
        <v>54</v>
      </c>
      <c r="I67" s="2" t="s">
        <v>702</v>
      </c>
      <c r="J67" s="179"/>
      <c r="K67" s="181"/>
    </row>
    <row r="68" spans="1:11">
      <c r="A68" s="13"/>
      <c r="B68" s="2"/>
      <c r="C68" s="2"/>
      <c r="D68" s="2"/>
      <c r="E68" s="2"/>
      <c r="F68" s="2"/>
      <c r="G68" s="2"/>
      <c r="H68" s="2"/>
      <c r="I68" s="2"/>
      <c r="J68" s="69"/>
      <c r="K68" s="70"/>
    </row>
    <row r="69" spans="1:11">
      <c r="A69" s="13" t="s">
        <v>115</v>
      </c>
      <c r="B69" s="2"/>
      <c r="C69" s="2"/>
      <c r="D69" s="2"/>
      <c r="E69" s="2"/>
      <c r="F69" s="2"/>
      <c r="G69" s="2"/>
      <c r="H69" s="2"/>
      <c r="I69" s="2"/>
      <c r="J69" s="69"/>
      <c r="K69" s="70"/>
    </row>
    <row r="70" spans="1:11" s="100" customFormat="1">
      <c r="A70" s="51" t="s">
        <v>99</v>
      </c>
      <c r="B70" s="4">
        <f>(B71/434)*100</f>
        <v>9.9078341013824893</v>
      </c>
      <c r="C70" s="4">
        <f t="shared" ref="C70:H70" si="16">(C71/434)*100</f>
        <v>18.202764976958523</v>
      </c>
      <c r="D70" s="4">
        <f t="shared" si="16"/>
        <v>14.285714285714285</v>
      </c>
      <c r="E70" s="4">
        <f t="shared" si="16"/>
        <v>42.396313364055302</v>
      </c>
      <c r="F70" s="4">
        <f t="shared" si="16"/>
        <v>31.797235023041477</v>
      </c>
      <c r="G70" s="4">
        <f t="shared" si="16"/>
        <v>13.364055299539171</v>
      </c>
      <c r="H70" s="4">
        <f t="shared" si="16"/>
        <v>12.442396313364055</v>
      </c>
      <c r="I70" s="4"/>
      <c r="J70" s="179">
        <v>5.0999999999999996</v>
      </c>
      <c r="K70" s="181">
        <v>4</v>
      </c>
    </row>
    <row r="71" spans="1:11">
      <c r="A71" s="13" t="s">
        <v>100</v>
      </c>
      <c r="B71" s="2">
        <v>43</v>
      </c>
      <c r="C71" s="2">
        <v>79</v>
      </c>
      <c r="D71" s="2">
        <v>62</v>
      </c>
      <c r="E71" s="2">
        <v>184</v>
      </c>
      <c r="F71" s="2">
        <v>138</v>
      </c>
      <c r="G71" s="2">
        <v>58</v>
      </c>
      <c r="H71" s="2">
        <v>54</v>
      </c>
      <c r="I71" s="2" t="s">
        <v>703</v>
      </c>
      <c r="J71" s="179"/>
      <c r="K71" s="181"/>
    </row>
    <row r="72" spans="1:11">
      <c r="A72" s="13"/>
      <c r="B72" s="2"/>
      <c r="C72" s="2"/>
      <c r="D72" s="2"/>
      <c r="E72" s="2"/>
      <c r="F72" s="2"/>
      <c r="G72" s="2"/>
      <c r="H72" s="2"/>
      <c r="I72" s="2"/>
      <c r="J72" s="69"/>
      <c r="K72" s="70"/>
    </row>
    <row r="73" spans="1:11">
      <c r="A73" s="13" t="s">
        <v>458</v>
      </c>
      <c r="B73" s="2"/>
      <c r="C73" s="2"/>
      <c r="D73" s="2"/>
      <c r="E73" s="2"/>
      <c r="F73" s="2"/>
      <c r="G73" s="2"/>
      <c r="H73" s="2"/>
      <c r="I73" s="2"/>
      <c r="J73" s="69"/>
      <c r="K73" s="70"/>
    </row>
    <row r="74" spans="1:11" s="100" customFormat="1">
      <c r="A74" s="51" t="s">
        <v>99</v>
      </c>
      <c r="B74" s="4">
        <f>(B75/435)*100</f>
        <v>11.494252873563218</v>
      </c>
      <c r="C74" s="4">
        <f t="shared" ref="C74:H74" si="17">(C75/435)*100</f>
        <v>8.7356321839080451</v>
      </c>
      <c r="D74" s="4">
        <f t="shared" si="17"/>
        <v>17.241379310344829</v>
      </c>
      <c r="E74" s="4">
        <f t="shared" si="17"/>
        <v>37.47126436781609</v>
      </c>
      <c r="F74" s="4">
        <f t="shared" si="17"/>
        <v>32.873563218390807</v>
      </c>
      <c r="G74" s="4">
        <f t="shared" si="17"/>
        <v>14.712643678160919</v>
      </c>
      <c r="H74" s="4">
        <f t="shared" si="17"/>
        <v>14.942528735632186</v>
      </c>
      <c r="I74" s="4"/>
      <c r="J74" s="179">
        <v>5.5</v>
      </c>
      <c r="K74" s="181">
        <v>5</v>
      </c>
    </row>
    <row r="75" spans="1:11">
      <c r="A75" s="13" t="s">
        <v>100</v>
      </c>
      <c r="B75" s="2">
        <v>50</v>
      </c>
      <c r="C75" s="2">
        <v>38</v>
      </c>
      <c r="D75" s="2">
        <v>75</v>
      </c>
      <c r="E75" s="2">
        <v>163</v>
      </c>
      <c r="F75" s="2">
        <v>143</v>
      </c>
      <c r="G75" s="2">
        <v>64</v>
      </c>
      <c r="H75" s="2">
        <v>65</v>
      </c>
      <c r="I75" s="2">
        <v>435</v>
      </c>
      <c r="J75" s="179"/>
      <c r="K75" s="181"/>
    </row>
    <row r="76" spans="1:11">
      <c r="A76" s="13"/>
      <c r="B76" s="2"/>
      <c r="C76" s="2"/>
      <c r="D76" s="2"/>
      <c r="E76" s="2"/>
      <c r="F76" s="2"/>
      <c r="G76" s="2"/>
      <c r="H76" s="2"/>
      <c r="I76" s="2"/>
      <c r="J76" s="69"/>
      <c r="K76" s="70"/>
    </row>
    <row r="77" spans="1:11">
      <c r="A77" s="13" t="s">
        <v>116</v>
      </c>
      <c r="B77" s="2"/>
      <c r="C77" s="2"/>
      <c r="D77" s="2"/>
      <c r="E77" s="2"/>
      <c r="F77" s="2"/>
      <c r="G77" s="2"/>
      <c r="H77" s="2"/>
      <c r="I77" s="2"/>
      <c r="J77" s="69"/>
      <c r="K77" s="70"/>
    </row>
    <row r="78" spans="1:11" s="100" customFormat="1">
      <c r="A78" s="51" t="s">
        <v>99</v>
      </c>
      <c r="B78" s="4">
        <f>(B79/433)*100</f>
        <v>7.6212471131639719</v>
      </c>
      <c r="C78" s="4">
        <f t="shared" ref="C78:H78" si="18">(C79/433)*100</f>
        <v>12.471131639722865</v>
      </c>
      <c r="D78" s="4">
        <f t="shared" si="18"/>
        <v>7.6212471131639719</v>
      </c>
      <c r="E78" s="4">
        <f t="shared" si="18"/>
        <v>27.713625866050805</v>
      </c>
      <c r="F78" s="4">
        <f t="shared" si="18"/>
        <v>38.568129330254038</v>
      </c>
      <c r="G78" s="4">
        <f t="shared" si="18"/>
        <v>19.861431870669747</v>
      </c>
      <c r="H78" s="4">
        <f t="shared" si="18"/>
        <v>13.856812933025402</v>
      </c>
      <c r="I78" s="4"/>
      <c r="J78" s="179">
        <v>5.8</v>
      </c>
      <c r="K78" s="181">
        <v>5</v>
      </c>
    </row>
    <row r="79" spans="1:11">
      <c r="A79" s="13" t="s">
        <v>100</v>
      </c>
      <c r="B79" s="2">
        <v>33</v>
      </c>
      <c r="C79" s="2">
        <v>54</v>
      </c>
      <c r="D79" s="2">
        <v>33</v>
      </c>
      <c r="E79" s="2">
        <v>120</v>
      </c>
      <c r="F79" s="2">
        <v>167</v>
      </c>
      <c r="G79" s="2">
        <v>86</v>
      </c>
      <c r="H79" s="2">
        <v>60</v>
      </c>
      <c r="I79" s="2" t="s">
        <v>704</v>
      </c>
      <c r="J79" s="179"/>
      <c r="K79" s="181"/>
    </row>
    <row r="80" spans="1:11">
      <c r="A80" s="13"/>
      <c r="B80" s="2"/>
      <c r="C80" s="2"/>
      <c r="D80" s="2"/>
      <c r="E80" s="2"/>
      <c r="F80" s="2"/>
      <c r="G80" s="2"/>
      <c r="H80" s="2"/>
      <c r="I80" s="2"/>
      <c r="J80" s="69"/>
      <c r="K80" s="70"/>
    </row>
    <row r="81" spans="1:11">
      <c r="A81" s="13" t="s">
        <v>406</v>
      </c>
      <c r="B81" s="2"/>
      <c r="C81" s="2"/>
      <c r="D81" s="2"/>
      <c r="E81" s="2"/>
      <c r="F81" s="2"/>
      <c r="G81" s="2"/>
      <c r="H81" s="2"/>
      <c r="I81" s="2"/>
      <c r="J81" s="69"/>
      <c r="K81" s="70"/>
    </row>
    <row r="82" spans="1:11" s="100" customFormat="1">
      <c r="A82" s="51" t="s">
        <v>99</v>
      </c>
      <c r="B82" s="4">
        <f>(B83/435)*100</f>
        <v>10.114942528735632</v>
      </c>
      <c r="C82" s="4">
        <f t="shared" ref="C82:H82" si="19">(C83/435)*100</f>
        <v>9.4252873563218387</v>
      </c>
      <c r="D82" s="4">
        <f t="shared" si="19"/>
        <v>11.03448275862069</v>
      </c>
      <c r="E82" s="4">
        <f t="shared" si="19"/>
        <v>30.574712643678158</v>
      </c>
      <c r="F82" s="4">
        <f t="shared" si="19"/>
        <v>31.494252873563216</v>
      </c>
      <c r="G82" s="4">
        <f t="shared" si="19"/>
        <v>20.919540229885058</v>
      </c>
      <c r="H82" s="4">
        <f t="shared" si="19"/>
        <v>17.011494252873565</v>
      </c>
      <c r="I82" s="4"/>
      <c r="J82" s="179">
        <v>6.1</v>
      </c>
      <c r="K82" s="181">
        <v>5</v>
      </c>
    </row>
    <row r="83" spans="1:11">
      <c r="A83" s="13" t="s">
        <v>100</v>
      </c>
      <c r="B83" s="2">
        <v>44</v>
      </c>
      <c r="C83" s="2">
        <v>41</v>
      </c>
      <c r="D83" s="2">
        <v>48</v>
      </c>
      <c r="E83" s="2">
        <v>133</v>
      </c>
      <c r="F83" s="2">
        <v>137</v>
      </c>
      <c r="G83" s="2">
        <v>91</v>
      </c>
      <c r="H83" s="2">
        <v>74</v>
      </c>
      <c r="I83" s="2">
        <v>435</v>
      </c>
      <c r="J83" s="179"/>
      <c r="K83" s="181"/>
    </row>
    <row r="84" spans="1:11">
      <c r="A84" s="13"/>
      <c r="B84" s="2"/>
      <c r="C84" s="2"/>
      <c r="D84" s="2"/>
      <c r="E84" s="2"/>
      <c r="F84" s="2"/>
      <c r="G84" s="2"/>
      <c r="H84" s="2"/>
      <c r="I84" s="2"/>
      <c r="J84" s="69"/>
      <c r="K84" s="70"/>
    </row>
    <row r="85" spans="1:11">
      <c r="A85" s="13" t="s">
        <v>407</v>
      </c>
      <c r="B85" s="2"/>
      <c r="C85" s="2"/>
      <c r="D85" s="2"/>
      <c r="E85" s="2"/>
      <c r="F85" s="2"/>
      <c r="G85" s="2"/>
      <c r="H85" s="2"/>
      <c r="I85" s="2"/>
      <c r="J85" s="69"/>
      <c r="K85" s="70"/>
    </row>
    <row r="86" spans="1:11" s="100" customFormat="1">
      <c r="A86" s="51" t="s">
        <v>99</v>
      </c>
      <c r="B86" s="4">
        <f>(B87/435)*100</f>
        <v>25.287356321839084</v>
      </c>
      <c r="C86" s="4">
        <f t="shared" ref="C86:H86" si="20">(C87/435)*100</f>
        <v>10.114942528735632</v>
      </c>
      <c r="D86" s="4">
        <f t="shared" si="20"/>
        <v>8.7356321839080451</v>
      </c>
      <c r="E86" s="4">
        <f t="shared" si="20"/>
        <v>44.137931034482762</v>
      </c>
      <c r="F86" s="4">
        <f t="shared" si="20"/>
        <v>25.057471264367813</v>
      </c>
      <c r="G86" s="4">
        <f t="shared" si="20"/>
        <v>15.862068965517242</v>
      </c>
      <c r="H86" s="4">
        <f t="shared" si="20"/>
        <v>14.942528735632186</v>
      </c>
      <c r="I86" s="4"/>
      <c r="J86" s="179">
        <v>5.2</v>
      </c>
      <c r="K86" s="181">
        <v>4</v>
      </c>
    </row>
    <row r="87" spans="1:11">
      <c r="A87" s="13" t="s">
        <v>100</v>
      </c>
      <c r="B87" s="2">
        <v>110</v>
      </c>
      <c r="C87" s="2">
        <v>44</v>
      </c>
      <c r="D87" s="2">
        <v>38</v>
      </c>
      <c r="E87" s="2">
        <v>192</v>
      </c>
      <c r="F87" s="2">
        <v>109</v>
      </c>
      <c r="G87" s="2">
        <v>69</v>
      </c>
      <c r="H87" s="2">
        <v>65</v>
      </c>
      <c r="I87" s="2">
        <v>435</v>
      </c>
      <c r="J87" s="179"/>
      <c r="K87" s="181"/>
    </row>
    <row r="88" spans="1:11">
      <c r="A88" s="13"/>
      <c r="B88" s="2"/>
      <c r="C88" s="2"/>
      <c r="D88" s="2"/>
      <c r="E88" s="2"/>
      <c r="F88" s="2"/>
      <c r="G88" s="2"/>
      <c r="H88" s="2"/>
      <c r="I88" s="2"/>
      <c r="J88" s="69"/>
      <c r="K88" s="70"/>
    </row>
    <row r="89" spans="1:11">
      <c r="A89" s="13" t="s">
        <v>117</v>
      </c>
      <c r="B89" s="2"/>
      <c r="C89" s="2"/>
      <c r="D89" s="2"/>
      <c r="E89" s="2"/>
      <c r="F89" s="2"/>
      <c r="G89" s="2"/>
      <c r="H89" s="2"/>
      <c r="I89" s="2"/>
      <c r="J89" s="69"/>
      <c r="K89" s="70"/>
    </row>
    <row r="90" spans="1:11" s="100" customFormat="1">
      <c r="A90" s="51" t="s">
        <v>99</v>
      </c>
      <c r="B90" s="4">
        <f>(B91/435)*100</f>
        <v>19.770114942528735</v>
      </c>
      <c r="C90" s="4">
        <f t="shared" ref="C90:H90" si="21">(C91/435)*100</f>
        <v>22.298850574712645</v>
      </c>
      <c r="D90" s="4">
        <f t="shared" si="21"/>
        <v>8.5057471264367823</v>
      </c>
      <c r="E90" s="4">
        <f t="shared" si="21"/>
        <v>50.574712643678168</v>
      </c>
      <c r="F90" s="4">
        <f t="shared" si="21"/>
        <v>17.931034482758619</v>
      </c>
      <c r="G90" s="4">
        <f t="shared" si="21"/>
        <v>17.931034482758619</v>
      </c>
      <c r="H90" s="4">
        <f t="shared" si="21"/>
        <v>13.563218390804598</v>
      </c>
      <c r="I90" s="4"/>
      <c r="J90" s="179">
        <v>4.9000000000000004</v>
      </c>
      <c r="K90" s="181">
        <v>3</v>
      </c>
    </row>
    <row r="91" spans="1:11">
      <c r="A91" s="13" t="s">
        <v>100</v>
      </c>
      <c r="B91" s="2">
        <v>86</v>
      </c>
      <c r="C91" s="2">
        <v>97</v>
      </c>
      <c r="D91" s="2">
        <v>37</v>
      </c>
      <c r="E91" s="2">
        <v>220</v>
      </c>
      <c r="F91" s="2">
        <v>78</v>
      </c>
      <c r="G91" s="2">
        <v>78</v>
      </c>
      <c r="H91" s="2">
        <v>59</v>
      </c>
      <c r="I91" s="2">
        <v>435</v>
      </c>
      <c r="J91" s="179"/>
      <c r="K91" s="181"/>
    </row>
    <row r="92" spans="1:11">
      <c r="A92" s="13"/>
      <c r="B92" s="2"/>
      <c r="C92" s="2"/>
      <c r="D92" s="2"/>
      <c r="E92" s="2"/>
      <c r="F92" s="2"/>
      <c r="G92" s="2"/>
      <c r="H92" s="2"/>
      <c r="I92" s="2"/>
      <c r="J92" s="69"/>
      <c r="K92" s="70"/>
    </row>
    <row r="93" spans="1:11">
      <c r="A93" s="13" t="s">
        <v>118</v>
      </c>
      <c r="B93" s="2"/>
      <c r="C93" s="2"/>
      <c r="D93" s="2"/>
      <c r="E93" s="2"/>
      <c r="F93" s="2"/>
      <c r="G93" s="2"/>
      <c r="H93" s="2"/>
      <c r="I93" s="2"/>
      <c r="J93" s="69"/>
      <c r="K93" s="70"/>
    </row>
    <row r="94" spans="1:11" s="100" customFormat="1">
      <c r="A94" s="51" t="s">
        <v>99</v>
      </c>
      <c r="B94" s="4">
        <f>(B95/435)*100</f>
        <v>18.160919540229887</v>
      </c>
      <c r="C94" s="4">
        <f t="shared" ref="C94:H94" si="22">(C95/435)*100</f>
        <v>17.47126436781609</v>
      </c>
      <c r="D94" s="4">
        <f t="shared" si="22"/>
        <v>20.229885057471265</v>
      </c>
      <c r="E94" s="4">
        <f t="shared" si="22"/>
        <v>55.862068965517238</v>
      </c>
      <c r="F94" s="4">
        <f t="shared" si="22"/>
        <v>16.321839080459771</v>
      </c>
      <c r="G94" s="4">
        <f t="shared" si="22"/>
        <v>14.942528735632186</v>
      </c>
      <c r="H94" s="4">
        <f t="shared" si="22"/>
        <v>12.873563218390805</v>
      </c>
      <c r="I94" s="4"/>
      <c r="J94" s="179">
        <v>4.8</v>
      </c>
      <c r="K94" s="181">
        <v>3</v>
      </c>
    </row>
    <row r="95" spans="1:11">
      <c r="A95" s="13" t="s">
        <v>100</v>
      </c>
      <c r="B95" s="2">
        <v>79</v>
      </c>
      <c r="C95" s="2">
        <v>76</v>
      </c>
      <c r="D95" s="2">
        <v>88</v>
      </c>
      <c r="E95" s="2">
        <v>243</v>
      </c>
      <c r="F95" s="2">
        <v>71</v>
      </c>
      <c r="G95" s="2">
        <v>65</v>
      </c>
      <c r="H95" s="2">
        <v>56</v>
      </c>
      <c r="I95" s="2">
        <v>435</v>
      </c>
      <c r="J95" s="184"/>
      <c r="K95" s="184"/>
    </row>
    <row r="96" spans="1:11">
      <c r="A96" s="13"/>
      <c r="B96" s="2"/>
      <c r="C96" s="2"/>
      <c r="D96" s="2"/>
      <c r="E96" s="2"/>
      <c r="F96" s="2"/>
      <c r="G96" s="2"/>
      <c r="H96" s="2"/>
      <c r="I96" s="2"/>
      <c r="J96" s="101"/>
      <c r="K96" s="101"/>
    </row>
    <row r="97" spans="1:11">
      <c r="A97" s="13" t="s">
        <v>372</v>
      </c>
      <c r="B97" s="2"/>
      <c r="C97" s="2"/>
      <c r="D97" s="2"/>
      <c r="E97" s="2"/>
      <c r="F97" s="2"/>
      <c r="G97" s="2"/>
      <c r="H97" s="2"/>
      <c r="I97" s="2"/>
      <c r="J97" s="69"/>
      <c r="K97" s="70"/>
    </row>
    <row r="98" spans="1:11" s="100" customFormat="1">
      <c r="A98" s="51" t="s">
        <v>99</v>
      </c>
      <c r="B98" s="4">
        <f>(B99/435)*100</f>
        <v>9.4252873563218387</v>
      </c>
      <c r="C98" s="4">
        <f t="shared" ref="C98:H98" si="23">(C99/435)*100</f>
        <v>17.241379310344829</v>
      </c>
      <c r="D98" s="4">
        <f t="shared" si="23"/>
        <v>15.862068965517242</v>
      </c>
      <c r="E98" s="4">
        <f t="shared" si="23"/>
        <v>42.528735632183903</v>
      </c>
      <c r="F98" s="4">
        <f t="shared" si="23"/>
        <v>29.195402298850574</v>
      </c>
      <c r="G98" s="4">
        <f t="shared" si="23"/>
        <v>13.333333333333334</v>
      </c>
      <c r="H98" s="4">
        <f t="shared" si="23"/>
        <v>14.942528735632186</v>
      </c>
      <c r="I98" s="4"/>
      <c r="J98" s="179">
        <v>4.8</v>
      </c>
      <c r="K98" s="181">
        <v>4</v>
      </c>
    </row>
    <row r="99" spans="1:11">
      <c r="A99" s="13" t="s">
        <v>100</v>
      </c>
      <c r="B99" s="2">
        <v>41</v>
      </c>
      <c r="C99" s="2">
        <v>75</v>
      </c>
      <c r="D99" s="2">
        <v>69</v>
      </c>
      <c r="E99" s="2">
        <v>185</v>
      </c>
      <c r="F99" s="2">
        <v>127</v>
      </c>
      <c r="G99" s="2">
        <v>58</v>
      </c>
      <c r="H99" s="2">
        <v>65</v>
      </c>
      <c r="I99" s="2">
        <v>435</v>
      </c>
      <c r="J99" s="184"/>
      <c r="K99" s="184"/>
    </row>
    <row r="100" spans="1:11">
      <c r="A100" s="13"/>
      <c r="B100" s="2"/>
      <c r="C100" s="2"/>
      <c r="D100" s="2"/>
      <c r="E100" s="2"/>
      <c r="F100" s="2"/>
      <c r="G100" s="2"/>
      <c r="H100" s="2"/>
      <c r="I100" s="2"/>
      <c r="J100" s="101"/>
      <c r="K100" s="101"/>
    </row>
    <row r="101" spans="1:11">
      <c r="A101" s="13" t="s">
        <v>381</v>
      </c>
      <c r="B101" s="2"/>
      <c r="C101" s="2"/>
      <c r="D101" s="2"/>
      <c r="E101" s="2"/>
      <c r="F101" s="2"/>
      <c r="G101" s="2"/>
      <c r="H101" s="2"/>
      <c r="I101" s="2"/>
      <c r="J101" s="69"/>
      <c r="K101" s="70"/>
    </row>
    <row r="102" spans="1:11" s="100" customFormat="1">
      <c r="A102" s="51" t="s">
        <v>99</v>
      </c>
      <c r="B102" s="4">
        <f>(B103/434)*100</f>
        <v>9.216589861751153</v>
      </c>
      <c r="C102" s="4">
        <f t="shared" ref="C102:H102" si="24">(C103/434)*100</f>
        <v>9.4470046082949306</v>
      </c>
      <c r="D102" s="4">
        <f t="shared" si="24"/>
        <v>15.668202764976957</v>
      </c>
      <c r="E102" s="4">
        <f t="shared" si="24"/>
        <v>34.331797235023046</v>
      </c>
      <c r="F102" s="4">
        <f t="shared" si="24"/>
        <v>35.714285714285715</v>
      </c>
      <c r="G102" s="4">
        <f t="shared" si="24"/>
        <v>12.442396313364055</v>
      </c>
      <c r="H102" s="4">
        <f t="shared" si="24"/>
        <v>17.511520737327189</v>
      </c>
      <c r="I102" s="4"/>
      <c r="J102" s="179">
        <v>5.6</v>
      </c>
      <c r="K102" s="181">
        <v>5</v>
      </c>
    </row>
    <row r="103" spans="1:11">
      <c r="A103" s="13" t="s">
        <v>100</v>
      </c>
      <c r="B103" s="2">
        <v>40</v>
      </c>
      <c r="C103" s="2">
        <v>41</v>
      </c>
      <c r="D103" s="2">
        <v>68</v>
      </c>
      <c r="E103" s="2">
        <v>149</v>
      </c>
      <c r="F103" s="2">
        <v>155</v>
      </c>
      <c r="G103" s="2">
        <v>54</v>
      </c>
      <c r="H103" s="2">
        <v>76</v>
      </c>
      <c r="I103" s="2" t="s">
        <v>705</v>
      </c>
      <c r="J103" s="181"/>
      <c r="K103" s="181"/>
    </row>
    <row r="104" spans="1:11">
      <c r="A104" s="13"/>
      <c r="B104" s="2"/>
      <c r="C104" s="2"/>
      <c r="D104" s="2"/>
      <c r="E104" s="2"/>
      <c r="F104" s="2"/>
      <c r="G104" s="2"/>
      <c r="H104" s="2"/>
      <c r="I104" s="2"/>
      <c r="J104" s="70"/>
      <c r="K104" s="70"/>
    </row>
    <row r="105" spans="1:11">
      <c r="A105" s="13" t="s">
        <v>391</v>
      </c>
      <c r="B105" s="2"/>
      <c r="C105" s="2"/>
      <c r="D105" s="2"/>
      <c r="E105" s="2"/>
      <c r="F105" s="2"/>
      <c r="G105" s="2"/>
      <c r="H105" s="2"/>
      <c r="I105" s="2"/>
      <c r="J105" s="69"/>
      <c r="K105" s="70"/>
    </row>
    <row r="106" spans="1:11" s="100" customFormat="1">
      <c r="A106" s="51" t="s">
        <v>99</v>
      </c>
      <c r="B106" s="4">
        <f>(B107/435)*100</f>
        <v>14.25287356321839</v>
      </c>
      <c r="C106" s="4">
        <f t="shared" ref="C106:H106" si="25">(C107/435)*100</f>
        <v>9.4252873563218387</v>
      </c>
      <c r="D106" s="4">
        <f t="shared" si="25"/>
        <v>10.574712643678161</v>
      </c>
      <c r="E106" s="4">
        <f t="shared" si="25"/>
        <v>34.252873563218387</v>
      </c>
      <c r="F106" s="4">
        <f t="shared" si="25"/>
        <v>36.321839080459775</v>
      </c>
      <c r="G106" s="4">
        <f t="shared" si="25"/>
        <v>13.793103448275861</v>
      </c>
      <c r="H106" s="4">
        <f t="shared" si="25"/>
        <v>15.632183908045977</v>
      </c>
      <c r="I106" s="4"/>
      <c r="J106" s="179">
        <v>5.5</v>
      </c>
      <c r="K106" s="181">
        <v>5</v>
      </c>
    </row>
    <row r="107" spans="1:11">
      <c r="A107" s="13" t="s">
        <v>100</v>
      </c>
      <c r="B107" s="2">
        <v>62</v>
      </c>
      <c r="C107" s="2">
        <v>41</v>
      </c>
      <c r="D107" s="2">
        <v>46</v>
      </c>
      <c r="E107" s="2">
        <v>149</v>
      </c>
      <c r="F107" s="2">
        <v>158</v>
      </c>
      <c r="G107" s="2">
        <v>60</v>
      </c>
      <c r="H107" s="2">
        <v>68</v>
      </c>
      <c r="I107" s="2">
        <v>435</v>
      </c>
      <c r="J107" s="181"/>
      <c r="K107" s="181"/>
    </row>
    <row r="108" spans="1:11">
      <c r="A108" s="13"/>
      <c r="B108" s="2"/>
      <c r="C108" s="2"/>
      <c r="D108" s="2"/>
      <c r="E108" s="2"/>
      <c r="F108" s="2"/>
      <c r="G108" s="2"/>
      <c r="H108" s="2"/>
      <c r="I108" s="2"/>
      <c r="J108" s="70"/>
      <c r="K108" s="70"/>
    </row>
    <row r="109" spans="1:11">
      <c r="A109" s="13" t="s">
        <v>394</v>
      </c>
      <c r="B109" s="2"/>
      <c r="C109" s="2"/>
      <c r="D109" s="2"/>
      <c r="E109" s="2"/>
      <c r="F109" s="2"/>
      <c r="G109" s="2"/>
      <c r="H109" s="2"/>
      <c r="I109" s="2"/>
      <c r="J109" s="70"/>
      <c r="K109" s="70"/>
    </row>
    <row r="110" spans="1:11" s="100" customFormat="1">
      <c r="A110" s="51" t="s">
        <v>459</v>
      </c>
      <c r="B110" s="4">
        <f>(B111/434)*100</f>
        <v>9.9078341013824893</v>
      </c>
      <c r="C110" s="4">
        <f t="shared" ref="C110:H110" si="26">(C111/434)*100</f>
        <v>11.52073732718894</v>
      </c>
      <c r="D110" s="4">
        <f t="shared" si="26"/>
        <v>10.138248847926267</v>
      </c>
      <c r="E110" s="4">
        <f t="shared" si="26"/>
        <v>31.566820276497698</v>
      </c>
      <c r="F110" s="4">
        <f t="shared" si="26"/>
        <v>29.493087557603687</v>
      </c>
      <c r="G110" s="4">
        <f t="shared" si="26"/>
        <v>22.350230414746544</v>
      </c>
      <c r="H110" s="4">
        <f t="shared" si="26"/>
        <v>16.589861751152075</v>
      </c>
      <c r="I110" s="4"/>
      <c r="J110" s="181">
        <v>5.9</v>
      </c>
      <c r="K110" s="181">
        <v>5</v>
      </c>
    </row>
    <row r="111" spans="1:11">
      <c r="A111" s="13" t="s">
        <v>460</v>
      </c>
      <c r="B111" s="2">
        <v>43</v>
      </c>
      <c r="C111" s="2">
        <v>50</v>
      </c>
      <c r="D111" s="2">
        <v>44</v>
      </c>
      <c r="E111" s="2">
        <v>137</v>
      </c>
      <c r="F111" s="2">
        <v>128</v>
      </c>
      <c r="G111" s="2">
        <v>97</v>
      </c>
      <c r="H111" s="2">
        <v>72</v>
      </c>
      <c r="I111" s="2" t="s">
        <v>706</v>
      </c>
      <c r="J111" s="181"/>
      <c r="K111" s="181"/>
    </row>
    <row r="112" spans="1:11">
      <c r="A112" s="13"/>
      <c r="B112" s="2"/>
      <c r="C112" s="2"/>
      <c r="D112" s="2"/>
      <c r="E112" s="2"/>
      <c r="F112" s="2"/>
      <c r="G112" s="2"/>
      <c r="H112" s="2"/>
      <c r="I112" s="2"/>
      <c r="J112" s="70"/>
      <c r="K112" s="70"/>
    </row>
    <row r="113" spans="1:13">
      <c r="A113" s="13" t="s">
        <v>444</v>
      </c>
      <c r="B113" s="2"/>
      <c r="C113" s="2"/>
      <c r="D113" s="2"/>
      <c r="E113" s="2"/>
      <c r="F113" s="2"/>
      <c r="G113" s="2"/>
      <c r="H113" s="2"/>
      <c r="I113" s="2"/>
      <c r="J113" s="70"/>
      <c r="K113" s="70"/>
    </row>
    <row r="114" spans="1:13">
      <c r="A114" s="13" t="s">
        <v>459</v>
      </c>
      <c r="B114" s="4">
        <f>(B115/435)*100</f>
        <v>13.103448275862069</v>
      </c>
      <c r="C114" s="4">
        <f t="shared" ref="C114:H114" si="27">(C115/435)*100</f>
        <v>9.8850574712643677</v>
      </c>
      <c r="D114" s="4">
        <f t="shared" si="27"/>
        <v>11.264367816091953</v>
      </c>
      <c r="E114" s="4">
        <f t="shared" si="27"/>
        <v>34.252873563218387</v>
      </c>
      <c r="F114" s="4">
        <f t="shared" si="27"/>
        <v>26.666666666666668</v>
      </c>
      <c r="G114" s="4">
        <f t="shared" si="27"/>
        <v>22.758620689655174</v>
      </c>
      <c r="H114" s="4">
        <f t="shared" si="27"/>
        <v>16.321839080459771</v>
      </c>
      <c r="I114" s="2"/>
      <c r="J114" s="179">
        <v>6</v>
      </c>
      <c r="K114" s="181">
        <v>5</v>
      </c>
    </row>
    <row r="115" spans="1:13">
      <c r="A115" s="13" t="s">
        <v>460</v>
      </c>
      <c r="B115" s="2">
        <v>57</v>
      </c>
      <c r="C115" s="2">
        <v>43</v>
      </c>
      <c r="D115" s="2">
        <v>49</v>
      </c>
      <c r="E115" s="2">
        <v>149</v>
      </c>
      <c r="F115" s="2">
        <v>116</v>
      </c>
      <c r="G115" s="2">
        <v>99</v>
      </c>
      <c r="H115" s="2">
        <v>71</v>
      </c>
      <c r="I115" s="2">
        <v>435</v>
      </c>
      <c r="J115" s="179"/>
      <c r="K115" s="181"/>
    </row>
    <row r="116" spans="1:13">
      <c r="A116" s="13"/>
      <c r="B116" s="2"/>
      <c r="C116" s="2"/>
      <c r="D116" s="2"/>
      <c r="E116" s="2"/>
      <c r="F116" s="2"/>
      <c r="G116" s="2"/>
      <c r="H116" s="2"/>
      <c r="I116" s="2"/>
      <c r="J116" s="69"/>
      <c r="K116" s="70"/>
    </row>
    <row r="117" spans="1:13">
      <c r="A117" s="13" t="s">
        <v>544</v>
      </c>
      <c r="B117" s="2"/>
      <c r="C117" s="2"/>
      <c r="D117" s="2"/>
      <c r="E117" s="2"/>
      <c r="F117" s="2"/>
      <c r="G117" s="2"/>
      <c r="H117" s="2"/>
      <c r="I117" s="2"/>
      <c r="J117" s="70"/>
      <c r="K117" s="70"/>
    </row>
    <row r="118" spans="1:13">
      <c r="A118" s="13" t="s">
        <v>459</v>
      </c>
      <c r="B118" s="4">
        <v>12.4</v>
      </c>
      <c r="C118" s="4">
        <v>13.4</v>
      </c>
      <c r="D118" s="4">
        <v>8.1</v>
      </c>
      <c r="E118" s="4">
        <v>33.9</v>
      </c>
      <c r="F118" s="4">
        <v>23.5</v>
      </c>
      <c r="G118" s="4">
        <v>24.4</v>
      </c>
      <c r="H118" s="4">
        <v>18.2</v>
      </c>
      <c r="I118" s="2"/>
      <c r="J118" s="179">
        <v>6.2</v>
      </c>
      <c r="K118" s="181">
        <v>5</v>
      </c>
    </row>
    <row r="119" spans="1:13">
      <c r="A119" s="13" t="s">
        <v>460</v>
      </c>
      <c r="B119" s="2">
        <v>54</v>
      </c>
      <c r="C119" s="2">
        <v>58</v>
      </c>
      <c r="D119" s="2">
        <v>35</v>
      </c>
      <c r="E119" s="2">
        <v>147</v>
      </c>
      <c r="F119" s="2">
        <v>102</v>
      </c>
      <c r="G119" s="2">
        <v>106</v>
      </c>
      <c r="H119" s="2">
        <v>79</v>
      </c>
      <c r="I119" s="2" t="s">
        <v>707</v>
      </c>
      <c r="J119" s="179"/>
      <c r="K119" s="181"/>
    </row>
    <row r="120" spans="1:13">
      <c r="A120" s="13"/>
      <c r="B120" s="2"/>
      <c r="C120" s="2"/>
      <c r="D120" s="2"/>
      <c r="E120" s="2"/>
      <c r="F120" s="2"/>
      <c r="G120" s="2"/>
      <c r="H120" s="2"/>
      <c r="I120" s="2"/>
      <c r="J120" s="69"/>
      <c r="K120" s="70"/>
    </row>
    <row r="121" spans="1:13">
      <c r="A121" s="13" t="s">
        <v>545</v>
      </c>
      <c r="B121" s="2"/>
      <c r="C121" s="2"/>
      <c r="D121" s="2"/>
      <c r="E121" s="2"/>
      <c r="F121" s="2"/>
      <c r="G121" s="2"/>
      <c r="H121" s="2"/>
      <c r="I121" s="2"/>
      <c r="J121" s="70"/>
      <c r="K121" s="70"/>
    </row>
    <row r="122" spans="1:13">
      <c r="A122" s="13" t="s">
        <v>459</v>
      </c>
      <c r="B122" s="4">
        <v>20.5</v>
      </c>
      <c r="C122" s="4">
        <v>9.6999999999999993</v>
      </c>
      <c r="D122" s="4">
        <v>9</v>
      </c>
      <c r="E122" s="4">
        <v>39.200000000000003</v>
      </c>
      <c r="F122" s="4">
        <v>22.4</v>
      </c>
      <c r="G122" s="4">
        <v>15.9</v>
      </c>
      <c r="H122" s="4">
        <v>22.4</v>
      </c>
      <c r="I122" s="18"/>
      <c r="J122" s="179">
        <v>5.98</v>
      </c>
      <c r="K122" s="181">
        <v>5</v>
      </c>
    </row>
    <row r="123" spans="1:13">
      <c r="A123" s="13" t="s">
        <v>460</v>
      </c>
      <c r="B123" s="2">
        <v>89</v>
      </c>
      <c r="C123" s="2">
        <v>42</v>
      </c>
      <c r="D123" s="2">
        <v>39</v>
      </c>
      <c r="E123" s="2">
        <v>170</v>
      </c>
      <c r="F123" s="2">
        <v>97</v>
      </c>
      <c r="G123" s="2">
        <v>69</v>
      </c>
      <c r="H123" s="2">
        <v>97</v>
      </c>
      <c r="I123" s="2" t="s">
        <v>708</v>
      </c>
      <c r="J123" s="179"/>
      <c r="K123" s="181"/>
    </row>
    <row r="124" spans="1:13">
      <c r="A124" s="13"/>
      <c r="B124" s="2"/>
      <c r="C124" s="2"/>
      <c r="D124" s="2"/>
      <c r="E124" s="2"/>
      <c r="F124" s="2"/>
      <c r="G124" s="2"/>
      <c r="H124" s="2"/>
      <c r="I124" s="2"/>
      <c r="J124" s="69"/>
      <c r="K124" s="70"/>
    </row>
    <row r="125" spans="1:13">
      <c r="A125" s="13" t="s">
        <v>624</v>
      </c>
      <c r="B125" s="2"/>
      <c r="C125" s="2"/>
      <c r="D125" s="2"/>
      <c r="E125" s="2"/>
      <c r="F125" s="2"/>
      <c r="G125" s="2"/>
      <c r="H125" s="2"/>
      <c r="I125" s="2"/>
      <c r="J125" s="70"/>
      <c r="K125" s="70"/>
    </row>
    <row r="126" spans="1:13">
      <c r="A126" s="13" t="s">
        <v>459</v>
      </c>
      <c r="B126" s="4">
        <v>16.5</v>
      </c>
      <c r="C126" s="4">
        <v>19.5</v>
      </c>
      <c r="D126" s="4">
        <v>9</v>
      </c>
      <c r="E126" s="4">
        <v>45.1</v>
      </c>
      <c r="F126" s="4">
        <v>20.9</v>
      </c>
      <c r="G126" s="4">
        <v>16.600000000000001</v>
      </c>
      <c r="H126" s="4">
        <v>17</v>
      </c>
      <c r="J126" s="179">
        <v>5.66</v>
      </c>
      <c r="K126" s="181">
        <v>4</v>
      </c>
    </row>
    <row r="127" spans="1:13" ht="13" thickBot="1">
      <c r="A127" s="30" t="s">
        <v>460</v>
      </c>
      <c r="B127" s="3">
        <v>72</v>
      </c>
      <c r="C127" s="3">
        <v>85</v>
      </c>
      <c r="D127" s="3">
        <v>39</v>
      </c>
      <c r="E127" s="3">
        <v>196</v>
      </c>
      <c r="F127" s="3">
        <v>91</v>
      </c>
      <c r="G127" s="3">
        <v>72</v>
      </c>
      <c r="H127" s="3">
        <v>74</v>
      </c>
      <c r="I127" s="3" t="s">
        <v>709</v>
      </c>
      <c r="J127" s="180"/>
      <c r="K127" s="182"/>
    </row>
    <row r="128" spans="1:13" ht="12.75" customHeight="1">
      <c r="B128" s="186" t="s">
        <v>441</v>
      </c>
      <c r="C128" s="186"/>
      <c r="D128" s="186"/>
      <c r="E128" s="186"/>
      <c r="F128" s="186"/>
      <c r="G128" s="186"/>
      <c r="H128" s="186"/>
      <c r="I128" s="186"/>
      <c r="J128" s="186"/>
      <c r="K128" s="186"/>
      <c r="L128" s="186"/>
      <c r="M128" s="186"/>
    </row>
    <row r="129" spans="2:14">
      <c r="B129" s="102"/>
      <c r="C129" s="102"/>
      <c r="D129" s="102"/>
      <c r="E129" s="102"/>
      <c r="F129" s="102"/>
      <c r="G129" s="102"/>
      <c r="H129" s="102"/>
      <c r="I129" s="102"/>
      <c r="J129" s="103"/>
      <c r="K129" s="103"/>
      <c r="L129" s="9"/>
      <c r="M129" s="9"/>
      <c r="N129" s="9"/>
    </row>
    <row r="130" spans="2:14" ht="12.75" customHeight="1">
      <c r="B130" s="186" t="s">
        <v>461</v>
      </c>
      <c r="C130" s="186"/>
      <c r="D130" s="186"/>
      <c r="E130" s="186"/>
      <c r="F130" s="186"/>
      <c r="G130" s="186"/>
      <c r="H130" s="186"/>
      <c r="I130" s="186"/>
      <c r="J130" s="186"/>
      <c r="K130" s="186"/>
      <c r="L130" s="186"/>
      <c r="M130" s="186"/>
      <c r="N130" s="104"/>
    </row>
    <row r="131" spans="2:14" ht="12.75" customHeight="1">
      <c r="B131" s="186" t="s">
        <v>462</v>
      </c>
      <c r="C131" s="186"/>
      <c r="D131" s="186"/>
      <c r="E131" s="186"/>
      <c r="F131" s="186"/>
      <c r="G131" s="186"/>
      <c r="H131" s="186"/>
      <c r="I131" s="186"/>
      <c r="J131" s="186"/>
      <c r="K131" s="186"/>
      <c r="L131" s="186"/>
      <c r="M131" s="186"/>
      <c r="N131" s="104"/>
    </row>
    <row r="132" spans="2:14" ht="12.75" customHeight="1">
      <c r="B132" s="186" t="s">
        <v>427</v>
      </c>
      <c r="C132" s="186"/>
      <c r="D132" s="186"/>
      <c r="E132" s="186"/>
      <c r="F132" s="186"/>
      <c r="G132" s="186"/>
      <c r="H132" s="186"/>
      <c r="I132" s="186"/>
      <c r="J132" s="186"/>
      <c r="K132" s="186"/>
      <c r="L132" s="186"/>
      <c r="M132" s="186"/>
      <c r="N132" s="104"/>
    </row>
    <row r="133" spans="2:14" ht="39.75" customHeight="1">
      <c r="B133" s="186" t="s">
        <v>463</v>
      </c>
      <c r="C133" s="186"/>
      <c r="D133" s="186"/>
      <c r="E133" s="186"/>
      <c r="F133" s="186"/>
      <c r="G133" s="186"/>
      <c r="H133" s="186"/>
      <c r="I133" s="186"/>
      <c r="J133" s="186"/>
      <c r="K133" s="186"/>
      <c r="L133" s="186"/>
      <c r="M133" s="186"/>
      <c r="N133" s="104"/>
    </row>
    <row r="134" spans="2:14" ht="12.75" customHeight="1">
      <c r="B134" s="162" t="s">
        <v>464</v>
      </c>
      <c r="C134" s="162"/>
      <c r="D134" s="162"/>
      <c r="E134" s="162"/>
      <c r="F134" s="162"/>
      <c r="G134" s="162"/>
      <c r="H134" s="162"/>
      <c r="I134" s="162"/>
      <c r="J134" s="162"/>
      <c r="K134" s="162"/>
      <c r="L134" s="162"/>
      <c r="M134" s="162"/>
      <c r="N134" s="91"/>
    </row>
    <row r="135" spans="2:14" ht="25.5" customHeight="1">
      <c r="B135" s="162" t="s">
        <v>465</v>
      </c>
      <c r="C135" s="162"/>
      <c r="D135" s="162"/>
      <c r="E135" s="162"/>
      <c r="F135" s="162"/>
      <c r="G135" s="162"/>
      <c r="H135" s="162"/>
      <c r="I135" s="162"/>
      <c r="J135" s="162"/>
      <c r="K135" s="162"/>
      <c r="L135" s="162"/>
      <c r="M135" s="162"/>
      <c r="N135" s="91"/>
    </row>
    <row r="136" spans="2:14" ht="25.5" customHeight="1">
      <c r="B136" s="162" t="s">
        <v>466</v>
      </c>
      <c r="C136" s="162"/>
      <c r="D136" s="162"/>
      <c r="E136" s="162"/>
      <c r="F136" s="162"/>
      <c r="G136" s="162"/>
      <c r="H136" s="162"/>
      <c r="I136" s="162"/>
      <c r="J136" s="162"/>
      <c r="K136" s="162"/>
      <c r="L136" s="162"/>
      <c r="M136" s="162"/>
      <c r="N136" s="91"/>
    </row>
    <row r="137" spans="2:14" ht="12.75" customHeight="1">
      <c r="B137" s="162" t="s">
        <v>467</v>
      </c>
      <c r="C137" s="162"/>
      <c r="D137" s="162"/>
      <c r="E137" s="162"/>
      <c r="F137" s="162"/>
      <c r="G137" s="162"/>
      <c r="H137" s="162"/>
      <c r="I137" s="162"/>
      <c r="J137" s="162"/>
      <c r="K137" s="162"/>
      <c r="L137" s="162"/>
      <c r="M137" s="162"/>
      <c r="N137" s="91"/>
    </row>
    <row r="138" spans="2:14" ht="14.25" customHeight="1">
      <c r="B138" s="162" t="s">
        <v>468</v>
      </c>
      <c r="C138" s="162"/>
      <c r="D138" s="162"/>
      <c r="E138" s="162"/>
      <c r="F138" s="162"/>
      <c r="G138" s="162"/>
      <c r="H138" s="162"/>
      <c r="I138" s="162"/>
      <c r="J138" s="162"/>
      <c r="K138" s="162"/>
      <c r="L138" s="162"/>
      <c r="M138" s="162"/>
      <c r="N138" s="91"/>
    </row>
    <row r="139" spans="2:14" ht="12.75" customHeight="1">
      <c r="B139" s="162" t="s">
        <v>469</v>
      </c>
      <c r="C139" s="162"/>
      <c r="D139" s="162"/>
      <c r="E139" s="162"/>
      <c r="F139" s="162"/>
      <c r="G139" s="162"/>
      <c r="H139" s="162"/>
      <c r="I139" s="162"/>
      <c r="J139" s="162"/>
      <c r="K139" s="162"/>
      <c r="L139" s="162"/>
      <c r="M139" s="162"/>
      <c r="N139" s="91"/>
    </row>
    <row r="140" spans="2:14" ht="25.5" customHeight="1">
      <c r="B140" s="162" t="s">
        <v>470</v>
      </c>
      <c r="C140" s="162"/>
      <c r="D140" s="162"/>
      <c r="E140" s="162"/>
      <c r="F140" s="162"/>
      <c r="G140" s="162"/>
      <c r="H140" s="162"/>
      <c r="I140" s="162"/>
      <c r="J140" s="162"/>
      <c r="K140" s="162"/>
      <c r="L140" s="162"/>
      <c r="M140" s="162"/>
      <c r="N140" s="91"/>
    </row>
    <row r="141" spans="2:14">
      <c r="B141" s="177" t="s">
        <v>471</v>
      </c>
      <c r="C141" s="177"/>
      <c r="D141" s="177"/>
      <c r="E141" s="177"/>
      <c r="F141" s="177"/>
      <c r="G141" s="177"/>
      <c r="H141" s="177"/>
      <c r="I141" s="177"/>
      <c r="J141" s="177"/>
      <c r="K141" s="177"/>
      <c r="L141" s="177"/>
      <c r="M141" s="177"/>
      <c r="N141" s="88"/>
    </row>
    <row r="142" spans="2:14" ht="14.25" customHeight="1">
      <c r="B142" s="162" t="s">
        <v>472</v>
      </c>
      <c r="C142" s="162"/>
      <c r="D142" s="162"/>
      <c r="E142" s="162"/>
      <c r="F142" s="162"/>
      <c r="G142" s="162"/>
      <c r="H142" s="162"/>
      <c r="I142" s="162"/>
      <c r="J142" s="162"/>
      <c r="K142" s="162"/>
      <c r="L142" s="162"/>
      <c r="M142" s="162"/>
      <c r="N142" s="91"/>
    </row>
    <row r="143" spans="2:14" ht="14.25" customHeight="1">
      <c r="B143" s="162" t="s">
        <v>547</v>
      </c>
      <c r="C143" s="162"/>
      <c r="D143" s="162"/>
      <c r="E143" s="162"/>
      <c r="F143" s="162"/>
      <c r="G143" s="162"/>
      <c r="H143" s="162"/>
      <c r="I143" s="162"/>
      <c r="J143" s="162"/>
      <c r="K143" s="162"/>
      <c r="L143" s="162"/>
      <c r="M143" s="162"/>
      <c r="N143" s="91"/>
    </row>
    <row r="144" spans="2:14">
      <c r="B144" s="162" t="s">
        <v>546</v>
      </c>
      <c r="C144" s="162"/>
      <c r="D144" s="162"/>
      <c r="E144" s="162"/>
      <c r="F144" s="162"/>
      <c r="G144" s="162"/>
      <c r="H144" s="162"/>
      <c r="I144" s="162"/>
      <c r="J144" s="162"/>
      <c r="K144" s="162"/>
      <c r="L144" s="162"/>
      <c r="M144" s="162"/>
      <c r="N144" s="91"/>
    </row>
    <row r="145" spans="1:16" s="15" customFormat="1">
      <c r="B145" s="183" t="s">
        <v>735</v>
      </c>
      <c r="C145" s="183"/>
      <c r="D145" s="183"/>
      <c r="E145" s="183"/>
      <c r="F145" s="183"/>
      <c r="G145" s="183"/>
      <c r="H145" s="183"/>
      <c r="I145" s="183"/>
      <c r="J145" s="183"/>
      <c r="K145" s="183"/>
      <c r="L145" s="183"/>
      <c r="M145" s="183"/>
      <c r="N145" s="105"/>
    </row>
    <row r="146" spans="1:16">
      <c r="B146" s="9"/>
      <c r="C146" s="67"/>
      <c r="D146" s="67"/>
      <c r="E146" s="67"/>
      <c r="F146" s="67"/>
      <c r="G146" s="67"/>
      <c r="H146" s="67"/>
      <c r="I146" s="67"/>
      <c r="J146" s="67"/>
      <c r="K146" s="67"/>
      <c r="L146" s="67"/>
      <c r="M146" s="67"/>
      <c r="N146" s="9"/>
    </row>
    <row r="147" spans="1:16" ht="50.25" customHeight="1">
      <c r="B147" s="162" t="s">
        <v>710</v>
      </c>
      <c r="C147" s="162"/>
      <c r="D147" s="162"/>
      <c r="E147" s="162"/>
      <c r="F147" s="162"/>
      <c r="G147" s="162"/>
      <c r="H147" s="162"/>
      <c r="I147" s="162"/>
      <c r="J147" s="162"/>
      <c r="K147" s="162"/>
      <c r="L147" s="162"/>
      <c r="M147" s="162"/>
      <c r="N147" s="91"/>
    </row>
    <row r="148" spans="1:16" ht="12.75" customHeight="1">
      <c r="A148" s="9"/>
      <c r="B148" s="9"/>
      <c r="C148" s="9"/>
      <c r="D148" s="9"/>
      <c r="E148" s="9"/>
      <c r="F148" s="9"/>
      <c r="G148" s="9"/>
      <c r="H148" s="9"/>
      <c r="I148" s="9"/>
      <c r="J148" s="9"/>
      <c r="K148" s="9"/>
      <c r="L148" s="9"/>
      <c r="M148" s="9"/>
    </row>
    <row r="149" spans="1:16" ht="12.75" customHeight="1">
      <c r="A149" s="9"/>
      <c r="B149" s="9"/>
      <c r="C149" s="9"/>
      <c r="D149" s="9"/>
      <c r="E149" s="9"/>
      <c r="F149" s="9"/>
      <c r="G149" s="9"/>
      <c r="H149" s="9"/>
      <c r="I149" s="9"/>
      <c r="J149" s="9"/>
      <c r="K149" s="9"/>
      <c r="L149" s="9"/>
      <c r="M149" s="9"/>
    </row>
    <row r="150" spans="1:16" ht="12.75" customHeight="1">
      <c r="A150" s="9"/>
      <c r="B150" s="9"/>
      <c r="C150" s="9"/>
      <c r="D150" s="9"/>
      <c r="E150" s="9"/>
      <c r="F150" s="9"/>
      <c r="G150" s="9"/>
      <c r="H150" s="9"/>
      <c r="I150" s="9"/>
      <c r="J150" s="9"/>
      <c r="K150" s="9"/>
      <c r="L150" s="9"/>
      <c r="M150" s="9"/>
    </row>
    <row r="151" spans="1:16" ht="12.75" customHeight="1"/>
    <row r="152" spans="1:16" ht="12.75" customHeight="1"/>
    <row r="153" spans="1:16">
      <c r="K153" s="106"/>
      <c r="L153" s="107"/>
      <c r="O153" s="107"/>
    </row>
    <row r="154" spans="1:16">
      <c r="K154" s="106"/>
      <c r="L154" s="107"/>
      <c r="O154" s="107"/>
      <c r="P154" s="107"/>
    </row>
    <row r="155" spans="1:16">
      <c r="K155" s="106"/>
      <c r="L155" s="107"/>
      <c r="O155" s="107"/>
      <c r="P155" s="70"/>
    </row>
    <row r="156" spans="1:16">
      <c r="K156" s="106"/>
      <c r="L156" s="107"/>
      <c r="O156" s="107"/>
    </row>
    <row r="157" spans="1:16">
      <c r="K157" s="106"/>
      <c r="L157" s="107"/>
      <c r="O157" s="107"/>
    </row>
    <row r="158" spans="1:16">
      <c r="K158" s="106"/>
      <c r="L158" s="107"/>
      <c r="O158" s="107"/>
      <c r="P158" s="107"/>
    </row>
    <row r="159" spans="1:16">
      <c r="K159" s="106"/>
      <c r="L159" s="107"/>
      <c r="O159" s="107"/>
    </row>
    <row r="160" spans="1:16">
      <c r="K160" s="106"/>
      <c r="L160" s="107"/>
    </row>
    <row r="161" spans="11:12">
      <c r="K161" s="106"/>
      <c r="L161" s="107"/>
    </row>
    <row r="162" spans="11:12">
      <c r="K162" s="106"/>
      <c r="L162" s="107"/>
    </row>
    <row r="163" spans="11:12">
      <c r="K163" s="106"/>
      <c r="L163" s="107"/>
    </row>
    <row r="164" spans="11:12">
      <c r="K164" s="106"/>
      <c r="L164" s="107"/>
    </row>
    <row r="165" spans="11:12">
      <c r="K165" s="106"/>
      <c r="L165" s="107"/>
    </row>
    <row r="166" spans="11:12">
      <c r="K166" s="106"/>
      <c r="L166" s="107"/>
    </row>
    <row r="167" spans="11:12">
      <c r="K167" s="106"/>
      <c r="L167" s="107"/>
    </row>
    <row r="168" spans="11:12">
      <c r="K168" s="106"/>
      <c r="L168" s="107"/>
    </row>
    <row r="169" spans="11:12">
      <c r="K169" s="108"/>
      <c r="L169" s="15"/>
    </row>
    <row r="170" spans="11:12">
      <c r="K170" s="106"/>
      <c r="L170" s="107"/>
    </row>
    <row r="171" spans="11:12">
      <c r="K171" s="106"/>
      <c r="L171" s="107"/>
    </row>
    <row r="172" spans="11:12">
      <c r="K172" s="106"/>
      <c r="L172" s="107"/>
    </row>
    <row r="173" spans="11:12">
      <c r="K173" s="106"/>
      <c r="L173" s="107"/>
    </row>
    <row r="174" spans="11:12">
      <c r="K174" s="106"/>
      <c r="L174" s="107"/>
    </row>
    <row r="175" spans="11:12">
      <c r="K175" s="106"/>
      <c r="L175" s="107"/>
    </row>
    <row r="176" spans="11:12">
      <c r="K176" s="106"/>
      <c r="L176" s="107"/>
    </row>
    <row r="177" spans="1:14">
      <c r="K177" s="106"/>
      <c r="L177" s="107"/>
    </row>
    <row r="178" spans="1:14">
      <c r="K178" s="106"/>
      <c r="L178" s="107"/>
    </row>
    <row r="179" spans="1:14">
      <c r="K179" s="106"/>
      <c r="L179" s="107"/>
    </row>
    <row r="180" spans="1:14">
      <c r="K180" s="107"/>
      <c r="L180" s="107"/>
    </row>
    <row r="181" spans="1:14">
      <c r="K181" s="100"/>
    </row>
    <row r="182" spans="1:14">
      <c r="A182" s="14"/>
      <c r="B182" s="109"/>
      <c r="C182" s="14"/>
      <c r="D182" s="109"/>
      <c r="E182" s="14"/>
      <c r="F182" s="109"/>
      <c r="G182" s="14"/>
      <c r="H182" s="109"/>
      <c r="I182" s="14"/>
      <c r="J182" s="109"/>
      <c r="K182" s="14"/>
      <c r="L182" s="109"/>
      <c r="M182" s="14"/>
      <c r="N182" s="109"/>
    </row>
    <row r="183" spans="1:14">
      <c r="A183" s="14"/>
      <c r="B183" s="2"/>
      <c r="C183" s="14"/>
      <c r="D183" s="2"/>
      <c r="E183" s="14"/>
      <c r="F183" s="2"/>
      <c r="G183" s="14"/>
      <c r="H183" s="2"/>
      <c r="I183" s="14"/>
      <c r="J183" s="2"/>
      <c r="K183" s="14"/>
      <c r="L183" s="2"/>
      <c r="M183" s="14"/>
      <c r="N183" s="2"/>
    </row>
    <row r="184" spans="1:14">
      <c r="A184" s="14"/>
      <c r="B184" s="2"/>
      <c r="C184" s="14"/>
      <c r="D184" s="2"/>
      <c r="E184" s="14"/>
      <c r="F184" s="2"/>
      <c r="G184" s="14"/>
      <c r="H184" s="2"/>
      <c r="I184" s="14"/>
      <c r="J184" s="2"/>
      <c r="K184" s="14"/>
      <c r="L184" s="2"/>
      <c r="M184" s="14"/>
      <c r="N184" s="2"/>
    </row>
    <row r="185" spans="1:14">
      <c r="A185" s="14"/>
      <c r="B185" s="2"/>
      <c r="C185" s="14"/>
      <c r="D185" s="2"/>
      <c r="E185" s="14"/>
      <c r="F185" s="2"/>
      <c r="G185" s="14"/>
      <c r="H185" s="2"/>
      <c r="I185" s="14"/>
      <c r="J185" s="2"/>
      <c r="K185" s="14"/>
      <c r="L185" s="2"/>
      <c r="M185" s="14"/>
      <c r="N185" s="2"/>
    </row>
    <row r="186" spans="1:14">
      <c r="A186" s="14"/>
      <c r="B186" s="2"/>
      <c r="C186" s="14"/>
      <c r="D186" s="2"/>
      <c r="E186" s="14"/>
      <c r="F186" s="2"/>
      <c r="G186" s="14"/>
      <c r="H186" s="2"/>
      <c r="I186" s="14"/>
      <c r="J186" s="2"/>
      <c r="K186" s="14"/>
      <c r="L186" s="2"/>
      <c r="M186" s="14"/>
      <c r="N186" s="2"/>
    </row>
    <row r="187" spans="1:14">
      <c r="A187" s="14"/>
      <c r="B187" s="2"/>
      <c r="C187" s="14"/>
      <c r="D187" s="2"/>
      <c r="E187" s="14"/>
      <c r="F187" s="2"/>
      <c r="G187" s="14"/>
      <c r="H187" s="2"/>
      <c r="I187" s="14"/>
      <c r="J187" s="2"/>
      <c r="K187" s="14"/>
      <c r="L187" s="2"/>
      <c r="M187" s="14"/>
      <c r="N187" s="2"/>
    </row>
    <row r="188" spans="1:14">
      <c r="A188" s="14"/>
      <c r="B188" s="2"/>
      <c r="C188" s="14"/>
      <c r="D188" s="2"/>
      <c r="E188" s="14"/>
      <c r="F188" s="2"/>
      <c r="G188" s="14"/>
      <c r="H188" s="2"/>
      <c r="I188" s="14"/>
      <c r="J188" s="2"/>
      <c r="K188" s="14"/>
      <c r="L188" s="2"/>
      <c r="M188" s="14"/>
      <c r="N188" s="2"/>
    </row>
    <row r="189" spans="1:14">
      <c r="A189" s="14"/>
      <c r="B189" s="2"/>
      <c r="C189" s="14"/>
      <c r="D189" s="2"/>
      <c r="E189" s="14"/>
      <c r="F189" s="2"/>
      <c r="G189" s="14"/>
      <c r="H189" s="2"/>
      <c r="I189" s="14"/>
      <c r="J189" s="2"/>
      <c r="K189" s="14"/>
      <c r="L189" s="2"/>
      <c r="M189" s="14"/>
      <c r="N189" s="2"/>
    </row>
    <row r="190" spans="1:14">
      <c r="A190" s="14"/>
      <c r="B190" s="2"/>
      <c r="C190" s="14"/>
      <c r="D190" s="2"/>
      <c r="E190" s="14"/>
      <c r="F190" s="2"/>
      <c r="G190" s="14"/>
      <c r="H190" s="2"/>
      <c r="I190" s="14"/>
      <c r="J190" s="2"/>
      <c r="K190" s="14"/>
      <c r="L190" s="2"/>
      <c r="M190" s="14"/>
      <c r="N190" s="2"/>
    </row>
    <row r="191" spans="1:14">
      <c r="A191" s="14"/>
      <c r="B191" s="2"/>
      <c r="C191" s="14"/>
      <c r="D191" s="2"/>
      <c r="E191" s="14"/>
      <c r="F191" s="2"/>
      <c r="G191" s="14"/>
      <c r="H191" s="2"/>
      <c r="I191" s="14"/>
      <c r="J191" s="2"/>
      <c r="K191" s="14"/>
      <c r="L191" s="2"/>
      <c r="M191" s="14"/>
      <c r="N191" s="2"/>
    </row>
    <row r="192" spans="1:14">
      <c r="A192" s="14"/>
      <c r="B192" s="2"/>
      <c r="C192" s="14"/>
      <c r="D192" s="2"/>
      <c r="E192" s="14"/>
      <c r="F192" s="2"/>
      <c r="G192" s="14"/>
      <c r="H192" s="2"/>
      <c r="I192" s="14"/>
      <c r="J192" s="2"/>
      <c r="K192" s="14"/>
      <c r="L192" s="2"/>
      <c r="M192" s="14"/>
      <c r="N192" s="2"/>
    </row>
    <row r="193" spans="1:14">
      <c r="A193" s="14"/>
      <c r="B193" s="2"/>
      <c r="C193" s="14"/>
      <c r="D193" s="2"/>
      <c r="E193" s="14"/>
      <c r="F193" s="2"/>
      <c r="G193" s="14"/>
      <c r="H193" s="2"/>
      <c r="I193" s="14"/>
      <c r="J193" s="2"/>
      <c r="K193" s="14"/>
      <c r="L193" s="2"/>
      <c r="M193" s="14"/>
      <c r="N193" s="2"/>
    </row>
    <row r="194" spans="1:14">
      <c r="A194" s="14"/>
      <c r="B194" s="2"/>
      <c r="C194" s="14"/>
      <c r="D194" s="2"/>
      <c r="E194" s="14"/>
      <c r="F194" s="2"/>
      <c r="G194" s="14"/>
      <c r="H194" s="2"/>
      <c r="I194" s="14"/>
      <c r="J194" s="2"/>
      <c r="K194" s="14"/>
      <c r="L194" s="2"/>
      <c r="M194" s="14"/>
      <c r="N194" s="2"/>
    </row>
    <row r="195" spans="1:14">
      <c r="A195" s="14"/>
      <c r="B195" s="2"/>
      <c r="C195" s="14"/>
      <c r="D195" s="2"/>
      <c r="E195" s="14"/>
      <c r="F195" s="2"/>
      <c r="G195" s="14"/>
      <c r="H195" s="2"/>
      <c r="I195" s="14"/>
      <c r="J195" s="2"/>
      <c r="K195" s="14"/>
      <c r="L195" s="2"/>
      <c r="M195" s="14"/>
      <c r="N195" s="2"/>
    </row>
    <row r="196" spans="1:14">
      <c r="A196" s="14"/>
      <c r="B196" s="2"/>
      <c r="C196" s="14"/>
      <c r="D196" s="2"/>
      <c r="E196" s="14"/>
      <c r="F196" s="2"/>
      <c r="G196" s="14"/>
      <c r="H196" s="2"/>
      <c r="I196" s="14"/>
      <c r="J196" s="2"/>
      <c r="K196" s="14"/>
      <c r="L196" s="2"/>
      <c r="M196" s="14"/>
      <c r="N196" s="2"/>
    </row>
    <row r="197" spans="1:14">
      <c r="A197" s="14"/>
      <c r="B197" s="2"/>
      <c r="C197" s="14"/>
      <c r="D197" s="2"/>
      <c r="E197" s="14"/>
      <c r="F197" s="2"/>
      <c r="G197" s="14"/>
      <c r="H197" s="2"/>
      <c r="I197" s="14"/>
      <c r="J197" s="2"/>
      <c r="K197" s="14"/>
      <c r="L197" s="2"/>
      <c r="M197" s="14"/>
      <c r="N197" s="2"/>
    </row>
    <row r="198" spans="1:14">
      <c r="A198" s="14"/>
      <c r="B198" s="2"/>
      <c r="C198" s="14"/>
      <c r="D198" s="2"/>
      <c r="E198" s="14"/>
      <c r="F198" s="2"/>
      <c r="G198" s="14"/>
      <c r="H198" s="2"/>
      <c r="I198" s="14"/>
      <c r="J198" s="2"/>
      <c r="K198" s="14"/>
      <c r="L198" s="2"/>
      <c r="M198" s="14"/>
      <c r="N198" s="2"/>
    </row>
    <row r="199" spans="1:14">
      <c r="A199" s="14"/>
      <c r="B199" s="14"/>
      <c r="C199" s="14"/>
      <c r="D199" s="14"/>
      <c r="E199" s="14"/>
      <c r="F199" s="14"/>
      <c r="G199" s="14"/>
      <c r="H199" s="14"/>
      <c r="I199" s="14"/>
      <c r="J199" s="14"/>
      <c r="K199" s="14"/>
      <c r="L199" s="14"/>
      <c r="M199" s="14"/>
      <c r="N199" s="14"/>
    </row>
    <row r="200" spans="1:14">
      <c r="A200" s="14"/>
      <c r="B200" s="2"/>
      <c r="C200" s="14"/>
      <c r="D200" s="2"/>
      <c r="E200" s="14"/>
      <c r="F200" s="2"/>
      <c r="G200" s="14"/>
      <c r="H200" s="2"/>
      <c r="I200" s="14"/>
      <c r="J200" s="2"/>
      <c r="K200" s="14"/>
      <c r="L200" s="2"/>
      <c r="M200" s="14"/>
      <c r="N200" s="2"/>
    </row>
    <row r="201" spans="1:14">
      <c r="A201" s="14"/>
      <c r="B201" s="2"/>
      <c r="C201" s="14"/>
      <c r="D201" s="2"/>
      <c r="E201" s="14"/>
      <c r="F201" s="2"/>
      <c r="G201" s="14"/>
      <c r="H201" s="2"/>
      <c r="I201" s="14"/>
      <c r="J201" s="2"/>
      <c r="K201" s="14"/>
      <c r="L201" s="2"/>
      <c r="M201" s="14"/>
      <c r="N201" s="2"/>
    </row>
    <row r="202" spans="1:14">
      <c r="A202" s="14"/>
      <c r="B202" s="2"/>
      <c r="C202" s="14"/>
      <c r="D202" s="2"/>
      <c r="E202" s="14"/>
      <c r="F202" s="2"/>
      <c r="G202" s="14"/>
      <c r="H202" s="2"/>
      <c r="I202" s="14"/>
      <c r="J202" s="2"/>
      <c r="K202" s="14"/>
      <c r="L202" s="2"/>
      <c r="M202" s="14"/>
      <c r="N202" s="2"/>
    </row>
    <row r="203" spans="1:14">
      <c r="A203" s="14"/>
      <c r="B203" s="2"/>
      <c r="C203" s="14"/>
      <c r="D203" s="2"/>
      <c r="E203" s="14"/>
      <c r="F203" s="2"/>
      <c r="G203" s="14"/>
      <c r="H203" s="2"/>
      <c r="I203" s="14"/>
      <c r="J203" s="2"/>
      <c r="K203" s="14"/>
      <c r="L203" s="2"/>
      <c r="M203" s="14"/>
      <c r="N203" s="2"/>
    </row>
    <row r="204" spans="1:14">
      <c r="A204" s="14"/>
      <c r="B204" s="2"/>
      <c r="C204" s="14"/>
      <c r="D204" s="2"/>
      <c r="E204" s="14"/>
      <c r="F204" s="2"/>
      <c r="G204" s="14"/>
      <c r="H204" s="2"/>
      <c r="I204" s="14"/>
      <c r="J204" s="2"/>
      <c r="K204" s="14"/>
      <c r="L204" s="2"/>
      <c r="M204" s="14"/>
      <c r="N204" s="2"/>
    </row>
    <row r="205" spans="1:14">
      <c r="A205" s="14"/>
      <c r="B205" s="2"/>
      <c r="C205" s="14"/>
      <c r="D205" s="2"/>
      <c r="E205" s="14"/>
      <c r="F205" s="2"/>
      <c r="G205" s="14"/>
      <c r="H205" s="2"/>
      <c r="I205" s="14"/>
      <c r="J205" s="2"/>
      <c r="K205" s="14"/>
      <c r="L205" s="2"/>
      <c r="M205" s="14"/>
      <c r="N205" s="2"/>
    </row>
    <row r="206" spans="1:14">
      <c r="A206" s="14"/>
      <c r="B206" s="2"/>
      <c r="C206" s="14"/>
      <c r="D206" s="2"/>
      <c r="E206" s="14"/>
      <c r="F206" s="2"/>
      <c r="G206" s="14"/>
      <c r="H206" s="2"/>
      <c r="I206" s="14"/>
      <c r="J206" s="2"/>
      <c r="K206" s="14"/>
      <c r="L206" s="2"/>
      <c r="M206" s="14"/>
      <c r="N206" s="2"/>
    </row>
    <row r="207" spans="1:14">
      <c r="A207" s="14"/>
      <c r="B207" s="2"/>
      <c r="C207" s="14"/>
      <c r="D207" s="2"/>
      <c r="E207" s="14"/>
      <c r="F207" s="2"/>
      <c r="G207" s="14"/>
      <c r="H207" s="2"/>
      <c r="I207" s="14"/>
      <c r="J207" s="2"/>
      <c r="K207" s="14"/>
      <c r="L207" s="2"/>
      <c r="M207" s="14"/>
      <c r="N207" s="2"/>
    </row>
    <row r="208" spans="1:14">
      <c r="A208" s="14"/>
      <c r="B208" s="2"/>
      <c r="C208" s="14"/>
      <c r="D208" s="2"/>
      <c r="E208" s="14"/>
      <c r="F208" s="2"/>
      <c r="G208" s="14"/>
      <c r="H208" s="2"/>
      <c r="I208" s="14"/>
      <c r="J208" s="2"/>
      <c r="K208" s="14"/>
      <c r="L208" s="2"/>
      <c r="M208" s="14"/>
      <c r="N208" s="2"/>
    </row>
    <row r="209" spans="1:14">
      <c r="A209" s="14"/>
      <c r="B209" s="2"/>
      <c r="C209" s="14"/>
      <c r="D209" s="2"/>
      <c r="E209" s="14"/>
      <c r="F209" s="2"/>
      <c r="G209" s="14"/>
      <c r="H209" s="2"/>
      <c r="I209" s="14"/>
      <c r="J209" s="2"/>
      <c r="K209" s="14"/>
      <c r="L209" s="2"/>
      <c r="M209" s="14"/>
      <c r="N209" s="2"/>
    </row>
    <row r="210" spans="1:14">
      <c r="A210" s="14"/>
      <c r="B210" s="2"/>
      <c r="C210" s="14"/>
      <c r="D210" s="2"/>
      <c r="E210" s="14"/>
      <c r="F210" s="2"/>
      <c r="G210" s="14"/>
      <c r="H210" s="2"/>
      <c r="I210" s="14"/>
      <c r="J210" s="2"/>
      <c r="K210" s="14"/>
      <c r="L210" s="2"/>
      <c r="M210" s="14"/>
      <c r="N210" s="2"/>
    </row>
    <row r="211" spans="1:14">
      <c r="A211" s="14"/>
      <c r="B211" s="14"/>
      <c r="C211" s="14"/>
      <c r="D211" s="14"/>
      <c r="E211" s="14"/>
      <c r="F211" s="14"/>
      <c r="G211" s="14"/>
      <c r="H211" s="14"/>
      <c r="I211" s="14"/>
      <c r="J211" s="14"/>
      <c r="K211" s="14"/>
      <c r="L211" s="14"/>
      <c r="M211" s="14"/>
      <c r="N211" s="14"/>
    </row>
    <row r="252" spans="16:16">
      <c r="P252" s="70"/>
    </row>
    <row r="255" spans="16:16">
      <c r="P255" s="70"/>
    </row>
    <row r="256" spans="16:16">
      <c r="P256" s="70"/>
    </row>
    <row r="258" spans="16:16">
      <c r="P258" s="107"/>
    </row>
    <row r="259" spans="16:16">
      <c r="P259" s="18"/>
    </row>
  </sheetData>
  <mergeCells count="82">
    <mergeCell ref="B141:M141"/>
    <mergeCell ref="B142:M142"/>
    <mergeCell ref="B143:M143"/>
    <mergeCell ref="B144:M144"/>
    <mergeCell ref="B147:M147"/>
    <mergeCell ref="B140:M140"/>
    <mergeCell ref="B128:M128"/>
    <mergeCell ref="B130:M130"/>
    <mergeCell ref="B131:M131"/>
    <mergeCell ref="B132:M132"/>
    <mergeCell ref="B133:M133"/>
    <mergeCell ref="B134:M134"/>
    <mergeCell ref="B135:M135"/>
    <mergeCell ref="B136:M136"/>
    <mergeCell ref="B137:M137"/>
    <mergeCell ref="B138:M138"/>
    <mergeCell ref="B139:M139"/>
    <mergeCell ref="J38:J39"/>
    <mergeCell ref="K38:K39"/>
    <mergeCell ref="J22:J23"/>
    <mergeCell ref="K22:K23"/>
    <mergeCell ref="J14:J15"/>
    <mergeCell ref="K14:K15"/>
    <mergeCell ref="J18:J19"/>
    <mergeCell ref="K18:K19"/>
    <mergeCell ref="J70:J71"/>
    <mergeCell ref="K70:K71"/>
    <mergeCell ref="K42:K43"/>
    <mergeCell ref="J62:J63"/>
    <mergeCell ref="K62:K63"/>
    <mergeCell ref="J66:J67"/>
    <mergeCell ref="K66:K67"/>
    <mergeCell ref="K54:K55"/>
    <mergeCell ref="J42:J43"/>
    <mergeCell ref="J50:J51"/>
    <mergeCell ref="K50:K51"/>
    <mergeCell ref="B3:H3"/>
    <mergeCell ref="J58:J59"/>
    <mergeCell ref="K58:K59"/>
    <mergeCell ref="K26:K27"/>
    <mergeCell ref="J26:J27"/>
    <mergeCell ref="J54:J55"/>
    <mergeCell ref="J30:J31"/>
    <mergeCell ref="K30:K31"/>
    <mergeCell ref="J46:J47"/>
    <mergeCell ref="K46:K47"/>
    <mergeCell ref="J34:J35"/>
    <mergeCell ref="K34:K35"/>
    <mergeCell ref="J6:J7"/>
    <mergeCell ref="K6:K7"/>
    <mergeCell ref="J10:J11"/>
    <mergeCell ref="K10:K11"/>
    <mergeCell ref="J86:J87"/>
    <mergeCell ref="K86:K87"/>
    <mergeCell ref="J74:J75"/>
    <mergeCell ref="K74:K75"/>
    <mergeCell ref="J78:J79"/>
    <mergeCell ref="K78:K79"/>
    <mergeCell ref="J82:J83"/>
    <mergeCell ref="K82:K83"/>
    <mergeCell ref="K94:K95"/>
    <mergeCell ref="J98:J99"/>
    <mergeCell ref="K98:K99"/>
    <mergeCell ref="J110:J111"/>
    <mergeCell ref="K110:K111"/>
    <mergeCell ref="J102:J103"/>
    <mergeCell ref="B1:I1"/>
    <mergeCell ref="J126:J127"/>
    <mergeCell ref="K126:K127"/>
    <mergeCell ref="B145:M145"/>
    <mergeCell ref="K118:K119"/>
    <mergeCell ref="K102:K103"/>
    <mergeCell ref="J114:J115"/>
    <mergeCell ref="K114:K115"/>
    <mergeCell ref="J106:J107"/>
    <mergeCell ref="K106:K107"/>
    <mergeCell ref="J118:J119"/>
    <mergeCell ref="J122:J123"/>
    <mergeCell ref="K122:K123"/>
    <mergeCell ref="J90:J91"/>
    <mergeCell ref="K90:K91"/>
    <mergeCell ref="J94:J95"/>
  </mergeCells>
  <phoneticPr fontId="0" type="noConversion"/>
  <printOptions horizontalCentered="1"/>
  <pageMargins left="0.75" right="0.75" top="1" bottom="1" header="0.5" footer="0.5"/>
  <pageSetup scale="77" fitToHeight="2"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rowBreaks count="2" manualBreakCount="2">
    <brk id="56" max="12" man="1"/>
    <brk id="103" max="12" man="1"/>
  </rowBreaks>
  <legacyDrawingHF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P110"/>
  <sheetViews>
    <sheetView view="pageLayout" topLeftCell="A28" zoomScale="70" zoomScaleSheetLayoutView="70" workbookViewId="0">
      <selection activeCell="K42" sqref="K42"/>
    </sheetView>
  </sheetViews>
  <sheetFormatPr baseColWidth="10" defaultColWidth="8.83203125" defaultRowHeight="12" x14ac:dyDescent="0"/>
  <cols>
    <col min="1" max="1" width="10" style="8" bestFit="1" customWidth="1"/>
    <col min="2" max="2" width="6.83203125" style="8" customWidth="1"/>
    <col min="3" max="5" width="8.83203125" style="8" customWidth="1"/>
    <col min="6" max="6" width="11" style="8" customWidth="1"/>
    <col min="7" max="7" width="6.5" style="8" bestFit="1" customWidth="1"/>
    <col min="8" max="9" width="10.83203125" style="8" customWidth="1"/>
    <col min="10" max="10" width="8.83203125" style="8"/>
    <col min="11" max="11" width="21.1640625" style="8" customWidth="1"/>
    <col min="12" max="16384" width="8.83203125" style="8"/>
  </cols>
  <sheetData>
    <row r="1" spans="1:16">
      <c r="A1" s="8" t="s">
        <v>119</v>
      </c>
      <c r="C1" s="8" t="s">
        <v>630</v>
      </c>
    </row>
    <row r="2" spans="1:16" ht="13" thickBot="1"/>
    <row r="3" spans="1:16">
      <c r="A3" s="73"/>
      <c r="B3" s="72"/>
      <c r="C3" s="187" t="s">
        <v>120</v>
      </c>
      <c r="D3" s="187"/>
      <c r="E3" s="187"/>
      <c r="F3" s="187"/>
      <c r="G3" s="72"/>
      <c r="H3" s="72"/>
      <c r="I3" s="72"/>
      <c r="J3" s="9"/>
      <c r="K3" s="9"/>
    </row>
    <row r="4" spans="1:16" ht="36">
      <c r="A4" s="188" t="s">
        <v>107</v>
      </c>
      <c r="B4" s="188"/>
      <c r="C4" s="10" t="s">
        <v>601</v>
      </c>
      <c r="D4" s="10" t="s">
        <v>602</v>
      </c>
      <c r="E4" s="10" t="s">
        <v>603</v>
      </c>
      <c r="F4" s="10" t="s">
        <v>604</v>
      </c>
      <c r="G4" s="80" t="s">
        <v>108</v>
      </c>
      <c r="H4" s="11" t="s">
        <v>605</v>
      </c>
      <c r="I4" s="11" t="s">
        <v>606</v>
      </c>
      <c r="J4" s="12"/>
      <c r="K4" s="12"/>
    </row>
    <row r="5" spans="1:16">
      <c r="A5" s="13" t="s">
        <v>411</v>
      </c>
      <c r="B5" s="5" t="s">
        <v>161</v>
      </c>
      <c r="C5" s="2" t="s">
        <v>570</v>
      </c>
      <c r="D5" s="2">
        <v>29</v>
      </c>
      <c r="E5" s="2">
        <v>14</v>
      </c>
      <c r="F5" s="2">
        <v>7</v>
      </c>
      <c r="G5" s="2">
        <v>96</v>
      </c>
      <c r="H5" s="2">
        <v>8.5</v>
      </c>
      <c r="I5" s="2">
        <v>7</v>
      </c>
      <c r="J5" s="5"/>
      <c r="K5" s="5"/>
      <c r="L5" s="2"/>
      <c r="M5" s="2"/>
      <c r="N5" s="2"/>
      <c r="O5" s="14"/>
    </row>
    <row r="6" spans="1:16">
      <c r="A6" s="13" t="s">
        <v>121</v>
      </c>
      <c r="B6" s="6" t="s">
        <v>160</v>
      </c>
      <c r="C6" s="2" t="s">
        <v>571</v>
      </c>
      <c r="D6" s="2">
        <v>37</v>
      </c>
      <c r="E6" s="2">
        <v>8</v>
      </c>
      <c r="F6" s="2">
        <v>9</v>
      </c>
      <c r="G6" s="2">
        <v>96</v>
      </c>
      <c r="H6" s="2">
        <v>8.4</v>
      </c>
      <c r="I6" s="2">
        <v>7</v>
      </c>
      <c r="J6" s="6"/>
      <c r="K6" s="6"/>
      <c r="L6" s="2"/>
      <c r="M6" s="2"/>
      <c r="N6" s="2"/>
      <c r="O6" s="14"/>
    </row>
    <row r="7" spans="1:16">
      <c r="A7" s="13" t="s">
        <v>122</v>
      </c>
      <c r="B7" s="6" t="s">
        <v>159</v>
      </c>
      <c r="C7" s="2" t="s">
        <v>572</v>
      </c>
      <c r="D7" s="2">
        <v>36</v>
      </c>
      <c r="E7" s="2">
        <v>13</v>
      </c>
      <c r="F7" s="2">
        <v>10</v>
      </c>
      <c r="G7" s="2">
        <v>96</v>
      </c>
      <c r="H7" s="2">
        <v>9.6</v>
      </c>
      <c r="I7" s="2">
        <v>9</v>
      </c>
      <c r="J7" s="6"/>
      <c r="K7" s="6"/>
      <c r="L7" s="2"/>
      <c r="M7" s="2"/>
      <c r="N7" s="2"/>
      <c r="O7" s="14"/>
    </row>
    <row r="8" spans="1:16">
      <c r="A8" s="13" t="s">
        <v>123</v>
      </c>
      <c r="B8" s="6" t="s">
        <v>158</v>
      </c>
      <c r="C8" s="2" t="s">
        <v>573</v>
      </c>
      <c r="D8" s="2">
        <v>30</v>
      </c>
      <c r="E8" s="2">
        <v>14</v>
      </c>
      <c r="F8" s="2">
        <v>12</v>
      </c>
      <c r="G8" s="2">
        <v>98</v>
      </c>
      <c r="H8" s="2">
        <v>9.4</v>
      </c>
      <c r="I8" s="2">
        <v>8</v>
      </c>
      <c r="J8" s="6"/>
      <c r="K8" s="6"/>
      <c r="L8" s="2"/>
      <c r="M8" s="2"/>
      <c r="N8" s="2"/>
      <c r="O8" s="14"/>
    </row>
    <row r="9" spans="1:16">
      <c r="A9" s="13" t="s">
        <v>124</v>
      </c>
      <c r="B9" s="7" t="s">
        <v>157</v>
      </c>
      <c r="C9" s="2" t="s">
        <v>574</v>
      </c>
      <c r="D9" s="2">
        <v>25</v>
      </c>
      <c r="E9" s="2">
        <v>22</v>
      </c>
      <c r="F9" s="2">
        <v>11</v>
      </c>
      <c r="G9" s="2">
        <v>100</v>
      </c>
      <c r="H9" s="2">
        <v>9.6999999999999993</v>
      </c>
      <c r="I9" s="2">
        <v>9</v>
      </c>
      <c r="J9" s="7"/>
      <c r="K9" s="7"/>
      <c r="L9" s="2"/>
      <c r="M9" s="2"/>
      <c r="N9" s="2"/>
      <c r="O9" s="14"/>
    </row>
    <row r="10" spans="1:16">
      <c r="A10" s="13" t="s">
        <v>125</v>
      </c>
      <c r="B10" s="7" t="s">
        <v>156</v>
      </c>
      <c r="C10" s="2" t="s">
        <v>575</v>
      </c>
      <c r="D10" s="2">
        <v>26</v>
      </c>
      <c r="E10" s="2">
        <v>18</v>
      </c>
      <c r="F10" s="2">
        <v>14</v>
      </c>
      <c r="G10" s="2">
        <v>100</v>
      </c>
      <c r="H10" s="2">
        <v>9.9</v>
      </c>
      <c r="I10" s="2">
        <v>7</v>
      </c>
      <c r="J10" s="7"/>
      <c r="K10" s="7"/>
      <c r="L10" s="2"/>
      <c r="M10" s="2"/>
      <c r="N10" s="2"/>
      <c r="O10" s="14"/>
    </row>
    <row r="11" spans="1:16">
      <c r="A11" s="13" t="s">
        <v>126</v>
      </c>
      <c r="B11" s="7" t="s">
        <v>155</v>
      </c>
      <c r="C11" s="2" t="s">
        <v>576</v>
      </c>
      <c r="D11" s="2">
        <v>36</v>
      </c>
      <c r="E11" s="2">
        <v>16</v>
      </c>
      <c r="F11" s="2">
        <v>19</v>
      </c>
      <c r="G11" s="2">
        <v>100</v>
      </c>
      <c r="H11" s="2">
        <v>11.1</v>
      </c>
      <c r="I11" s="2">
        <v>9</v>
      </c>
      <c r="J11" s="7"/>
      <c r="K11" s="7"/>
      <c r="L11" s="2"/>
      <c r="M11" s="2"/>
      <c r="N11" s="2"/>
      <c r="O11" s="14"/>
    </row>
    <row r="12" spans="1:16">
      <c r="A12" s="13" t="s">
        <v>127</v>
      </c>
      <c r="B12" s="7" t="s">
        <v>154</v>
      </c>
      <c r="C12" s="2" t="s">
        <v>577</v>
      </c>
      <c r="D12" s="2">
        <v>34</v>
      </c>
      <c r="E12" s="2">
        <v>19</v>
      </c>
      <c r="F12" s="2">
        <v>19</v>
      </c>
      <c r="G12" s="2">
        <v>100</v>
      </c>
      <c r="H12" s="2">
        <v>11.6</v>
      </c>
      <c r="I12" s="2">
        <v>9</v>
      </c>
      <c r="J12" s="7"/>
      <c r="K12" s="7"/>
      <c r="L12" s="2"/>
      <c r="M12" s="2"/>
      <c r="N12" s="2"/>
      <c r="O12" s="14"/>
      <c r="P12" s="15"/>
    </row>
    <row r="13" spans="1:16">
      <c r="A13" s="13" t="s">
        <v>128</v>
      </c>
      <c r="B13" s="7" t="s">
        <v>153</v>
      </c>
      <c r="C13" s="2" t="s">
        <v>578</v>
      </c>
      <c r="D13" s="2">
        <v>32</v>
      </c>
      <c r="E13" s="2">
        <v>17</v>
      </c>
      <c r="F13" s="2">
        <v>19</v>
      </c>
      <c r="G13" s="2">
        <v>100</v>
      </c>
      <c r="H13" s="2">
        <v>11.2</v>
      </c>
      <c r="I13" s="2">
        <v>11</v>
      </c>
      <c r="J13" s="7"/>
      <c r="K13" s="7"/>
      <c r="L13" s="2"/>
      <c r="M13" s="2"/>
      <c r="N13" s="2"/>
      <c r="O13" s="14"/>
    </row>
    <row r="14" spans="1:16">
      <c r="A14" s="13" t="s">
        <v>412</v>
      </c>
      <c r="B14" s="7" t="s">
        <v>152</v>
      </c>
      <c r="C14" s="2" t="s">
        <v>579</v>
      </c>
      <c r="D14" s="2">
        <v>24</v>
      </c>
      <c r="E14" s="2">
        <v>29</v>
      </c>
      <c r="F14" s="2">
        <v>22</v>
      </c>
      <c r="G14" s="2">
        <v>100</v>
      </c>
      <c r="H14" s="2">
        <v>11.5</v>
      </c>
      <c r="I14" s="2">
        <v>11</v>
      </c>
      <c r="J14" s="7"/>
      <c r="K14" s="7"/>
      <c r="L14" s="2"/>
      <c r="M14" s="2"/>
      <c r="N14" s="2"/>
      <c r="O14" s="14"/>
    </row>
    <row r="15" spans="1:16">
      <c r="A15" s="13" t="s">
        <v>413</v>
      </c>
      <c r="B15" s="7" t="s">
        <v>151</v>
      </c>
      <c r="C15" s="2" t="s">
        <v>580</v>
      </c>
      <c r="D15" s="2">
        <v>20</v>
      </c>
      <c r="E15" s="2">
        <v>20</v>
      </c>
      <c r="F15" s="2">
        <v>20</v>
      </c>
      <c r="G15" s="2">
        <v>100</v>
      </c>
      <c r="H15" s="2">
        <v>11.2</v>
      </c>
      <c r="I15" s="2">
        <v>9</v>
      </c>
      <c r="J15" s="7"/>
      <c r="K15" s="7"/>
      <c r="L15" s="2"/>
      <c r="M15" s="2"/>
      <c r="N15" s="2"/>
      <c r="O15" s="14"/>
    </row>
    <row r="16" spans="1:16" ht="11.25" customHeight="1">
      <c r="A16" s="13" t="s">
        <v>129</v>
      </c>
      <c r="B16" s="7" t="s">
        <v>150</v>
      </c>
      <c r="C16" s="2" t="s">
        <v>694</v>
      </c>
      <c r="D16" s="2">
        <v>22</v>
      </c>
      <c r="E16" s="2">
        <v>23</v>
      </c>
      <c r="F16" s="2">
        <v>19</v>
      </c>
      <c r="G16" s="2">
        <v>100</v>
      </c>
      <c r="H16" s="2">
        <v>11.5</v>
      </c>
      <c r="I16" s="2">
        <v>9</v>
      </c>
      <c r="J16" s="7"/>
      <c r="K16" s="7"/>
      <c r="L16" s="2"/>
      <c r="M16" s="2"/>
      <c r="N16" s="2"/>
      <c r="O16" s="14"/>
    </row>
    <row r="17" spans="1:15">
      <c r="A17" s="13" t="s">
        <v>130</v>
      </c>
      <c r="B17" s="7" t="s">
        <v>149</v>
      </c>
      <c r="C17" s="2" t="s">
        <v>581</v>
      </c>
      <c r="D17" s="2">
        <v>25</v>
      </c>
      <c r="E17" s="2">
        <v>13</v>
      </c>
      <c r="F17" s="2">
        <v>20</v>
      </c>
      <c r="G17" s="2">
        <v>100</v>
      </c>
      <c r="H17" s="2">
        <v>10.6</v>
      </c>
      <c r="I17" s="2">
        <v>9</v>
      </c>
      <c r="J17" s="7"/>
      <c r="K17" s="7"/>
      <c r="L17" s="2"/>
      <c r="M17" s="2"/>
      <c r="N17" s="2"/>
      <c r="O17" s="14"/>
    </row>
    <row r="18" spans="1:15">
      <c r="A18" s="13" t="s">
        <v>131</v>
      </c>
      <c r="B18" s="7" t="s">
        <v>148</v>
      </c>
      <c r="C18" s="2" t="s">
        <v>582</v>
      </c>
      <c r="D18" s="2">
        <v>24</v>
      </c>
      <c r="E18" s="2">
        <v>10</v>
      </c>
      <c r="F18" s="2">
        <v>18</v>
      </c>
      <c r="G18" s="2">
        <v>100</v>
      </c>
      <c r="H18" s="2">
        <v>9.6</v>
      </c>
      <c r="I18" s="2">
        <v>7</v>
      </c>
      <c r="J18" s="7"/>
      <c r="K18" s="7"/>
      <c r="L18" s="2"/>
      <c r="M18" s="2"/>
      <c r="N18" s="2"/>
      <c r="O18" s="14"/>
    </row>
    <row r="19" spans="1:15">
      <c r="A19" s="13" t="s">
        <v>132</v>
      </c>
      <c r="B19" s="7" t="s">
        <v>147</v>
      </c>
      <c r="C19" s="2" t="s">
        <v>583</v>
      </c>
      <c r="D19" s="2">
        <v>20</v>
      </c>
      <c r="E19" s="2">
        <v>10</v>
      </c>
      <c r="F19" s="2">
        <v>15</v>
      </c>
      <c r="G19" s="2">
        <v>100</v>
      </c>
      <c r="H19" s="2">
        <v>8.5</v>
      </c>
      <c r="I19" s="2">
        <v>5</v>
      </c>
      <c r="J19" s="7"/>
      <c r="K19" s="7"/>
      <c r="L19" s="2"/>
      <c r="M19" s="2"/>
      <c r="N19" s="2"/>
      <c r="O19" s="14"/>
    </row>
    <row r="20" spans="1:15">
      <c r="A20" s="13" t="s">
        <v>133</v>
      </c>
      <c r="B20" s="7" t="s">
        <v>146</v>
      </c>
      <c r="C20" s="2" t="s">
        <v>584</v>
      </c>
      <c r="D20" s="2">
        <v>28</v>
      </c>
      <c r="E20" s="2">
        <v>16</v>
      </c>
      <c r="F20" s="2">
        <v>13</v>
      </c>
      <c r="G20" s="2">
        <v>100</v>
      </c>
      <c r="H20" s="2">
        <v>9.6</v>
      </c>
      <c r="I20" s="2">
        <v>7</v>
      </c>
      <c r="J20" s="7"/>
      <c r="K20" s="7"/>
      <c r="L20" s="2"/>
      <c r="M20" s="2"/>
      <c r="N20" s="2"/>
      <c r="O20" s="14"/>
    </row>
    <row r="21" spans="1:15">
      <c r="A21" s="13" t="s">
        <v>134</v>
      </c>
      <c r="B21" s="7" t="s">
        <v>145</v>
      </c>
      <c r="C21" s="2" t="s">
        <v>585</v>
      </c>
      <c r="D21" s="2">
        <v>38</v>
      </c>
      <c r="E21" s="2">
        <v>18</v>
      </c>
      <c r="F21" s="2">
        <v>12</v>
      </c>
      <c r="G21" s="2">
        <v>100</v>
      </c>
      <c r="H21" s="2">
        <v>10.1</v>
      </c>
      <c r="I21" s="2">
        <v>9</v>
      </c>
      <c r="J21" s="7"/>
      <c r="K21" s="7"/>
      <c r="L21" s="2"/>
      <c r="M21" s="2"/>
      <c r="N21" s="2"/>
      <c r="O21" s="14"/>
    </row>
    <row r="22" spans="1:15">
      <c r="A22" s="13" t="s">
        <v>135</v>
      </c>
      <c r="B22" s="7" t="s">
        <v>144</v>
      </c>
      <c r="C22" s="2" t="s">
        <v>586</v>
      </c>
      <c r="D22" s="2">
        <v>44</v>
      </c>
      <c r="E22" s="2">
        <v>16</v>
      </c>
      <c r="F22" s="2">
        <v>14</v>
      </c>
      <c r="G22" s="2">
        <v>100</v>
      </c>
      <c r="H22" s="2">
        <v>9.6</v>
      </c>
      <c r="I22" s="2">
        <v>8</v>
      </c>
      <c r="J22" s="7"/>
      <c r="K22" s="7"/>
      <c r="L22" s="2"/>
      <c r="M22" s="2"/>
      <c r="N22" s="2"/>
      <c r="O22" s="14"/>
    </row>
    <row r="23" spans="1:15">
      <c r="A23" s="13" t="s">
        <v>136</v>
      </c>
      <c r="B23" s="7" t="s">
        <v>143</v>
      </c>
      <c r="C23" s="2" t="s">
        <v>162</v>
      </c>
      <c r="D23" s="2">
        <v>26</v>
      </c>
      <c r="E23" s="2">
        <v>29</v>
      </c>
      <c r="F23" s="2">
        <v>14</v>
      </c>
      <c r="G23" s="2">
        <v>100</v>
      </c>
      <c r="H23" s="2">
        <v>9.8000000000000007</v>
      </c>
      <c r="I23" s="2">
        <v>10</v>
      </c>
      <c r="K23" s="2"/>
      <c r="L23" s="2"/>
      <c r="M23" s="2"/>
      <c r="N23" s="2"/>
      <c r="O23" s="14"/>
    </row>
    <row r="24" spans="1:15">
      <c r="A24" s="13" t="s">
        <v>414</v>
      </c>
      <c r="B24" s="7" t="s">
        <v>142</v>
      </c>
      <c r="C24" s="2" t="s">
        <v>163</v>
      </c>
      <c r="D24" s="2">
        <v>23</v>
      </c>
      <c r="E24" s="2">
        <v>28</v>
      </c>
      <c r="F24" s="2">
        <v>19</v>
      </c>
      <c r="G24" s="2">
        <v>100</v>
      </c>
      <c r="H24" s="2">
        <v>11.1</v>
      </c>
      <c r="I24" s="2">
        <v>11</v>
      </c>
      <c r="K24" s="2"/>
      <c r="L24" s="2"/>
      <c r="M24" s="2"/>
      <c r="N24" s="2"/>
      <c r="O24" s="14"/>
    </row>
    <row r="25" spans="1:15">
      <c r="A25" s="13" t="s">
        <v>415</v>
      </c>
      <c r="B25" s="7" t="s">
        <v>141</v>
      </c>
      <c r="C25" s="2" t="s">
        <v>600</v>
      </c>
      <c r="D25" s="2">
        <v>17</v>
      </c>
      <c r="E25" s="2">
        <v>32</v>
      </c>
      <c r="F25" s="2">
        <v>21</v>
      </c>
      <c r="G25" s="2">
        <v>100</v>
      </c>
      <c r="H25" s="2">
        <v>11.3</v>
      </c>
      <c r="I25" s="2">
        <v>12</v>
      </c>
      <c r="K25" s="2"/>
      <c r="L25" s="2"/>
      <c r="M25" s="2"/>
      <c r="N25" s="2"/>
      <c r="O25" s="14"/>
    </row>
    <row r="26" spans="1:15">
      <c r="A26" s="13" t="s">
        <v>137</v>
      </c>
      <c r="B26" s="7" t="s">
        <v>140</v>
      </c>
      <c r="C26" s="2" t="s">
        <v>164</v>
      </c>
      <c r="D26" s="2">
        <v>26</v>
      </c>
      <c r="E26" s="2">
        <v>20</v>
      </c>
      <c r="F26" s="2">
        <v>25</v>
      </c>
      <c r="G26" s="2">
        <v>100</v>
      </c>
      <c r="H26" s="2">
        <v>12.3</v>
      </c>
      <c r="I26" s="2">
        <v>11</v>
      </c>
      <c r="K26" s="2"/>
      <c r="L26" s="2"/>
      <c r="M26" s="2"/>
      <c r="N26" s="2"/>
      <c r="O26" s="14"/>
    </row>
    <row r="27" spans="1:15">
      <c r="A27" s="13" t="s">
        <v>138</v>
      </c>
      <c r="B27" s="7" t="s">
        <v>139</v>
      </c>
      <c r="C27" s="2" t="s">
        <v>165</v>
      </c>
      <c r="D27" s="2">
        <v>24</v>
      </c>
      <c r="E27" s="2">
        <v>13</v>
      </c>
      <c r="F27" s="2">
        <v>23</v>
      </c>
      <c r="G27" s="2">
        <v>100</v>
      </c>
      <c r="H27" s="2">
        <v>11.2</v>
      </c>
      <c r="I27" s="2">
        <v>9</v>
      </c>
      <c r="K27" s="2"/>
      <c r="L27" s="2"/>
      <c r="M27" s="2"/>
      <c r="N27" s="2"/>
      <c r="O27" s="14"/>
    </row>
    <row r="28" spans="1:15">
      <c r="A28" s="13" t="s">
        <v>373</v>
      </c>
      <c r="B28" s="5" t="s">
        <v>374</v>
      </c>
      <c r="C28" s="2" t="s">
        <v>375</v>
      </c>
      <c r="D28" s="2">
        <v>25</v>
      </c>
      <c r="E28" s="2">
        <v>12</v>
      </c>
      <c r="F28" s="2">
        <v>20</v>
      </c>
      <c r="G28" s="2">
        <v>100</v>
      </c>
      <c r="H28" s="4">
        <v>11</v>
      </c>
      <c r="I28" s="2">
        <v>10</v>
      </c>
      <c r="K28" s="2"/>
      <c r="L28" s="2"/>
      <c r="M28" s="2"/>
      <c r="N28" s="2"/>
      <c r="O28" s="14"/>
    </row>
    <row r="29" spans="1:15" ht="12.75" customHeight="1">
      <c r="A29" s="14" t="s">
        <v>376</v>
      </c>
      <c r="B29" s="16" t="s">
        <v>377</v>
      </c>
      <c r="C29" s="2" t="s">
        <v>423</v>
      </c>
      <c r="D29" s="2">
        <v>18</v>
      </c>
      <c r="E29" s="2">
        <v>15</v>
      </c>
      <c r="F29" s="2">
        <v>22</v>
      </c>
      <c r="G29" s="2">
        <v>100</v>
      </c>
      <c r="H29" s="4">
        <v>11.3</v>
      </c>
      <c r="I29" s="2">
        <v>8</v>
      </c>
      <c r="K29" s="17"/>
      <c r="L29" s="2"/>
      <c r="M29" s="2"/>
      <c r="N29" s="2"/>
      <c r="O29" s="14"/>
    </row>
    <row r="30" spans="1:15" ht="12.75" customHeight="1">
      <c r="A30" s="14" t="s">
        <v>392</v>
      </c>
      <c r="B30" s="16" t="s">
        <v>393</v>
      </c>
      <c r="C30" s="17" t="s">
        <v>422</v>
      </c>
      <c r="D30" s="2">
        <v>29</v>
      </c>
      <c r="E30" s="2">
        <v>16</v>
      </c>
      <c r="F30" s="2">
        <v>25</v>
      </c>
      <c r="G30" s="2">
        <v>100</v>
      </c>
      <c r="H30" s="4">
        <v>12.7</v>
      </c>
      <c r="I30" s="2">
        <v>9.5</v>
      </c>
      <c r="J30" s="18"/>
      <c r="K30" s="17"/>
      <c r="L30" s="2"/>
      <c r="M30" s="2"/>
      <c r="N30" s="2"/>
      <c r="O30" s="14"/>
    </row>
    <row r="31" spans="1:15" ht="12.75" customHeight="1">
      <c r="A31" s="14" t="s">
        <v>395</v>
      </c>
      <c r="B31" s="16" t="s">
        <v>396</v>
      </c>
      <c r="C31" s="17" t="s">
        <v>563</v>
      </c>
      <c r="D31" s="2">
        <v>26</v>
      </c>
      <c r="E31" s="2">
        <v>15</v>
      </c>
      <c r="F31" s="2">
        <v>23</v>
      </c>
      <c r="G31" s="2">
        <v>100</v>
      </c>
      <c r="H31" s="4">
        <v>12.4</v>
      </c>
      <c r="I31" s="2">
        <v>10</v>
      </c>
      <c r="J31" s="18"/>
      <c r="K31" s="17"/>
      <c r="L31" s="2"/>
      <c r="M31" s="2"/>
      <c r="N31" s="2"/>
      <c r="O31" s="14"/>
    </row>
    <row r="32" spans="1:15" ht="12.75" customHeight="1">
      <c r="A32" s="14" t="s">
        <v>445</v>
      </c>
      <c r="B32" s="16" t="s">
        <v>446</v>
      </c>
      <c r="C32" s="17" t="s">
        <v>562</v>
      </c>
      <c r="D32" s="2">
        <v>23</v>
      </c>
      <c r="E32" s="2">
        <v>13</v>
      </c>
      <c r="F32" s="2">
        <v>27</v>
      </c>
      <c r="G32" s="2">
        <v>100</v>
      </c>
      <c r="H32" s="4">
        <v>12.9</v>
      </c>
      <c r="I32" s="2">
        <v>10</v>
      </c>
      <c r="J32" s="18"/>
      <c r="K32" s="17"/>
      <c r="L32" s="2"/>
      <c r="M32" s="2"/>
      <c r="N32" s="2"/>
      <c r="O32" s="14"/>
    </row>
    <row r="33" spans="1:15" ht="12.75" customHeight="1">
      <c r="A33" s="14" t="s">
        <v>538</v>
      </c>
      <c r="B33" s="16" t="s">
        <v>548</v>
      </c>
      <c r="C33" s="17" t="s">
        <v>695</v>
      </c>
      <c r="D33" s="2">
        <v>19</v>
      </c>
      <c r="E33" s="2">
        <v>20</v>
      </c>
      <c r="F33" s="2">
        <v>29</v>
      </c>
      <c r="G33" s="2">
        <v>100</v>
      </c>
      <c r="H33" s="4">
        <v>14</v>
      </c>
      <c r="I33" s="2">
        <v>11</v>
      </c>
      <c r="J33" s="18"/>
      <c r="K33" s="17"/>
      <c r="L33" s="2"/>
      <c r="M33" s="2"/>
      <c r="N33" s="2"/>
      <c r="O33" s="14"/>
    </row>
    <row r="34" spans="1:15" ht="12.75" customHeight="1">
      <c r="A34" s="14" t="s">
        <v>539</v>
      </c>
      <c r="B34" s="16" t="s">
        <v>549</v>
      </c>
      <c r="C34" s="17" t="s">
        <v>550</v>
      </c>
      <c r="D34" s="2">
        <v>17</v>
      </c>
      <c r="E34" s="2">
        <v>14</v>
      </c>
      <c r="F34" s="2">
        <v>27</v>
      </c>
      <c r="G34" s="2">
        <v>100</v>
      </c>
      <c r="H34" s="4">
        <v>12.3</v>
      </c>
      <c r="I34" s="2">
        <v>9</v>
      </c>
      <c r="K34" s="17"/>
      <c r="L34" s="2"/>
      <c r="M34" s="2"/>
      <c r="N34" s="2"/>
      <c r="O34" s="14"/>
    </row>
    <row r="35" spans="1:15" ht="12.75" customHeight="1" thickBot="1">
      <c r="A35" s="19" t="s">
        <v>620</v>
      </c>
      <c r="B35" s="20" t="s">
        <v>629</v>
      </c>
      <c r="C35" s="21" t="s">
        <v>625</v>
      </c>
      <c r="D35" s="3">
        <v>17</v>
      </c>
      <c r="E35" s="3">
        <v>11</v>
      </c>
      <c r="F35" s="3">
        <v>18</v>
      </c>
      <c r="G35" s="3">
        <v>100</v>
      </c>
      <c r="H35" s="22">
        <v>9.89</v>
      </c>
      <c r="I35" s="3">
        <v>6</v>
      </c>
      <c r="K35" s="17"/>
      <c r="L35" s="2"/>
      <c r="M35" s="2"/>
      <c r="N35" s="2"/>
      <c r="O35" s="14"/>
    </row>
    <row r="36" spans="1:15" ht="12.75" customHeight="1">
      <c r="A36" s="14"/>
      <c r="B36" s="16"/>
      <c r="C36" s="17"/>
      <c r="D36" s="2"/>
      <c r="E36" s="2"/>
      <c r="F36" s="2"/>
      <c r="G36" s="2"/>
      <c r="H36" s="4"/>
      <c r="I36" s="2"/>
      <c r="K36" s="17"/>
      <c r="L36" s="2"/>
      <c r="M36" s="2"/>
      <c r="N36" s="2"/>
      <c r="O36" s="14"/>
    </row>
    <row r="37" spans="1:15" ht="40.5" customHeight="1">
      <c r="B37" s="189" t="s">
        <v>736</v>
      </c>
      <c r="C37" s="189"/>
      <c r="D37" s="189"/>
      <c r="E37" s="189"/>
      <c r="F37" s="189"/>
      <c r="G37" s="189"/>
      <c r="H37" s="189"/>
      <c r="I37" s="189"/>
      <c r="J37" s="189"/>
      <c r="K37" s="14"/>
      <c r="L37" s="2"/>
      <c r="M37" s="14"/>
      <c r="N37" s="2"/>
      <c r="O37" s="14"/>
    </row>
    <row r="38" spans="1:15">
      <c r="B38" s="71"/>
      <c r="C38" s="71"/>
      <c r="D38" s="71"/>
      <c r="E38" s="71"/>
      <c r="F38" s="71"/>
      <c r="G38" s="71"/>
      <c r="H38" s="71"/>
      <c r="I38" s="71"/>
      <c r="L38" s="2"/>
      <c r="N38" s="2"/>
    </row>
    <row r="39" spans="1:15" ht="39.75" customHeight="1">
      <c r="B39" s="162" t="s">
        <v>429</v>
      </c>
      <c r="C39" s="162"/>
      <c r="D39" s="162"/>
      <c r="E39" s="162"/>
      <c r="F39" s="162"/>
      <c r="G39" s="162"/>
      <c r="H39" s="162"/>
      <c r="I39" s="162"/>
      <c r="J39" s="162"/>
      <c r="L39" s="2"/>
      <c r="N39" s="2"/>
    </row>
    <row r="40" spans="1:15" ht="67.5" customHeight="1">
      <c r="B40" s="162" t="s">
        <v>551</v>
      </c>
      <c r="C40" s="162"/>
      <c r="D40" s="162"/>
      <c r="E40" s="162"/>
      <c r="F40" s="162"/>
      <c r="G40" s="162"/>
      <c r="H40" s="162"/>
      <c r="I40" s="162"/>
      <c r="J40" s="162"/>
      <c r="L40" s="2"/>
      <c r="N40" s="2"/>
    </row>
    <row r="41" spans="1:15">
      <c r="B41" s="71"/>
      <c r="C41" s="71"/>
      <c r="D41" s="71"/>
      <c r="E41" s="71"/>
      <c r="F41" s="71"/>
      <c r="G41" s="71"/>
      <c r="H41" s="71"/>
      <c r="I41" s="71"/>
      <c r="L41" s="2"/>
      <c r="N41" s="2"/>
    </row>
    <row r="42" spans="1:15" ht="68.25" customHeight="1">
      <c r="B42" s="162" t="s">
        <v>696</v>
      </c>
      <c r="C42" s="162"/>
      <c r="D42" s="162"/>
      <c r="E42" s="162"/>
      <c r="F42" s="162"/>
      <c r="G42" s="162"/>
      <c r="H42" s="162"/>
      <c r="I42" s="162"/>
      <c r="J42" s="162"/>
      <c r="L42" s="2"/>
      <c r="N42" s="2"/>
    </row>
    <row r="43" spans="1:15">
      <c r="A43" s="75"/>
      <c r="B43" s="75"/>
      <c r="C43" s="75"/>
      <c r="D43" s="75"/>
      <c r="E43" s="75"/>
      <c r="F43" s="75"/>
      <c r="G43" s="75"/>
      <c r="H43" s="75"/>
      <c r="I43" s="75"/>
      <c r="L43" s="2"/>
      <c r="N43" s="2"/>
    </row>
    <row r="44" spans="1:15">
      <c r="A44" s="75"/>
      <c r="B44" s="75"/>
      <c r="C44" s="75"/>
      <c r="D44" s="75"/>
      <c r="E44" s="75"/>
      <c r="F44" s="75"/>
      <c r="G44" s="75"/>
      <c r="H44" s="75"/>
      <c r="I44" s="75"/>
      <c r="L44" s="2"/>
      <c r="N44" s="2"/>
    </row>
    <row r="45" spans="1:15">
      <c r="A45" s="75"/>
      <c r="B45" s="75"/>
      <c r="C45" s="75"/>
      <c r="D45" s="75"/>
      <c r="E45" s="75"/>
      <c r="F45" s="75"/>
      <c r="G45" s="75"/>
      <c r="H45" s="75"/>
      <c r="I45" s="75"/>
      <c r="L45" s="2"/>
      <c r="N45" s="2"/>
    </row>
    <row r="46" spans="1:15">
      <c r="A46" s="75"/>
      <c r="B46" s="75"/>
      <c r="C46" s="75"/>
      <c r="D46" s="75"/>
      <c r="E46" s="75"/>
      <c r="F46" s="75"/>
      <c r="G46" s="75"/>
      <c r="H46" s="75"/>
      <c r="I46" s="75"/>
      <c r="L46" s="2"/>
      <c r="N46" s="2"/>
    </row>
    <row r="47" spans="1:15" ht="15" customHeight="1">
      <c r="A47" s="75"/>
      <c r="B47" s="75"/>
      <c r="C47" s="75"/>
      <c r="D47" s="75"/>
      <c r="E47" s="75"/>
      <c r="F47" s="75"/>
      <c r="G47" s="75"/>
      <c r="H47" s="75"/>
      <c r="I47" s="75"/>
      <c r="L47" s="2"/>
      <c r="N47" s="2"/>
    </row>
    <row r="48" spans="1:15">
      <c r="L48" s="2"/>
      <c r="N48" s="2"/>
    </row>
    <row r="49" spans="12:14">
      <c r="L49" s="2"/>
      <c r="N49" s="2"/>
    </row>
    <row r="50" spans="12:14">
      <c r="L50" s="2"/>
      <c r="N50" s="2"/>
    </row>
    <row r="51" spans="12:14">
      <c r="L51" s="2"/>
      <c r="N51" s="2"/>
    </row>
    <row r="52" spans="12:14">
      <c r="L52" s="2"/>
      <c r="N52" s="2"/>
    </row>
    <row r="53" spans="12:14">
      <c r="L53" s="2"/>
      <c r="N53" s="2"/>
    </row>
    <row r="54" spans="12:14">
      <c r="L54" s="2"/>
      <c r="N54" s="2"/>
    </row>
    <row r="55" spans="12:14">
      <c r="L55" s="2"/>
      <c r="N55" s="2"/>
    </row>
    <row r="56" spans="12:14">
      <c r="L56" s="2"/>
      <c r="N56" s="2"/>
    </row>
    <row r="57" spans="12:14">
      <c r="L57" s="2"/>
      <c r="N57" s="2"/>
    </row>
    <row r="58" spans="12:14">
      <c r="L58" s="2"/>
      <c r="N58" s="2"/>
    </row>
    <row r="59" spans="12:14">
      <c r="L59" s="2"/>
      <c r="N59" s="2"/>
    </row>
    <row r="60" spans="12:14">
      <c r="L60" s="2"/>
      <c r="N60" s="2"/>
    </row>
    <row r="61" spans="12:14">
      <c r="L61" s="2"/>
      <c r="N61" s="2"/>
    </row>
    <row r="62" spans="12:14">
      <c r="L62" s="2"/>
      <c r="N62" s="2"/>
    </row>
    <row r="63" spans="12:14">
      <c r="L63" s="2"/>
      <c r="N63" s="2"/>
    </row>
    <row r="64" spans="12:14">
      <c r="L64" s="2"/>
      <c r="N64" s="2"/>
    </row>
    <row r="65" spans="12:14">
      <c r="L65" s="2"/>
      <c r="N65" s="2"/>
    </row>
    <row r="66" spans="12:14">
      <c r="L66" s="2"/>
      <c r="N66" s="2"/>
    </row>
    <row r="67" spans="12:14">
      <c r="L67" s="2"/>
      <c r="N67" s="2"/>
    </row>
    <row r="68" spans="12:14">
      <c r="L68" s="2"/>
      <c r="N68" s="2"/>
    </row>
    <row r="69" spans="12:14">
      <c r="L69" s="2"/>
      <c r="N69" s="2"/>
    </row>
    <row r="70" spans="12:14">
      <c r="L70" s="2"/>
      <c r="N70" s="2"/>
    </row>
    <row r="71" spans="12:14">
      <c r="L71" s="2"/>
      <c r="N71" s="2"/>
    </row>
    <row r="72" spans="12:14">
      <c r="L72" s="2"/>
      <c r="N72" s="2"/>
    </row>
    <row r="73" spans="12:14">
      <c r="L73" s="2"/>
      <c r="N73" s="2"/>
    </row>
    <row r="74" spans="12:14">
      <c r="L74" s="2"/>
      <c r="N74" s="2"/>
    </row>
    <row r="75" spans="12:14">
      <c r="L75" s="2"/>
      <c r="N75" s="2"/>
    </row>
    <row r="76" spans="12:14">
      <c r="L76" s="2"/>
      <c r="N76" s="2"/>
    </row>
    <row r="77" spans="12:14">
      <c r="L77" s="2"/>
      <c r="N77" s="2"/>
    </row>
    <row r="78" spans="12:14">
      <c r="L78" s="2"/>
      <c r="N78" s="2"/>
    </row>
    <row r="79" spans="12:14">
      <c r="L79" s="2"/>
      <c r="N79" s="2"/>
    </row>
    <row r="80" spans="12:14">
      <c r="L80" s="2"/>
      <c r="N80" s="2"/>
    </row>
    <row r="81" spans="12:14">
      <c r="L81" s="2"/>
      <c r="N81" s="2"/>
    </row>
    <row r="82" spans="12:14">
      <c r="L82" s="2"/>
      <c r="N82" s="2"/>
    </row>
    <row r="83" spans="12:14">
      <c r="L83" s="2"/>
      <c r="N83" s="2"/>
    </row>
    <row r="84" spans="12:14">
      <c r="L84" s="2"/>
      <c r="N84" s="2"/>
    </row>
    <row r="85" spans="12:14">
      <c r="L85" s="2"/>
      <c r="N85" s="2"/>
    </row>
    <row r="86" spans="12:14">
      <c r="L86" s="2"/>
      <c r="N86" s="2"/>
    </row>
    <row r="87" spans="12:14">
      <c r="L87" s="2"/>
      <c r="N87" s="2"/>
    </row>
    <row r="88" spans="12:14">
      <c r="L88" s="2"/>
      <c r="N88" s="2"/>
    </row>
    <row r="89" spans="12:14">
      <c r="L89" s="2"/>
      <c r="N89" s="2"/>
    </row>
    <row r="90" spans="12:14">
      <c r="L90" s="2"/>
      <c r="N90" s="2"/>
    </row>
    <row r="91" spans="12:14">
      <c r="L91" s="2"/>
      <c r="N91" s="2"/>
    </row>
    <row r="92" spans="12:14">
      <c r="L92" s="2"/>
      <c r="N92" s="2"/>
    </row>
    <row r="93" spans="12:14">
      <c r="L93" s="2"/>
      <c r="N93" s="2"/>
    </row>
    <row r="94" spans="12:14">
      <c r="L94" s="2"/>
      <c r="N94" s="2"/>
    </row>
    <row r="95" spans="12:14">
      <c r="L95" s="2"/>
      <c r="N95" s="2"/>
    </row>
    <row r="96" spans="12:14">
      <c r="L96" s="2"/>
      <c r="N96" s="2"/>
    </row>
    <row r="97" spans="12:14">
      <c r="L97" s="2"/>
      <c r="N97" s="2"/>
    </row>
    <row r="98" spans="12:14">
      <c r="L98" s="2"/>
      <c r="N98" s="2"/>
    </row>
    <row r="99" spans="12:14">
      <c r="L99" s="2"/>
      <c r="N99" s="2"/>
    </row>
    <row r="100" spans="12:14">
      <c r="L100" s="2"/>
      <c r="N100" s="2"/>
    </row>
    <row r="101" spans="12:14">
      <c r="L101" s="2"/>
      <c r="N101" s="2"/>
    </row>
    <row r="102" spans="12:14">
      <c r="L102" s="2"/>
      <c r="N102" s="2"/>
    </row>
    <row r="103" spans="12:14">
      <c r="L103" s="2"/>
      <c r="N103" s="2"/>
    </row>
    <row r="104" spans="12:14">
      <c r="L104" s="2"/>
      <c r="N104" s="2"/>
    </row>
    <row r="105" spans="12:14">
      <c r="L105" s="2"/>
      <c r="N105" s="2"/>
    </row>
    <row r="106" spans="12:14">
      <c r="L106" s="2"/>
      <c r="N106" s="2"/>
    </row>
    <row r="107" spans="12:14">
      <c r="L107" s="2"/>
      <c r="N107" s="2"/>
    </row>
    <row r="108" spans="12:14">
      <c r="L108" s="2"/>
      <c r="N108" s="2"/>
    </row>
    <row r="109" spans="12:14">
      <c r="L109" s="2"/>
      <c r="N109" s="2"/>
    </row>
    <row r="110" spans="12:14">
      <c r="L110" s="2"/>
      <c r="N110" s="2"/>
    </row>
  </sheetData>
  <mergeCells count="6">
    <mergeCell ref="B42:J42"/>
    <mergeCell ref="C3:F3"/>
    <mergeCell ref="A4:B4"/>
    <mergeCell ref="B37:J37"/>
    <mergeCell ref="B39:J39"/>
    <mergeCell ref="B40:J40"/>
  </mergeCells>
  <phoneticPr fontId="0" type="noConversion"/>
  <printOptions horizontalCentered="1"/>
  <pageMargins left="0.75" right="0.75" top="1" bottom="1" header="0.5" footer="0.5"/>
  <pageSetup scale="87" orientation="portrait"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legacyDrawingHF r:id="rId1"/>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AC33"/>
  <sheetViews>
    <sheetView view="pageBreakPreview" zoomScale="70" zoomScaleSheetLayoutView="70" workbookViewId="0">
      <selection activeCell="B33" sqref="B33:N33"/>
    </sheetView>
  </sheetViews>
  <sheetFormatPr baseColWidth="10" defaultColWidth="8.83203125" defaultRowHeight="12" x14ac:dyDescent="0"/>
  <cols>
    <col min="1" max="1" width="20.6640625" style="8" bestFit="1" customWidth="1"/>
    <col min="2" max="10" width="7.33203125" style="8" customWidth="1"/>
    <col min="11" max="11" width="6.1640625" style="8" customWidth="1"/>
    <col min="12" max="29" width="7.33203125" style="8" customWidth="1"/>
    <col min="30" max="16384" width="8.83203125" style="8"/>
  </cols>
  <sheetData>
    <row r="1" spans="1:29">
      <c r="A1" s="8" t="s">
        <v>425</v>
      </c>
      <c r="B1" s="8" t="s">
        <v>628</v>
      </c>
      <c r="O1" s="8" t="s">
        <v>628</v>
      </c>
    </row>
    <row r="2" spans="1:29" ht="13" thickBot="1"/>
    <row r="3" spans="1:29" ht="24">
      <c r="A3" s="72" t="s">
        <v>181</v>
      </c>
      <c r="B3" s="34" t="s">
        <v>402</v>
      </c>
      <c r="C3" s="34" t="s">
        <v>166</v>
      </c>
      <c r="D3" s="34" t="s">
        <v>167</v>
      </c>
      <c r="E3" s="34" t="s">
        <v>168</v>
      </c>
      <c r="F3" s="34" t="s">
        <v>169</v>
      </c>
      <c r="G3" s="34" t="s">
        <v>170</v>
      </c>
      <c r="H3" s="34" t="s">
        <v>403</v>
      </c>
      <c r="I3" s="34" t="s">
        <v>401</v>
      </c>
      <c r="J3" s="34" t="s">
        <v>171</v>
      </c>
      <c r="K3" s="34" t="s">
        <v>172</v>
      </c>
      <c r="L3" s="34" t="s">
        <v>173</v>
      </c>
      <c r="M3" s="34" t="s">
        <v>177</v>
      </c>
      <c r="N3" s="34" t="s">
        <v>174</v>
      </c>
      <c r="O3" s="34" t="s">
        <v>175</v>
      </c>
      <c r="P3" s="34" t="s">
        <v>176</v>
      </c>
      <c r="Q3" s="34" t="s">
        <v>178</v>
      </c>
      <c r="R3" s="34" t="s">
        <v>398</v>
      </c>
      <c r="S3" s="34" t="s">
        <v>399</v>
      </c>
      <c r="T3" s="34" t="s">
        <v>179</v>
      </c>
      <c r="U3" s="34" t="s">
        <v>180</v>
      </c>
      <c r="V3" s="34" t="s">
        <v>378</v>
      </c>
      <c r="W3" s="34" t="s">
        <v>379</v>
      </c>
      <c r="X3" s="34" t="s">
        <v>1</v>
      </c>
      <c r="Y3" s="34" t="s">
        <v>397</v>
      </c>
      <c r="Z3" s="34" t="s">
        <v>447</v>
      </c>
      <c r="AA3" s="34" t="s">
        <v>552</v>
      </c>
      <c r="AB3" s="34" t="s">
        <v>553</v>
      </c>
      <c r="AC3" s="34" t="s">
        <v>626</v>
      </c>
    </row>
    <row r="4" spans="1:29">
      <c r="A4" s="13" t="s">
        <v>182</v>
      </c>
      <c r="B4" s="2"/>
      <c r="C4" s="2"/>
      <c r="D4" s="2"/>
      <c r="E4" s="2"/>
      <c r="F4" s="2"/>
      <c r="G4" s="2"/>
      <c r="H4" s="2"/>
      <c r="I4" s="2"/>
      <c r="J4" s="2"/>
      <c r="K4" s="2"/>
      <c r="L4" s="2"/>
      <c r="M4" s="2"/>
      <c r="N4" s="2"/>
      <c r="O4" s="2"/>
      <c r="P4" s="2">
        <v>1</v>
      </c>
      <c r="Q4" s="2">
        <v>2</v>
      </c>
      <c r="R4" s="2">
        <v>2</v>
      </c>
      <c r="S4" s="2">
        <v>1</v>
      </c>
      <c r="T4" s="2">
        <v>1</v>
      </c>
      <c r="U4" s="2">
        <v>1</v>
      </c>
      <c r="V4" s="2">
        <v>1</v>
      </c>
      <c r="W4" s="2">
        <v>1</v>
      </c>
      <c r="X4" s="2">
        <v>2</v>
      </c>
      <c r="Y4" s="25">
        <v>3</v>
      </c>
      <c r="Z4" s="40">
        <v>3</v>
      </c>
      <c r="AA4" s="8">
        <v>3</v>
      </c>
      <c r="AB4" s="8">
        <v>2</v>
      </c>
      <c r="AC4" s="8">
        <v>2</v>
      </c>
    </row>
    <row r="5" spans="1:29">
      <c r="A5" s="13" t="s">
        <v>183</v>
      </c>
      <c r="B5" s="2"/>
      <c r="C5" s="2"/>
      <c r="D5" s="2"/>
      <c r="E5" s="2"/>
      <c r="F5" s="2"/>
      <c r="G5" s="2"/>
      <c r="H5" s="2"/>
      <c r="I5" s="2"/>
      <c r="J5" s="2"/>
      <c r="K5" s="2"/>
      <c r="L5" s="2"/>
      <c r="M5" s="2"/>
      <c r="N5" s="2">
        <v>3</v>
      </c>
      <c r="O5" s="2">
        <v>4</v>
      </c>
      <c r="P5" s="2">
        <v>3</v>
      </c>
      <c r="Q5" s="2">
        <v>3</v>
      </c>
      <c r="R5" s="2">
        <v>1</v>
      </c>
      <c r="S5" s="2">
        <v>2</v>
      </c>
      <c r="T5" s="2">
        <v>1</v>
      </c>
      <c r="U5" s="2">
        <v>1</v>
      </c>
      <c r="V5" s="2">
        <v>1</v>
      </c>
      <c r="W5" s="2">
        <v>1</v>
      </c>
      <c r="X5" s="2">
        <v>2</v>
      </c>
      <c r="Y5" s="25">
        <v>2</v>
      </c>
      <c r="Z5" s="40">
        <v>2</v>
      </c>
      <c r="AA5" s="8">
        <v>0</v>
      </c>
      <c r="AB5" s="8">
        <v>2</v>
      </c>
      <c r="AC5" s="8">
        <v>1</v>
      </c>
    </row>
    <row r="6" spans="1:29">
      <c r="A6" s="13" t="s">
        <v>184</v>
      </c>
      <c r="B6" s="2">
        <v>53</v>
      </c>
      <c r="C6" s="2">
        <v>51</v>
      </c>
      <c r="D6" s="2">
        <v>45</v>
      </c>
      <c r="E6" s="2">
        <v>44</v>
      </c>
      <c r="F6" s="2">
        <v>39</v>
      </c>
      <c r="G6" s="2">
        <v>34</v>
      </c>
      <c r="H6" s="2">
        <v>36</v>
      </c>
      <c r="I6" s="2">
        <v>38</v>
      </c>
      <c r="J6" s="2">
        <v>31</v>
      </c>
      <c r="K6" s="2">
        <v>16</v>
      </c>
      <c r="L6" s="2">
        <v>19</v>
      </c>
      <c r="M6" s="2">
        <v>28</v>
      </c>
      <c r="N6" s="2">
        <v>26</v>
      </c>
      <c r="O6" s="2">
        <v>29</v>
      </c>
      <c r="P6" s="2">
        <v>20</v>
      </c>
      <c r="Q6" s="2">
        <v>19</v>
      </c>
      <c r="R6" s="2">
        <v>20</v>
      </c>
      <c r="S6" s="2">
        <v>19</v>
      </c>
      <c r="T6" s="2">
        <v>20</v>
      </c>
      <c r="U6" s="2">
        <v>22</v>
      </c>
      <c r="V6" s="2">
        <v>22</v>
      </c>
      <c r="W6" s="2">
        <v>25</v>
      </c>
      <c r="X6" s="2">
        <v>26</v>
      </c>
      <c r="Y6" s="25">
        <v>29</v>
      </c>
      <c r="Z6" s="40">
        <v>23</v>
      </c>
      <c r="AA6" s="8">
        <v>27</v>
      </c>
      <c r="AB6" s="8">
        <v>25</v>
      </c>
      <c r="AC6" s="8">
        <v>26</v>
      </c>
    </row>
    <row r="7" spans="1:29">
      <c r="A7" s="13" t="s">
        <v>185</v>
      </c>
      <c r="B7" s="2">
        <v>131</v>
      </c>
      <c r="C7" s="2">
        <v>127</v>
      </c>
      <c r="D7" s="2">
        <v>130</v>
      </c>
      <c r="E7" s="2">
        <v>156</v>
      </c>
      <c r="F7" s="2">
        <v>161</v>
      </c>
      <c r="G7" s="2">
        <v>159</v>
      </c>
      <c r="H7" s="2">
        <v>145</v>
      </c>
      <c r="I7" s="2">
        <v>155</v>
      </c>
      <c r="J7" s="2">
        <v>140</v>
      </c>
      <c r="K7" s="2">
        <v>118</v>
      </c>
      <c r="L7" s="2">
        <v>127</v>
      </c>
      <c r="M7" s="2">
        <v>134</v>
      </c>
      <c r="N7" s="2">
        <v>138</v>
      </c>
      <c r="O7" s="2">
        <v>147</v>
      </c>
      <c r="P7" s="2">
        <v>142</v>
      </c>
      <c r="Q7" s="2">
        <v>138</v>
      </c>
      <c r="R7" s="2">
        <v>157</v>
      </c>
      <c r="S7" s="2">
        <v>131</v>
      </c>
      <c r="T7" s="2">
        <v>162</v>
      </c>
      <c r="U7" s="2">
        <v>181</v>
      </c>
      <c r="V7" s="2">
        <v>159</v>
      </c>
      <c r="W7" s="2">
        <v>159</v>
      </c>
      <c r="X7" s="2">
        <v>165</v>
      </c>
      <c r="Y7" s="25">
        <v>205</v>
      </c>
      <c r="Z7" s="40">
        <v>166</v>
      </c>
      <c r="AA7" s="8">
        <v>225</v>
      </c>
      <c r="AB7" s="8">
        <v>189</v>
      </c>
      <c r="AC7" s="8">
        <v>187</v>
      </c>
    </row>
    <row r="8" spans="1:29">
      <c r="A8" s="13" t="s">
        <v>186</v>
      </c>
      <c r="B8" s="2"/>
      <c r="C8" s="2"/>
      <c r="D8" s="2"/>
      <c r="E8" s="2">
        <v>3</v>
      </c>
      <c r="F8" s="2">
        <v>3</v>
      </c>
      <c r="G8" s="2">
        <v>2</v>
      </c>
      <c r="H8" s="2">
        <v>2</v>
      </c>
      <c r="I8" s="2">
        <v>4</v>
      </c>
      <c r="J8" s="2">
        <v>5</v>
      </c>
      <c r="K8" s="2">
        <v>6</v>
      </c>
      <c r="L8" s="2">
        <v>6</v>
      </c>
      <c r="M8" s="2">
        <v>3</v>
      </c>
      <c r="N8" s="2">
        <v>2</v>
      </c>
      <c r="O8" s="2">
        <v>2</v>
      </c>
      <c r="P8" s="2">
        <v>2</v>
      </c>
      <c r="Q8" s="2">
        <v>2</v>
      </c>
      <c r="R8" s="2">
        <v>2</v>
      </c>
      <c r="S8" s="2">
        <v>2</v>
      </c>
      <c r="T8" s="2">
        <v>2</v>
      </c>
      <c r="U8" s="2">
        <v>1</v>
      </c>
      <c r="V8" s="2">
        <v>1</v>
      </c>
      <c r="W8" s="2">
        <v>2</v>
      </c>
      <c r="X8" s="2">
        <v>2</v>
      </c>
      <c r="Y8" s="25">
        <v>3</v>
      </c>
      <c r="Z8" s="40">
        <v>3</v>
      </c>
      <c r="AA8" s="8">
        <v>1</v>
      </c>
      <c r="AB8" s="8">
        <v>3</v>
      </c>
      <c r="AC8" s="8">
        <v>6</v>
      </c>
    </row>
    <row r="9" spans="1:29">
      <c r="A9" s="13" t="s">
        <v>187</v>
      </c>
      <c r="B9" s="2"/>
      <c r="C9" s="2"/>
      <c r="D9" s="2"/>
      <c r="E9" s="2"/>
      <c r="F9" s="2"/>
      <c r="G9" s="2"/>
      <c r="H9" s="2"/>
      <c r="I9" s="2"/>
      <c r="J9" s="2"/>
      <c r="K9" s="2">
        <v>5</v>
      </c>
      <c r="L9" s="2">
        <v>10</v>
      </c>
      <c r="M9" s="2">
        <v>11</v>
      </c>
      <c r="N9" s="2">
        <v>16</v>
      </c>
      <c r="O9" s="2">
        <v>16</v>
      </c>
      <c r="P9" s="2"/>
      <c r="Q9" s="2"/>
      <c r="R9" s="2"/>
      <c r="S9" s="2"/>
      <c r="T9" s="2"/>
      <c r="U9" s="2"/>
      <c r="V9" s="2"/>
      <c r="W9" s="2"/>
      <c r="X9" s="2"/>
      <c r="Y9" s="25">
        <v>0</v>
      </c>
      <c r="Z9" s="40">
        <v>0</v>
      </c>
      <c r="AA9" s="8">
        <v>0</v>
      </c>
      <c r="AB9" s="8">
        <v>0</v>
      </c>
    </row>
    <row r="10" spans="1:29">
      <c r="A10" s="13" t="s">
        <v>188</v>
      </c>
      <c r="B10" s="2">
        <v>46</v>
      </c>
      <c r="C10" s="2">
        <v>47</v>
      </c>
      <c r="D10" s="2">
        <v>41</v>
      </c>
      <c r="E10" s="2">
        <v>68</v>
      </c>
      <c r="F10" s="2">
        <v>57</v>
      </c>
      <c r="G10" s="2">
        <v>59</v>
      </c>
      <c r="H10" s="2">
        <v>61</v>
      </c>
      <c r="I10" s="2">
        <v>59</v>
      </c>
      <c r="J10" s="2">
        <v>64</v>
      </c>
      <c r="K10" s="2">
        <v>70</v>
      </c>
      <c r="L10" s="2">
        <v>57</v>
      </c>
      <c r="M10" s="2">
        <v>59</v>
      </c>
      <c r="N10" s="2">
        <v>43</v>
      </c>
      <c r="O10" s="2">
        <v>37</v>
      </c>
      <c r="P10" s="2">
        <v>38</v>
      </c>
      <c r="Q10" s="2">
        <v>42</v>
      </c>
      <c r="R10" s="2">
        <v>57</v>
      </c>
      <c r="S10" s="2">
        <v>66</v>
      </c>
      <c r="T10" s="2">
        <v>75</v>
      </c>
      <c r="U10" s="2">
        <v>74</v>
      </c>
      <c r="V10" s="2">
        <v>84</v>
      </c>
      <c r="W10" s="2">
        <v>92</v>
      </c>
      <c r="X10" s="2">
        <v>88</v>
      </c>
      <c r="Y10" s="2">
        <v>91</v>
      </c>
      <c r="Z10" s="2">
        <v>88</v>
      </c>
      <c r="AA10" s="8">
        <v>84</v>
      </c>
      <c r="AB10" s="8">
        <v>73</v>
      </c>
      <c r="AC10" s="8">
        <v>77</v>
      </c>
    </row>
    <row r="11" spans="1:29">
      <c r="A11" s="13" t="s">
        <v>189</v>
      </c>
      <c r="B11" s="2">
        <v>5</v>
      </c>
      <c r="C11" s="2">
        <v>5</v>
      </c>
      <c r="D11" s="2">
        <v>3</v>
      </c>
      <c r="E11" s="2">
        <v>9</v>
      </c>
      <c r="F11" s="2">
        <v>6</v>
      </c>
      <c r="G11" s="2">
        <v>6</v>
      </c>
      <c r="H11" s="2">
        <v>3</v>
      </c>
      <c r="I11" s="2">
        <v>2</v>
      </c>
      <c r="J11" s="2">
        <v>3</v>
      </c>
      <c r="K11" s="2">
        <v>2</v>
      </c>
      <c r="L11" s="2">
        <v>2</v>
      </c>
      <c r="M11" s="2">
        <v>5</v>
      </c>
      <c r="N11" s="2">
        <v>5</v>
      </c>
      <c r="O11" s="2">
        <v>6</v>
      </c>
      <c r="P11" s="2">
        <v>4</v>
      </c>
      <c r="Q11" s="2">
        <v>4</v>
      </c>
      <c r="R11" s="2">
        <v>7</v>
      </c>
      <c r="S11" s="2">
        <v>5</v>
      </c>
      <c r="T11" s="2">
        <v>6</v>
      </c>
      <c r="U11" s="2">
        <v>8</v>
      </c>
      <c r="V11" s="2">
        <v>9</v>
      </c>
      <c r="W11" s="2">
        <v>9</v>
      </c>
      <c r="X11" s="2">
        <v>8</v>
      </c>
      <c r="Y11" s="25">
        <v>4</v>
      </c>
      <c r="Z11" s="40">
        <v>3</v>
      </c>
      <c r="AA11" s="8">
        <v>7</v>
      </c>
      <c r="AB11" s="8">
        <v>6</v>
      </c>
      <c r="AC11" s="8">
        <v>7</v>
      </c>
    </row>
    <row r="12" spans="1:29">
      <c r="A12" s="13" t="s">
        <v>190</v>
      </c>
      <c r="B12" s="2">
        <v>36</v>
      </c>
      <c r="C12" s="2">
        <v>33</v>
      </c>
      <c r="D12" s="2">
        <v>35</v>
      </c>
      <c r="E12" s="2">
        <v>43</v>
      </c>
      <c r="F12" s="2">
        <v>39</v>
      </c>
      <c r="G12" s="2">
        <v>39</v>
      </c>
      <c r="H12" s="2">
        <v>30</v>
      </c>
      <c r="I12" s="2">
        <v>23</v>
      </c>
      <c r="J12" s="2">
        <v>24</v>
      </c>
      <c r="K12" s="2">
        <v>27</v>
      </c>
      <c r="L12" s="2">
        <v>11</v>
      </c>
      <c r="M12" s="2">
        <v>21</v>
      </c>
      <c r="N12" s="2">
        <v>22</v>
      </c>
      <c r="O12" s="2">
        <v>20</v>
      </c>
      <c r="P12" s="2">
        <v>20</v>
      </c>
      <c r="Q12" s="2">
        <v>17</v>
      </c>
      <c r="R12" s="2">
        <v>25</v>
      </c>
      <c r="S12" s="2">
        <v>24</v>
      </c>
      <c r="T12" s="2">
        <v>15</v>
      </c>
      <c r="U12" s="2">
        <v>12</v>
      </c>
      <c r="V12" s="2">
        <v>9</v>
      </c>
      <c r="W12" s="2">
        <v>9</v>
      </c>
      <c r="X12" s="2">
        <v>11</v>
      </c>
      <c r="Y12" s="2">
        <v>11</v>
      </c>
      <c r="Z12" s="2">
        <v>7</v>
      </c>
      <c r="AA12" s="8">
        <v>9</v>
      </c>
      <c r="AB12" s="8">
        <v>9</v>
      </c>
      <c r="AC12" s="8">
        <v>12</v>
      </c>
    </row>
    <row r="13" spans="1:29">
      <c r="A13" s="13" t="s">
        <v>191</v>
      </c>
      <c r="B13" s="2"/>
      <c r="C13" s="2"/>
      <c r="D13" s="2"/>
      <c r="E13" s="2">
        <v>3</v>
      </c>
      <c r="F13" s="2">
        <v>2</v>
      </c>
      <c r="G13" s="2">
        <v>3</v>
      </c>
      <c r="H13" s="2">
        <v>3</v>
      </c>
      <c r="I13" s="2">
        <v>3</v>
      </c>
      <c r="J13" s="2">
        <v>3</v>
      </c>
      <c r="K13" s="2">
        <v>6</v>
      </c>
      <c r="L13" s="2">
        <v>4</v>
      </c>
      <c r="M13" s="2">
        <v>5</v>
      </c>
      <c r="N13" s="2">
        <v>2</v>
      </c>
      <c r="O13" s="2">
        <v>2</v>
      </c>
      <c r="P13" s="2">
        <v>2</v>
      </c>
      <c r="Q13" s="2">
        <v>2</v>
      </c>
      <c r="R13" s="2">
        <v>3</v>
      </c>
      <c r="S13" s="2">
        <v>2</v>
      </c>
      <c r="T13" s="2">
        <v>2</v>
      </c>
      <c r="U13" s="2">
        <v>1</v>
      </c>
      <c r="V13" s="2">
        <v>1</v>
      </c>
      <c r="W13" s="2">
        <v>2</v>
      </c>
      <c r="X13" s="2">
        <v>7</v>
      </c>
      <c r="Y13" s="2">
        <v>9</v>
      </c>
      <c r="Z13" s="2">
        <v>13</v>
      </c>
      <c r="AA13" s="8">
        <v>14</v>
      </c>
      <c r="AB13" s="8">
        <v>14</v>
      </c>
      <c r="AC13" s="8">
        <v>17</v>
      </c>
    </row>
    <row r="14" spans="1:29">
      <c r="A14" s="13" t="s">
        <v>192</v>
      </c>
      <c r="B14" s="2">
        <v>247</v>
      </c>
      <c r="C14" s="2">
        <v>245</v>
      </c>
      <c r="D14" s="2">
        <v>242</v>
      </c>
      <c r="E14" s="2">
        <v>247</v>
      </c>
      <c r="F14" s="2">
        <v>246</v>
      </c>
      <c r="G14" s="2">
        <v>242</v>
      </c>
      <c r="H14" s="2">
        <v>236</v>
      </c>
      <c r="I14" s="2">
        <v>221</v>
      </c>
      <c r="J14" s="2">
        <v>221</v>
      </c>
      <c r="K14" s="2">
        <v>222</v>
      </c>
      <c r="L14" s="2">
        <v>205</v>
      </c>
      <c r="M14" s="2">
        <v>194</v>
      </c>
      <c r="N14" s="2">
        <v>200</v>
      </c>
      <c r="O14" s="2">
        <v>190</v>
      </c>
      <c r="P14" s="2">
        <v>184</v>
      </c>
      <c r="Q14" s="2">
        <v>184</v>
      </c>
      <c r="R14" s="2">
        <v>183</v>
      </c>
      <c r="S14" s="2">
        <v>181</v>
      </c>
      <c r="T14" s="2">
        <v>171</v>
      </c>
      <c r="U14" s="2">
        <v>172</v>
      </c>
      <c r="V14" s="2">
        <v>163</v>
      </c>
      <c r="W14" s="2">
        <v>156</v>
      </c>
      <c r="X14" s="2">
        <v>161</v>
      </c>
      <c r="Y14" s="25">
        <v>178</v>
      </c>
      <c r="Z14" s="40">
        <v>162</v>
      </c>
      <c r="AA14" s="8">
        <v>179</v>
      </c>
      <c r="AB14" s="8">
        <v>152</v>
      </c>
      <c r="AC14" s="8">
        <v>156</v>
      </c>
    </row>
    <row r="15" spans="1:29">
      <c r="A15" s="13" t="s">
        <v>193</v>
      </c>
      <c r="B15" s="2"/>
      <c r="C15" s="2"/>
      <c r="D15" s="2"/>
      <c r="E15" s="2"/>
      <c r="F15" s="2"/>
      <c r="G15" s="2">
        <v>2</v>
      </c>
      <c r="H15" s="2">
        <v>1</v>
      </c>
      <c r="I15" s="2">
        <v>2</v>
      </c>
      <c r="J15" s="2">
        <v>2</v>
      </c>
      <c r="K15" s="2">
        <v>7</v>
      </c>
      <c r="L15" s="2">
        <v>5</v>
      </c>
      <c r="M15" s="2">
        <v>5</v>
      </c>
      <c r="N15" s="2">
        <v>5</v>
      </c>
      <c r="O15" s="2">
        <v>8</v>
      </c>
      <c r="P15" s="2">
        <v>7</v>
      </c>
      <c r="Q15" s="2">
        <v>8</v>
      </c>
      <c r="R15" s="2">
        <v>5</v>
      </c>
      <c r="S15" s="2">
        <v>10</v>
      </c>
      <c r="T15" s="2">
        <v>11</v>
      </c>
      <c r="U15" s="2">
        <v>10</v>
      </c>
      <c r="V15" s="2">
        <v>10</v>
      </c>
      <c r="W15" s="2">
        <v>10</v>
      </c>
      <c r="X15" s="2">
        <v>9</v>
      </c>
      <c r="Y15" s="25">
        <v>9</v>
      </c>
      <c r="Z15" s="40">
        <v>10</v>
      </c>
      <c r="AA15" s="8">
        <v>11</v>
      </c>
      <c r="AB15" s="8">
        <v>9</v>
      </c>
      <c r="AC15" s="8">
        <v>5</v>
      </c>
    </row>
    <row r="16" spans="1:29">
      <c r="A16" s="13" t="s">
        <v>194</v>
      </c>
      <c r="B16" s="2">
        <v>6</v>
      </c>
      <c r="C16" s="2">
        <v>5</v>
      </c>
      <c r="D16" s="2">
        <v>4</v>
      </c>
      <c r="E16" s="2">
        <v>3</v>
      </c>
      <c r="F16" s="2">
        <v>3</v>
      </c>
      <c r="G16" s="2">
        <v>5</v>
      </c>
      <c r="H16" s="2">
        <v>6</v>
      </c>
      <c r="I16" s="2">
        <v>5</v>
      </c>
      <c r="J16" s="2">
        <v>5</v>
      </c>
      <c r="K16" s="2">
        <v>2</v>
      </c>
      <c r="L16" s="2">
        <v>6</v>
      </c>
      <c r="M16" s="2">
        <v>6</v>
      </c>
      <c r="N16" s="2">
        <v>6</v>
      </c>
      <c r="O16" s="2">
        <v>5</v>
      </c>
      <c r="P16" s="2">
        <v>3</v>
      </c>
      <c r="Q16" s="2">
        <v>4</v>
      </c>
      <c r="R16" s="2">
        <v>5</v>
      </c>
      <c r="S16" s="2">
        <v>6</v>
      </c>
      <c r="T16" s="2">
        <v>10</v>
      </c>
      <c r="U16" s="2">
        <v>12</v>
      </c>
      <c r="V16" s="2">
        <v>15</v>
      </c>
      <c r="W16" s="2">
        <v>14</v>
      </c>
      <c r="X16" s="2">
        <v>16</v>
      </c>
      <c r="Y16" s="25">
        <v>16</v>
      </c>
      <c r="Z16" s="40">
        <v>13</v>
      </c>
      <c r="AA16" s="8">
        <v>17</v>
      </c>
      <c r="AB16" s="8">
        <v>19</v>
      </c>
      <c r="AC16" s="8">
        <v>20</v>
      </c>
    </row>
    <row r="17" spans="1:29">
      <c r="A17" s="13" t="s">
        <v>195</v>
      </c>
      <c r="B17" s="2"/>
      <c r="C17" s="2"/>
      <c r="D17" s="2"/>
      <c r="E17" s="2"/>
      <c r="F17" s="2"/>
      <c r="G17" s="2"/>
      <c r="H17" s="2"/>
      <c r="I17" s="2"/>
      <c r="J17" s="2"/>
      <c r="K17" s="2"/>
      <c r="L17" s="2"/>
      <c r="M17" s="2"/>
      <c r="N17" s="2">
        <v>1</v>
      </c>
      <c r="O17" s="2">
        <v>1</v>
      </c>
      <c r="P17" s="2">
        <v>0</v>
      </c>
      <c r="Q17" s="2">
        <v>0</v>
      </c>
      <c r="R17" s="2">
        <v>1</v>
      </c>
      <c r="S17" s="2">
        <v>0</v>
      </c>
      <c r="T17" s="2">
        <v>0</v>
      </c>
      <c r="U17" s="2">
        <v>1</v>
      </c>
      <c r="V17" s="2">
        <v>1</v>
      </c>
      <c r="W17" s="2">
        <v>2</v>
      </c>
      <c r="X17" s="2">
        <v>3</v>
      </c>
      <c r="Y17" s="25">
        <v>3</v>
      </c>
      <c r="Z17" s="40">
        <v>4</v>
      </c>
      <c r="AA17" s="8">
        <v>7</v>
      </c>
      <c r="AB17" s="8">
        <v>8</v>
      </c>
      <c r="AC17" s="8">
        <v>8</v>
      </c>
    </row>
    <row r="18" spans="1:29">
      <c r="A18" s="13" t="s">
        <v>196</v>
      </c>
      <c r="B18" s="2"/>
      <c r="C18" s="2"/>
      <c r="D18" s="2"/>
      <c r="E18" s="2"/>
      <c r="F18" s="2"/>
      <c r="G18" s="2"/>
      <c r="H18" s="2"/>
      <c r="I18" s="2"/>
      <c r="J18" s="2"/>
      <c r="K18" s="2"/>
      <c r="L18" s="2"/>
      <c r="M18" s="2"/>
      <c r="N18" s="2">
        <v>3</v>
      </c>
      <c r="O18" s="2">
        <v>3</v>
      </c>
      <c r="P18" s="2">
        <v>5</v>
      </c>
      <c r="Q18" s="2">
        <v>4</v>
      </c>
      <c r="R18" s="2">
        <v>3</v>
      </c>
      <c r="S18" s="2">
        <v>1</v>
      </c>
      <c r="T18" s="2">
        <v>2</v>
      </c>
      <c r="U18" s="2">
        <v>3</v>
      </c>
      <c r="V18" s="2">
        <v>2</v>
      </c>
      <c r="W18" s="2">
        <v>3</v>
      </c>
      <c r="X18" s="2">
        <v>1</v>
      </c>
      <c r="Y18" s="25">
        <v>2</v>
      </c>
      <c r="Z18" s="40">
        <v>1</v>
      </c>
      <c r="AA18" s="8">
        <v>1</v>
      </c>
      <c r="AB18" s="8">
        <v>1</v>
      </c>
      <c r="AC18" s="8">
        <v>5</v>
      </c>
    </row>
    <row r="19" spans="1:29">
      <c r="A19" s="13" t="s">
        <v>197</v>
      </c>
      <c r="B19" s="2"/>
      <c r="C19" s="2"/>
      <c r="D19" s="2"/>
      <c r="E19" s="2"/>
      <c r="F19" s="2"/>
      <c r="G19" s="2"/>
      <c r="H19" s="2"/>
      <c r="I19" s="2"/>
      <c r="J19" s="2"/>
      <c r="K19" s="2"/>
      <c r="L19" s="2"/>
      <c r="M19" s="2"/>
      <c r="N19" s="2"/>
      <c r="O19" s="2"/>
      <c r="P19" s="2">
        <v>94</v>
      </c>
      <c r="Q19" s="2">
        <v>94</v>
      </c>
      <c r="R19" s="2">
        <v>61</v>
      </c>
      <c r="S19" s="2">
        <v>87</v>
      </c>
      <c r="T19" s="2">
        <v>102</v>
      </c>
      <c r="U19" s="2">
        <v>100</v>
      </c>
      <c r="V19" s="2">
        <v>106</v>
      </c>
      <c r="W19" s="2">
        <v>126</v>
      </c>
      <c r="X19" s="2">
        <v>145</v>
      </c>
      <c r="Y19" s="25">
        <v>209</v>
      </c>
      <c r="Z19" s="40">
        <v>174</v>
      </c>
      <c r="AA19" s="8">
        <v>248</v>
      </c>
      <c r="AB19" s="8">
        <v>178</v>
      </c>
      <c r="AC19" s="8">
        <v>184</v>
      </c>
    </row>
    <row r="20" spans="1:29">
      <c r="A20" s="13" t="s">
        <v>380</v>
      </c>
      <c r="B20" s="2"/>
      <c r="C20" s="2"/>
      <c r="D20" s="2"/>
      <c r="E20" s="2"/>
      <c r="F20" s="2"/>
      <c r="G20" s="2"/>
      <c r="H20" s="2"/>
      <c r="I20" s="2"/>
      <c r="J20" s="2"/>
      <c r="K20" s="2"/>
      <c r="L20" s="2"/>
      <c r="M20" s="2"/>
      <c r="N20" s="2"/>
      <c r="O20" s="2"/>
      <c r="P20" s="2"/>
      <c r="Q20" s="2"/>
      <c r="R20" s="2"/>
      <c r="S20" s="2"/>
      <c r="T20" s="2"/>
      <c r="U20" s="2"/>
      <c r="V20" s="2">
        <v>20</v>
      </c>
      <c r="W20" s="2">
        <v>24</v>
      </c>
      <c r="X20" s="2">
        <v>30</v>
      </c>
      <c r="Y20" s="25">
        <v>31</v>
      </c>
      <c r="Z20" s="40">
        <v>36</v>
      </c>
      <c r="AA20" s="8">
        <v>37</v>
      </c>
      <c r="AB20" s="8">
        <v>39</v>
      </c>
      <c r="AC20" s="8">
        <v>32</v>
      </c>
    </row>
    <row r="21" spans="1:29">
      <c r="A21" s="13" t="s">
        <v>198</v>
      </c>
      <c r="B21" s="2">
        <v>246</v>
      </c>
      <c r="C21" s="2">
        <v>261</v>
      </c>
      <c r="D21" s="2">
        <v>261</v>
      </c>
      <c r="E21" s="2">
        <v>310</v>
      </c>
      <c r="F21" s="2">
        <v>320</v>
      </c>
      <c r="G21" s="2">
        <v>320</v>
      </c>
      <c r="H21" s="2">
        <v>316</v>
      </c>
      <c r="I21" s="2">
        <v>317</v>
      </c>
      <c r="J21" s="2">
        <v>307</v>
      </c>
      <c r="K21" s="2">
        <v>347</v>
      </c>
      <c r="L21" s="2">
        <v>240</v>
      </c>
      <c r="M21" s="2">
        <v>269</v>
      </c>
      <c r="N21" s="2">
        <v>247</v>
      </c>
      <c r="O21" s="2">
        <v>230</v>
      </c>
      <c r="P21" s="2">
        <v>218</v>
      </c>
      <c r="Q21" s="2">
        <v>210</v>
      </c>
      <c r="R21" s="2">
        <v>209</v>
      </c>
      <c r="S21" s="2">
        <v>177</v>
      </c>
      <c r="T21" s="2">
        <v>161</v>
      </c>
      <c r="U21" s="2">
        <v>138</v>
      </c>
      <c r="V21" s="2">
        <v>135</v>
      </c>
      <c r="W21" s="2">
        <v>130</v>
      </c>
      <c r="X21" s="2">
        <v>121</v>
      </c>
      <c r="Y21" s="25">
        <v>110</v>
      </c>
      <c r="Z21" s="40">
        <v>99</v>
      </c>
      <c r="AA21" s="8">
        <v>95</v>
      </c>
      <c r="AB21" s="8">
        <v>94</v>
      </c>
      <c r="AC21" s="8">
        <v>88</v>
      </c>
    </row>
    <row r="22" spans="1:29" s="35" customFormat="1">
      <c r="A22" s="12" t="s">
        <v>556</v>
      </c>
      <c r="B22" s="24"/>
      <c r="C22" s="24"/>
      <c r="D22" s="24"/>
      <c r="E22" s="24"/>
      <c r="F22" s="24"/>
      <c r="G22" s="24"/>
      <c r="H22" s="24"/>
      <c r="I22" s="24"/>
      <c r="J22" s="24"/>
      <c r="K22" s="24"/>
      <c r="L22" s="24"/>
      <c r="M22" s="24"/>
      <c r="N22" s="24"/>
      <c r="O22" s="24"/>
      <c r="P22" s="24"/>
      <c r="Q22" s="24"/>
      <c r="R22" s="24"/>
      <c r="S22" s="24"/>
      <c r="T22" s="24"/>
      <c r="U22" s="24"/>
      <c r="V22" s="24"/>
      <c r="W22" s="24"/>
      <c r="X22" s="24"/>
      <c r="Y22" s="43"/>
      <c r="Z22" s="93"/>
      <c r="AC22" s="8"/>
    </row>
    <row r="23" spans="1:29">
      <c r="A23" s="8" t="s">
        <v>2</v>
      </c>
      <c r="B23" s="25"/>
      <c r="C23" s="25"/>
      <c r="D23" s="2"/>
      <c r="E23" s="2"/>
      <c r="F23" s="2"/>
      <c r="G23" s="2"/>
      <c r="H23" s="2"/>
      <c r="I23" s="2"/>
      <c r="J23" s="2"/>
      <c r="K23" s="2"/>
      <c r="L23" s="2"/>
      <c r="M23" s="2"/>
      <c r="N23" s="2"/>
      <c r="O23" s="2"/>
      <c r="P23" s="2"/>
      <c r="Q23" s="2"/>
      <c r="R23" s="2"/>
      <c r="S23" s="2"/>
      <c r="T23" s="2"/>
      <c r="U23" s="2"/>
      <c r="V23" s="2"/>
      <c r="W23" s="2"/>
      <c r="X23" s="2">
        <v>2</v>
      </c>
      <c r="Y23" s="2">
        <v>2</v>
      </c>
      <c r="Z23" s="2">
        <v>1</v>
      </c>
      <c r="AA23" s="8">
        <v>0</v>
      </c>
      <c r="AB23" s="8">
        <v>0</v>
      </c>
      <c r="AC23" s="8">
        <v>1</v>
      </c>
    </row>
    <row r="24" spans="1:29">
      <c r="A24" s="8" t="s">
        <v>3</v>
      </c>
      <c r="B24" s="25"/>
      <c r="C24" s="25"/>
      <c r="D24" s="2"/>
      <c r="E24" s="2"/>
      <c r="F24" s="2"/>
      <c r="G24" s="2"/>
      <c r="H24" s="2"/>
      <c r="I24" s="2"/>
      <c r="J24" s="2"/>
      <c r="K24" s="2"/>
      <c r="L24" s="2"/>
      <c r="M24" s="2"/>
      <c r="N24" s="2"/>
      <c r="O24" s="2"/>
      <c r="P24" s="2"/>
      <c r="Q24" s="2"/>
      <c r="R24" s="2"/>
      <c r="S24" s="2"/>
      <c r="T24" s="2"/>
      <c r="U24" s="2"/>
      <c r="V24" s="2"/>
      <c r="W24" s="2"/>
      <c r="X24" s="25">
        <v>5</v>
      </c>
      <c r="Y24" s="25">
        <v>6</v>
      </c>
      <c r="Z24" s="40">
        <v>9</v>
      </c>
      <c r="AA24" s="8">
        <v>10</v>
      </c>
      <c r="AB24" s="8">
        <v>10</v>
      </c>
      <c r="AC24" s="8">
        <v>13</v>
      </c>
    </row>
    <row r="25" spans="1:29">
      <c r="A25" s="8" t="s">
        <v>4</v>
      </c>
      <c r="B25" s="25"/>
      <c r="C25" s="25"/>
      <c r="D25" s="2"/>
      <c r="E25" s="2"/>
      <c r="F25" s="2"/>
      <c r="G25" s="2"/>
      <c r="H25" s="2"/>
      <c r="I25" s="2"/>
      <c r="J25" s="2"/>
      <c r="K25" s="2"/>
      <c r="L25" s="2"/>
      <c r="M25" s="2"/>
      <c r="N25" s="2"/>
      <c r="O25" s="2"/>
      <c r="P25" s="2"/>
      <c r="Q25" s="2"/>
      <c r="R25" s="2"/>
      <c r="S25" s="2"/>
      <c r="T25" s="2"/>
      <c r="U25" s="2"/>
      <c r="V25" s="2"/>
      <c r="W25" s="2"/>
      <c r="X25" s="25">
        <v>4</v>
      </c>
      <c r="Y25" s="25">
        <v>4</v>
      </c>
      <c r="Z25" s="40">
        <v>7</v>
      </c>
      <c r="AA25" s="8">
        <v>12</v>
      </c>
      <c r="AB25" s="8">
        <v>13</v>
      </c>
      <c r="AC25" s="8">
        <v>16</v>
      </c>
    </row>
    <row r="26" spans="1:29">
      <c r="A26" s="8" t="s">
        <v>554</v>
      </c>
      <c r="B26" s="25"/>
      <c r="C26" s="25"/>
      <c r="D26" s="2"/>
      <c r="E26" s="2"/>
      <c r="F26" s="2"/>
      <c r="G26" s="2"/>
      <c r="H26" s="2"/>
      <c r="I26" s="2"/>
      <c r="J26" s="2"/>
      <c r="K26" s="2"/>
      <c r="L26" s="2"/>
      <c r="M26" s="2"/>
      <c r="N26" s="2"/>
      <c r="O26" s="2"/>
      <c r="P26" s="2"/>
      <c r="Q26" s="2"/>
      <c r="R26" s="2"/>
      <c r="S26" s="2"/>
      <c r="T26" s="2"/>
      <c r="U26" s="2"/>
      <c r="V26" s="2"/>
      <c r="W26" s="2"/>
      <c r="X26" s="25"/>
      <c r="Y26" s="25"/>
      <c r="Z26" s="40"/>
      <c r="AC26" s="8">
        <v>5</v>
      </c>
    </row>
    <row r="27" spans="1:29">
      <c r="A27" s="94" t="s">
        <v>5</v>
      </c>
      <c r="B27" s="57"/>
      <c r="C27" s="57"/>
      <c r="D27" s="58"/>
      <c r="E27" s="58"/>
      <c r="F27" s="58"/>
      <c r="G27" s="58"/>
      <c r="H27" s="58"/>
      <c r="I27" s="58"/>
      <c r="J27" s="58"/>
      <c r="K27" s="58"/>
      <c r="L27" s="58"/>
      <c r="M27" s="58"/>
      <c r="N27" s="58"/>
      <c r="O27" s="2"/>
      <c r="P27" s="2"/>
      <c r="Q27" s="2"/>
      <c r="R27" s="2"/>
      <c r="S27" s="2"/>
      <c r="T27" s="2"/>
      <c r="U27" s="2"/>
      <c r="V27" s="2"/>
      <c r="W27" s="2"/>
      <c r="X27" s="25">
        <v>2</v>
      </c>
      <c r="Y27" s="25">
        <v>4</v>
      </c>
      <c r="Z27" s="40">
        <v>9</v>
      </c>
      <c r="AA27" s="8">
        <v>6</v>
      </c>
      <c r="AB27" s="8">
        <v>4</v>
      </c>
      <c r="AC27" s="8">
        <v>14</v>
      </c>
    </row>
    <row r="28" spans="1:29">
      <c r="A28" s="94" t="s">
        <v>6</v>
      </c>
      <c r="B28" s="57"/>
      <c r="C28" s="57"/>
      <c r="D28" s="58"/>
      <c r="E28" s="58"/>
      <c r="F28" s="58"/>
      <c r="G28" s="58"/>
      <c r="H28" s="58"/>
      <c r="I28" s="58"/>
      <c r="J28" s="58"/>
      <c r="K28" s="58"/>
      <c r="L28" s="58"/>
      <c r="M28" s="58"/>
      <c r="N28" s="58"/>
      <c r="O28" s="2"/>
      <c r="P28" s="2"/>
      <c r="Q28" s="2"/>
      <c r="R28" s="2"/>
      <c r="S28" s="2"/>
      <c r="T28" s="2"/>
      <c r="U28" s="2"/>
      <c r="V28" s="2"/>
      <c r="W28" s="2"/>
      <c r="X28" s="25">
        <v>4</v>
      </c>
      <c r="Y28" s="25">
        <v>3</v>
      </c>
      <c r="Z28" s="40">
        <v>2</v>
      </c>
      <c r="AA28" s="8">
        <v>11</v>
      </c>
      <c r="AB28" s="8">
        <v>10</v>
      </c>
      <c r="AC28" s="8">
        <v>6</v>
      </c>
    </row>
    <row r="29" spans="1:29" ht="13" thickBot="1">
      <c r="A29" s="95" t="s">
        <v>7</v>
      </c>
      <c r="B29" s="59"/>
      <c r="C29" s="59"/>
      <c r="D29" s="60"/>
      <c r="E29" s="60"/>
      <c r="F29" s="60"/>
      <c r="G29" s="60"/>
      <c r="H29" s="60"/>
      <c r="I29" s="60"/>
      <c r="J29" s="60"/>
      <c r="K29" s="60"/>
      <c r="L29" s="60"/>
      <c r="M29" s="60"/>
      <c r="N29" s="60"/>
      <c r="O29" s="3"/>
      <c r="P29" s="3"/>
      <c r="Q29" s="3"/>
      <c r="R29" s="3"/>
      <c r="S29" s="3"/>
      <c r="T29" s="3"/>
      <c r="U29" s="3"/>
      <c r="V29" s="3"/>
      <c r="W29" s="3"/>
      <c r="X29" s="26">
        <v>4</v>
      </c>
      <c r="Y29" s="26">
        <v>3</v>
      </c>
      <c r="Z29" s="3">
        <v>2</v>
      </c>
      <c r="AA29" s="27">
        <v>1</v>
      </c>
      <c r="AB29" s="27">
        <v>2</v>
      </c>
      <c r="AC29" s="27">
        <v>1</v>
      </c>
    </row>
    <row r="30" spans="1:29">
      <c r="A30" s="96"/>
      <c r="B30" s="97"/>
      <c r="C30" s="97"/>
      <c r="D30" s="97"/>
      <c r="E30" s="97"/>
      <c r="F30" s="97"/>
      <c r="G30" s="97"/>
      <c r="H30" s="97"/>
      <c r="I30" s="97"/>
      <c r="J30" s="97"/>
      <c r="K30" s="97"/>
      <c r="L30" s="97"/>
      <c r="M30" s="97"/>
      <c r="N30" s="97"/>
      <c r="O30" s="14"/>
      <c r="P30" s="14"/>
      <c r="Q30" s="14"/>
      <c r="R30" s="14"/>
      <c r="S30" s="14"/>
      <c r="T30" s="14"/>
      <c r="U30" s="14"/>
      <c r="V30" s="14"/>
      <c r="W30" s="14"/>
      <c r="X30" s="14"/>
      <c r="Y30" s="14"/>
      <c r="Z30" s="14"/>
    </row>
    <row r="31" spans="1:29" ht="24.75" customHeight="1">
      <c r="A31" s="94"/>
      <c r="B31" s="190" t="s">
        <v>692</v>
      </c>
      <c r="C31" s="190"/>
      <c r="D31" s="190"/>
      <c r="E31" s="190"/>
      <c r="F31" s="190"/>
      <c r="G31" s="190"/>
      <c r="H31" s="190"/>
      <c r="I31" s="190"/>
      <c r="J31" s="190"/>
      <c r="K31" s="190"/>
      <c r="L31" s="190"/>
      <c r="M31" s="190"/>
      <c r="N31" s="190"/>
      <c r="O31" s="189"/>
      <c r="P31" s="189"/>
      <c r="Q31" s="189"/>
      <c r="R31" s="189"/>
      <c r="S31" s="189"/>
      <c r="T31" s="189"/>
      <c r="U31" s="189"/>
      <c r="V31" s="189"/>
      <c r="W31" s="189"/>
      <c r="X31" s="189"/>
      <c r="Y31" s="189"/>
      <c r="Z31" s="189"/>
      <c r="AA31" s="189"/>
    </row>
    <row r="32" spans="1:29">
      <c r="A32" s="98"/>
      <c r="B32" s="98"/>
      <c r="C32" s="98"/>
      <c r="D32" s="98"/>
      <c r="E32" s="98"/>
      <c r="F32" s="98"/>
      <c r="G32" s="98"/>
      <c r="H32" s="98"/>
      <c r="I32" s="98"/>
      <c r="J32" s="98"/>
      <c r="K32" s="98"/>
      <c r="L32" s="98"/>
      <c r="M32" s="94"/>
      <c r="N32" s="94"/>
      <c r="O32" s="74"/>
      <c r="P32" s="74"/>
      <c r="Q32" s="74"/>
      <c r="R32" s="74"/>
      <c r="S32" s="74"/>
      <c r="T32" s="74"/>
      <c r="U32" s="74"/>
      <c r="V32" s="74"/>
      <c r="W32" s="74"/>
      <c r="X32" s="74"/>
      <c r="Y32" s="74"/>
    </row>
    <row r="33" spans="2:27" ht="81.75" customHeight="1">
      <c r="B33" s="162" t="s">
        <v>693</v>
      </c>
      <c r="C33" s="162"/>
      <c r="D33" s="162"/>
      <c r="E33" s="162"/>
      <c r="F33" s="162"/>
      <c r="G33" s="162"/>
      <c r="H33" s="162"/>
      <c r="I33" s="162"/>
      <c r="J33" s="162"/>
      <c r="K33" s="162"/>
      <c r="L33" s="162"/>
      <c r="M33" s="162"/>
      <c r="N33" s="162"/>
      <c r="O33" s="91"/>
      <c r="P33" s="91"/>
      <c r="Q33" s="91"/>
      <c r="R33" s="91"/>
      <c r="S33" s="91"/>
      <c r="T33" s="91"/>
      <c r="U33" s="91"/>
      <c r="V33" s="91"/>
      <c r="W33" s="91"/>
      <c r="X33" s="91"/>
      <c r="Y33" s="91"/>
      <c r="Z33" s="91"/>
      <c r="AA33" s="91"/>
    </row>
  </sheetData>
  <mergeCells count="3">
    <mergeCell ref="B31:N31"/>
    <mergeCell ref="B33:N33"/>
    <mergeCell ref="O31:AA31"/>
  </mergeCells>
  <phoneticPr fontId="0" type="noConversion"/>
  <pageMargins left="0.75" right="0.75" top="1" bottom="1" header="0.5" footer="0.5"/>
  <pageSetup scale="87" fitToWidth="2" orientation="landscape" horizontalDpi="300" verticalDpi="300"/>
  <headerFooter alignWithMargins="0">
    <oddHeader>&amp;C&amp;"+,Bold Italic"&amp;14Vital Statistics on Congress
www.brookings.edu/vitalstats</oddHeader>
    <oddFooter xml:space="preserve">&amp;L&amp;G&amp;C&amp;"+,Regular"&amp;11Ornstein, Mann, Malbin, Rugg and Wakeman
Last updated April 7, 2014&amp;R&amp;G
</oddFooter>
  </headerFooter>
  <colBreaks count="1" manualBreakCount="1">
    <brk id="14" max="31" man="1"/>
  </colBreaks>
  <legacyDrawingHF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Table of Contents</vt:lpstr>
      <vt:lpstr>1-1</vt:lpstr>
      <vt:lpstr>1-2</vt:lpstr>
      <vt:lpstr>1-3</vt:lpstr>
      <vt:lpstr>1-4</vt:lpstr>
      <vt:lpstr>1-5</vt:lpstr>
      <vt:lpstr>1-6</vt:lpstr>
      <vt:lpstr>1-7</vt:lpstr>
      <vt:lpstr>1-8</vt:lpstr>
      <vt:lpstr>1-9</vt:lpstr>
      <vt:lpstr>1-10</vt:lpstr>
      <vt:lpstr>1-11</vt:lpstr>
      <vt:lpstr>1-12</vt:lpstr>
      <vt:lpstr>1-13</vt:lpstr>
      <vt:lpstr>1-14</vt:lpstr>
      <vt:lpstr>1-15</vt:lpstr>
      <vt:lpstr>1-16</vt:lpstr>
      <vt:lpstr>1-17</vt:lpstr>
      <vt:lpstr>1-18</vt:lpstr>
      <vt:lpstr>1-19</vt:lpstr>
      <vt:lpstr>1-20</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C. Pope</dc:creator>
  <cp:lastModifiedBy>Nick McClellan</cp:lastModifiedBy>
  <cp:lastPrinted>2014-08-29T15:43:58Z</cp:lastPrinted>
  <dcterms:created xsi:type="dcterms:W3CDTF">1998-04-20T19:27:51Z</dcterms:created>
  <dcterms:modified xsi:type="dcterms:W3CDTF">2014-08-29T15:49:23Z</dcterms:modified>
</cp:coreProperties>
</file>