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4455" yWindow="4080" windowWidth="14970" windowHeight="1545" tabRatio="869" activeTab="14"/>
  </bookViews>
  <sheets>
    <sheet name="Table of Contents" sheetId="43" r:id="rId1"/>
    <sheet name="3-1" sheetId="16" r:id="rId2"/>
    <sheet name="3-2" sheetId="42" r:id="rId3"/>
    <sheet name="3-3" sheetId="18" r:id="rId4"/>
    <sheet name="3-4" sheetId="19" r:id="rId5"/>
    <sheet name="3-5" sheetId="20" r:id="rId6"/>
    <sheet name="3-6" sheetId="21" r:id="rId7"/>
    <sheet name="3-7" sheetId="22" r:id="rId8"/>
    <sheet name="3-8" sheetId="23" r:id="rId9"/>
    <sheet name="3-9" sheetId="37" r:id="rId10"/>
    <sheet name="3-10" sheetId="36" r:id="rId11"/>
    <sheet name="3-11" sheetId="35" r:id="rId12"/>
    <sheet name="3-12" sheetId="27" r:id="rId13"/>
    <sheet name="3-13" sheetId="28" r:id="rId14"/>
    <sheet name="3-14" sheetId="34" r:id="rId15"/>
  </sheets>
  <definedNames>
    <definedName name="Index" localSheetId="2">#REF!</definedName>
    <definedName name="Index">#REF!</definedName>
    <definedName name="_xlnm.Print_Area" localSheetId="11">'3-11'!$A$1:$S$153</definedName>
    <definedName name="_xlnm.Print_Area" localSheetId="12">'3-12'!$A$1:$L$67</definedName>
    <definedName name="_xlnm.Print_Area" localSheetId="2">'3-2'!$A$1:$AC$41</definedName>
    <definedName name="_xlnm.Print_Titles" localSheetId="11">'3-11'!$1:$6</definedName>
    <definedName name="_xlnm.Print_Titles" localSheetId="12">'3-12'!$1:$6</definedName>
    <definedName name="_xlnm.Print_Titles" localSheetId="2">'3-2'!$A:$A</definedName>
    <definedName name="_xlnm.Print_Titles" localSheetId="3">'3-3'!$A:$A</definedName>
    <definedName name="_xlnm.Print_Titles" localSheetId="5">'3-5'!$A:$A</definedName>
    <definedName name="_xlnm.Print_Titles" localSheetId="6">'3-6'!$A:$A</definedName>
    <definedName name="_xlnm.Print_Titles" localSheetId="7">'3-7'!$A:$A</definedName>
    <definedName name="_xlnm.Print_Titles" localSheetId="8">'3-8'!$1:$4</definedName>
    <definedName name="Start10">'3-8'!$I$1</definedName>
    <definedName name="Start11">'3-9'!$I$1</definedName>
    <definedName name="Start12">'3-10'!$K$1</definedName>
    <definedName name="Start13">'3-11'!$H$1</definedName>
    <definedName name="Start14">'3-12'!$H$1</definedName>
    <definedName name="Start15">'3-13'!$K$1</definedName>
    <definedName name="Start16">'3-14'!$H$1</definedName>
    <definedName name="Start2">#REF!</definedName>
    <definedName name="Start3">'3-1'!#REF!</definedName>
    <definedName name="Start4" localSheetId="2">'3-2'!$P$1</definedName>
    <definedName name="Start4">#REF!</definedName>
    <definedName name="Start5">'3-3'!$N$1</definedName>
    <definedName name="Start6">'3-4'!$I$1</definedName>
    <definedName name="Start7">'3-5'!$M$1</definedName>
    <definedName name="Start8">'3-6'!$N$1</definedName>
    <definedName name="Start9">'3-7'!$N$1</definedName>
  </definedNames>
  <calcPr calcId="145621"/>
</workbook>
</file>

<file path=xl/calcChain.xml><?xml version="1.0" encoding="utf-8"?>
<calcChain xmlns="http://schemas.openxmlformats.org/spreadsheetml/2006/main">
  <c r="B10" i="37" l="1"/>
  <c r="B9" i="23"/>
  <c r="B7" i="23" s="1"/>
  <c r="B14" i="23"/>
  <c r="B20" i="23"/>
  <c r="K9" i="27"/>
  <c r="K8" i="27"/>
  <c r="F6" i="34"/>
  <c r="F5" i="34"/>
  <c r="B16" i="28"/>
  <c r="B10" i="28"/>
  <c r="S9" i="35"/>
  <c r="S10" i="35"/>
  <c r="S11" i="35"/>
  <c r="S12" i="35"/>
  <c r="S8" i="35"/>
  <c r="B9" i="36"/>
  <c r="K63" i="27"/>
  <c r="F9" i="34"/>
  <c r="F8" i="34"/>
  <c r="C10" i="37"/>
  <c r="C9" i="36"/>
  <c r="B14" i="34"/>
  <c r="F14" i="34" s="1"/>
  <c r="F15" i="34"/>
  <c r="J7" i="28"/>
  <c r="J10" i="28" s="1"/>
  <c r="N7" i="28"/>
  <c r="R7" i="28"/>
  <c r="R10" i="28" s="1"/>
  <c r="V7" i="28"/>
  <c r="Z7" i="28"/>
  <c r="AD7" i="28"/>
  <c r="AD10" i="28" s="1"/>
  <c r="J8" i="28"/>
  <c r="N8" i="28"/>
  <c r="N10" i="28" s="1"/>
  <c r="R8" i="28"/>
  <c r="V8" i="28"/>
  <c r="Z8" i="28"/>
  <c r="AD8" i="28"/>
  <c r="J9" i="28"/>
  <c r="N9" i="28"/>
  <c r="R9" i="28"/>
  <c r="V9" i="28"/>
  <c r="Z9" i="28"/>
  <c r="Z10" i="28" s="1"/>
  <c r="AD9" i="28"/>
  <c r="D10" i="28"/>
  <c r="F10" i="28"/>
  <c r="H10" i="28"/>
  <c r="I10" i="28"/>
  <c r="L10" i="28"/>
  <c r="M10" i="28"/>
  <c r="P10" i="28"/>
  <c r="Q10" i="28"/>
  <c r="T10" i="28"/>
  <c r="U10" i="28"/>
  <c r="X10" i="28"/>
  <c r="Y10" i="28"/>
  <c r="AB10" i="28"/>
  <c r="AC10" i="28"/>
  <c r="J13" i="28"/>
  <c r="N13" i="28"/>
  <c r="R13" i="28"/>
  <c r="V13" i="28"/>
  <c r="Z13" i="28"/>
  <c r="AD13" i="28"/>
  <c r="J14" i="28"/>
  <c r="N14" i="28"/>
  <c r="R14" i="28"/>
  <c r="V14" i="28"/>
  <c r="Z14" i="28"/>
  <c r="AD14" i="28"/>
  <c r="J15" i="28"/>
  <c r="N15" i="28"/>
  <c r="R15" i="28"/>
  <c r="V15" i="28"/>
  <c r="Z15" i="28"/>
  <c r="AD15" i="28"/>
  <c r="D16" i="28"/>
  <c r="F16" i="28"/>
  <c r="H16" i="28"/>
  <c r="I16" i="28"/>
  <c r="J16" i="28" s="1"/>
  <c r="L16" i="28"/>
  <c r="N16" i="28" s="1"/>
  <c r="M16" i="28"/>
  <c r="P16" i="28"/>
  <c r="Q16" i="28"/>
  <c r="R16" i="28" s="1"/>
  <c r="T16" i="28"/>
  <c r="U16" i="28"/>
  <c r="V16" i="28"/>
  <c r="X16" i="28"/>
  <c r="Z16" i="28"/>
  <c r="Y16" i="28"/>
  <c r="AB16" i="28"/>
  <c r="AC16" i="28"/>
  <c r="K11" i="27"/>
  <c r="K12" i="27"/>
  <c r="K14" i="27"/>
  <c r="K15" i="27"/>
  <c r="K17" i="27"/>
  <c r="K18" i="27"/>
  <c r="K20" i="27"/>
  <c r="K21" i="27"/>
  <c r="K23" i="27"/>
  <c r="K24" i="27"/>
  <c r="K26" i="27"/>
  <c r="K27" i="27"/>
  <c r="K29" i="27"/>
  <c r="K30" i="27"/>
  <c r="K32" i="27"/>
  <c r="K33" i="27"/>
  <c r="K35" i="27"/>
  <c r="K36" i="27"/>
  <c r="K38" i="27"/>
  <c r="K39" i="27"/>
  <c r="K41" i="27"/>
  <c r="K42" i="27"/>
  <c r="K44" i="27"/>
  <c r="K45" i="27"/>
  <c r="K47" i="27"/>
  <c r="K48" i="27"/>
  <c r="K50" i="27"/>
  <c r="K51" i="27"/>
  <c r="K53" i="27"/>
  <c r="K54" i="27"/>
  <c r="K56" i="27"/>
  <c r="K57" i="27"/>
  <c r="K59" i="27"/>
  <c r="K60" i="27"/>
  <c r="K62" i="27"/>
  <c r="S24" i="35"/>
  <c r="S25" i="35"/>
  <c r="S26" i="35"/>
  <c r="S27" i="35"/>
  <c r="S28" i="35"/>
  <c r="S29" i="35"/>
  <c r="D9" i="36"/>
  <c r="E9" i="36"/>
  <c r="F9" i="36"/>
  <c r="G9" i="36"/>
  <c r="H9" i="36"/>
  <c r="I9" i="36"/>
  <c r="E7" i="37"/>
  <c r="E10" i="37" s="1"/>
  <c r="D10" i="37"/>
  <c r="F10" i="37"/>
  <c r="G10" i="37"/>
  <c r="H10" i="37"/>
  <c r="I10" i="37"/>
  <c r="J10" i="37"/>
  <c r="K10" i="37"/>
  <c r="L10" i="37"/>
  <c r="M10" i="37"/>
  <c r="N10" i="37"/>
  <c r="O10" i="37"/>
  <c r="P10" i="37"/>
  <c r="Q10" i="37"/>
  <c r="R10" i="37"/>
  <c r="S10" i="37"/>
  <c r="T10" i="37"/>
  <c r="AD16" i="28"/>
  <c r="V10" i="28" l="1"/>
</calcChain>
</file>

<file path=xl/sharedStrings.xml><?xml version="1.0" encoding="utf-8"?>
<sst xmlns="http://schemas.openxmlformats.org/spreadsheetml/2006/main" count="2786" uniqueCount="513">
  <si>
    <t>House Winners</t>
  </si>
  <si>
    <t>Senate Winners</t>
  </si>
  <si>
    <t>Nominal Dollars</t>
  </si>
  <si>
    <t>All candidates</t>
  </si>
  <si>
    <t>Incumbents</t>
  </si>
  <si>
    <t>Challengers</t>
  </si>
  <si>
    <t>Open seats</t>
  </si>
  <si>
    <t>Incumbent won with 60% or more</t>
  </si>
  <si>
    <t>Incumbent won with &lt;60%</t>
  </si>
  <si>
    <t>Incumbent was defeated</t>
  </si>
  <si>
    <t>All Winners</t>
  </si>
  <si>
    <t>Winners with 60% or more</t>
  </si>
  <si>
    <t>Winners with &lt;60%</t>
  </si>
  <si>
    <t>All losers</t>
  </si>
  <si>
    <t>Losers with &gt;40%</t>
  </si>
  <si>
    <t>Losers with 40% or less</t>
  </si>
  <si>
    <t>All winners</t>
  </si>
  <si>
    <t>Party and Candidate Status</t>
  </si>
  <si>
    <t>Number of candidates</t>
  </si>
  <si>
    <t>Individuals</t>
  </si>
  <si>
    <t>PAC's</t>
  </si>
  <si>
    <t>Candidate to self (contributions plus loans)</t>
  </si>
  <si>
    <t>Other</t>
  </si>
  <si>
    <t>House, 1984</t>
  </si>
  <si>
    <t>Senate, 1984</t>
  </si>
  <si>
    <t>House, 1986</t>
  </si>
  <si>
    <t>Senate, 1986</t>
  </si>
  <si>
    <t>House, 1988</t>
  </si>
  <si>
    <t>Senate, 1988</t>
  </si>
  <si>
    <t>House, 1990</t>
  </si>
  <si>
    <t>Senate, 1990</t>
  </si>
  <si>
    <t>House, 1992</t>
  </si>
  <si>
    <t>Senate, 1992</t>
  </si>
  <si>
    <t>House, 1994</t>
  </si>
  <si>
    <t>Senate, 1994</t>
  </si>
  <si>
    <t>House, 1996</t>
  </si>
  <si>
    <t>Senate, 1996</t>
  </si>
  <si>
    <t>House, 1998</t>
  </si>
  <si>
    <t>Senate, 1998</t>
  </si>
  <si>
    <t>&lt;1</t>
  </si>
  <si>
    <t>Committee Type</t>
  </si>
  <si>
    <t>Corporate</t>
  </si>
  <si>
    <t>Labor</t>
  </si>
  <si>
    <t>Trade/membership/health</t>
  </si>
  <si>
    <t>Nonconnected</t>
  </si>
  <si>
    <t>Cooperative</t>
  </si>
  <si>
    <t>Corporation without stock</t>
  </si>
  <si>
    <t>Total</t>
  </si>
  <si>
    <t>Type of PAC</t>
  </si>
  <si>
    <t>Percentage distribution</t>
  </si>
  <si>
    <t>Challenger</t>
  </si>
  <si>
    <t>Incumbent</t>
  </si>
  <si>
    <t>Open seat</t>
  </si>
  <si>
    <t>D</t>
  </si>
  <si>
    <t>R</t>
  </si>
  <si>
    <t>Percent to Chamber</t>
  </si>
  <si>
    <t>Dollars to chamber (in millions)</t>
  </si>
  <si>
    <t>Total percent</t>
  </si>
  <si>
    <t>House, 1978</t>
  </si>
  <si>
    <t>Senate, 1978</t>
  </si>
  <si>
    <t>Association</t>
  </si>
  <si>
    <t>Other PACs</t>
  </si>
  <si>
    <t>All PACs</t>
  </si>
  <si>
    <t>House, 1980</t>
  </si>
  <si>
    <t>Senate, 1980</t>
  </si>
  <si>
    <t>House, 1982</t>
  </si>
  <si>
    <t>Senate, 1982</t>
  </si>
  <si>
    <t>Senate</t>
  </si>
  <si>
    <t>House</t>
  </si>
  <si>
    <t>Contributions</t>
  </si>
  <si>
    <t>Expenditures</t>
  </si>
  <si>
    <t>Democratic</t>
  </si>
  <si>
    <t>Republican</t>
  </si>
  <si>
    <t>For Democrats</t>
  </si>
  <si>
    <t>Against Democrats</t>
  </si>
  <si>
    <t>For Republicans</t>
  </si>
  <si>
    <t>Against Republicans</t>
  </si>
  <si>
    <t>Table 3-1</t>
  </si>
  <si>
    <t xml:space="preserve">Table 3-2 </t>
  </si>
  <si>
    <t xml:space="preserve">Table 3-3 </t>
  </si>
  <si>
    <t xml:space="preserve">Table 3-4 </t>
  </si>
  <si>
    <t xml:space="preserve">Table 3-5 </t>
  </si>
  <si>
    <t xml:space="preserve">Table 3-6 </t>
  </si>
  <si>
    <t xml:space="preserve">Table 3-7 </t>
  </si>
  <si>
    <t xml:space="preserve">Table 3-8 </t>
  </si>
  <si>
    <t>House, 2000</t>
  </si>
  <si>
    <t>Senate, 2000</t>
  </si>
  <si>
    <t xml:space="preserve">Table 3-9 </t>
  </si>
  <si>
    <t xml:space="preserve">Table 3-10 </t>
  </si>
  <si>
    <t xml:space="preserve">Table 3-11 </t>
  </si>
  <si>
    <t>Total dollars (in millions)</t>
  </si>
  <si>
    <t xml:space="preserve">Table 3-12 </t>
  </si>
  <si>
    <t xml:space="preserve">Table 3-13 </t>
  </si>
  <si>
    <t>Table 3-14</t>
  </si>
  <si>
    <t xml:space="preserve"> </t>
  </si>
  <si>
    <t>House, 2002</t>
  </si>
  <si>
    <t>Senate, 2002</t>
  </si>
  <si>
    <t>&lt; 1</t>
  </si>
  <si>
    <t>-</t>
  </si>
  <si>
    <t>House, 2004</t>
  </si>
  <si>
    <t>Senate, 2004</t>
  </si>
  <si>
    <t>Contributions plus party coordinated expenditures on behalf of candidates ($ millions)</t>
  </si>
  <si>
    <t>Party (contributions plus coordinated expenditures)</t>
  </si>
  <si>
    <t>Hard</t>
  </si>
  <si>
    <t>Soft</t>
  </si>
  <si>
    <t>Coordinated</t>
  </si>
  <si>
    <t>Independent</t>
  </si>
  <si>
    <t>House, 2006</t>
  </si>
  <si>
    <t>Senate, 2006</t>
  </si>
  <si>
    <t xml:space="preserve">         -</t>
  </si>
  <si>
    <t>Percentage of funding from</t>
  </si>
  <si>
    <t xml:space="preserve">  Republicans</t>
  </si>
  <si>
    <t xml:space="preserve">  Democrats</t>
  </si>
  <si>
    <t xml:space="preserve">Notes: The data include primary and general-election expenditures for major party general-election candidates only. The Federal Election Commission included the following disclaimer along with its 1986 data, and Vital Statistics considers it appropriate for all years: "The small N's and unique nature of some Senate campaigns make all measures of central tendency like averages or medians problematic and, as a result, the Commission would not include tables such as these in its regular release of information." </t>
  </si>
  <si>
    <t>House, 2008</t>
  </si>
  <si>
    <t>Senate, 2008</t>
  </si>
  <si>
    <t>House, 2010</t>
  </si>
  <si>
    <t>Senate, 2010</t>
  </si>
  <si>
    <t>Note: The data include primary and general election expenditures for major party general-election candidates only.</t>
  </si>
  <si>
    <t>NA</t>
  </si>
  <si>
    <t>All Democrats</t>
  </si>
  <si>
    <t xml:space="preserve">   Incumbents</t>
  </si>
  <si>
    <t xml:space="preserve">   Challengers</t>
  </si>
  <si>
    <t xml:space="preserve">   Open Seats</t>
  </si>
  <si>
    <t>All Republicans</t>
  </si>
  <si>
    <t>2012 Dollars</t>
  </si>
  <si>
    <t>The Cost of Winning an Election, 1986-2012 (in nominal and 2012 dollars)</t>
  </si>
  <si>
    <t>a</t>
  </si>
  <si>
    <t>a. Jon Corzine (D-N.J.) spent $63,209,506. Hillary Rodham Clinton (D-N.Y.) spent $29,941,194. The remaining Senate winners in 2000 spent an average of $4,737,365.</t>
  </si>
  <si>
    <t>a. Includes one or more Independents. Independents are included only if they are incumbents or winning non-incumbents.</t>
  </si>
  <si>
    <t>Note:  Inflation adjustment based on average 2012 CPI. ftp://ftp.bls.gov/pub/special.requests/cpi/cpiai.txt</t>
  </si>
  <si>
    <t>b</t>
  </si>
  <si>
    <t xml:space="preserve">  Mean, all Open</t>
  </si>
  <si>
    <t xml:space="preserve">  Mean, Democrats</t>
  </si>
  <si>
    <t xml:space="preserve">  Mean, Republicans</t>
  </si>
  <si>
    <t xml:space="preserve">  Mean, all challengers</t>
  </si>
  <si>
    <t xml:space="preserve">  Mean, all incumbents</t>
  </si>
  <si>
    <t xml:space="preserve">  Mean expenditure</t>
  </si>
  <si>
    <t xml:space="preserve">  Total expenditures</t>
  </si>
  <si>
    <t>a. Includes one or more Independents.</t>
  </si>
  <si>
    <t xml:space="preserve">b. Alan Schlesinger (CT-Rep) is not included in the data. He raised $221,019 and was third in the voting. </t>
  </si>
  <si>
    <t>c</t>
  </si>
  <si>
    <t xml:space="preserve">c. 2010 data includes Charlie Crist (FL) who started as a Republican and finished second as an Independent in the Florida Senate race. 2010 does not include Democrats McAdams (AK) and Meek (FL) who finished third in their respective races. </t>
  </si>
  <si>
    <t xml:space="preserve">c. The Incumbents and Challengers in the category "Incumbent won with &lt; 60%" are unbalanced due to the Alaska race which featured a Republican Incumbent and Challenger. The Democrat (McAdams) finished third and is not included. </t>
  </si>
  <si>
    <t xml:space="preserve">  </t>
  </si>
  <si>
    <t>Notes:  The data include primary and general-election expenditures for major party general-election candidates only.  The Federal Election Commission included the following disclaimer along with its 1986 data, and Vital Statistics considers it appropriate for all years: "The small N's and unique nature of some Senate campaigns make all measures of central tendency like averages or medians problematic and, as a result, the Commission would not include tables such as these in its regular release of information."</t>
  </si>
  <si>
    <t>a. Jon Corzine (D-NJ) spent $63,209,506. Hillary Rodham Clinton (D-NY) spent $29,871,577. Excluding these candidates, the remaining winners (n=3) in open Senate seats spent an average of $5,014,773.  For Democrats the average would be $4,714,403 (n=2). The Republican figure would be unchanged.</t>
  </si>
  <si>
    <t>b. Rick Lazio spent $40,576,273. Excluding him from the candidates who lost with more than 40%, the average for all candidates would be $4,838,961 (n=4). The average for Republican candidates would be $5,635,583 (n=3).   The average for Democrats would be unchanged.</t>
  </si>
  <si>
    <t>c.  Includes one or more Independents.</t>
  </si>
  <si>
    <t>House, 2012</t>
  </si>
  <si>
    <t>Senate, 2012</t>
  </si>
  <si>
    <t>a.  In 2000, without Jon Corzine (D-NJ), the self-funding percentage for open seat Democrats would be only 2%, for all Democrats it would be 20%, and for all candidates it would be 10%.</t>
  </si>
  <si>
    <t>Note: The data are for contributions to all candidates up for election in the year indicated that were made during the two-year cycle.</t>
  </si>
  <si>
    <t>PAC Contributions to Congressional Candidates 1978-2012 (in $ millions)</t>
  </si>
  <si>
    <t>How PACs Distributed Their Contributions to Congressional Candidates, 1978-2012</t>
  </si>
  <si>
    <t>Notes: The data are for general election candidates only. D indicates Democrat; R indicates Republican.  Percentages may not add up to 100 because of rounding.</t>
  </si>
  <si>
    <t xml:space="preserve">  National Committee</t>
  </si>
  <si>
    <t xml:space="preserve">  Senatorial</t>
  </si>
  <si>
    <t xml:space="preserve">  Congressional </t>
  </si>
  <si>
    <t xml:space="preserve">  Total</t>
  </si>
  <si>
    <t xml:space="preserve">  Congressional</t>
  </si>
  <si>
    <t>Hard and Soft Money Raised by National Party Committees, 1992-2012 (in millions of dollars)</t>
  </si>
  <si>
    <t xml:space="preserve"> Non-Party Independent Expenditures in House and Senate Elections, 1978-2012 (in dollars)</t>
  </si>
  <si>
    <t xml:space="preserve">  House </t>
  </si>
  <si>
    <t xml:space="preserve">  Senate</t>
  </si>
  <si>
    <t>Note: An independent expenditure is defined by the FEC  as an expenditure for a communication "expressly advocating the election or defeat of a clearly identified candidate that is not made in cooperation, consultation, or concert with, or at the request or suggestion of, a candidate, a candidate’s authorized committee, or their agents, or a political party or its agents."  11 CFR 100.16(a).</t>
  </si>
  <si>
    <t xml:space="preserve">  Mean, all open-seat    candidates</t>
  </si>
  <si>
    <t xml:space="preserve">  Mean, Republicans </t>
  </si>
  <si>
    <t>(n=60)</t>
  </si>
  <si>
    <t>(n=40)</t>
  </si>
  <si>
    <t>(n=35)</t>
  </si>
  <si>
    <t>(n=31)</t>
  </si>
  <si>
    <t>(n=49)</t>
  </si>
  <si>
    <t>(n=33)</t>
  </si>
  <si>
    <t>(n=32)</t>
  </si>
  <si>
    <t>(n=52)</t>
  </si>
  <si>
    <t>(n=51)</t>
  </si>
  <si>
    <t>(n=86)</t>
  </si>
  <si>
    <t>(n=784)</t>
  </si>
  <si>
    <t>(n=799)</t>
  </si>
  <si>
    <t>(n=754)</t>
  </si>
  <si>
    <t>(n=755)</t>
  </si>
  <si>
    <t>(n=752)</t>
  </si>
  <si>
    <t>(n=712)</t>
  </si>
  <si>
    <t>(n=740)</t>
  </si>
  <si>
    <t>(n=719)</t>
  </si>
  <si>
    <t>(n=818)</t>
  </si>
  <si>
    <t>(n=787)</t>
  </si>
  <si>
    <t>(n=813)</t>
  </si>
  <si>
    <t>(n=731)</t>
  </si>
  <si>
    <t>(n=742)</t>
  </si>
  <si>
    <t>(n=736)</t>
  </si>
  <si>
    <t>(n=733)</t>
  </si>
  <si>
    <t>(n=767)</t>
  </si>
  <si>
    <t>(n=819)</t>
  </si>
  <si>
    <t>(n=810)</t>
  </si>
  <si>
    <t>(n=390)</t>
  </si>
  <si>
    <t>(n=388)</t>
  </si>
  <si>
    <t>(n=410)</t>
  </si>
  <si>
    <t>(n=414)</t>
  </si>
  <si>
    <t>(n=380)</t>
  </si>
  <si>
    <t>(n=353)</t>
  </si>
  <si>
    <t>(n=372)</t>
  </si>
  <si>
    <t>(n=358)</t>
  </si>
  <si>
    <t>(n=412)</t>
  </si>
  <si>
    <t>(n=386)</t>
  </si>
  <si>
    <t>(n=381)</t>
  </si>
  <si>
    <t>(n=397)</t>
  </si>
  <si>
    <t>(n=399)</t>
  </si>
  <si>
    <t>(n=411)</t>
  </si>
  <si>
    <t>(n=396)</t>
  </si>
  <si>
    <t>(n=416)</t>
  </si>
  <si>
    <t>(n=429)</t>
  </si>
  <si>
    <t>(n=434)</t>
  </si>
  <si>
    <t>(n=394)</t>
  </si>
  <si>
    <t>(n=344)</t>
  </si>
  <si>
    <t>(n=341)</t>
  </si>
  <si>
    <t>(n=371)</t>
  </si>
  <si>
    <t>(n=366)</t>
  </si>
  <si>
    <t>(n=360)</t>
  </si>
  <si>
    <t>(n=405)</t>
  </si>
  <si>
    <t>(n=400)</t>
  </si>
  <si>
    <t>(n=402)</t>
  </si>
  <si>
    <t>(n=349)</t>
  </si>
  <si>
    <t>(n=340)</t>
  </si>
  <si>
    <t>(n=334)</t>
  </si>
  <si>
    <t>(n=356)</t>
  </si>
  <si>
    <t>(n=376)</t>
  </si>
  <si>
    <t>(n=378)</t>
  </si>
  <si>
    <t>(n=393)</t>
  </si>
  <si>
    <t>(n=401)</t>
  </si>
  <si>
    <t>(n=387)</t>
  </si>
  <si>
    <t>(n=382)</t>
  </si>
  <si>
    <t>(n=408)</t>
  </si>
  <si>
    <t>(n=389)</t>
  </si>
  <si>
    <t>(n=383)</t>
  </si>
  <si>
    <t>(n=391)</t>
  </si>
  <si>
    <t>(n=377)</t>
  </si>
  <si>
    <t>(n=162)</t>
  </si>
  <si>
    <t>(n=236)</t>
  </si>
  <si>
    <t>(n=229)</t>
  </si>
  <si>
    <t>(n=191)</t>
  </si>
  <si>
    <t>(n=190)</t>
  </si>
  <si>
    <t>(n=188)</t>
  </si>
  <si>
    <t>(n=201)</t>
  </si>
  <si>
    <t>(n=189)</t>
  </si>
  <si>
    <t>(n=168)</t>
  </si>
  <si>
    <t>(n=224)</t>
  </si>
  <si>
    <t>(n=211)</t>
  </si>
  <si>
    <t>(n=247)</t>
  </si>
  <si>
    <t>(n=245)</t>
  </si>
  <si>
    <t>(n=231)</t>
  </si>
  <si>
    <t>(n=254)</t>
  </si>
  <si>
    <t>(n=216)</t>
  </si>
  <si>
    <t>(n=248)</t>
  </si>
  <si>
    <t>(n=249)</t>
  </si>
  <si>
    <t>(n=218)</t>
  </si>
  <si>
    <t>(n=157)</t>
  </si>
  <si>
    <t>(n=170)</t>
  </si>
  <si>
    <t>(n=210)</t>
  </si>
  <si>
    <t>(n=198)</t>
  </si>
  <si>
    <t>(n=197)</t>
  </si>
  <si>
    <t>(n=213)</t>
  </si>
  <si>
    <t>(n=137)</t>
  </si>
  <si>
    <t>(n=158)</t>
  </si>
  <si>
    <t>(n=163)</t>
  </si>
  <si>
    <t>(n=154)</t>
  </si>
  <si>
    <t>(n=167)</t>
  </si>
  <si>
    <t>(n=143)</t>
  </si>
  <si>
    <t>(n=128)</t>
  </si>
  <si>
    <t>(n=288)</t>
  </si>
  <si>
    <t>(n=325)</t>
  </si>
  <si>
    <t>(n=284)</t>
  </si>
  <si>
    <t>(n=289)</t>
  </si>
  <si>
    <t>(n=226)</t>
  </si>
  <si>
    <t>(n=272)</t>
  </si>
  <si>
    <t>(n=331)</t>
  </si>
  <si>
    <t>(n=302)</t>
  </si>
  <si>
    <t>(n=290)</t>
  </si>
  <si>
    <t>(n=270)</t>
  </si>
  <si>
    <t>(n=283)</t>
  </si>
  <si>
    <t>(n=262)</t>
  </si>
  <si>
    <t>(n=273)</t>
  </si>
  <si>
    <t>(n=277)</t>
  </si>
  <si>
    <t>(n=299)</t>
  </si>
  <si>
    <t>(n=335)</t>
  </si>
  <si>
    <t>(n=323)</t>
  </si>
  <si>
    <t>(n=111)</t>
  </si>
  <si>
    <t>(n=146)</t>
  </si>
  <si>
    <t>(n=115)</t>
  </si>
  <si>
    <t>(n=136)</t>
  </si>
  <si>
    <t>(n=110)</t>
  </si>
  <si>
    <t>(n=104)</t>
  </si>
  <si>
    <t>(n=126)</t>
  </si>
  <si>
    <t>(n=123)</t>
  </si>
  <si>
    <t>(n=119)</t>
  </si>
  <si>
    <t>(n=105)</t>
  </si>
  <si>
    <t>(n=109)</t>
  </si>
  <si>
    <t>(n=122)</t>
  </si>
  <si>
    <t>(n=118)</t>
  </si>
  <si>
    <t>(n=214)</t>
  </si>
  <si>
    <t>(n=139)</t>
  </si>
  <si>
    <t>(n=99)</t>
  </si>
  <si>
    <t>(n=140)</t>
  </si>
  <si>
    <t>(n=192)</t>
  </si>
  <si>
    <t>(n=179)</t>
  </si>
  <si>
    <t>(n=165)</t>
  </si>
  <si>
    <t>(n=133)</t>
  </si>
  <si>
    <t>(n=172)</t>
  </si>
  <si>
    <t>(n=161)</t>
  </si>
  <si>
    <t>(n=81)</t>
  </si>
  <si>
    <t>(n=71)</t>
  </si>
  <si>
    <t>(n=64)</t>
  </si>
  <si>
    <t>(n=67)</t>
  </si>
  <si>
    <t>(n=68)</t>
  </si>
  <si>
    <t>(n=65)</t>
  </si>
  <si>
    <t>(n=103)</t>
  </si>
  <si>
    <t>(n=174)</t>
  </si>
  <si>
    <t>(n=56)</t>
  </si>
  <si>
    <t>(n=114)</t>
  </si>
  <si>
    <t>(n=84)</t>
  </si>
  <si>
    <t>(n=102)</t>
  </si>
  <si>
    <t>(n=106)</t>
  </si>
  <si>
    <t>(n=58)</t>
  </si>
  <si>
    <t>(n=41)</t>
  </si>
  <si>
    <t>(n=36)</t>
  </si>
  <si>
    <t>(n=50)</t>
  </si>
  <si>
    <t>(n=53)</t>
  </si>
  <si>
    <t>(n=88)</t>
  </si>
  <si>
    <t>(n=30)</t>
  </si>
  <si>
    <t>(n=26)</t>
  </si>
  <si>
    <t>(n=43)</t>
  </si>
  <si>
    <t>(n=54)</t>
  </si>
  <si>
    <t>(n=24)</t>
  </si>
  <si>
    <t>(n= 251)</t>
  </si>
  <si>
    <t>(n=305)</t>
  </si>
  <si>
    <t>(n=300)</t>
  </si>
  <si>
    <t>(n=343)</t>
  </si>
  <si>
    <t>(n=336)</t>
  </si>
  <si>
    <t>(n=326)</t>
  </si>
  <si>
    <t>(n=309)</t>
  </si>
  <si>
    <t>(n=263)</t>
  </si>
  <si>
    <t>(n=234)</t>
  </si>
  <si>
    <t>(n=313)</t>
  </si>
  <si>
    <t>(n=359)</t>
  </si>
  <si>
    <t>(n=330)</t>
  </si>
  <si>
    <t>(n=318)</t>
  </si>
  <si>
    <t>(n=264)</t>
  </si>
  <si>
    <t>(n=287)</t>
  </si>
  <si>
    <t>(n=251)</t>
  </si>
  <si>
    <t>(n= 109)</t>
  </si>
  <si>
    <t>(n=180)</t>
  </si>
  <si>
    <t>(n=166)</t>
  </si>
  <si>
    <t>(n=159)</t>
  </si>
  <si>
    <t>(n=144)</t>
  </si>
  <si>
    <t>(n=124)</t>
  </si>
  <si>
    <t>(n=120)</t>
  </si>
  <si>
    <t>(n=138)</t>
  </si>
  <si>
    <t>(n=220)</t>
  </si>
  <si>
    <t>(n=209)</t>
  </si>
  <si>
    <t>(n=183)</t>
  </si>
  <si>
    <t>(n=178)</t>
  </si>
  <si>
    <t>(n=184)</t>
  </si>
  <si>
    <t>(n=185)</t>
  </si>
  <si>
    <t>(n=194)</t>
  </si>
  <si>
    <t>(n= 142)</t>
  </si>
  <si>
    <t>(n=108)</t>
  </si>
  <si>
    <t>(n=176)</t>
  </si>
  <si>
    <t>(n=164)</t>
  </si>
  <si>
    <t>(n=95)</t>
  </si>
  <si>
    <t>(n=116)</t>
  </si>
  <si>
    <t>(n=121)</t>
  </si>
  <si>
    <t>(n=135)</t>
  </si>
  <si>
    <t>(n=87)</t>
  </si>
  <si>
    <t>(n=57)</t>
  </si>
  <si>
    <t>(n=230)</t>
  </si>
  <si>
    <t>(n=212)</t>
  </si>
  <si>
    <t>(n=187)</t>
  </si>
  <si>
    <t>(n=202)</t>
  </si>
  <si>
    <t>(n=225)</t>
  </si>
  <si>
    <t>(n=193)</t>
  </si>
  <si>
    <t>(n= 98)</t>
  </si>
  <si>
    <t>(n=96)</t>
  </si>
  <si>
    <t>(n=89)</t>
  </si>
  <si>
    <t>(n=76)</t>
  </si>
  <si>
    <t>(n=85)</t>
  </si>
  <si>
    <t>(n=62)</t>
  </si>
  <si>
    <t>(n=75)</t>
  </si>
  <si>
    <t>(n= 87)</t>
  </si>
  <si>
    <t>(n=107)</t>
  </si>
  <si>
    <t>(n=72)</t>
  </si>
  <si>
    <t>(n=132)</t>
  </si>
  <si>
    <t>(n=117)</t>
  </si>
  <si>
    <t>(n=101)</t>
  </si>
  <si>
    <t>(n=125)</t>
  </si>
  <si>
    <t>(n=80)</t>
  </si>
  <si>
    <t>(n=46)</t>
  </si>
  <si>
    <t>(n=91)</t>
  </si>
  <si>
    <t>(n=77)</t>
  </si>
  <si>
    <t>(n=44)</t>
  </si>
  <si>
    <t>(n=74)</t>
  </si>
  <si>
    <t>(n=90)</t>
  </si>
  <si>
    <t>(n=98)</t>
  </si>
  <si>
    <t>(n= 74)</t>
  </si>
  <si>
    <t>(n=27)</t>
  </si>
  <si>
    <t>(n=11)</t>
  </si>
  <si>
    <t>(n=19)</t>
  </si>
  <si>
    <t>(n=70)</t>
  </si>
  <si>
    <t>(n=23)</t>
  </si>
  <si>
    <t>(n=20)</t>
  </si>
  <si>
    <t>(n= 13)</t>
  </si>
  <si>
    <t>(n=48)</t>
  </si>
  <si>
    <t>(n=69)</t>
  </si>
  <si>
    <t>(n=14)</t>
  </si>
  <si>
    <t>(n=34)</t>
  </si>
  <si>
    <t>(n=21)</t>
  </si>
  <si>
    <t>(n=16)</t>
  </si>
  <si>
    <t>(n=55)</t>
  </si>
  <si>
    <t>(n=79)</t>
  </si>
  <si>
    <t>(n=18)</t>
  </si>
  <si>
    <t>(n=42)</t>
  </si>
  <si>
    <t>(n=29)</t>
  </si>
  <si>
    <t>(n=28)</t>
  </si>
  <si>
    <t>(n=10)</t>
  </si>
  <si>
    <t>(n=25)</t>
  </si>
  <si>
    <t>(n= 55)</t>
  </si>
  <si>
    <t>(n=22)</t>
  </si>
  <si>
    <t>(n=7)</t>
  </si>
  <si>
    <t>(n=8)</t>
  </si>
  <si>
    <t>(n=6)</t>
  </si>
  <si>
    <t>(n=15)</t>
  </si>
  <si>
    <t>(n=5)</t>
  </si>
  <si>
    <t>(n=12)</t>
  </si>
  <si>
    <t>(n= 53)</t>
  </si>
  <si>
    <t>(n=0)</t>
  </si>
  <si>
    <t>(n=2)</t>
  </si>
  <si>
    <t>(n=1)</t>
  </si>
  <si>
    <t>(n=3)</t>
  </si>
  <si>
    <t>(n=13)</t>
  </si>
  <si>
    <t>(n=4)</t>
  </si>
  <si>
    <t>(n= 2)</t>
  </si>
  <si>
    <t>(n=9)</t>
  </si>
  <si>
    <t>(n=83 )</t>
  </si>
  <si>
    <t>(n= 88)</t>
  </si>
  <si>
    <t>(n= 128)</t>
  </si>
  <si>
    <t>(n= 256)</t>
  </si>
  <si>
    <t>(n= 171)</t>
  </si>
  <si>
    <t>(n= 100)</t>
  </si>
  <si>
    <t>(n= 95)</t>
  </si>
  <si>
    <t>(n= 69)</t>
  </si>
  <si>
    <t>(n= 26)</t>
  </si>
  <si>
    <t>(n= 28)</t>
  </si>
  <si>
    <t>(n= 72)</t>
  </si>
  <si>
    <t>(n= 4)</t>
  </si>
  <si>
    <t>(n= 18)</t>
  </si>
  <si>
    <t>(n= 20)</t>
  </si>
  <si>
    <t>(n= 12)</t>
  </si>
  <si>
    <t>(n= 22)</t>
  </si>
  <si>
    <t>(n= 32)</t>
  </si>
  <si>
    <t>(n=17)</t>
  </si>
  <si>
    <t>(n=38)</t>
  </si>
  <si>
    <t>(n=47)</t>
  </si>
  <si>
    <t>(n=39)</t>
  </si>
  <si>
    <t>(n=83)</t>
  </si>
  <si>
    <t>(n=66)</t>
  </si>
  <si>
    <t>(n=61)</t>
  </si>
  <si>
    <t>(n=63)</t>
  </si>
  <si>
    <t>(n=6))</t>
  </si>
  <si>
    <t>n/a</t>
  </si>
  <si>
    <t xml:space="preserve">Notes:  (1) 2012 RNC and DNC receipts reflect contributions from presidential joint fundraising committees that are attributed to the RNC and DNC, but not included in reported total receipts. (2) The national party committees were prohibited from raising soft money by the Bipartisan Campaign Reform Act of 2002. </t>
  </si>
  <si>
    <t>b. The N for incumbents in "Incumbent was defeated" is greater than that of challengers because some races were incumbent v. incumbent races.</t>
  </si>
  <si>
    <t xml:space="preserve">Notes:  The table includes three different kinds of party support for candidates: direct contributions, coordinated expenditures and independent spending.  Direct contributions:  House candidates may receive a maximum of $20,000 in primary and general election combined from national and state party committees.  In 2012, Senate candidates could receive $43,100 from national party committees and another $10,000 from state parties. The National Party to Senate candidate amount is indexed for inflation. 
Coordinated expenditures:  For most House candidates, party committees may spend an inflation adjusted amount that in 2012 came to $45,600.  The limit is doubled (to $91,200 in 2012) for states with only one congressional district.  For Senate candidates, the limit goes up with a state's population as well as inflation.  In the smallest states, this was $91,200 in 2012.  In the largest states (California) it was $2.6 million.  The median states (Kentucky and Louisiana) had party coordinated spending limits of $305,000 and $315,400 respectively.   
Independent spending by the parties cannot be limited since the Supreme Court's decision in Colorado Republican Federal Campaign Committee v. Federal Election Commission 518 U.S. 604 (1996).  Despite this ruling, the parties did not do a great deal of independent spending between 1996 and 2002 because such spending has to be funded entirely with money raised under federal contribution limits.  The parties preferred to use "soft" money (no contribution limits) to help pay for communications that were designed to get around these restraints. After the Bipartisan Campaign Reform Act of 2002 prohibited national party soft money, the parties shifted more money into independent expenditures.  Unfortunately, it is not possible to know how much soft money was spent to help congressional candidates in the elections through 2002.  In 2012, party independent spending in House contests spread out to over 74 districts, with a maximum of $5.0 million spent in one district.  Senate independent spending focused on seventeen races, with $14.4 million spent in Virginia.
</t>
  </si>
  <si>
    <t>Number Political Action Committees Making Contribution to Candidates, 1976-2012</t>
  </si>
  <si>
    <t>Source: Campaign Finance Institute analysis of Federal Election Commission data.</t>
  </si>
  <si>
    <t>All Candidates</t>
  </si>
  <si>
    <r>
      <t>House Campaign Expenditures: Major Party</t>
    </r>
    <r>
      <rPr>
        <sz val="10"/>
        <rFont val="Arial"/>
        <family val="2"/>
      </rPr>
      <t xml:space="preserve"> General Election Candidates, 1974-2012 (full cycle, net dollars)</t>
    </r>
  </si>
  <si>
    <t>Campaign Funding Sources: House and Senate Major Party General Election Candidates, 1984-2012</t>
  </si>
  <si>
    <t>House Campaign Expenditures: Incumbents and Challengers, Major Party General Election Candidates by Election Outcome, 1974-2012 (full cycle, mean net dollars)</t>
  </si>
  <si>
    <t>House Campaign Expenditures: Open House Seats, Major Party General Election Candidates by Election Outcome, 1984-2012 (full cycle, mean net dollars)</t>
  </si>
  <si>
    <t>Senate Campaign Expenditures: Major Party General Election Candidates, 1974-2012 (full cycle, net dollars)</t>
  </si>
  <si>
    <t>Senate Campaign Expenditures: Incumbents and Challengers, Major Party General Election Candidates by Election Outcome, 1980-2012 (full cycle, mean net dollars)</t>
  </si>
  <si>
    <t>Senate Expenditures: Open Senate Seats, Major Party General Election Candidates, by Election Outcome, 1986-2012 (full cycle, mean net dollars)</t>
  </si>
  <si>
    <t>3-1</t>
  </si>
  <si>
    <t>3-2</t>
  </si>
  <si>
    <t>3-3</t>
  </si>
  <si>
    <t>3-4</t>
  </si>
  <si>
    <t>3-5</t>
  </si>
  <si>
    <t>3-6</t>
  </si>
  <si>
    <t>3-7</t>
  </si>
  <si>
    <t>3-8</t>
  </si>
  <si>
    <t>3-9</t>
  </si>
  <si>
    <t>3-10</t>
  </si>
  <si>
    <t>3-11</t>
  </si>
  <si>
    <t>3-12</t>
  </si>
  <si>
    <t>3-13</t>
  </si>
  <si>
    <t>3-14</t>
  </si>
  <si>
    <t>The Cost of Winning an Election, 1986-2012</t>
  </si>
  <si>
    <t>House Campaign Expenditures, 1980-2012</t>
  </si>
  <si>
    <t>Exp. of House Inc. and Challengers, by Election Outcome, 1980-2012</t>
  </si>
  <si>
    <t>Expenditures for Open House Seats, by Election Outcome, 1984-2012</t>
  </si>
  <si>
    <t>Senate Campaign Expenditures, 1980-2012</t>
  </si>
  <si>
    <t>Expenditures of Senate Incumbents and Challengers, by Election Outcome, 1980-2012</t>
  </si>
  <si>
    <t>Expenditures for Open Senate Seats, by Election Outcome, 1986-2012</t>
  </si>
  <si>
    <t>Campaign Funding Sources for House and Senate Candidates, 1984-2012</t>
  </si>
  <si>
    <t>Number of Registered Political Action Committees, 1974-2012</t>
  </si>
  <si>
    <t>PAC Contributions to Congressional Candidates 1978-2012</t>
  </si>
  <si>
    <t>Political Party Contributions, Coordinated and Independent Expenditures for Congressional Candidates, 1976-2012</t>
  </si>
  <si>
    <t>Hard and Soft Money Raised by National Party Committees, 1992-2012</t>
  </si>
  <si>
    <t xml:space="preserve"> Non-Party Independent Expenditures in House and Senate Elections, 1978-2012</t>
  </si>
  <si>
    <t>Table of Contents</t>
  </si>
  <si>
    <t>Political Party Contributions, Coordinated and Independent Expenditures for Congressional Candidates, 1976-2012 (in dollars)</t>
  </si>
  <si>
    <t>Chapter 3: Campaign Finance in Congressional Elections</t>
  </si>
  <si>
    <t>a. For 1976, the number of registered PACs is listed.</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</si>
</sst>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1" formatCode="_(* #,##0_);_(* \(#,##0\);_(* &quot;-&quot;_);_(@_)"/>
    <numFmt numFmtId="43" formatCode="_(* #,##0.00_);_(* \(#,##0.00\);_(* &quot;-&quot;??_);_(@_)"/>
    <numFmt numFmtId="164" formatCode="_(* #,##0_);_(* \(#,##0\);_(* &quot;-&quot;??_);_(@_)"/>
    <numFmt numFmtId="165" formatCode="0.0"/>
    <numFmt numFmtId="166" formatCode="#,##0.0"/>
  </numFmts>
  <fonts count="24" x14ac:knownFonts="1">
    <font>
      <sz val="10"/>
      <name val="Arial"/>
    </font>
    <font>
      <sz val="10"/>
      <name val="Arial"/>
      <family val="2"/>
    </font>
    <font>
      <sz val="10"/>
      <name val="Times New Roman"/>
      <family val="1"/>
    </font>
    <font>
      <i/>
      <sz val="10"/>
      <name val="Times New Roman"/>
      <family val="1"/>
    </font>
    <font>
      <b/>
      <sz val="10"/>
      <name val="Arial"/>
      <family val="2"/>
    </font>
    <font>
      <u/>
      <sz val="10"/>
      <color indexed="12"/>
      <name val="Arial"/>
      <family val="2"/>
    </font>
    <font>
      <sz val="10"/>
      <name val="Arial"/>
      <family val="2"/>
    </font>
    <font>
      <sz val="8"/>
      <name val="Arial"/>
      <family val="2"/>
    </font>
    <font>
      <sz val="10"/>
      <color indexed="8"/>
      <name val="Arial"/>
      <family val="2"/>
    </font>
    <font>
      <sz val="8"/>
      <name val="Arial"/>
      <family val="2"/>
    </font>
    <font>
      <b/>
      <sz val="8"/>
      <name val="Arial"/>
      <family val="2"/>
    </font>
    <font>
      <sz val="10"/>
      <name val="Arial"/>
      <family val="2"/>
    </font>
    <font>
      <sz val="11"/>
      <color indexed="8"/>
      <name val="Calibri"/>
      <family val="2"/>
    </font>
    <font>
      <i/>
      <sz val="10"/>
      <name val="Arial"/>
      <family val="2"/>
    </font>
    <font>
      <i/>
      <sz val="8"/>
      <name val="Arial"/>
      <family val="2"/>
    </font>
    <font>
      <vertAlign val="superscript"/>
      <sz val="8"/>
      <name val="Arial"/>
      <family val="2"/>
    </font>
    <font>
      <b/>
      <i/>
      <sz val="10"/>
      <name val="Arial"/>
      <family val="2"/>
    </font>
    <font>
      <vertAlign val="superscript"/>
      <sz val="10"/>
      <name val="Arial"/>
      <family val="2"/>
    </font>
    <font>
      <sz val="9"/>
      <name val="Arial"/>
      <family val="2"/>
    </font>
    <font>
      <b/>
      <vertAlign val="superscript"/>
      <sz val="8"/>
      <name val="Arial"/>
      <family val="2"/>
    </font>
    <font>
      <i/>
      <sz val="9"/>
      <name val="Arial"/>
      <family val="2"/>
    </font>
    <font>
      <i/>
      <sz val="9"/>
      <color indexed="8"/>
      <name val="Arial"/>
      <family val="2"/>
    </font>
    <font>
      <i/>
      <vertAlign val="superscript"/>
      <sz val="9"/>
      <name val="Arial"/>
      <family val="2"/>
    </font>
    <font>
      <sz val="11"/>
      <color theme="1"/>
      <name val="Calibri"/>
      <family val="2"/>
      <scheme val="minor"/>
    </font>
  </fonts>
  <fills count="2">
    <fill>
      <patternFill patternType="none"/>
    </fill>
    <fill>
      <patternFill patternType="gray125"/>
    </fill>
  </fills>
  <borders count="13">
    <border>
      <left/>
      <right/>
      <top/>
      <bottom/>
      <diagonal/>
    </border>
    <border>
      <left/>
      <right/>
      <top/>
      <bottom style="thin">
        <color indexed="64"/>
      </bottom>
      <diagonal/>
    </border>
    <border>
      <left/>
      <right/>
      <top/>
      <bottom style="medium">
        <color indexed="64"/>
      </bottom>
      <diagonal/>
    </border>
    <border>
      <left/>
      <right/>
      <top style="medium">
        <color indexed="64"/>
      </top>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s>
  <cellStyleXfs count="40">
    <xf numFmtId="0" fontId="0" fillId="0" borderId="0"/>
    <xf numFmtId="43" fontId="1" fillId="0" borderId="0" applyFont="0" applyFill="0" applyBorder="0" applyAlignment="0" applyProtection="0"/>
    <xf numFmtId="41" fontId="1" fillId="0" borderId="0" applyFont="0" applyFill="0" applyBorder="0" applyAlignment="0" applyProtection="0"/>
    <xf numFmtId="41" fontId="11" fillId="0" borderId="0" applyFont="0" applyFill="0" applyBorder="0" applyAlignment="0" applyProtection="0"/>
    <xf numFmtId="41" fontId="6"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2" fillId="0" borderId="0" applyFont="0" applyFill="0" applyBorder="0" applyAlignment="0" applyProtection="0"/>
    <xf numFmtId="43" fontId="23"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0" fontId="5" fillId="0" borderId="0" applyNumberFormat="0" applyFill="0" applyBorder="0" applyAlignment="0" applyProtection="0">
      <alignment vertical="top"/>
      <protection locked="0"/>
    </xf>
    <xf numFmtId="0" fontId="23" fillId="0" borderId="0"/>
    <xf numFmtId="0" fontId="11" fillId="0" borderId="0"/>
    <xf numFmtId="0" fontId="6" fillId="0" borderId="0"/>
    <xf numFmtId="0" fontId="23"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1" fillId="0" borderId="0"/>
    <xf numFmtId="9" fontId="1"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cellStyleXfs>
  <cellXfs count="363">
    <xf numFmtId="0" fontId="0" fillId="0" borderId="0" xfId="0"/>
    <xf numFmtId="0" fontId="2" fillId="0" borderId="0" xfId="0" applyFont="1"/>
    <xf numFmtId="0" fontId="2" fillId="0" borderId="0" xfId="0" applyFont="1" applyBorder="1"/>
    <xf numFmtId="0" fontId="6" fillId="0" borderId="0" xfId="0" applyFont="1"/>
    <xf numFmtId="0" fontId="6" fillId="0" borderId="0" xfId="0" applyFont="1" applyBorder="1" applyAlignment="1">
      <alignment horizontal="center"/>
    </xf>
    <xf numFmtId="0" fontId="3" fillId="0" borderId="0" xfId="0" applyFont="1" applyBorder="1" applyAlignment="1">
      <alignment horizontal="center" wrapText="1"/>
    </xf>
    <xf numFmtId="0" fontId="9" fillId="0" borderId="0" xfId="0" applyFont="1"/>
    <xf numFmtId="4" fontId="9" fillId="0" borderId="0" xfId="0" applyNumberFormat="1" applyFont="1"/>
    <xf numFmtId="0" fontId="10" fillId="0" borderId="0" xfId="0" applyFont="1"/>
    <xf numFmtId="3" fontId="10" fillId="0" borderId="0" xfId="0" applyNumberFormat="1" applyFont="1"/>
    <xf numFmtId="0" fontId="5" fillId="0" borderId="0" xfId="24" applyFont="1" applyAlignment="1" applyProtection="1"/>
    <xf numFmtId="0" fontId="6" fillId="0" borderId="0" xfId="0" applyFont="1" applyFill="1"/>
    <xf numFmtId="1" fontId="5" fillId="0" borderId="0" xfId="24" applyNumberFormat="1" applyFont="1" applyAlignment="1" applyProtection="1">
      <alignment horizontal="center"/>
    </xf>
    <xf numFmtId="0" fontId="4" fillId="0" borderId="0" xfId="0" applyFont="1" applyBorder="1" applyAlignment="1"/>
    <xf numFmtId="165" fontId="4" fillId="0" borderId="0" xfId="0" applyNumberFormat="1" applyFont="1" applyBorder="1" applyAlignment="1">
      <alignment horizontal="center"/>
    </xf>
    <xf numFmtId="1" fontId="6" fillId="0" borderId="0" xfId="0" applyNumberFormat="1" applyFont="1"/>
    <xf numFmtId="0" fontId="6" fillId="0" borderId="0" xfId="0" applyFont="1" applyAlignment="1">
      <alignment vertical="top"/>
    </xf>
    <xf numFmtId="0" fontId="6" fillId="0" borderId="0" xfId="0" applyFont="1" applyAlignment="1">
      <alignment wrapText="1"/>
    </xf>
    <xf numFmtId="0" fontId="6" fillId="0" borderId="1" xfId="0" applyFont="1" applyBorder="1" applyAlignment="1">
      <alignment horizontal="center"/>
    </xf>
    <xf numFmtId="0" fontId="6" fillId="0" borderId="0" xfId="0" applyFont="1" applyBorder="1" applyAlignment="1">
      <alignment horizontal="left"/>
    </xf>
    <xf numFmtId="3" fontId="7" fillId="0" borderId="0" xfId="0" applyNumberFormat="1" applyFont="1" applyBorder="1"/>
    <xf numFmtId="0" fontId="14" fillId="0" borderId="0" xfId="0" applyFont="1" applyBorder="1" applyAlignment="1">
      <alignment horizontal="center" wrapText="1"/>
    </xf>
    <xf numFmtId="3" fontId="7" fillId="0" borderId="0" xfId="0" applyNumberFormat="1" applyFont="1" applyBorder="1" applyAlignment="1">
      <alignment horizontal="right" wrapText="1"/>
    </xf>
    <xf numFmtId="3" fontId="7" fillId="0" borderId="0" xfId="0" applyNumberFormat="1" applyFont="1"/>
    <xf numFmtId="3" fontId="7" fillId="0" borderId="0" xfId="0" applyNumberFormat="1" applyFont="1" applyFill="1" applyBorder="1" applyAlignment="1">
      <alignment horizontal="right" wrapText="1"/>
    </xf>
    <xf numFmtId="0" fontId="15" fillId="0" borderId="0" xfId="0" applyFont="1" applyFill="1" applyBorder="1" applyAlignment="1">
      <alignment horizontal="right" wrapText="1"/>
    </xf>
    <xf numFmtId="3" fontId="7" fillId="0" borderId="0" xfId="0" applyNumberFormat="1" applyFont="1" applyFill="1" applyBorder="1"/>
    <xf numFmtId="3" fontId="7" fillId="0" borderId="0" xfId="0" applyNumberFormat="1" applyFont="1" applyBorder="1" applyAlignment="1">
      <alignment horizontal="right"/>
    </xf>
    <xf numFmtId="0" fontId="15" fillId="0" borderId="0" xfId="0" applyNumberFormat="1" applyFont="1" applyBorder="1" applyAlignment="1">
      <alignment horizontal="right"/>
    </xf>
    <xf numFmtId="0" fontId="6" fillId="0" borderId="0" xfId="0" applyFont="1" applyAlignment="1">
      <alignment horizontal="left"/>
    </xf>
    <xf numFmtId="3" fontId="7" fillId="0" borderId="0" xfId="2" applyNumberFormat="1" applyFont="1" applyBorder="1"/>
    <xf numFmtId="3" fontId="7" fillId="0" borderId="0" xfId="1" applyNumberFormat="1" applyFont="1" applyBorder="1"/>
    <xf numFmtId="0" fontId="6" fillId="0" borderId="1" xfId="0" applyFont="1" applyBorder="1" applyAlignment="1">
      <alignment horizontal="left"/>
    </xf>
    <xf numFmtId="3" fontId="7" fillId="0" borderId="1" xfId="0" applyNumberFormat="1" applyFont="1" applyBorder="1"/>
    <xf numFmtId="3" fontId="7" fillId="0" borderId="1" xfId="1" applyNumberFormat="1" applyFont="1" applyBorder="1" applyAlignment="1">
      <alignment horizontal="right"/>
    </xf>
    <xf numFmtId="0" fontId="4" fillId="0" borderId="0" xfId="0" applyFont="1"/>
    <xf numFmtId="0" fontId="13" fillId="0" borderId="0" xfId="0" applyFont="1" applyFill="1"/>
    <xf numFmtId="0" fontId="6" fillId="0" borderId="0" xfId="0" applyFont="1" applyAlignment="1">
      <alignment horizontal="right"/>
    </xf>
    <xf numFmtId="0" fontId="6" fillId="0" borderId="2" xfId="0" applyFont="1" applyBorder="1"/>
    <xf numFmtId="0" fontId="4" fillId="0" borderId="0" xfId="0" applyFont="1" applyFill="1"/>
    <xf numFmtId="3" fontId="6" fillId="0" borderId="0" xfId="0" applyNumberFormat="1" applyFont="1" applyFill="1"/>
    <xf numFmtId="3" fontId="6" fillId="0" borderId="0" xfId="0" applyNumberFormat="1" applyFont="1"/>
    <xf numFmtId="3" fontId="6" fillId="0" borderId="0" xfId="2" applyNumberFormat="1" applyFont="1" applyAlignment="1">
      <alignment horizontal="right"/>
    </xf>
    <xf numFmtId="41" fontId="6" fillId="0" borderId="0" xfId="2" applyFont="1" applyAlignment="1">
      <alignment horizontal="right"/>
    </xf>
    <xf numFmtId="3" fontId="6" fillId="0" borderId="0" xfId="0" applyNumberFormat="1" applyFont="1" applyAlignment="1">
      <alignment horizontal="right"/>
    </xf>
    <xf numFmtId="41" fontId="6" fillId="0" borderId="0" xfId="2" applyFont="1"/>
    <xf numFmtId="3" fontId="6" fillId="0" borderId="0" xfId="0" applyNumberFormat="1" applyFont="1" applyFill="1" applyAlignment="1">
      <alignment wrapText="1"/>
    </xf>
    <xf numFmtId="3" fontId="6" fillId="0" borderId="0" xfId="0" applyNumberFormat="1" applyFont="1" applyAlignment="1">
      <alignment wrapText="1"/>
    </xf>
    <xf numFmtId="0" fontId="6" fillId="0" borderId="1" xfId="0" applyFont="1" applyBorder="1"/>
    <xf numFmtId="0" fontId="6" fillId="0" borderId="1" xfId="0" applyFont="1" applyBorder="1" applyAlignment="1">
      <alignment horizontal="right"/>
    </xf>
    <xf numFmtId="0" fontId="13" fillId="0" borderId="0" xfId="0" applyFont="1" applyAlignment="1">
      <alignment wrapText="1"/>
    </xf>
    <xf numFmtId="0" fontId="17" fillId="0" borderId="0" xfId="0" applyFont="1"/>
    <xf numFmtId="0" fontId="7" fillId="0" borderId="0" xfId="0" applyFont="1"/>
    <xf numFmtId="16" fontId="6" fillId="0" borderId="0" xfId="0" applyNumberFormat="1" applyFont="1"/>
    <xf numFmtId="0" fontId="4" fillId="0" borderId="3" xfId="0" applyFont="1" applyBorder="1" applyAlignment="1">
      <alignment horizontal="center"/>
    </xf>
    <xf numFmtId="0" fontId="4" fillId="0" borderId="4" xfId="0" applyFont="1" applyBorder="1"/>
    <xf numFmtId="0" fontId="4" fillId="0" borderId="5" xfId="0" applyFont="1" applyBorder="1"/>
    <xf numFmtId="0" fontId="4" fillId="0" borderId="5" xfId="0" applyFont="1" applyBorder="1" applyAlignment="1">
      <alignment horizontal="center" wrapText="1"/>
    </xf>
    <xf numFmtId="0" fontId="4" fillId="0" borderId="1" xfId="0" applyFont="1" applyBorder="1" applyAlignment="1">
      <alignment horizontal="center" wrapText="1"/>
    </xf>
    <xf numFmtId="3" fontId="4" fillId="0" borderId="0" xfId="0" applyNumberFormat="1" applyFont="1" applyAlignment="1">
      <alignment horizontal="right"/>
    </xf>
    <xf numFmtId="0" fontId="6" fillId="0" borderId="0" xfId="0" applyFont="1" applyBorder="1"/>
    <xf numFmtId="1" fontId="13" fillId="0" borderId="0" xfId="0" applyNumberFormat="1" applyFont="1" applyBorder="1" applyAlignment="1">
      <alignment horizontal="center"/>
    </xf>
    <xf numFmtId="0" fontId="13" fillId="0" borderId="0" xfId="0" applyFont="1" applyBorder="1" applyAlignment="1">
      <alignment horizontal="center"/>
    </xf>
    <xf numFmtId="0" fontId="13" fillId="0" borderId="0" xfId="0" applyFont="1"/>
    <xf numFmtId="3" fontId="8" fillId="0" borderId="0" xfId="30" applyNumberFormat="1" applyFont="1" applyFill="1" applyBorder="1" applyAlignment="1">
      <alignment horizontal="right" wrapText="1"/>
    </xf>
    <xf numFmtId="49" fontId="17" fillId="0" borderId="0" xfId="2" applyNumberFormat="1" applyFont="1" applyAlignment="1">
      <alignment horizontal="right"/>
    </xf>
    <xf numFmtId="41" fontId="6" fillId="0" borderId="0" xfId="0" applyNumberFormat="1" applyFont="1" applyAlignment="1">
      <alignment horizontal="right"/>
    </xf>
    <xf numFmtId="3" fontId="6" fillId="0" borderId="0" xfId="0" applyNumberFormat="1" applyFont="1" applyFill="1" applyBorder="1" applyAlignment="1">
      <alignment horizontal="right"/>
    </xf>
    <xf numFmtId="3" fontId="4" fillId="0" borderId="0" xfId="0" applyNumberFormat="1" applyFont="1" applyFill="1" applyBorder="1" applyAlignment="1">
      <alignment horizontal="right"/>
    </xf>
    <xf numFmtId="0" fontId="4" fillId="0" borderId="0" xfId="0" applyFont="1" applyAlignment="1">
      <alignment horizontal="right"/>
    </xf>
    <xf numFmtId="3" fontId="8" fillId="0" borderId="0" xfId="29" applyNumberFormat="1" applyFont="1" applyFill="1" applyBorder="1" applyAlignment="1">
      <alignment horizontal="right" wrapText="1"/>
    </xf>
    <xf numFmtId="3" fontId="8" fillId="0" borderId="0" xfId="31" applyNumberFormat="1" applyFont="1" applyFill="1" applyBorder="1" applyAlignment="1">
      <alignment horizontal="right" wrapText="1"/>
    </xf>
    <xf numFmtId="3" fontId="15" fillId="0" borderId="0" xfId="0" applyNumberFormat="1" applyFont="1" applyAlignment="1">
      <alignment horizontal="right"/>
    </xf>
    <xf numFmtId="3" fontId="17" fillId="0" borderId="0" xfId="0" applyNumberFormat="1" applyFont="1" applyAlignment="1">
      <alignment horizontal="right"/>
    </xf>
    <xf numFmtId="3" fontId="13" fillId="0" borderId="0" xfId="0" applyNumberFormat="1" applyFont="1" applyFill="1" applyAlignment="1">
      <alignment horizontal="right"/>
    </xf>
    <xf numFmtId="3" fontId="14" fillId="0" borderId="0" xfId="0" applyNumberFormat="1" applyFont="1" applyAlignment="1">
      <alignment horizontal="right"/>
    </xf>
    <xf numFmtId="0" fontId="6" fillId="0" borderId="0" xfId="0" applyFont="1" applyAlignment="1"/>
    <xf numFmtId="0" fontId="4" fillId="0" borderId="4" xfId="0" applyFont="1" applyBorder="1" applyAlignment="1">
      <alignment horizontal="center"/>
    </xf>
    <xf numFmtId="1" fontId="4" fillId="0" borderId="4" xfId="0" applyNumberFormat="1" applyFont="1" applyBorder="1" applyAlignment="1">
      <alignment horizontal="center"/>
    </xf>
    <xf numFmtId="0" fontId="4" fillId="0" borderId="1" xfId="0" applyFont="1" applyBorder="1" applyAlignment="1">
      <alignment horizontal="center"/>
    </xf>
    <xf numFmtId="3" fontId="6" fillId="0" borderId="0" xfId="0" applyNumberFormat="1" applyFont="1" applyFill="1" applyAlignment="1">
      <alignment horizontal="right"/>
    </xf>
    <xf numFmtId="0" fontId="4" fillId="0" borderId="0" xfId="0" applyFont="1" applyAlignment="1">
      <alignment wrapText="1"/>
    </xf>
    <xf numFmtId="3" fontId="6" fillId="0" borderId="0" xfId="0" applyNumberFormat="1" applyFont="1" applyAlignment="1">
      <alignment horizontal="right" wrapText="1"/>
    </xf>
    <xf numFmtId="0" fontId="4" fillId="0" borderId="0" xfId="0" applyFont="1" applyBorder="1"/>
    <xf numFmtId="0" fontId="4" fillId="0" borderId="4" xfId="0" applyFont="1" applyFill="1" applyBorder="1" applyAlignment="1">
      <alignment horizontal="center"/>
    </xf>
    <xf numFmtId="0" fontId="6" fillId="0" borderId="0" xfId="0" applyFont="1" applyFill="1" applyAlignment="1">
      <alignment wrapText="1"/>
    </xf>
    <xf numFmtId="0" fontId="4" fillId="0" borderId="4" xfId="0" applyFont="1" applyBorder="1" applyAlignment="1">
      <alignment wrapText="1"/>
    </xf>
    <xf numFmtId="0" fontId="4" fillId="0" borderId="4" xfId="0" applyFont="1" applyBorder="1" applyAlignment="1">
      <alignment horizontal="center" wrapText="1"/>
    </xf>
    <xf numFmtId="0" fontId="4" fillId="0" borderId="0" xfId="0" applyFont="1" applyFill="1" applyAlignment="1">
      <alignment wrapText="1"/>
    </xf>
    <xf numFmtId="49" fontId="17" fillId="0" borderId="0" xfId="0" applyNumberFormat="1" applyFont="1" applyAlignment="1">
      <alignment wrapText="1"/>
    </xf>
    <xf numFmtId="3" fontId="6" fillId="0" borderId="0" xfId="0" applyNumberFormat="1" applyFont="1" applyFill="1" applyBorder="1" applyAlignment="1">
      <alignment wrapText="1"/>
    </xf>
    <xf numFmtId="3" fontId="8" fillId="0" borderId="0" xfId="33" applyNumberFormat="1" applyFont="1" applyFill="1" applyBorder="1" applyAlignment="1">
      <alignment horizontal="right" wrapText="1"/>
    </xf>
    <xf numFmtId="3" fontId="6" fillId="0" borderId="0" xfId="0" applyNumberFormat="1" applyFont="1" applyBorder="1" applyAlignment="1">
      <alignment horizontal="right"/>
    </xf>
    <xf numFmtId="41" fontId="6" fillId="0" borderId="0" xfId="2" applyNumberFormat="1" applyFont="1" applyAlignment="1">
      <alignment horizontal="right"/>
    </xf>
    <xf numFmtId="3" fontId="4" fillId="0" borderId="0" xfId="0" applyNumberFormat="1" applyFont="1" applyBorder="1" applyAlignment="1">
      <alignment horizontal="right"/>
    </xf>
    <xf numFmtId="3" fontId="8" fillId="0" borderId="0" xfId="32" applyNumberFormat="1" applyFont="1" applyFill="1" applyBorder="1" applyAlignment="1">
      <alignment horizontal="right" wrapText="1"/>
    </xf>
    <xf numFmtId="3" fontId="8" fillId="0" borderId="0" xfId="34" applyNumberFormat="1" applyFont="1" applyFill="1" applyBorder="1" applyAlignment="1">
      <alignment horizontal="right" wrapText="1"/>
    </xf>
    <xf numFmtId="0" fontId="13" fillId="0" borderId="6" xfId="0" applyFont="1" applyBorder="1" applyAlignment="1">
      <alignment vertical="top"/>
    </xf>
    <xf numFmtId="3" fontId="13" fillId="0" borderId="6" xfId="0" applyNumberFormat="1" applyFont="1" applyBorder="1" applyAlignment="1">
      <alignment horizontal="right" vertical="top"/>
    </xf>
    <xf numFmtId="0" fontId="13" fillId="0" borderId="6" xfId="0" applyFont="1" applyBorder="1" applyAlignment="1">
      <alignment horizontal="right" vertical="top"/>
    </xf>
    <xf numFmtId="0" fontId="6" fillId="0" borderId="6" xfId="0" applyFont="1" applyBorder="1" applyAlignment="1">
      <alignment vertical="top"/>
    </xf>
    <xf numFmtId="0" fontId="13" fillId="0" borderId="6" xfId="0" applyFont="1" applyBorder="1" applyAlignment="1">
      <alignment vertical="top" wrapText="1"/>
    </xf>
    <xf numFmtId="0" fontId="13" fillId="0" borderId="0" xfId="0" applyFont="1" applyBorder="1" applyAlignment="1">
      <alignment vertical="top" wrapText="1"/>
    </xf>
    <xf numFmtId="0" fontId="6" fillId="0" borderId="0" xfId="0" applyFont="1" applyBorder="1" applyAlignment="1">
      <alignment horizontal="right"/>
    </xf>
    <xf numFmtId="41" fontId="6" fillId="0" borderId="0" xfId="2" applyFont="1" applyBorder="1" applyAlignment="1">
      <alignment horizontal="right"/>
    </xf>
    <xf numFmtId="0" fontId="17" fillId="0" borderId="0" xfId="0" applyFont="1" applyFill="1"/>
    <xf numFmtId="0" fontId="6" fillId="0" borderId="0" xfId="0" applyFont="1" applyBorder="1" applyAlignment="1"/>
    <xf numFmtId="165" fontId="6" fillId="0" borderId="0" xfId="0" applyNumberFormat="1" applyFont="1" applyAlignment="1">
      <alignment horizontal="center"/>
    </xf>
    <xf numFmtId="1" fontId="6" fillId="0" borderId="0" xfId="0" applyNumberFormat="1" applyFont="1" applyAlignment="1">
      <alignment horizontal="center"/>
    </xf>
    <xf numFmtId="1" fontId="4" fillId="0" borderId="1" xfId="0" applyNumberFormat="1" applyFont="1" applyBorder="1" applyAlignment="1">
      <alignment horizontal="center" wrapText="1"/>
    </xf>
    <xf numFmtId="1" fontId="4" fillId="0" borderId="0" xfId="0" applyNumberFormat="1" applyFont="1" applyBorder="1" applyAlignment="1">
      <alignment horizontal="center" wrapText="1"/>
    </xf>
    <xf numFmtId="0" fontId="18" fillId="0" borderId="0" xfId="26" applyFont="1" applyFill="1" applyAlignment="1">
      <alignment horizontal="right"/>
    </xf>
    <xf numFmtId="165" fontId="6" fillId="0" borderId="0" xfId="0" applyNumberFormat="1" applyFont="1" applyFill="1" applyAlignment="1">
      <alignment horizontal="center"/>
    </xf>
    <xf numFmtId="1" fontId="6" fillId="0" borderId="0" xfId="0" applyNumberFormat="1" applyFont="1" applyFill="1" applyAlignment="1">
      <alignment horizontal="center"/>
    </xf>
    <xf numFmtId="0" fontId="18" fillId="0" borderId="0" xfId="26" applyFont="1" applyFill="1"/>
    <xf numFmtId="0" fontId="6" fillId="0" borderId="0" xfId="0" applyFont="1" applyFill="1" applyBorder="1"/>
    <xf numFmtId="1" fontId="6" fillId="0" borderId="0" xfId="0" applyNumberFormat="1" applyFont="1" applyFill="1" applyBorder="1" applyAlignment="1">
      <alignment horizontal="center"/>
    </xf>
    <xf numFmtId="165" fontId="6" fillId="0" borderId="0" xfId="0" applyNumberFormat="1" applyFont="1" applyFill="1" applyBorder="1" applyAlignment="1">
      <alignment horizontal="center"/>
    </xf>
    <xf numFmtId="1" fontId="6" fillId="0" borderId="0" xfId="0" applyNumberFormat="1" applyFont="1" applyBorder="1" applyAlignment="1">
      <alignment horizontal="center"/>
    </xf>
    <xf numFmtId="165" fontId="6" fillId="0" borderId="1" xfId="0" applyNumberFormat="1" applyFont="1" applyBorder="1" applyAlignment="1">
      <alignment horizontal="center"/>
    </xf>
    <xf numFmtId="1" fontId="6" fillId="0" borderId="1" xfId="0" applyNumberFormat="1" applyFont="1" applyBorder="1" applyAlignment="1">
      <alignment horizontal="center"/>
    </xf>
    <xf numFmtId="0" fontId="4" fillId="0" borderId="4" xfId="0" applyFont="1" applyBorder="1" applyAlignment="1">
      <alignment horizontal="right"/>
    </xf>
    <xf numFmtId="49" fontId="19" fillId="0" borderId="0" xfId="0" applyNumberFormat="1" applyFont="1"/>
    <xf numFmtId="164" fontId="6" fillId="0" borderId="0" xfId="1" applyNumberFormat="1" applyFont="1"/>
    <xf numFmtId="164" fontId="6" fillId="0" borderId="0" xfId="1" applyNumberFormat="1" applyFont="1" applyBorder="1"/>
    <xf numFmtId="164" fontId="6" fillId="0" borderId="0" xfId="1" applyNumberFormat="1" applyFont="1" applyFill="1" applyBorder="1"/>
    <xf numFmtId="0" fontId="6" fillId="0" borderId="0" xfId="0" applyFont="1" applyAlignment="1">
      <alignment horizontal="center"/>
    </xf>
    <xf numFmtId="164" fontId="6" fillId="0" borderId="1" xfId="1" applyNumberFormat="1" applyFont="1" applyBorder="1"/>
    <xf numFmtId="0" fontId="4" fillId="0" borderId="4" xfId="0" applyFont="1" applyBorder="1" applyAlignment="1">
      <alignment horizontal="left"/>
    </xf>
    <xf numFmtId="165" fontId="6" fillId="0" borderId="0" xfId="0" applyNumberFormat="1" applyFont="1"/>
    <xf numFmtId="166" fontId="6" fillId="0" borderId="0" xfId="0" applyNumberFormat="1" applyFont="1" applyFill="1"/>
    <xf numFmtId="165" fontId="6" fillId="0" borderId="1" xfId="0" applyNumberFormat="1" applyFont="1" applyBorder="1"/>
    <xf numFmtId="0" fontId="6" fillId="0" borderId="7" xfId="0" applyFont="1" applyBorder="1" applyAlignment="1">
      <alignment horizontal="center"/>
    </xf>
    <xf numFmtId="0" fontId="6" fillId="0" borderId="0" xfId="0" applyFont="1" applyBorder="1" applyAlignment="1">
      <alignment horizontal="center" wrapText="1"/>
    </xf>
    <xf numFmtId="0" fontId="6" fillId="0" borderId="8" xfId="0" applyFont="1" applyBorder="1" applyAlignment="1">
      <alignment horizontal="center"/>
    </xf>
    <xf numFmtId="1" fontId="6" fillId="0" borderId="0" xfId="37" applyNumberFormat="1" applyFont="1" applyFill="1" applyBorder="1" applyAlignment="1">
      <alignment horizontal="center"/>
    </xf>
    <xf numFmtId="165" fontId="6" fillId="0" borderId="0" xfId="0" applyNumberFormat="1" applyFont="1" applyBorder="1" applyAlignment="1">
      <alignment horizontal="center"/>
    </xf>
    <xf numFmtId="1" fontId="6" fillId="0" borderId="8" xfId="0" applyNumberFormat="1" applyFont="1" applyBorder="1" applyAlignment="1">
      <alignment horizontal="center"/>
    </xf>
    <xf numFmtId="37" fontId="6" fillId="0" borderId="0" xfId="1" applyNumberFormat="1" applyFont="1" applyFill="1" applyBorder="1" applyAlignment="1">
      <alignment horizontal="center"/>
    </xf>
    <xf numFmtId="165" fontId="6" fillId="0" borderId="0" xfId="0" applyNumberFormat="1" applyFont="1" applyBorder="1" applyAlignment="1">
      <alignment horizontal="center" wrapText="1"/>
    </xf>
    <xf numFmtId="165" fontId="6" fillId="0" borderId="0" xfId="0" applyNumberFormat="1" applyFont="1" applyFill="1" applyBorder="1" applyAlignment="1">
      <alignment horizontal="center" wrapText="1"/>
    </xf>
    <xf numFmtId="165" fontId="6" fillId="0" borderId="0" xfId="0" applyNumberFormat="1" applyFont="1" applyFill="1" applyBorder="1"/>
    <xf numFmtId="1" fontId="6" fillId="0" borderId="0" xfId="0" applyNumberFormat="1" applyFont="1" applyFill="1"/>
    <xf numFmtId="165" fontId="6" fillId="0" borderId="9" xfId="0" applyNumberFormat="1" applyFont="1" applyBorder="1" applyAlignment="1">
      <alignment horizontal="center" wrapText="1"/>
    </xf>
    <xf numFmtId="9" fontId="6" fillId="0" borderId="0" xfId="37" applyFont="1" applyBorder="1" applyAlignment="1">
      <alignment horizontal="center"/>
    </xf>
    <xf numFmtId="2" fontId="6" fillId="0" borderId="0" xfId="0" applyNumberFormat="1" applyFont="1" applyBorder="1" applyAlignment="1">
      <alignment horizontal="center"/>
    </xf>
    <xf numFmtId="1" fontId="6" fillId="0" borderId="0" xfId="37" applyNumberFormat="1" applyFont="1" applyBorder="1" applyAlignment="1">
      <alignment horizontal="center"/>
    </xf>
    <xf numFmtId="0" fontId="6" fillId="0" borderId="0" xfId="37" applyNumberFormat="1" applyFont="1" applyBorder="1" applyAlignment="1">
      <alignment horizontal="center"/>
    </xf>
    <xf numFmtId="49" fontId="6" fillId="0" borderId="0" xfId="1" applyNumberFormat="1" applyFont="1" applyBorder="1" applyAlignment="1">
      <alignment horizontal="center"/>
    </xf>
    <xf numFmtId="2" fontId="6" fillId="0" borderId="0" xfId="37" applyNumberFormat="1" applyFont="1" applyBorder="1" applyAlignment="1">
      <alignment horizontal="center"/>
    </xf>
    <xf numFmtId="43" fontId="6" fillId="0" borderId="0" xfId="1" applyFont="1" applyAlignment="1">
      <alignment horizontal="center"/>
    </xf>
    <xf numFmtId="165" fontId="6" fillId="0" borderId="9" xfId="0" applyNumberFormat="1" applyFont="1" applyBorder="1" applyAlignment="1">
      <alignment horizontal="center"/>
    </xf>
    <xf numFmtId="0" fontId="6" fillId="0" borderId="0" xfId="0" applyFont="1" applyFill="1" applyAlignment="1">
      <alignment horizontal="center"/>
    </xf>
    <xf numFmtId="0" fontId="6" fillId="0" borderId="0" xfId="0" applyFont="1" applyFill="1" applyBorder="1" applyAlignment="1">
      <alignment horizontal="center"/>
    </xf>
    <xf numFmtId="165" fontId="6" fillId="0" borderId="9" xfId="0" applyNumberFormat="1" applyFont="1" applyFill="1" applyBorder="1" applyAlignment="1">
      <alignment horizontal="center"/>
    </xf>
    <xf numFmtId="1" fontId="6" fillId="0" borderId="8" xfId="0" applyNumberFormat="1" applyFont="1" applyFill="1" applyBorder="1" applyAlignment="1">
      <alignment horizontal="center"/>
    </xf>
    <xf numFmtId="165" fontId="6" fillId="0" borderId="10" xfId="0" applyNumberFormat="1" applyFont="1" applyBorder="1" applyAlignment="1">
      <alignment horizontal="center"/>
    </xf>
    <xf numFmtId="0" fontId="6" fillId="0" borderId="1" xfId="0" applyFont="1" applyFill="1" applyBorder="1"/>
    <xf numFmtId="0" fontId="4" fillId="0" borderId="3" xfId="0" applyFont="1" applyBorder="1"/>
    <xf numFmtId="0" fontId="4" fillId="0" borderId="1" xfId="0" applyFont="1" applyBorder="1"/>
    <xf numFmtId="0" fontId="4" fillId="0" borderId="7" xfId="0" applyFont="1" applyBorder="1" applyAlignment="1">
      <alignment horizontal="center"/>
    </xf>
    <xf numFmtId="0" fontId="4" fillId="0" borderId="0" xfId="0" applyFont="1" applyBorder="1" applyAlignment="1">
      <alignment horizontal="center"/>
    </xf>
    <xf numFmtId="0" fontId="16" fillId="0" borderId="0" xfId="0" applyFont="1" applyBorder="1" applyAlignment="1">
      <alignment horizontal="center"/>
    </xf>
    <xf numFmtId="41" fontId="6" fillId="0" borderId="0" xfId="2" applyFont="1" applyFill="1"/>
    <xf numFmtId="41" fontId="6" fillId="0" borderId="0" xfId="2" applyFont="1" applyFill="1" applyBorder="1"/>
    <xf numFmtId="164" fontId="8" fillId="0" borderId="0" xfId="15" applyNumberFormat="1" applyFont="1" applyFill="1" applyBorder="1" applyAlignment="1">
      <alignment horizontal="right" wrapText="1"/>
    </xf>
    <xf numFmtId="41" fontId="6" fillId="0" borderId="0" xfId="2" applyFont="1" applyBorder="1"/>
    <xf numFmtId="41" fontId="6" fillId="0" borderId="0" xfId="2" applyFont="1" applyAlignment="1">
      <alignment horizontal="left"/>
    </xf>
    <xf numFmtId="41" fontId="6" fillId="0" borderId="1" xfId="2" applyFont="1" applyBorder="1"/>
    <xf numFmtId="0" fontId="6" fillId="0" borderId="6" xfId="0" applyFont="1" applyBorder="1"/>
    <xf numFmtId="0" fontId="4" fillId="0" borderId="5" xfId="0" applyFont="1" applyBorder="1" applyAlignment="1">
      <alignment horizontal="center"/>
    </xf>
    <xf numFmtId="0" fontId="4" fillId="0" borderId="6" xfId="0" applyFont="1" applyBorder="1" applyAlignment="1">
      <alignment horizontal="center"/>
    </xf>
    <xf numFmtId="2" fontId="6" fillId="0" borderId="0" xfId="0" applyNumberFormat="1" applyFont="1"/>
    <xf numFmtId="2" fontId="4" fillId="0" borderId="0" xfId="0" applyNumberFormat="1" applyFont="1"/>
    <xf numFmtId="2" fontId="5" fillId="0" borderId="0" xfId="24" applyNumberFormat="1" applyFont="1" applyAlignment="1" applyProtection="1"/>
    <xf numFmtId="2" fontId="6" fillId="0" borderId="0" xfId="0" applyNumberFormat="1" applyFont="1" applyBorder="1"/>
    <xf numFmtId="2" fontId="6" fillId="0" borderId="1" xfId="0" applyNumberFormat="1" applyFont="1" applyBorder="1"/>
    <xf numFmtId="166" fontId="6" fillId="0" borderId="0" xfId="0" applyNumberFormat="1" applyFont="1"/>
    <xf numFmtId="165" fontId="6" fillId="0" borderId="0" xfId="0" applyNumberFormat="1" applyFont="1" applyBorder="1"/>
    <xf numFmtId="165" fontId="6" fillId="0" borderId="0" xfId="2" applyNumberFormat="1" applyFont="1"/>
    <xf numFmtId="165" fontId="4" fillId="0" borderId="0" xfId="0" applyNumberFormat="1" applyFont="1"/>
    <xf numFmtId="166" fontId="4" fillId="0" borderId="0" xfId="0" applyNumberFormat="1" applyFont="1"/>
    <xf numFmtId="166" fontId="6" fillId="0" borderId="0" xfId="0" applyNumberFormat="1" applyFont="1" applyBorder="1"/>
    <xf numFmtId="165" fontId="6" fillId="0" borderId="0" xfId="2" applyNumberFormat="1" applyFont="1" applyBorder="1"/>
    <xf numFmtId="165" fontId="6" fillId="0" borderId="1" xfId="2" applyNumberFormat="1" applyFont="1" applyBorder="1"/>
    <xf numFmtId="2" fontId="4" fillId="0" borderId="3" xfId="0" applyNumberFormat="1" applyFont="1" applyBorder="1"/>
    <xf numFmtId="1" fontId="16" fillId="0" borderId="3" xfId="0" applyNumberFormat="1" applyFont="1" applyBorder="1" applyAlignment="1">
      <alignment horizontal="center"/>
    </xf>
    <xf numFmtId="1" fontId="4" fillId="0" borderId="3" xfId="0" applyNumberFormat="1" applyFont="1" applyBorder="1"/>
    <xf numFmtId="2" fontId="4" fillId="0" borderId="0" xfId="0" applyNumberFormat="1" applyFont="1" applyBorder="1"/>
    <xf numFmtId="2" fontId="4" fillId="0" borderId="1" xfId="0" applyNumberFormat="1" applyFont="1" applyBorder="1"/>
    <xf numFmtId="2" fontId="16" fillId="0" borderId="1" xfId="0" applyNumberFormat="1" applyFont="1" applyBorder="1" applyAlignment="1">
      <alignment horizontal="center"/>
    </xf>
    <xf numFmtId="2" fontId="16" fillId="0" borderId="0" xfId="0" applyNumberFormat="1" applyFont="1" applyBorder="1" applyAlignment="1">
      <alignment horizontal="center"/>
    </xf>
    <xf numFmtId="0" fontId="6" fillId="0" borderId="0" xfId="36" applyFont="1"/>
    <xf numFmtId="0" fontId="6" fillId="0" borderId="4" xfId="36" applyFont="1" applyBorder="1"/>
    <xf numFmtId="0" fontId="4" fillId="0" borderId="4" xfId="36" applyFont="1" applyBorder="1" applyAlignment="1">
      <alignment horizontal="center" wrapText="1"/>
    </xf>
    <xf numFmtId="0" fontId="4" fillId="0" borderId="4" xfId="36" applyFont="1" applyBorder="1" applyAlignment="1">
      <alignment horizontal="center"/>
    </xf>
    <xf numFmtId="0" fontId="6" fillId="0" borderId="0" xfId="35" applyFont="1" applyFill="1" applyAlignment="1">
      <alignment horizontal="left"/>
    </xf>
    <xf numFmtId="0" fontId="13" fillId="0" borderId="0" xfId="35" applyFont="1" applyBorder="1" applyAlignment="1">
      <alignment horizontal="center" wrapText="1"/>
    </xf>
    <xf numFmtId="0" fontId="13" fillId="0" borderId="0" xfId="35" applyFont="1" applyBorder="1" applyAlignment="1">
      <alignment horizontal="center"/>
    </xf>
    <xf numFmtId="3" fontId="6" fillId="0" borderId="0" xfId="35" applyNumberFormat="1" applyFont="1" applyFill="1" applyBorder="1"/>
    <xf numFmtId="0" fontId="6" fillId="0" borderId="0" xfId="36" applyFont="1" applyFill="1" applyAlignment="1">
      <alignment horizontal="left"/>
    </xf>
    <xf numFmtId="0" fontId="6" fillId="0" borderId="0" xfId="36" applyFont="1" applyFill="1"/>
    <xf numFmtId="3" fontId="6" fillId="0" borderId="0" xfId="35" applyNumberFormat="1" applyFont="1" applyBorder="1" applyAlignment="1">
      <alignment horizontal="right" wrapText="1"/>
    </xf>
    <xf numFmtId="3" fontId="6" fillId="0" borderId="0" xfId="35" applyNumberFormat="1" applyFont="1" applyBorder="1" applyAlignment="1">
      <alignment horizontal="right"/>
    </xf>
    <xf numFmtId="3" fontId="6" fillId="0" borderId="0" xfId="36" applyNumberFormat="1" applyFont="1" applyFill="1" applyBorder="1"/>
    <xf numFmtId="3" fontId="6" fillId="0" borderId="0" xfId="35" applyNumberFormat="1" applyFont="1"/>
    <xf numFmtId="0" fontId="6" fillId="0" borderId="0" xfId="36" applyFont="1" applyAlignment="1">
      <alignment horizontal="left"/>
    </xf>
    <xf numFmtId="0" fontId="6" fillId="0" borderId="1" xfId="36" applyFont="1" applyBorder="1" applyAlignment="1">
      <alignment horizontal="left"/>
    </xf>
    <xf numFmtId="0" fontId="13" fillId="0" borderId="0" xfId="36" applyFont="1" applyBorder="1" applyAlignment="1">
      <alignment horizontal="center" wrapText="1"/>
    </xf>
    <xf numFmtId="0" fontId="13" fillId="0" borderId="0" xfId="36" applyFont="1" applyBorder="1" applyAlignment="1">
      <alignment horizontal="center"/>
    </xf>
    <xf numFmtId="0" fontId="6" fillId="0" borderId="0" xfId="36" applyFont="1" applyBorder="1" applyAlignment="1">
      <alignment horizontal="left"/>
    </xf>
    <xf numFmtId="0" fontId="4" fillId="0" borderId="0" xfId="27" applyFont="1"/>
    <xf numFmtId="0" fontId="6" fillId="0" borderId="0" xfId="27" applyFont="1"/>
    <xf numFmtId="0" fontId="6" fillId="0" borderId="0" xfId="27" applyFont="1" applyAlignment="1">
      <alignment horizontal="right"/>
    </xf>
    <xf numFmtId="0" fontId="6" fillId="0" borderId="2" xfId="27" applyFont="1" applyBorder="1"/>
    <xf numFmtId="0" fontId="4" fillId="0" borderId="0" xfId="27" applyFont="1" applyFill="1"/>
    <xf numFmtId="3" fontId="6" fillId="0" borderId="0" xfId="4" applyNumberFormat="1" applyFont="1" applyAlignment="1">
      <alignment horizontal="right"/>
    </xf>
    <xf numFmtId="41" fontId="6" fillId="0" borderId="0" xfId="4" applyFont="1" applyAlignment="1">
      <alignment horizontal="right"/>
    </xf>
    <xf numFmtId="3" fontId="6" fillId="0" borderId="0" xfId="27" applyNumberFormat="1" applyFont="1" applyAlignment="1">
      <alignment horizontal="right"/>
    </xf>
    <xf numFmtId="41" fontId="6" fillId="0" borderId="0" xfId="4" applyFont="1"/>
    <xf numFmtId="0" fontId="6" fillId="0" borderId="0" xfId="27" applyFont="1" applyAlignment="1">
      <alignment wrapText="1"/>
    </xf>
    <xf numFmtId="0" fontId="13" fillId="0" borderId="0" xfId="27" applyFont="1" applyAlignment="1">
      <alignment wrapText="1"/>
    </xf>
    <xf numFmtId="0" fontId="13" fillId="0" borderId="0" xfId="27" applyFont="1" applyFill="1" applyAlignment="1">
      <alignment wrapText="1"/>
    </xf>
    <xf numFmtId="0" fontId="0" fillId="0" borderId="0" xfId="0" applyAlignment="1">
      <alignment wrapText="1"/>
    </xf>
    <xf numFmtId="164" fontId="7" fillId="0" borderId="0" xfId="1" applyNumberFormat="1" applyFont="1"/>
    <xf numFmtId="164" fontId="7" fillId="0" borderId="0" xfId="1" applyNumberFormat="1" applyFont="1" applyBorder="1"/>
    <xf numFmtId="164" fontId="7" fillId="0" borderId="0" xfId="1" applyNumberFormat="1" applyFont="1" applyFill="1" applyBorder="1"/>
    <xf numFmtId="164" fontId="7" fillId="0" borderId="1" xfId="1" applyNumberFormat="1" applyFont="1" applyBorder="1"/>
    <xf numFmtId="0" fontId="6" fillId="0" borderId="0" xfId="0" applyFont="1" applyFill="1" applyAlignment="1"/>
    <xf numFmtId="0" fontId="14" fillId="0" borderId="0" xfId="27" applyFont="1"/>
    <xf numFmtId="0" fontId="14" fillId="0" borderId="0" xfId="27" applyFont="1" applyFill="1" applyAlignment="1">
      <alignment horizontal="right"/>
    </xf>
    <xf numFmtId="0" fontId="14" fillId="0" borderId="0" xfId="27" applyFont="1" applyAlignment="1">
      <alignment horizontal="right"/>
    </xf>
    <xf numFmtId="41" fontId="14" fillId="0" borderId="0" xfId="4" applyFont="1" applyAlignment="1">
      <alignment horizontal="right"/>
    </xf>
    <xf numFmtId="0" fontId="14" fillId="0" borderId="1" xfId="27" applyFont="1" applyBorder="1"/>
    <xf numFmtId="0" fontId="14" fillId="0" borderId="1" xfId="27" applyFont="1" applyFill="1" applyBorder="1" applyAlignment="1">
      <alignment horizontal="right"/>
    </xf>
    <xf numFmtId="0" fontId="14" fillId="0" borderId="1" xfId="27" applyFont="1" applyBorder="1" applyAlignment="1">
      <alignment horizontal="right"/>
    </xf>
    <xf numFmtId="41" fontId="14" fillId="0" borderId="1" xfId="4" applyFont="1" applyBorder="1" applyAlignment="1">
      <alignment horizontal="right"/>
    </xf>
    <xf numFmtId="0" fontId="20" fillId="0" borderId="0" xfId="0" applyFont="1"/>
    <xf numFmtId="0" fontId="20" fillId="0" borderId="0" xfId="0" applyFont="1" applyAlignment="1">
      <alignment horizontal="right"/>
    </xf>
    <xf numFmtId="3" fontId="20" fillId="0" borderId="0" xfId="0" applyNumberFormat="1" applyFont="1" applyFill="1" applyBorder="1" applyAlignment="1">
      <alignment horizontal="right"/>
    </xf>
    <xf numFmtId="41" fontId="20" fillId="0" borderId="0" xfId="2" applyFont="1" applyAlignment="1">
      <alignment horizontal="right"/>
    </xf>
    <xf numFmtId="3" fontId="21" fillId="0" borderId="0" xfId="30" applyNumberFormat="1" applyFont="1" applyFill="1" applyBorder="1" applyAlignment="1">
      <alignment horizontal="right" wrapText="1"/>
    </xf>
    <xf numFmtId="41" fontId="20" fillId="0" borderId="0" xfId="0" applyNumberFormat="1" applyFont="1" applyAlignment="1">
      <alignment horizontal="right"/>
    </xf>
    <xf numFmtId="3" fontId="21" fillId="0" borderId="0" xfId="29" applyNumberFormat="1" applyFont="1" applyFill="1" applyBorder="1" applyAlignment="1">
      <alignment horizontal="right" wrapText="1"/>
    </xf>
    <xf numFmtId="49" fontId="22" fillId="0" borderId="0" xfId="2" applyNumberFormat="1" applyFont="1" applyAlignment="1">
      <alignment horizontal="right"/>
    </xf>
    <xf numFmtId="0" fontId="20" fillId="0" borderId="1" xfId="0" applyFont="1" applyBorder="1"/>
    <xf numFmtId="0" fontId="20" fillId="0" borderId="1" xfId="0" applyFont="1" applyBorder="1" applyAlignment="1">
      <alignment horizontal="right"/>
    </xf>
    <xf numFmtId="3" fontId="20" fillId="0" borderId="1" xfId="0" applyNumberFormat="1" applyFont="1" applyFill="1" applyBorder="1" applyAlignment="1">
      <alignment horizontal="right"/>
    </xf>
    <xf numFmtId="41" fontId="20" fillId="0" borderId="1" xfId="2" applyFont="1" applyBorder="1" applyAlignment="1">
      <alignment horizontal="right"/>
    </xf>
    <xf numFmtId="41" fontId="20" fillId="0" borderId="1" xfId="0" applyNumberFormat="1" applyFont="1" applyBorder="1" applyAlignment="1">
      <alignment horizontal="right"/>
    </xf>
    <xf numFmtId="0" fontId="4" fillId="0" borderId="4" xfId="0" applyFont="1" applyFill="1" applyBorder="1"/>
    <xf numFmtId="0" fontId="20" fillId="0" borderId="0" xfId="0" applyFont="1" applyFill="1" applyAlignment="1">
      <alignment horizontal="right"/>
    </xf>
    <xf numFmtId="0" fontId="20" fillId="0" borderId="1" xfId="0" applyFont="1" applyFill="1" applyBorder="1" applyAlignment="1">
      <alignment horizontal="right"/>
    </xf>
    <xf numFmtId="3" fontId="13" fillId="0" borderId="0" xfId="0" applyNumberFormat="1" applyFont="1" applyFill="1"/>
    <xf numFmtId="3" fontId="20" fillId="0" borderId="0" xfId="0" applyNumberFormat="1" applyFont="1" applyFill="1" applyAlignment="1">
      <alignment horizontal="right"/>
    </xf>
    <xf numFmtId="0" fontId="20" fillId="0" borderId="0" xfId="0" applyFont="1" applyAlignment="1">
      <alignment wrapText="1"/>
    </xf>
    <xf numFmtId="41" fontId="20" fillId="0" borderId="0" xfId="2" applyFont="1" applyFill="1" applyAlignment="1">
      <alignment horizontal="right"/>
    </xf>
    <xf numFmtId="41" fontId="20" fillId="0" borderId="0" xfId="2" applyFont="1" applyFill="1" applyBorder="1" applyAlignment="1">
      <alignment horizontal="right"/>
    </xf>
    <xf numFmtId="0" fontId="20" fillId="0" borderId="1" xfId="0" applyFont="1" applyBorder="1" applyAlignment="1">
      <alignment wrapText="1"/>
    </xf>
    <xf numFmtId="41" fontId="20" fillId="0" borderId="1" xfId="2" applyFont="1" applyFill="1" applyBorder="1" applyAlignment="1">
      <alignment horizontal="right"/>
    </xf>
    <xf numFmtId="0" fontId="6" fillId="0" borderId="0" xfId="0" applyFont="1" applyFill="1" applyAlignment="1">
      <alignment horizontal="left"/>
    </xf>
    <xf numFmtId="3" fontId="20" fillId="0" borderId="0" xfId="0" applyNumberFormat="1" applyFont="1" applyBorder="1" applyAlignment="1">
      <alignment horizontal="right"/>
    </xf>
    <xf numFmtId="3" fontId="21" fillId="0" borderId="0" xfId="33" applyNumberFormat="1" applyFont="1" applyFill="1" applyBorder="1" applyAlignment="1">
      <alignment horizontal="right" wrapText="1"/>
    </xf>
    <xf numFmtId="41" fontId="20" fillId="0" borderId="0" xfId="2" applyNumberFormat="1" applyFont="1" applyAlignment="1">
      <alignment horizontal="right"/>
    </xf>
    <xf numFmtId="3" fontId="21" fillId="0" borderId="0" xfId="32" applyNumberFormat="1" applyFont="1" applyFill="1" applyBorder="1" applyAlignment="1">
      <alignment horizontal="right" wrapText="1"/>
    </xf>
    <xf numFmtId="0" fontId="20" fillId="0" borderId="0" xfId="0" applyFont="1" applyBorder="1"/>
    <xf numFmtId="41" fontId="20" fillId="0" borderId="0" xfId="2" applyNumberFormat="1" applyFont="1" applyFill="1" applyBorder="1" applyAlignment="1">
      <alignment horizontal="right"/>
    </xf>
    <xf numFmtId="3" fontId="13" fillId="0" borderId="0" xfId="0" applyNumberFormat="1" applyFont="1"/>
    <xf numFmtId="3" fontId="20" fillId="0" borderId="0" xfId="0" applyNumberFormat="1" applyFont="1" applyAlignment="1">
      <alignment horizontal="right"/>
    </xf>
    <xf numFmtId="3" fontId="20" fillId="0" borderId="1" xfId="0" applyNumberFormat="1" applyFont="1" applyBorder="1" applyAlignment="1">
      <alignment horizontal="right"/>
    </xf>
    <xf numFmtId="164" fontId="6" fillId="0" borderId="0" xfId="0" applyNumberFormat="1" applyFont="1"/>
    <xf numFmtId="0" fontId="1" fillId="0" borderId="0" xfId="0" applyFont="1" applyAlignment="1"/>
    <xf numFmtId="0" fontId="7" fillId="0" borderId="0" xfId="0" applyFont="1" applyFill="1" applyAlignment="1"/>
    <xf numFmtId="0" fontId="0" fillId="0" borderId="0" xfId="0" applyAlignment="1"/>
    <xf numFmtId="0" fontId="2" fillId="0" borderId="0" xfId="0" applyFont="1" applyFill="1" applyAlignment="1"/>
    <xf numFmtId="0" fontId="1" fillId="0" borderId="0" xfId="0" applyFont="1" applyFill="1" applyAlignment="1"/>
    <xf numFmtId="0" fontId="1" fillId="0" borderId="0" xfId="27" applyFont="1"/>
    <xf numFmtId="3" fontId="1" fillId="0" borderId="0" xfId="0" applyNumberFormat="1" applyFont="1" applyFill="1" applyAlignment="1">
      <alignment horizontal="left"/>
    </xf>
    <xf numFmtId="0" fontId="1" fillId="0" borderId="0" xfId="0" applyFont="1" applyFill="1"/>
    <xf numFmtId="0" fontId="1" fillId="0" borderId="0" xfId="0" applyFont="1"/>
    <xf numFmtId="0" fontId="1" fillId="0" borderId="0" xfId="0" applyFont="1" applyAlignment="1">
      <alignment horizontal="left"/>
    </xf>
    <xf numFmtId="0" fontId="6" fillId="0" borderId="0" xfId="35" applyFont="1" applyFill="1" applyBorder="1" applyAlignment="1">
      <alignment horizontal="left"/>
    </xf>
    <xf numFmtId="164" fontId="8" fillId="0" borderId="0" xfId="10" applyNumberFormat="1" applyFont="1" applyFill="1" applyBorder="1" applyAlignment="1">
      <alignment horizontal="right" wrapText="1"/>
    </xf>
    <xf numFmtId="164" fontId="8" fillId="0" borderId="0" xfId="8" applyNumberFormat="1" applyFont="1" applyFill="1" applyBorder="1" applyAlignment="1">
      <alignment horizontal="right" wrapText="1"/>
    </xf>
    <xf numFmtId="164" fontId="8" fillId="0" borderId="0" xfId="11" applyNumberFormat="1" applyFont="1" applyFill="1" applyBorder="1" applyAlignment="1">
      <alignment horizontal="right" wrapText="1"/>
    </xf>
    <xf numFmtId="164" fontId="8" fillId="0" borderId="0" xfId="9" applyNumberFormat="1" applyFont="1" applyFill="1" applyBorder="1" applyAlignment="1">
      <alignment horizontal="right" wrapText="1"/>
    </xf>
    <xf numFmtId="3" fontId="6" fillId="0" borderId="0" xfId="0" applyNumberFormat="1" applyFont="1" applyFill="1" applyBorder="1"/>
    <xf numFmtId="164" fontId="8" fillId="0" borderId="0" xfId="14" applyNumberFormat="1" applyFont="1" applyFill="1" applyBorder="1" applyAlignment="1">
      <alignment horizontal="right" wrapText="1"/>
    </xf>
    <xf numFmtId="164" fontId="8" fillId="0" borderId="0" xfId="12" applyNumberFormat="1" applyFont="1" applyFill="1" applyBorder="1" applyAlignment="1">
      <alignment horizontal="right" wrapText="1"/>
    </xf>
    <xf numFmtId="164" fontId="8" fillId="0" borderId="0" xfId="16" applyNumberFormat="1" applyFont="1" applyFill="1" applyBorder="1" applyAlignment="1">
      <alignment horizontal="right" wrapText="1"/>
    </xf>
    <xf numFmtId="164" fontId="8" fillId="0" borderId="0" xfId="13" applyNumberFormat="1" applyFont="1" applyFill="1" applyBorder="1" applyAlignment="1">
      <alignment horizontal="right" wrapText="1"/>
    </xf>
    <xf numFmtId="3" fontId="6" fillId="0" borderId="0" xfId="0" applyNumberFormat="1" applyFont="1" applyBorder="1"/>
    <xf numFmtId="0" fontId="0" fillId="0" borderId="0" xfId="0" quotePrefix="1"/>
    <xf numFmtId="0" fontId="4" fillId="0" borderId="0" xfId="0" applyFont="1" applyAlignment="1">
      <alignment horizontal="center" wrapText="1"/>
    </xf>
    <xf numFmtId="164" fontId="6" fillId="0" borderId="0" xfId="1" applyNumberFormat="1" applyFont="1" applyAlignment="1">
      <alignment horizontal="right"/>
    </xf>
    <xf numFmtId="3" fontId="6" fillId="0" borderId="0" xfId="27" applyNumberFormat="1" applyFont="1" applyFill="1" applyAlignment="1">
      <alignment horizontal="right"/>
    </xf>
    <xf numFmtId="49" fontId="17" fillId="0" borderId="0" xfId="4" applyNumberFormat="1" applyFont="1" applyAlignment="1">
      <alignment horizontal="right" vertical="top"/>
    </xf>
    <xf numFmtId="3" fontId="6" fillId="0" borderId="0" xfId="27" applyNumberFormat="1" applyFont="1" applyAlignment="1">
      <alignment horizontal="right" wrapText="1"/>
    </xf>
    <xf numFmtId="3" fontId="6" fillId="0" borderId="0" xfId="27" applyNumberFormat="1" applyFont="1" applyFill="1" applyAlignment="1">
      <alignment horizontal="right" wrapText="1"/>
    </xf>
    <xf numFmtId="0" fontId="6" fillId="0" borderId="0" xfId="27" applyFont="1" applyFill="1" applyAlignment="1">
      <alignment horizontal="right"/>
    </xf>
    <xf numFmtId="0" fontId="4" fillId="0" borderId="0" xfId="27" applyFont="1" applyAlignment="1">
      <alignment horizontal="right"/>
    </xf>
    <xf numFmtId="0" fontId="4" fillId="0" borderId="0" xfId="27" applyFont="1" applyFill="1" applyAlignment="1">
      <alignment horizontal="right"/>
    </xf>
    <xf numFmtId="49" fontId="17" fillId="0" borderId="0" xfId="4" applyNumberFormat="1" applyFont="1" applyAlignment="1">
      <alignment horizontal="right" vertical="center"/>
    </xf>
    <xf numFmtId="2" fontId="18" fillId="0" borderId="0" xfId="0" applyNumberFormat="1" applyFont="1" applyBorder="1" applyAlignment="1">
      <alignment wrapText="1"/>
    </xf>
    <xf numFmtId="0" fontId="6" fillId="0" borderId="0" xfId="0" applyFont="1" applyBorder="1" applyAlignment="1">
      <alignment vertical="top" wrapText="1"/>
    </xf>
    <xf numFmtId="0" fontId="1" fillId="0" borderId="0" xfId="0" applyFont="1" applyAlignment="1">
      <alignment horizontal="right" vertical="top"/>
    </xf>
    <xf numFmtId="0" fontId="1" fillId="0" borderId="0" xfId="0" applyFont="1" applyAlignment="1">
      <alignment vertical="top"/>
    </xf>
    <xf numFmtId="165" fontId="6" fillId="0" borderId="9" xfId="1" applyNumberFormat="1" applyFont="1" applyBorder="1" applyAlignment="1">
      <alignment horizontal="center"/>
    </xf>
    <xf numFmtId="165" fontId="0" fillId="0" borderId="0" xfId="0" applyNumberFormat="1" applyAlignment="1"/>
    <xf numFmtId="9" fontId="6" fillId="0" borderId="0" xfId="0" applyNumberFormat="1" applyFont="1" applyAlignment="1">
      <alignment horizontal="center"/>
    </xf>
    <xf numFmtId="9" fontId="6" fillId="0" borderId="0" xfId="0" applyNumberFormat="1" applyFont="1" applyBorder="1" applyAlignment="1">
      <alignment horizontal="center" wrapText="1"/>
    </xf>
    <xf numFmtId="9" fontId="6" fillId="0" borderId="8" xfId="0" applyNumberFormat="1" applyFont="1" applyBorder="1" applyAlignment="1">
      <alignment horizontal="center"/>
    </xf>
    <xf numFmtId="9" fontId="6" fillId="0" borderId="8" xfId="37" applyNumberFormat="1" applyFont="1" applyBorder="1" applyAlignment="1">
      <alignment horizontal="center" wrapText="1"/>
    </xf>
    <xf numFmtId="9" fontId="6" fillId="0" borderId="8" xfId="0" applyNumberFormat="1" applyFont="1" applyBorder="1" applyAlignment="1">
      <alignment horizontal="center" wrapText="1"/>
    </xf>
    <xf numFmtId="9" fontId="6" fillId="0" borderId="0" xfId="0" applyNumberFormat="1" applyFont="1" applyBorder="1" applyAlignment="1">
      <alignment horizontal="center"/>
    </xf>
    <xf numFmtId="9" fontId="6" fillId="0" borderId="0" xfId="0" applyNumberFormat="1" applyFont="1" applyFill="1" applyAlignment="1">
      <alignment horizontal="center"/>
    </xf>
    <xf numFmtId="9" fontId="6" fillId="0" borderId="7" xfId="0" applyNumberFormat="1" applyFont="1" applyBorder="1" applyAlignment="1">
      <alignment horizontal="center" wrapText="1"/>
    </xf>
    <xf numFmtId="0" fontId="4" fillId="0" borderId="1" xfId="27" applyFont="1" applyBorder="1"/>
    <xf numFmtId="0" fontId="4" fillId="0" borderId="1" xfId="27" applyFont="1" applyBorder="1" applyAlignment="1">
      <alignment horizontal="center"/>
    </xf>
    <xf numFmtId="0" fontId="4" fillId="0" borderId="1" xfId="27" applyFont="1" applyFill="1" applyBorder="1" applyAlignment="1">
      <alignment horizontal="center"/>
    </xf>
    <xf numFmtId="0" fontId="1" fillId="0" borderId="0" xfId="0" applyFont="1" applyAlignment="1">
      <alignment horizontal="left" wrapText="1"/>
    </xf>
    <xf numFmtId="0" fontId="4" fillId="0" borderId="3" xfId="0" applyFont="1" applyBorder="1" applyAlignment="1">
      <alignment horizontal="center"/>
    </xf>
    <xf numFmtId="0" fontId="6" fillId="0" borderId="0" xfId="0" applyFont="1" applyFill="1" applyAlignment="1">
      <alignment horizontal="left" wrapText="1"/>
    </xf>
    <xf numFmtId="0" fontId="1" fillId="0" borderId="0" xfId="27" applyFont="1" applyAlignment="1">
      <alignment horizontal="left"/>
    </xf>
    <xf numFmtId="0" fontId="6" fillId="0" borderId="0" xfId="0" applyFont="1" applyAlignment="1">
      <alignment horizontal="left" wrapText="1"/>
    </xf>
    <xf numFmtId="0" fontId="1" fillId="0" borderId="0" xfId="0" applyFont="1" applyFill="1" applyAlignment="1">
      <alignment horizontal="left"/>
    </xf>
    <xf numFmtId="0" fontId="1" fillId="0" borderId="0" xfId="0" applyFont="1" applyBorder="1" applyAlignment="1">
      <alignment horizontal="left" vertical="top" wrapText="1"/>
    </xf>
    <xf numFmtId="0" fontId="4" fillId="0" borderId="6" xfId="0" applyFont="1" applyBorder="1" applyAlignment="1">
      <alignment horizontal="center" wrapText="1"/>
    </xf>
    <xf numFmtId="0" fontId="4" fillId="0" borderId="1" xfId="0" applyFont="1" applyBorder="1" applyAlignment="1">
      <alignment horizontal="center" wrapText="1"/>
    </xf>
    <xf numFmtId="165" fontId="4" fillId="0" borderId="6" xfId="0" applyNumberFormat="1" applyFont="1" applyBorder="1" applyAlignment="1">
      <alignment horizontal="center" wrapText="1"/>
    </xf>
    <xf numFmtId="165" fontId="4" fillId="0" borderId="1" xfId="0" applyNumberFormat="1" applyFont="1" applyBorder="1" applyAlignment="1">
      <alignment horizontal="center" wrapText="1"/>
    </xf>
    <xf numFmtId="1" fontId="4" fillId="0" borderId="5" xfId="0" applyNumberFormat="1" applyFont="1" applyBorder="1" applyAlignment="1">
      <alignment horizontal="center"/>
    </xf>
    <xf numFmtId="0" fontId="4" fillId="0" borderId="0" xfId="0" applyFont="1" applyFill="1" applyAlignment="1">
      <alignment horizontal="center"/>
    </xf>
    <xf numFmtId="0" fontId="4" fillId="0" borderId="0" xfId="0" applyFont="1" applyAlignment="1">
      <alignment horizontal="center"/>
    </xf>
    <xf numFmtId="0" fontId="4" fillId="0" borderId="3" xfId="0" applyFont="1" applyBorder="1" applyAlignment="1">
      <alignment horizontal="center" vertical="center" wrapText="1"/>
    </xf>
    <xf numFmtId="0" fontId="4" fillId="0" borderId="0" xfId="0" applyFont="1" applyAlignment="1">
      <alignment horizontal="center" wrapText="1"/>
    </xf>
    <xf numFmtId="0" fontId="4" fillId="0" borderId="8" xfId="0" applyFont="1" applyBorder="1" applyAlignment="1">
      <alignment horizontal="center"/>
    </xf>
    <xf numFmtId="0" fontId="4" fillId="0" borderId="0" xfId="0" applyFont="1" applyBorder="1" applyAlignment="1">
      <alignment horizontal="center"/>
    </xf>
    <xf numFmtId="0" fontId="4" fillId="0" borderId="9" xfId="0" applyFont="1" applyBorder="1" applyAlignment="1">
      <alignment horizontal="center"/>
    </xf>
    <xf numFmtId="165" fontId="4" fillId="0" borderId="11" xfId="0" applyNumberFormat="1" applyFont="1" applyBorder="1" applyAlignment="1">
      <alignment horizontal="center" vertical="center" wrapText="1"/>
    </xf>
    <xf numFmtId="165" fontId="4" fillId="0" borderId="9" xfId="0" applyNumberFormat="1" applyFont="1" applyBorder="1" applyAlignment="1">
      <alignment horizontal="center" wrapText="1"/>
    </xf>
    <xf numFmtId="165" fontId="4" fillId="0" borderId="10" xfId="0" applyNumberFormat="1" applyFont="1" applyBorder="1" applyAlignment="1">
      <alignment horizontal="center" wrapText="1"/>
    </xf>
    <xf numFmtId="0" fontId="4" fillId="0" borderId="4" xfId="0" applyFont="1" applyBorder="1" applyAlignment="1">
      <alignment horizontal="center"/>
    </xf>
    <xf numFmtId="0" fontId="4" fillId="0" borderId="12" xfId="0" applyFont="1" applyBorder="1" applyAlignment="1">
      <alignment horizontal="center"/>
    </xf>
    <xf numFmtId="0" fontId="4" fillId="0" borderId="0" xfId="0" applyFont="1" applyBorder="1" applyAlignment="1">
      <alignment horizontal="center" wrapText="1"/>
    </xf>
    <xf numFmtId="9" fontId="4" fillId="0" borderId="3" xfId="0" applyNumberFormat="1" applyFont="1" applyBorder="1" applyAlignment="1">
      <alignment horizontal="center" vertical="center" wrapText="1"/>
    </xf>
    <xf numFmtId="9" fontId="4" fillId="0" borderId="0" xfId="0" applyNumberFormat="1" applyFont="1" applyAlignment="1">
      <alignment horizontal="center" wrapText="1"/>
    </xf>
    <xf numFmtId="9" fontId="4" fillId="0" borderId="1" xfId="0" applyNumberFormat="1" applyFont="1" applyBorder="1" applyAlignment="1">
      <alignment horizontal="center" wrapText="1"/>
    </xf>
    <xf numFmtId="0" fontId="4" fillId="0" borderId="0" xfId="0" applyFont="1" applyFill="1" applyBorder="1" applyAlignment="1">
      <alignment horizontal="center"/>
    </xf>
    <xf numFmtId="0" fontId="4" fillId="0" borderId="9" xfId="0" applyFont="1" applyFill="1" applyBorder="1" applyAlignment="1">
      <alignment horizontal="center"/>
    </xf>
    <xf numFmtId="0" fontId="4" fillId="0" borderId="8" xfId="0" applyFont="1" applyFill="1" applyBorder="1" applyAlignment="1">
      <alignment horizontal="center"/>
    </xf>
    <xf numFmtId="0" fontId="4" fillId="0" borderId="5" xfId="0" applyFont="1" applyBorder="1" applyAlignment="1">
      <alignment horizontal="center"/>
    </xf>
    <xf numFmtId="0" fontId="6" fillId="0" borderId="0" xfId="0" applyFont="1" applyBorder="1" applyAlignment="1">
      <alignment horizontal="center"/>
    </xf>
    <xf numFmtId="2" fontId="18" fillId="0" borderId="0" xfId="0" applyNumberFormat="1" applyFont="1" applyBorder="1" applyAlignment="1">
      <alignment horizontal="left" wrapText="1"/>
    </xf>
    <xf numFmtId="0" fontId="6" fillId="0" borderId="0" xfId="27" applyFont="1" applyBorder="1"/>
    <xf numFmtId="0" fontId="6" fillId="0" borderId="0" xfId="27" applyFont="1" applyBorder="1" applyAlignment="1">
      <alignment horizontal="right"/>
    </xf>
    <xf numFmtId="0" fontId="4" fillId="0" borderId="0" xfId="27" applyFont="1" applyBorder="1"/>
    <xf numFmtId="41" fontId="6" fillId="0" borderId="0" xfId="4" applyFont="1" applyBorder="1"/>
    <xf numFmtId="0" fontId="14" fillId="0" borderId="0" xfId="27" applyFont="1" applyBorder="1"/>
    <xf numFmtId="41" fontId="14" fillId="0" borderId="0" xfId="4" applyFont="1" applyBorder="1"/>
    <xf numFmtId="41" fontId="6" fillId="0" borderId="0" xfId="4" applyFont="1" applyBorder="1" applyAlignment="1">
      <alignment horizontal="right"/>
    </xf>
    <xf numFmtId="0" fontId="6" fillId="0" borderId="0" xfId="27" applyFont="1" applyBorder="1" applyAlignment="1">
      <alignment wrapText="1"/>
    </xf>
    <xf numFmtId="0" fontId="1" fillId="0" borderId="0" xfId="0" applyFont="1" applyFill="1" applyAlignment="1">
      <alignment horizontal="left" wrapText="1"/>
    </xf>
  </cellXfs>
  <cellStyles count="40">
    <cellStyle name="Comma" xfId="1" builtinId="3"/>
    <cellStyle name="Comma [0]" xfId="2" builtinId="6"/>
    <cellStyle name="Comma [0] 2" xfId="3"/>
    <cellStyle name="Comma [0] 3" xfId="4"/>
    <cellStyle name="Comma 10" xfId="5"/>
    <cellStyle name="Comma 11" xfId="6"/>
    <cellStyle name="Comma 12" xfId="7"/>
    <cellStyle name="Comma 13" xfId="8"/>
    <cellStyle name="Comma 14" xfId="9"/>
    <cellStyle name="Comma 15" xfId="10"/>
    <cellStyle name="Comma 16" xfId="11"/>
    <cellStyle name="Comma 17" xfId="12"/>
    <cellStyle name="Comma 18" xfId="13"/>
    <cellStyle name="Comma 19" xfId="14"/>
    <cellStyle name="Comma 2" xfId="15"/>
    <cellStyle name="Comma 20" xfId="16"/>
    <cellStyle name="Comma 3" xfId="17"/>
    <cellStyle name="Comma 4" xfId="18"/>
    <cellStyle name="Comma 5" xfId="19"/>
    <cellStyle name="Comma 6" xfId="20"/>
    <cellStyle name="Comma 7" xfId="21"/>
    <cellStyle name="Comma 8" xfId="22"/>
    <cellStyle name="Comma 9" xfId="23"/>
    <cellStyle name="Hyperlink" xfId="24" builtinId="8"/>
    <cellStyle name="Normal" xfId="0" builtinId="0"/>
    <cellStyle name="Normal 2" xfId="25"/>
    <cellStyle name="Normal 3" xfId="26"/>
    <cellStyle name="Normal 4" xfId="27"/>
    <cellStyle name="Normal 5" xfId="28"/>
    <cellStyle name="Normal_H_50-60" xfId="29"/>
    <cellStyle name="Normal_H_GT60" xfId="30"/>
    <cellStyle name="Normal_H_LT50" xfId="31"/>
    <cellStyle name="Normal_S_50-60" xfId="32"/>
    <cellStyle name="Normal_S_GT60" xfId="33"/>
    <cellStyle name="Normal_S_LT50" xfId="34"/>
    <cellStyle name="Normal_Sheet1" xfId="35"/>
    <cellStyle name="Normal_Sheet1_1" xfId="36"/>
    <cellStyle name="Percent" xfId="37" builtinId="5"/>
    <cellStyle name="Percent 2" xfId="38"/>
    <cellStyle name="Percent 3" xfId="3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tiff"/></Relationships>
</file>

<file path=xl/drawings/_rels/vmlDrawing10.vml.rels><?xml version="1.0" encoding="UTF-8" standalone="yes"?>
<Relationships xmlns="http://schemas.openxmlformats.org/package/2006/relationships"><Relationship Id="rId2" Type="http://schemas.openxmlformats.org/officeDocument/2006/relationships/image" Target="../media/image1.tiff"/><Relationship Id="rId1" Type="http://schemas.openxmlformats.org/officeDocument/2006/relationships/image" Target="../media/image3.jpeg"/></Relationships>
</file>

<file path=xl/drawings/_rels/vmlDrawing11.vml.rels><?xml version="1.0" encoding="UTF-8" standalone="yes"?>
<Relationships xmlns="http://schemas.openxmlformats.org/package/2006/relationships"><Relationship Id="rId2" Type="http://schemas.openxmlformats.org/officeDocument/2006/relationships/image" Target="../media/image1.tiff"/><Relationship Id="rId1" Type="http://schemas.openxmlformats.org/officeDocument/2006/relationships/image" Target="../media/image3.jpeg"/></Relationships>
</file>

<file path=xl/drawings/_rels/vmlDrawing12.vml.rels><?xml version="1.0" encoding="UTF-8" standalone="yes"?>
<Relationships xmlns="http://schemas.openxmlformats.org/package/2006/relationships"><Relationship Id="rId2" Type="http://schemas.openxmlformats.org/officeDocument/2006/relationships/image" Target="../media/image1.tiff"/><Relationship Id="rId1" Type="http://schemas.openxmlformats.org/officeDocument/2006/relationships/image" Target="../media/image3.jpeg"/></Relationships>
</file>

<file path=xl/drawings/_rels/vmlDrawing13.vml.rels><?xml version="1.0" encoding="UTF-8" standalone="yes"?>
<Relationships xmlns="http://schemas.openxmlformats.org/package/2006/relationships"><Relationship Id="rId2" Type="http://schemas.openxmlformats.org/officeDocument/2006/relationships/image" Target="../media/image1.tiff"/><Relationship Id="rId1" Type="http://schemas.openxmlformats.org/officeDocument/2006/relationships/image" Target="../media/image3.jpeg"/></Relationships>
</file>

<file path=xl/drawings/_rels/vmlDrawing14.vml.rels><?xml version="1.0" encoding="UTF-8" standalone="yes"?>
<Relationships xmlns="http://schemas.openxmlformats.org/package/2006/relationships"><Relationship Id="rId2" Type="http://schemas.openxmlformats.org/officeDocument/2006/relationships/image" Target="../media/image1.tiff"/><Relationship Id="rId1" Type="http://schemas.openxmlformats.org/officeDocument/2006/relationships/image" Target="../media/image3.jpeg"/></Relationships>
</file>

<file path=xl/drawings/_rels/vmlDrawing15.vml.rels><?xml version="1.0" encoding="UTF-8" standalone="yes"?>
<Relationships xmlns="http://schemas.openxmlformats.org/package/2006/relationships"><Relationship Id="rId2" Type="http://schemas.openxmlformats.org/officeDocument/2006/relationships/image" Target="../media/image1.tiff"/><Relationship Id="rId1" Type="http://schemas.openxmlformats.org/officeDocument/2006/relationships/image" Target="../media/image3.jpeg"/></Relationships>
</file>

<file path=xl/drawings/_rels/vmlDrawing2.vml.rels><?xml version="1.0" encoding="UTF-8" standalone="yes"?>
<Relationships xmlns="http://schemas.openxmlformats.org/package/2006/relationships"><Relationship Id="rId2" Type="http://schemas.openxmlformats.org/officeDocument/2006/relationships/image" Target="../media/image1.tiff"/><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1.tiff"/><Relationship Id="rId1" Type="http://schemas.openxmlformats.org/officeDocument/2006/relationships/image" Target="../media/image3.jpeg"/></Relationships>
</file>

<file path=xl/drawings/_rels/vmlDrawing4.vml.rels><?xml version="1.0" encoding="UTF-8" standalone="yes"?>
<Relationships xmlns="http://schemas.openxmlformats.org/package/2006/relationships"><Relationship Id="rId2" Type="http://schemas.openxmlformats.org/officeDocument/2006/relationships/image" Target="../media/image1.tiff"/><Relationship Id="rId1" Type="http://schemas.openxmlformats.org/officeDocument/2006/relationships/image" Target="../media/image3.jpeg"/></Relationships>
</file>

<file path=xl/drawings/_rels/vmlDrawing5.vml.rels><?xml version="1.0" encoding="UTF-8" standalone="yes"?>
<Relationships xmlns="http://schemas.openxmlformats.org/package/2006/relationships"><Relationship Id="rId2" Type="http://schemas.openxmlformats.org/officeDocument/2006/relationships/image" Target="../media/image1.tiff"/><Relationship Id="rId1" Type="http://schemas.openxmlformats.org/officeDocument/2006/relationships/image" Target="../media/image3.jpeg"/></Relationships>
</file>

<file path=xl/drawings/_rels/vmlDrawing6.vml.rels><?xml version="1.0" encoding="UTF-8" standalone="yes"?>
<Relationships xmlns="http://schemas.openxmlformats.org/package/2006/relationships"><Relationship Id="rId2" Type="http://schemas.openxmlformats.org/officeDocument/2006/relationships/image" Target="../media/image1.tiff"/><Relationship Id="rId1" Type="http://schemas.openxmlformats.org/officeDocument/2006/relationships/image" Target="../media/image3.jpeg"/></Relationships>
</file>

<file path=xl/drawings/_rels/vmlDrawing7.vml.rels><?xml version="1.0" encoding="UTF-8" standalone="yes"?>
<Relationships xmlns="http://schemas.openxmlformats.org/package/2006/relationships"><Relationship Id="rId2" Type="http://schemas.openxmlformats.org/officeDocument/2006/relationships/image" Target="../media/image1.tiff"/><Relationship Id="rId1" Type="http://schemas.openxmlformats.org/officeDocument/2006/relationships/image" Target="../media/image3.jpeg"/></Relationships>
</file>

<file path=xl/drawings/_rels/vmlDrawing8.vml.rels><?xml version="1.0" encoding="UTF-8" standalone="yes"?>
<Relationships xmlns="http://schemas.openxmlformats.org/package/2006/relationships"><Relationship Id="rId2" Type="http://schemas.openxmlformats.org/officeDocument/2006/relationships/image" Target="../media/image1.tiff"/><Relationship Id="rId1" Type="http://schemas.openxmlformats.org/officeDocument/2006/relationships/image" Target="../media/image3.jpeg"/></Relationships>
</file>

<file path=xl/drawings/_rels/vmlDrawing9.vml.rels><?xml version="1.0" encoding="UTF-8" standalone="yes"?>
<Relationships xmlns="http://schemas.openxmlformats.org/package/2006/relationships"><Relationship Id="rId2" Type="http://schemas.openxmlformats.org/officeDocument/2006/relationships/image" Target="../media/image1.tiff"/><Relationship Id="rId1" Type="http://schemas.openxmlformats.org/officeDocument/2006/relationships/image" Target="../media/image3.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view="pageLayout" zoomScale="70" zoomScaleNormal="100" zoomScaleSheetLayoutView="130" zoomScalePageLayoutView="70" workbookViewId="0">
      <selection activeCell="B25" sqref="B25"/>
    </sheetView>
  </sheetViews>
  <sheetFormatPr defaultRowHeight="12.75" x14ac:dyDescent="0.2"/>
  <sheetData>
    <row r="1" spans="1:10" x14ac:dyDescent="0.2">
      <c r="A1" s="279" t="s">
        <v>511</v>
      </c>
    </row>
    <row r="2" spans="1:10" x14ac:dyDescent="0.2">
      <c r="A2" s="35" t="s">
        <v>509</v>
      </c>
      <c r="B2" s="1"/>
    </row>
    <row r="3" spans="1:10" x14ac:dyDescent="0.2">
      <c r="A3" s="292" t="s">
        <v>482</v>
      </c>
      <c r="B3" s="279" t="s">
        <v>496</v>
      </c>
    </row>
    <row r="4" spans="1:10" x14ac:dyDescent="0.2">
      <c r="A4" s="292" t="s">
        <v>483</v>
      </c>
      <c r="B4" s="279" t="s">
        <v>497</v>
      </c>
    </row>
    <row r="5" spans="1:10" x14ac:dyDescent="0.2">
      <c r="A5" s="292" t="s">
        <v>484</v>
      </c>
      <c r="B5" s="279" t="s">
        <v>498</v>
      </c>
    </row>
    <row r="6" spans="1:10" x14ac:dyDescent="0.2">
      <c r="A6" s="292" t="s">
        <v>485</v>
      </c>
      <c r="B6" s="279" t="s">
        <v>499</v>
      </c>
    </row>
    <row r="7" spans="1:10" x14ac:dyDescent="0.2">
      <c r="A7" s="292" t="s">
        <v>486</v>
      </c>
      <c r="B7" s="279" t="s">
        <v>500</v>
      </c>
    </row>
    <row r="8" spans="1:10" x14ac:dyDescent="0.2">
      <c r="A8" s="292" t="s">
        <v>487</v>
      </c>
      <c r="B8" s="279" t="s">
        <v>501</v>
      </c>
    </row>
    <row r="9" spans="1:10" x14ac:dyDescent="0.2">
      <c r="A9" s="292" t="s">
        <v>488</v>
      </c>
      <c r="B9" s="279" t="s">
        <v>502</v>
      </c>
    </row>
    <row r="10" spans="1:10" x14ac:dyDescent="0.2">
      <c r="A10" s="292" t="s">
        <v>489</v>
      </c>
      <c r="B10" s="279" t="s">
        <v>503</v>
      </c>
    </row>
    <row r="11" spans="1:10" x14ac:dyDescent="0.2">
      <c r="A11" s="292" t="s">
        <v>490</v>
      </c>
      <c r="B11" s="279" t="s">
        <v>504</v>
      </c>
    </row>
    <row r="12" spans="1:10" x14ac:dyDescent="0.2">
      <c r="A12" s="292" t="s">
        <v>491</v>
      </c>
      <c r="B12" s="279" t="s">
        <v>505</v>
      </c>
    </row>
    <row r="13" spans="1:10" x14ac:dyDescent="0.2">
      <c r="A13" s="292" t="s">
        <v>492</v>
      </c>
      <c r="B13" s="279" t="s">
        <v>154</v>
      </c>
    </row>
    <row r="14" spans="1:10" ht="27.75" customHeight="1" x14ac:dyDescent="0.2">
      <c r="A14" s="292" t="s">
        <v>493</v>
      </c>
      <c r="B14" s="320" t="s">
        <v>506</v>
      </c>
      <c r="C14" s="320"/>
      <c r="D14" s="320"/>
      <c r="E14" s="320"/>
      <c r="F14" s="320"/>
      <c r="G14" s="320"/>
      <c r="H14" s="320"/>
      <c r="I14" s="320"/>
      <c r="J14" s="320"/>
    </row>
    <row r="15" spans="1:10" x14ac:dyDescent="0.2">
      <c r="A15" s="292" t="s">
        <v>494</v>
      </c>
      <c r="B15" s="279" t="s">
        <v>507</v>
      </c>
    </row>
    <row r="16" spans="1:10" x14ac:dyDescent="0.2">
      <c r="A16" s="292" t="s">
        <v>495</v>
      </c>
      <c r="B16" s="279" t="s">
        <v>508</v>
      </c>
    </row>
  </sheetData>
  <mergeCells count="1">
    <mergeCell ref="B14:J14"/>
  </mergeCells>
  <pageMargins left="0.7" right="0.7" top="0.75" bottom="0.75" header="0.3" footer="0.3"/>
  <pageSetup orientation="portrait" r:id="rId1"/>
  <headerFooter>
    <oddHeader>&amp;C&amp;"Arial,Bold Italic"&amp;14Vital Statistics on Congress
&amp;12www.brookings.edu/vitalstats</oddHeader>
    <oddFooter>&amp;COrnstein, Mann, Malbin, and Rugg
Last updated March 14, 2013&amp;R&amp;G</oddFoot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U23"/>
  <sheetViews>
    <sheetView view="pageLayout" zoomScale="70" zoomScaleNormal="100" zoomScalePageLayoutView="70" workbookViewId="0">
      <selection activeCell="A14" sqref="A14"/>
    </sheetView>
  </sheetViews>
  <sheetFormatPr defaultRowHeight="12.75" x14ac:dyDescent="0.2"/>
  <cols>
    <col min="1" max="1" width="22" style="3" customWidth="1"/>
    <col min="2" max="3" width="7.5703125" style="3" customWidth="1"/>
    <col min="4" max="4" width="6.5703125" style="3" customWidth="1"/>
    <col min="5" max="20" width="7.5703125" style="3" customWidth="1"/>
    <col min="21" max="21" width="1.28515625" style="3" customWidth="1"/>
    <col min="22" max="16384" width="9.140625" style="3"/>
  </cols>
  <sheetData>
    <row r="1" spans="1:21" x14ac:dyDescent="0.2">
      <c r="A1" s="3" t="s">
        <v>87</v>
      </c>
      <c r="B1" s="271" t="s">
        <v>472</v>
      </c>
      <c r="C1" s="76"/>
      <c r="D1" s="76"/>
      <c r="E1" s="76"/>
      <c r="F1" s="76"/>
      <c r="G1" s="76"/>
      <c r="H1" s="76"/>
      <c r="I1" s="10"/>
      <c r="J1" s="76"/>
    </row>
    <row r="2" spans="1:21" ht="13.5" thickBot="1" x14ac:dyDescent="0.25"/>
    <row r="3" spans="1:21" s="35" customFormat="1" x14ac:dyDescent="0.2">
      <c r="A3" s="77" t="s">
        <v>40</v>
      </c>
      <c r="B3" s="77">
        <v>2012</v>
      </c>
      <c r="C3" s="77">
        <v>2010</v>
      </c>
      <c r="D3" s="77">
        <v>2008</v>
      </c>
      <c r="E3" s="121">
        <v>2006</v>
      </c>
      <c r="F3" s="121">
        <v>2004</v>
      </c>
      <c r="G3" s="121">
        <v>2002</v>
      </c>
      <c r="H3" s="121">
        <v>2000</v>
      </c>
      <c r="I3" s="121">
        <v>1998</v>
      </c>
      <c r="J3" s="121">
        <v>1996</v>
      </c>
      <c r="K3" s="121">
        <v>1994</v>
      </c>
      <c r="L3" s="121">
        <v>1992</v>
      </c>
      <c r="M3" s="121">
        <v>1990</v>
      </c>
      <c r="N3" s="121">
        <v>1988</v>
      </c>
      <c r="O3" s="121">
        <v>1986</v>
      </c>
      <c r="P3" s="121">
        <v>1984</v>
      </c>
      <c r="Q3" s="121">
        <v>1982</v>
      </c>
      <c r="R3" s="121">
        <v>1980</v>
      </c>
      <c r="S3" s="121">
        <v>1978</v>
      </c>
      <c r="T3" s="121">
        <v>1976</v>
      </c>
      <c r="U3" s="122"/>
    </row>
    <row r="4" spans="1:21" x14ac:dyDescent="0.2">
      <c r="A4" s="123" t="s">
        <v>41</v>
      </c>
      <c r="B4" s="123">
        <v>1223</v>
      </c>
      <c r="C4" s="123">
        <v>1492</v>
      </c>
      <c r="D4" s="123">
        <v>1470</v>
      </c>
      <c r="E4" s="124">
        <v>1463</v>
      </c>
      <c r="F4" s="125">
        <v>1402</v>
      </c>
      <c r="G4" s="125">
        <v>1359</v>
      </c>
      <c r="H4" s="125">
        <v>1365</v>
      </c>
      <c r="I4" s="125">
        <v>1425</v>
      </c>
      <c r="J4" s="125">
        <v>1470</v>
      </c>
      <c r="K4" s="125">
        <v>1468</v>
      </c>
      <c r="L4" s="125">
        <v>1514</v>
      </c>
      <c r="M4" s="125">
        <v>1540</v>
      </c>
      <c r="N4" s="125">
        <v>1616</v>
      </c>
      <c r="O4" s="125">
        <v>1584</v>
      </c>
      <c r="P4" s="125">
        <v>1584</v>
      </c>
      <c r="Q4" s="125">
        <v>1317</v>
      </c>
      <c r="R4" s="125">
        <v>1037</v>
      </c>
      <c r="S4" s="125">
        <v>704</v>
      </c>
      <c r="T4" s="3">
        <v>433</v>
      </c>
      <c r="U4" s="3" t="s">
        <v>94</v>
      </c>
    </row>
    <row r="5" spans="1:21" x14ac:dyDescent="0.2">
      <c r="A5" s="123" t="s">
        <v>42</v>
      </c>
      <c r="B5" s="123">
        <v>137</v>
      </c>
      <c r="C5" s="123">
        <v>199</v>
      </c>
      <c r="D5" s="123">
        <v>203</v>
      </c>
      <c r="E5" s="124">
        <v>202</v>
      </c>
      <c r="F5" s="125">
        <v>206</v>
      </c>
      <c r="G5" s="125">
        <v>215</v>
      </c>
      <c r="H5" s="125">
        <v>236</v>
      </c>
      <c r="I5" s="125">
        <v>232</v>
      </c>
      <c r="J5" s="125">
        <v>236</v>
      </c>
      <c r="K5" s="125">
        <v>255</v>
      </c>
      <c r="L5" s="125">
        <v>255</v>
      </c>
      <c r="M5" s="125">
        <v>233</v>
      </c>
      <c r="N5" s="125">
        <v>256</v>
      </c>
      <c r="O5" s="125">
        <v>261</v>
      </c>
      <c r="P5" s="125">
        <v>261</v>
      </c>
      <c r="Q5" s="125">
        <v>293</v>
      </c>
      <c r="R5" s="125">
        <v>225</v>
      </c>
      <c r="S5" s="125">
        <v>215</v>
      </c>
      <c r="T5" s="3">
        <v>224</v>
      </c>
    </row>
    <row r="6" spans="1:21" x14ac:dyDescent="0.2">
      <c r="A6" s="123" t="s">
        <v>43</v>
      </c>
      <c r="B6" s="123">
        <v>700</v>
      </c>
      <c r="C6" s="123">
        <v>907</v>
      </c>
      <c r="D6" s="123">
        <v>794</v>
      </c>
      <c r="E6" s="124">
        <v>734</v>
      </c>
      <c r="F6" s="125">
        <v>722</v>
      </c>
      <c r="G6" s="125">
        <v>697</v>
      </c>
      <c r="H6" s="125">
        <v>662</v>
      </c>
      <c r="I6" s="125">
        <v>664</v>
      </c>
      <c r="J6" s="125">
        <v>650</v>
      </c>
      <c r="K6" s="125">
        <v>633</v>
      </c>
      <c r="L6" s="125">
        <v>633</v>
      </c>
      <c r="M6" s="125">
        <v>609</v>
      </c>
      <c r="N6" s="125">
        <v>633</v>
      </c>
      <c r="O6" s="125">
        <v>598</v>
      </c>
      <c r="P6" s="125">
        <v>598</v>
      </c>
      <c r="Q6" s="125">
        <v>407</v>
      </c>
      <c r="R6" s="125">
        <v>463</v>
      </c>
      <c r="S6" s="125">
        <v>122</v>
      </c>
      <c r="T6" s="3">
        <v>489</v>
      </c>
    </row>
    <row r="7" spans="1:21" x14ac:dyDescent="0.2">
      <c r="A7" s="123" t="s">
        <v>44</v>
      </c>
      <c r="B7" s="123">
        <v>902</v>
      </c>
      <c r="C7" s="123">
        <v>842</v>
      </c>
      <c r="D7" s="123">
        <v>1023</v>
      </c>
      <c r="E7" s="124">
        <f>743+127</f>
        <v>870</v>
      </c>
      <c r="F7" s="125">
        <v>819</v>
      </c>
      <c r="G7" s="125">
        <v>700</v>
      </c>
      <c r="H7" s="125">
        <v>670</v>
      </c>
      <c r="I7" s="125">
        <v>560</v>
      </c>
      <c r="J7" s="125">
        <v>529</v>
      </c>
      <c r="K7" s="125">
        <v>509</v>
      </c>
      <c r="L7" s="125">
        <v>534</v>
      </c>
      <c r="M7" s="125">
        <v>511</v>
      </c>
      <c r="N7" s="125">
        <v>630</v>
      </c>
      <c r="O7" s="125">
        <v>576</v>
      </c>
      <c r="P7" s="125">
        <v>576</v>
      </c>
      <c r="Q7" s="125">
        <v>204</v>
      </c>
      <c r="R7" s="125">
        <v>201</v>
      </c>
      <c r="S7" s="125">
        <v>400</v>
      </c>
      <c r="T7" s="126" t="s">
        <v>109</v>
      </c>
    </row>
    <row r="8" spans="1:21" x14ac:dyDescent="0.2">
      <c r="A8" s="123" t="s">
        <v>45</v>
      </c>
      <c r="B8" s="123">
        <v>29</v>
      </c>
      <c r="C8" s="123">
        <v>34</v>
      </c>
      <c r="D8" s="123">
        <v>39</v>
      </c>
      <c r="E8" s="124">
        <v>35</v>
      </c>
      <c r="F8" s="125">
        <v>34</v>
      </c>
      <c r="G8" s="125">
        <v>36</v>
      </c>
      <c r="H8" s="125">
        <v>37</v>
      </c>
      <c r="I8" s="125">
        <v>41</v>
      </c>
      <c r="J8" s="125">
        <v>41</v>
      </c>
      <c r="K8" s="125">
        <v>50</v>
      </c>
      <c r="L8" s="125">
        <v>48</v>
      </c>
      <c r="M8" s="125">
        <v>51</v>
      </c>
      <c r="N8" s="125">
        <v>51</v>
      </c>
      <c r="O8" s="125">
        <v>51</v>
      </c>
      <c r="P8" s="125">
        <v>51</v>
      </c>
      <c r="Q8" s="125">
        <v>46</v>
      </c>
      <c r="R8" s="125">
        <v>27</v>
      </c>
      <c r="S8" s="125">
        <v>11</v>
      </c>
      <c r="T8" s="126" t="s">
        <v>109</v>
      </c>
    </row>
    <row r="9" spans="1:21" x14ac:dyDescent="0.2">
      <c r="A9" s="123" t="s">
        <v>46</v>
      </c>
      <c r="B9" s="123">
        <v>55</v>
      </c>
      <c r="C9" s="123">
        <v>83</v>
      </c>
      <c r="D9" s="123">
        <v>84</v>
      </c>
      <c r="E9" s="124">
        <v>89</v>
      </c>
      <c r="F9" s="125">
        <v>75</v>
      </c>
      <c r="G9" s="125">
        <v>86</v>
      </c>
      <c r="H9" s="125">
        <v>94</v>
      </c>
      <c r="I9" s="125">
        <v>102</v>
      </c>
      <c r="J9" s="125">
        <v>109</v>
      </c>
      <c r="K9" s="125">
        <v>112</v>
      </c>
      <c r="L9" s="125">
        <v>114</v>
      </c>
      <c r="M9" s="125">
        <v>114</v>
      </c>
      <c r="N9" s="125">
        <v>122</v>
      </c>
      <c r="O9" s="125">
        <v>117</v>
      </c>
      <c r="P9" s="125">
        <v>117</v>
      </c>
      <c r="Q9" s="125">
        <v>78</v>
      </c>
      <c r="R9" s="125">
        <v>44</v>
      </c>
      <c r="S9" s="125">
        <v>22</v>
      </c>
      <c r="T9" s="126" t="s">
        <v>109</v>
      </c>
    </row>
    <row r="10" spans="1:21" s="60" customFormat="1" x14ac:dyDescent="0.2">
      <c r="A10" s="127" t="s">
        <v>47</v>
      </c>
      <c r="B10" s="127">
        <f>B4+B5+B6+B7+B8+B9</f>
        <v>3046</v>
      </c>
      <c r="C10" s="127">
        <f>SUM(C4:C9)</f>
        <v>3557</v>
      </c>
      <c r="D10" s="127">
        <f>SUM(D4:D9)</f>
        <v>3613</v>
      </c>
      <c r="E10" s="127">
        <f t="shared" ref="E10:N10" si="0">SUM(E4:E9)</f>
        <v>3393</v>
      </c>
      <c r="F10" s="127">
        <f t="shared" si="0"/>
        <v>3258</v>
      </c>
      <c r="G10" s="127">
        <f t="shared" si="0"/>
        <v>3093</v>
      </c>
      <c r="H10" s="127">
        <f t="shared" si="0"/>
        <v>3064</v>
      </c>
      <c r="I10" s="127">
        <f t="shared" si="0"/>
        <v>3024</v>
      </c>
      <c r="J10" s="127">
        <f t="shared" si="0"/>
        <v>3035</v>
      </c>
      <c r="K10" s="127">
        <f t="shared" si="0"/>
        <v>3027</v>
      </c>
      <c r="L10" s="127">
        <f t="shared" si="0"/>
        <v>3098</v>
      </c>
      <c r="M10" s="127">
        <f t="shared" si="0"/>
        <v>3058</v>
      </c>
      <c r="N10" s="127">
        <f t="shared" si="0"/>
        <v>3308</v>
      </c>
      <c r="O10" s="127">
        <f>SUM(O4:O9)</f>
        <v>3187</v>
      </c>
      <c r="P10" s="127">
        <f>SUM(P4:P9)</f>
        <v>3187</v>
      </c>
      <c r="Q10" s="127">
        <f>SUM(Q4:Q9)</f>
        <v>2345</v>
      </c>
      <c r="R10" s="127">
        <f>SUM(R4:R9)</f>
        <v>1997</v>
      </c>
      <c r="S10" s="127">
        <f>SUM(S4:S9)</f>
        <v>1474</v>
      </c>
      <c r="T10" s="48">
        <f>T4+T5+T6</f>
        <v>1146</v>
      </c>
    </row>
    <row r="13" spans="1:21" ht="14.25" customHeight="1" x14ac:dyDescent="0.2">
      <c r="A13" s="362" t="s">
        <v>512</v>
      </c>
      <c r="B13" s="322"/>
      <c r="C13" s="322"/>
      <c r="D13" s="322"/>
      <c r="E13" s="322"/>
      <c r="F13" s="322"/>
      <c r="G13" s="322"/>
      <c r="H13" s="322"/>
      <c r="I13" s="322"/>
      <c r="J13" s="322"/>
      <c r="K13" s="322"/>
      <c r="L13" s="322"/>
    </row>
    <row r="14" spans="1:21" ht="27.75" customHeight="1" x14ac:dyDescent="0.2">
      <c r="A14" s="51"/>
      <c r="B14" s="51"/>
      <c r="C14" s="51"/>
      <c r="D14" s="51"/>
    </row>
    <row r="15" spans="1:21" x14ac:dyDescent="0.2">
      <c r="A15" s="275" t="s">
        <v>473</v>
      </c>
    </row>
    <row r="16" spans="1:21" x14ac:dyDescent="0.2">
      <c r="A16" s="52"/>
      <c r="B16" s="52"/>
      <c r="C16" s="52"/>
      <c r="D16" s="52"/>
    </row>
    <row r="19" spans="2:2" x14ac:dyDescent="0.2">
      <c r="B19" s="270" t="s">
        <v>94</v>
      </c>
    </row>
    <row r="23" spans="2:2" x14ac:dyDescent="0.2">
      <c r="B23" s="270" t="s">
        <v>94</v>
      </c>
    </row>
  </sheetData>
  <mergeCells count="1">
    <mergeCell ref="A13:L13"/>
  </mergeCells>
  <phoneticPr fontId="0" type="noConversion"/>
  <hyperlinks>
    <hyperlink ref="I1" location="Index" display="Back to Index"/>
  </hyperlinks>
  <pageMargins left="0.7" right="0.7" top="0.75" bottom="0.75" header="0.3" footer="0.3"/>
  <pageSetup scale="74" orientation="landscape" cellComments="atEnd" r:id="rId1"/>
  <headerFooter>
    <oddHeader>&amp;C&amp;"Arial,Bold Italic"&amp;14Vital Statistics on Congress
&amp;12www.brookings.edu/vitalstats</oddHeader>
    <oddFooter>&amp;COrnstein, Mann, Malbin, and Rugg
Last updated March 14, 2013&amp;R&amp;G</oddFoot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D14"/>
  <sheetViews>
    <sheetView view="pageLayout" zoomScale="70" zoomScaleNormal="100" zoomScalePageLayoutView="70" workbookViewId="0">
      <selection activeCell="H46" sqref="H46"/>
    </sheetView>
  </sheetViews>
  <sheetFormatPr defaultRowHeight="12.75" x14ac:dyDescent="0.2"/>
  <cols>
    <col min="1" max="1" width="22" style="3" customWidth="1"/>
    <col min="2" max="2" width="12.85546875" style="3" customWidth="1"/>
    <col min="3" max="3" width="8.7109375" style="3" customWidth="1"/>
    <col min="4" max="4" width="10.5703125" style="3" customWidth="1"/>
    <col min="5" max="5" width="10.28515625" style="3" customWidth="1"/>
    <col min="6" max="6" width="10.5703125" style="3" customWidth="1"/>
    <col min="7" max="7" width="10.85546875" style="3" customWidth="1"/>
    <col min="8" max="8" width="10" style="3" customWidth="1"/>
    <col min="9" max="9" width="9.7109375" style="3" customWidth="1"/>
    <col min="10" max="25" width="8.28515625" style="3" customWidth="1"/>
    <col min="26" max="26" width="9.140625" style="3"/>
    <col min="27" max="32" width="8.28515625" style="3" customWidth="1"/>
    <col min="33" max="16384" width="9.140625" style="3"/>
  </cols>
  <sheetData>
    <row r="1" spans="1:30" x14ac:dyDescent="0.2">
      <c r="A1" s="3" t="s">
        <v>88</v>
      </c>
      <c r="B1" s="3" t="s">
        <v>153</v>
      </c>
      <c r="C1" s="35"/>
      <c r="K1" s="10"/>
    </row>
    <row r="2" spans="1:30" ht="13.5" thickBot="1" x14ac:dyDescent="0.25"/>
    <row r="3" spans="1:30" s="35" customFormat="1" x14ac:dyDescent="0.2">
      <c r="A3" s="128" t="s">
        <v>48</v>
      </c>
      <c r="B3" s="77">
        <v>2012</v>
      </c>
      <c r="C3" s="77">
        <v>2010</v>
      </c>
      <c r="D3" s="77">
        <v>2008</v>
      </c>
      <c r="E3" s="77">
        <v>2006</v>
      </c>
      <c r="F3" s="77">
        <v>2004</v>
      </c>
      <c r="G3" s="77">
        <v>2002</v>
      </c>
      <c r="H3" s="84">
        <v>2000</v>
      </c>
      <c r="I3" s="77">
        <v>1998</v>
      </c>
      <c r="J3" s="77">
        <v>1996</v>
      </c>
      <c r="K3" s="77">
        <v>1994</v>
      </c>
      <c r="L3" s="77">
        <v>1992</v>
      </c>
      <c r="M3" s="77">
        <v>1990</v>
      </c>
      <c r="N3" s="77">
        <v>1988</v>
      </c>
      <c r="O3" s="77">
        <v>1986</v>
      </c>
      <c r="P3" s="77">
        <v>1984</v>
      </c>
      <c r="Q3" s="77">
        <v>1982</v>
      </c>
      <c r="R3" s="77">
        <v>1980</v>
      </c>
      <c r="S3" s="77">
        <v>1978</v>
      </c>
    </row>
    <row r="4" spans="1:30" x14ac:dyDescent="0.2">
      <c r="A4" s="3" t="s">
        <v>42</v>
      </c>
      <c r="B4" s="3">
        <v>52.7</v>
      </c>
      <c r="C4" s="3">
        <v>61.6</v>
      </c>
      <c r="D4" s="3">
        <v>61</v>
      </c>
      <c r="E4" s="3">
        <v>56.9</v>
      </c>
      <c r="F4" s="129">
        <v>50.3</v>
      </c>
      <c r="G4" s="129">
        <v>51.9</v>
      </c>
      <c r="H4" s="130">
        <v>50.2</v>
      </c>
      <c r="I4" s="3">
        <v>43.4</v>
      </c>
      <c r="J4" s="3">
        <v>46.5</v>
      </c>
      <c r="K4" s="3">
        <v>40.700000000000003</v>
      </c>
      <c r="L4" s="3">
        <v>39.700000000000003</v>
      </c>
      <c r="M4" s="3">
        <v>33.6</v>
      </c>
      <c r="N4" s="3">
        <v>33.9</v>
      </c>
      <c r="O4" s="3">
        <v>29.9</v>
      </c>
      <c r="P4" s="3">
        <v>24.8</v>
      </c>
      <c r="Q4" s="3">
        <v>20.3</v>
      </c>
      <c r="R4" s="3">
        <v>13.2</v>
      </c>
      <c r="S4" s="3">
        <v>9.9</v>
      </c>
    </row>
    <row r="5" spans="1:30" x14ac:dyDescent="0.2">
      <c r="A5" s="3" t="s">
        <v>41</v>
      </c>
      <c r="B5" s="3">
        <v>167.1</v>
      </c>
      <c r="C5" s="3">
        <v>153.69999999999999</v>
      </c>
      <c r="D5" s="3">
        <v>143.6</v>
      </c>
      <c r="E5" s="3">
        <v>128.4</v>
      </c>
      <c r="F5" s="129">
        <v>104.3</v>
      </c>
      <c r="G5" s="129">
        <v>91.6</v>
      </c>
      <c r="H5" s="130">
        <v>84.2</v>
      </c>
      <c r="I5" s="3">
        <v>71.099999999999994</v>
      </c>
      <c r="J5" s="3">
        <v>69.7</v>
      </c>
      <c r="K5" s="3">
        <v>64.099999999999994</v>
      </c>
      <c r="L5" s="3">
        <v>64.3</v>
      </c>
      <c r="M5" s="3">
        <v>53.5</v>
      </c>
      <c r="N5" s="3">
        <v>50.4</v>
      </c>
      <c r="O5" s="3">
        <v>46.2</v>
      </c>
      <c r="P5" s="3">
        <v>35.5</v>
      </c>
      <c r="Q5" s="3">
        <v>27.5</v>
      </c>
      <c r="R5" s="3">
        <v>19.2</v>
      </c>
      <c r="S5" s="3">
        <v>9.5</v>
      </c>
    </row>
    <row r="6" spans="1:30" x14ac:dyDescent="0.2">
      <c r="A6" s="3" t="s">
        <v>43</v>
      </c>
      <c r="B6" s="3">
        <v>117.1</v>
      </c>
      <c r="C6" s="3">
        <v>126.2</v>
      </c>
      <c r="D6" s="3">
        <v>106.1</v>
      </c>
      <c r="E6" s="3">
        <v>98.4</v>
      </c>
      <c r="F6" s="129">
        <v>78.2</v>
      </c>
      <c r="G6" s="129">
        <v>71.5</v>
      </c>
      <c r="H6" s="130">
        <v>68.3</v>
      </c>
      <c r="I6" s="129">
        <v>59</v>
      </c>
      <c r="J6" s="3">
        <v>56.2</v>
      </c>
      <c r="K6" s="3">
        <v>50.1</v>
      </c>
      <c r="L6" s="3">
        <v>51.4</v>
      </c>
      <c r="M6" s="3">
        <v>42.5</v>
      </c>
      <c r="N6" s="3">
        <v>38.9</v>
      </c>
      <c r="O6" s="3">
        <v>32.9</v>
      </c>
      <c r="P6" s="3">
        <v>26.7</v>
      </c>
      <c r="Q6" s="3">
        <v>21.9</v>
      </c>
      <c r="R6" s="3">
        <v>15.9</v>
      </c>
      <c r="S6" s="3">
        <v>11.2</v>
      </c>
    </row>
    <row r="7" spans="1:30" x14ac:dyDescent="0.2">
      <c r="A7" s="3" t="s">
        <v>44</v>
      </c>
      <c r="B7" s="11">
        <v>77.099999999999994</v>
      </c>
      <c r="C7" s="3">
        <v>53.6</v>
      </c>
      <c r="D7" s="3">
        <v>63.8</v>
      </c>
      <c r="E7" s="3">
        <v>70.900000000000006</v>
      </c>
      <c r="F7" s="129">
        <v>49.8</v>
      </c>
      <c r="G7" s="129">
        <v>44.6</v>
      </c>
      <c r="H7" s="130">
        <v>35.6</v>
      </c>
      <c r="I7" s="3">
        <v>27.1</v>
      </c>
      <c r="J7" s="129">
        <v>22</v>
      </c>
      <c r="K7" s="3">
        <v>17.3</v>
      </c>
      <c r="L7" s="3">
        <v>17.5</v>
      </c>
      <c r="M7" s="3">
        <v>14.3</v>
      </c>
      <c r="N7" s="3">
        <v>19.2</v>
      </c>
      <c r="O7" s="3">
        <v>18.8</v>
      </c>
      <c r="P7" s="3">
        <v>14.5</v>
      </c>
      <c r="Q7" s="3">
        <v>10.7</v>
      </c>
      <c r="R7" s="3">
        <v>4.9000000000000004</v>
      </c>
      <c r="S7" s="3">
        <v>2.5</v>
      </c>
    </row>
    <row r="8" spans="1:30" x14ac:dyDescent="0.2">
      <c r="A8" s="3" t="s">
        <v>22</v>
      </c>
      <c r="B8" s="3">
        <v>11.5</v>
      </c>
      <c r="C8" s="3">
        <v>11.7</v>
      </c>
      <c r="D8" s="3">
        <v>11.4</v>
      </c>
      <c r="E8" s="3">
        <v>8.74</v>
      </c>
      <c r="F8" s="129">
        <v>6.5</v>
      </c>
      <c r="G8" s="129">
        <v>6.5</v>
      </c>
      <c r="H8" s="130">
        <v>7.1</v>
      </c>
      <c r="I8" s="3">
        <v>6.2</v>
      </c>
      <c r="J8" s="3">
        <v>6.8</v>
      </c>
      <c r="K8" s="3">
        <v>6.6</v>
      </c>
      <c r="L8" s="3">
        <v>6.6</v>
      </c>
      <c r="M8" s="3">
        <v>5.9</v>
      </c>
      <c r="N8" s="3">
        <v>5.4</v>
      </c>
      <c r="O8" s="3">
        <v>4.9000000000000004</v>
      </c>
      <c r="P8" s="3">
        <v>3.8</v>
      </c>
      <c r="Q8" s="3">
        <v>3.2</v>
      </c>
      <c r="R8" s="129">
        <v>2</v>
      </c>
      <c r="S8" s="129">
        <v>1</v>
      </c>
    </row>
    <row r="9" spans="1:30" x14ac:dyDescent="0.2">
      <c r="A9" s="48" t="s">
        <v>47</v>
      </c>
      <c r="B9" s="48">
        <f>B4+B5+B6+B7+B8</f>
        <v>425.5</v>
      </c>
      <c r="C9" s="48">
        <f t="shared" ref="C9:I9" si="0">SUM(C4:C8)</f>
        <v>406.8</v>
      </c>
      <c r="D9" s="48">
        <f t="shared" si="0"/>
        <v>385.9</v>
      </c>
      <c r="E9" s="131">
        <f t="shared" si="0"/>
        <v>363.34000000000003</v>
      </c>
      <c r="F9" s="131">
        <f t="shared" si="0"/>
        <v>289.10000000000002</v>
      </c>
      <c r="G9" s="131">
        <f t="shared" si="0"/>
        <v>266.10000000000002</v>
      </c>
      <c r="H9" s="131">
        <f t="shared" si="0"/>
        <v>245.39999999999998</v>
      </c>
      <c r="I9" s="131">
        <f t="shared" si="0"/>
        <v>206.79999999999998</v>
      </c>
      <c r="J9" s="48">
        <v>201.2</v>
      </c>
      <c r="K9" s="48">
        <v>178.8</v>
      </c>
      <c r="L9" s="48">
        <v>179.4</v>
      </c>
      <c r="M9" s="48">
        <v>149.69999999999999</v>
      </c>
      <c r="N9" s="48">
        <v>147.80000000000001</v>
      </c>
      <c r="O9" s="48">
        <v>132.69999999999999</v>
      </c>
      <c r="P9" s="48">
        <v>105.3</v>
      </c>
      <c r="Q9" s="48">
        <v>83.6</v>
      </c>
      <c r="R9" s="48">
        <v>55.2</v>
      </c>
      <c r="S9" s="48">
        <v>34.1</v>
      </c>
    </row>
    <row r="10" spans="1:30" x14ac:dyDescent="0.2">
      <c r="AD10" s="11"/>
    </row>
    <row r="11" spans="1:30" x14ac:dyDescent="0.2">
      <c r="A11" s="3" t="s">
        <v>152</v>
      </c>
      <c r="D11" s="63"/>
      <c r="E11" s="63"/>
    </row>
    <row r="12" spans="1:30" x14ac:dyDescent="0.2">
      <c r="B12" s="11"/>
      <c r="D12" s="36"/>
    </row>
    <row r="13" spans="1:30" x14ac:dyDescent="0.2">
      <c r="A13" s="275" t="s">
        <v>473</v>
      </c>
      <c r="D13" s="63"/>
    </row>
    <row r="14" spans="1:30" ht="27.75" customHeight="1" x14ac:dyDescent="0.2"/>
  </sheetData>
  <phoneticPr fontId="0" type="noConversion"/>
  <pageMargins left="0.7" right="0.7" top="0.75" bottom="0.75" header="0.3" footer="0.3"/>
  <pageSetup scale="65" orientation="landscape" cellComments="atEnd" r:id="rId1"/>
  <headerFooter>
    <oddHeader>&amp;C&amp;"Arial,Bold Italic"&amp;14Vital Statistics on Congress
&amp;12www.brookings.edu/vitalstats</oddHeader>
    <oddFooter>&amp;COrnstein, Mann, Malbin, and Rugg
Last updated March 14, 2013&amp;R&amp;G</oddFoot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K154"/>
  <sheetViews>
    <sheetView view="pageLayout" zoomScale="70" zoomScaleNormal="100" zoomScaleSheetLayoutView="85" zoomScalePageLayoutView="70" workbookViewId="0">
      <selection activeCell="R23" sqref="R23"/>
    </sheetView>
  </sheetViews>
  <sheetFormatPr defaultRowHeight="12.75" x14ac:dyDescent="0.2"/>
  <cols>
    <col min="1" max="1" width="13.85546875" style="3" customWidth="1"/>
    <col min="2" max="2" width="4.5703125" style="126" customWidth="1"/>
    <col min="3" max="3" width="5.85546875" style="126" customWidth="1"/>
    <col min="4" max="4" width="4.5703125" style="126" customWidth="1"/>
    <col min="5" max="5" width="7" style="126" customWidth="1"/>
    <col min="6" max="6" width="4.5703125" style="126" customWidth="1"/>
    <col min="7" max="7" width="6" style="126" customWidth="1"/>
    <col min="8" max="8" width="10.5703125" style="126" customWidth="1"/>
    <col min="9" max="9" width="13.85546875" style="107" customWidth="1"/>
    <col min="10" max="10" width="4.5703125" style="126" customWidth="1"/>
    <col min="11" max="11" width="6.5703125" style="126" bestFit="1" customWidth="1"/>
    <col min="12" max="12" width="4.5703125" style="126" customWidth="1"/>
    <col min="13" max="13" width="6.42578125" style="126" customWidth="1"/>
    <col min="14" max="14" width="4.5703125" style="126" customWidth="1"/>
    <col min="15" max="15" width="7.140625" style="126" customWidth="1"/>
    <col min="16" max="16" width="10.5703125" style="126" customWidth="1"/>
    <col min="17" max="17" width="13.7109375" style="107" customWidth="1"/>
    <col min="18" max="18" width="8.28515625" style="309" customWidth="1"/>
    <col min="19" max="19" width="10.42578125" style="126" customWidth="1"/>
    <col min="20" max="20" width="9.85546875" style="11" customWidth="1"/>
    <col min="21" max="21" width="11.85546875" style="11" customWidth="1"/>
    <col min="22" max="22" width="9.140625" style="11"/>
    <col min="23" max="23" width="5.42578125" style="11" customWidth="1"/>
    <col min="24" max="24" width="10.85546875" style="11" customWidth="1"/>
    <col min="25" max="25" width="4.85546875" style="11" customWidth="1"/>
    <col min="26" max="26" width="9.85546875" style="11" customWidth="1"/>
    <col min="27" max="27" width="5.140625" style="11" customWidth="1"/>
    <col min="28" max="28" width="9.140625" style="11"/>
    <col min="29" max="29" width="6" style="11" customWidth="1"/>
    <col min="30" max="30" width="12" style="11" bestFit="1" customWidth="1"/>
    <col min="31" max="31" width="5.7109375" style="11" customWidth="1"/>
    <col min="32" max="32" width="11.140625" style="11" bestFit="1" customWidth="1"/>
    <col min="33" max="33" width="6.140625" style="11" customWidth="1"/>
    <col min="34" max="34" width="10.5703125" style="11" customWidth="1"/>
    <col min="35" max="16384" width="9.140625" style="11"/>
  </cols>
  <sheetData>
    <row r="1" spans="1:37" x14ac:dyDescent="0.2">
      <c r="A1" s="3" t="s">
        <v>89</v>
      </c>
      <c r="B1" s="324" t="s">
        <v>154</v>
      </c>
      <c r="C1" s="324"/>
      <c r="D1" s="324"/>
      <c r="E1" s="324"/>
      <c r="F1" s="324"/>
      <c r="G1" s="324"/>
      <c r="H1" s="324"/>
      <c r="I1" s="324"/>
      <c r="J1" s="324"/>
      <c r="K1" s="324"/>
      <c r="L1" s="324"/>
      <c r="M1" s="324"/>
      <c r="N1" s="324"/>
      <c r="O1" s="324"/>
      <c r="P1" s="324"/>
      <c r="Q1" s="324"/>
      <c r="R1" s="324"/>
      <c r="S1" s="324"/>
    </row>
    <row r="2" spans="1:37" ht="13.5" thickBot="1" x14ac:dyDescent="0.25"/>
    <row r="3" spans="1:37" s="39" customFormat="1" x14ac:dyDescent="0.2">
      <c r="A3" s="158"/>
      <c r="B3" s="342" t="s">
        <v>49</v>
      </c>
      <c r="C3" s="342"/>
      <c r="D3" s="342"/>
      <c r="E3" s="342"/>
      <c r="F3" s="342"/>
      <c r="G3" s="342"/>
      <c r="H3" s="334" t="s">
        <v>55</v>
      </c>
      <c r="I3" s="339" t="s">
        <v>56</v>
      </c>
      <c r="J3" s="343" t="s">
        <v>49</v>
      </c>
      <c r="K3" s="342"/>
      <c r="L3" s="342"/>
      <c r="M3" s="342"/>
      <c r="N3" s="342"/>
      <c r="O3" s="342"/>
      <c r="P3" s="334" t="s">
        <v>55</v>
      </c>
      <c r="Q3" s="339" t="s">
        <v>56</v>
      </c>
      <c r="R3" s="345" t="s">
        <v>57</v>
      </c>
      <c r="S3" s="334" t="s">
        <v>90</v>
      </c>
    </row>
    <row r="4" spans="1:37" s="39" customFormat="1" ht="26.25" customHeight="1" x14ac:dyDescent="0.2">
      <c r="A4" s="83"/>
      <c r="B4" s="337" t="s">
        <v>51</v>
      </c>
      <c r="C4" s="337"/>
      <c r="D4" s="337" t="s">
        <v>50</v>
      </c>
      <c r="E4" s="337"/>
      <c r="F4" s="337" t="s">
        <v>52</v>
      </c>
      <c r="G4" s="337"/>
      <c r="H4" s="344"/>
      <c r="I4" s="340"/>
      <c r="J4" s="336" t="s">
        <v>51</v>
      </c>
      <c r="K4" s="337"/>
      <c r="L4" s="337" t="s">
        <v>50</v>
      </c>
      <c r="M4" s="337"/>
      <c r="N4" s="337" t="s">
        <v>52</v>
      </c>
      <c r="O4" s="337"/>
      <c r="P4" s="344"/>
      <c r="Q4" s="340"/>
      <c r="R4" s="346"/>
      <c r="S4" s="335"/>
    </row>
    <row r="5" spans="1:37" s="39" customFormat="1" ht="13.5" customHeight="1" x14ac:dyDescent="0.2">
      <c r="A5" s="159"/>
      <c r="B5" s="79" t="s">
        <v>53</v>
      </c>
      <c r="C5" s="79" t="s">
        <v>54</v>
      </c>
      <c r="D5" s="79" t="s">
        <v>53</v>
      </c>
      <c r="E5" s="79" t="s">
        <v>54</v>
      </c>
      <c r="F5" s="79" t="s">
        <v>53</v>
      </c>
      <c r="G5" s="79" t="s">
        <v>54</v>
      </c>
      <c r="H5" s="328"/>
      <c r="I5" s="341"/>
      <c r="J5" s="160" t="s">
        <v>53</v>
      </c>
      <c r="K5" s="79" t="s">
        <v>54</v>
      </c>
      <c r="L5" s="79" t="s">
        <v>53</v>
      </c>
      <c r="M5" s="79" t="s">
        <v>54</v>
      </c>
      <c r="N5" s="79" t="s">
        <v>53</v>
      </c>
      <c r="O5" s="79" t="s">
        <v>54</v>
      </c>
      <c r="P5" s="328"/>
      <c r="Q5" s="341"/>
      <c r="R5" s="347"/>
      <c r="S5" s="328"/>
    </row>
    <row r="6" spans="1:37" x14ac:dyDescent="0.2">
      <c r="A6" s="60"/>
      <c r="B6" s="4"/>
      <c r="C6" s="4"/>
      <c r="D6" s="4"/>
      <c r="E6" s="4"/>
      <c r="F6" s="4"/>
      <c r="G6" s="4"/>
      <c r="H6" s="133"/>
      <c r="I6" s="143"/>
      <c r="J6" s="134"/>
      <c r="K6" s="4"/>
      <c r="L6" s="4"/>
      <c r="M6" s="4"/>
      <c r="N6" s="4"/>
      <c r="O6" s="4"/>
      <c r="P6" s="133"/>
      <c r="Q6" s="143"/>
      <c r="R6" s="310"/>
      <c r="S6" s="133"/>
    </row>
    <row r="7" spans="1:37" x14ac:dyDescent="0.2">
      <c r="B7" s="337" t="s">
        <v>149</v>
      </c>
      <c r="C7" s="337"/>
      <c r="D7" s="337"/>
      <c r="E7" s="337"/>
      <c r="F7" s="337"/>
      <c r="G7" s="337"/>
      <c r="H7" s="337"/>
      <c r="I7" s="338"/>
      <c r="J7" s="336" t="s">
        <v>150</v>
      </c>
      <c r="K7" s="337"/>
      <c r="L7" s="337"/>
      <c r="M7" s="337"/>
      <c r="N7" s="337"/>
      <c r="O7" s="337"/>
      <c r="P7" s="337"/>
      <c r="Q7" s="337"/>
      <c r="R7" s="311"/>
      <c r="S7" s="4"/>
      <c r="T7" s="115"/>
    </row>
    <row r="8" spans="1:37" x14ac:dyDescent="0.2">
      <c r="A8" s="60" t="s">
        <v>41</v>
      </c>
      <c r="B8" s="118">
        <v>25.3</v>
      </c>
      <c r="C8" s="118">
        <v>49.4</v>
      </c>
      <c r="D8" s="118">
        <v>0.4</v>
      </c>
      <c r="E8" s="118">
        <v>0.9</v>
      </c>
      <c r="F8" s="118">
        <v>1.8</v>
      </c>
      <c r="G8" s="118">
        <v>3</v>
      </c>
      <c r="H8" s="135">
        <v>81</v>
      </c>
      <c r="I8" s="136">
        <v>131</v>
      </c>
      <c r="J8" s="137">
        <v>7.4</v>
      </c>
      <c r="K8" s="118">
        <v>5.5</v>
      </c>
      <c r="L8" s="118">
        <v>0.2</v>
      </c>
      <c r="M8" s="118">
        <v>1.4</v>
      </c>
      <c r="N8" s="118">
        <v>1</v>
      </c>
      <c r="O8" s="118">
        <v>3.7</v>
      </c>
      <c r="P8" s="135">
        <v>19</v>
      </c>
      <c r="Q8" s="139">
        <v>31.1</v>
      </c>
      <c r="R8" s="312">
        <v>1</v>
      </c>
      <c r="S8" s="140">
        <f t="shared" ref="S8:S12" si="0">I8+Q8</f>
        <v>162.1</v>
      </c>
      <c r="T8" s="141"/>
      <c r="AJ8" s="142"/>
      <c r="AK8" s="142"/>
    </row>
    <row r="9" spans="1:37" x14ac:dyDescent="0.2">
      <c r="A9" s="60" t="s">
        <v>60</v>
      </c>
      <c r="B9" s="118">
        <v>25.5</v>
      </c>
      <c r="C9" s="118">
        <v>45.5</v>
      </c>
      <c r="D9" s="108">
        <v>2.4</v>
      </c>
      <c r="E9" s="108">
        <v>1.6</v>
      </c>
      <c r="F9" s="118">
        <v>3.2</v>
      </c>
      <c r="G9" s="118">
        <v>4.2</v>
      </c>
      <c r="H9" s="135">
        <v>82</v>
      </c>
      <c r="I9" s="136">
        <v>101.4</v>
      </c>
      <c r="J9" s="137">
        <v>6.3</v>
      </c>
      <c r="K9" s="118">
        <v>4.2</v>
      </c>
      <c r="L9" s="118">
        <v>0.4</v>
      </c>
      <c r="M9" s="118">
        <v>1.5</v>
      </c>
      <c r="N9" s="118">
        <v>1.6</v>
      </c>
      <c r="O9" s="118">
        <v>3.5</v>
      </c>
      <c r="P9" s="135">
        <v>18</v>
      </c>
      <c r="Q9" s="139">
        <v>21.6</v>
      </c>
      <c r="R9" s="312">
        <v>1</v>
      </c>
      <c r="S9" s="140">
        <f t="shared" si="0"/>
        <v>123</v>
      </c>
      <c r="T9" s="141"/>
      <c r="AJ9" s="142"/>
      <c r="AK9" s="142"/>
    </row>
    <row r="10" spans="1:37" x14ac:dyDescent="0.2">
      <c r="A10" s="60" t="s">
        <v>42</v>
      </c>
      <c r="B10" s="118">
        <v>49.2</v>
      </c>
      <c r="C10" s="118">
        <v>8</v>
      </c>
      <c r="D10" s="108">
        <v>16.399999999999999</v>
      </c>
      <c r="E10" s="108">
        <v>0.1</v>
      </c>
      <c r="F10" s="118">
        <v>13.9</v>
      </c>
      <c r="G10" s="118">
        <v>0.4</v>
      </c>
      <c r="H10" s="135">
        <v>88</v>
      </c>
      <c r="I10" s="136">
        <v>50.3</v>
      </c>
      <c r="J10" s="137">
        <v>5.6</v>
      </c>
      <c r="K10" s="118">
        <v>0.3</v>
      </c>
      <c r="L10" s="118">
        <v>1.3</v>
      </c>
      <c r="M10" s="118">
        <v>0.1</v>
      </c>
      <c r="N10" s="118">
        <v>4.4000000000000004</v>
      </c>
      <c r="O10" s="118">
        <v>0.3</v>
      </c>
      <c r="P10" s="135">
        <v>12</v>
      </c>
      <c r="Q10" s="139">
        <v>6.9</v>
      </c>
      <c r="R10" s="312">
        <v>1</v>
      </c>
      <c r="S10" s="140">
        <f t="shared" si="0"/>
        <v>57.199999999999996</v>
      </c>
      <c r="T10" s="141"/>
      <c r="AJ10" s="142"/>
      <c r="AK10" s="142"/>
    </row>
    <row r="11" spans="1:37" x14ac:dyDescent="0.2">
      <c r="A11" s="60" t="s">
        <v>44</v>
      </c>
      <c r="B11" s="118">
        <v>19.5</v>
      </c>
      <c r="C11" s="118">
        <v>23.9</v>
      </c>
      <c r="D11" s="108">
        <v>8.4</v>
      </c>
      <c r="E11" s="108">
        <v>4.9000000000000004</v>
      </c>
      <c r="F11" s="118">
        <v>5.9</v>
      </c>
      <c r="G11" s="118">
        <v>5.0999999999999996</v>
      </c>
      <c r="H11" s="135">
        <v>68</v>
      </c>
      <c r="I11" s="136">
        <v>34.4</v>
      </c>
      <c r="J11" s="137">
        <v>9.9</v>
      </c>
      <c r="K11" s="118">
        <v>4.5</v>
      </c>
      <c r="L11" s="118">
        <v>1.8</v>
      </c>
      <c r="M11" s="118">
        <v>4.2</v>
      </c>
      <c r="N11" s="118">
        <v>6.3</v>
      </c>
      <c r="O11" s="118">
        <v>5.7</v>
      </c>
      <c r="P11" s="135">
        <v>32</v>
      </c>
      <c r="Q11" s="139">
        <v>16.399999999999999</v>
      </c>
      <c r="R11" s="312">
        <v>1</v>
      </c>
      <c r="S11" s="140">
        <f t="shared" si="0"/>
        <v>50.8</v>
      </c>
      <c r="T11" s="141"/>
      <c r="U11" s="278"/>
      <c r="V11" s="278"/>
      <c r="AJ11" s="142"/>
      <c r="AK11" s="142"/>
    </row>
    <row r="12" spans="1:37" x14ac:dyDescent="0.2">
      <c r="A12" s="60" t="s">
        <v>61</v>
      </c>
      <c r="B12" s="118">
        <v>28.3</v>
      </c>
      <c r="C12" s="118">
        <v>45</v>
      </c>
      <c r="D12" s="108">
        <v>1.3</v>
      </c>
      <c r="E12" s="108">
        <v>1.8</v>
      </c>
      <c r="F12" s="118">
        <v>2.7</v>
      </c>
      <c r="G12" s="118">
        <v>3.9</v>
      </c>
      <c r="H12" s="135">
        <v>83</v>
      </c>
      <c r="I12" s="136">
        <v>9.8000000000000007</v>
      </c>
      <c r="J12" s="137">
        <v>6.1</v>
      </c>
      <c r="K12" s="118">
        <v>3.2</v>
      </c>
      <c r="L12" s="118">
        <v>0.5</v>
      </c>
      <c r="M12" s="118">
        <v>1.5</v>
      </c>
      <c r="N12" s="118">
        <v>1.9</v>
      </c>
      <c r="O12" s="118">
        <v>3.7</v>
      </c>
      <c r="P12" s="135">
        <v>17</v>
      </c>
      <c r="Q12" s="139">
        <v>2</v>
      </c>
      <c r="R12" s="312">
        <v>1</v>
      </c>
      <c r="S12" s="140">
        <f t="shared" si="0"/>
        <v>11.8</v>
      </c>
      <c r="T12" s="141"/>
      <c r="U12" s="278"/>
      <c r="V12" s="278"/>
      <c r="AJ12" s="142"/>
      <c r="AK12" s="142"/>
    </row>
    <row r="13" spans="1:37" x14ac:dyDescent="0.2">
      <c r="A13" s="60" t="s">
        <v>62</v>
      </c>
      <c r="B13" s="118">
        <v>28</v>
      </c>
      <c r="C13" s="118">
        <v>39</v>
      </c>
      <c r="D13" s="118">
        <v>4</v>
      </c>
      <c r="E13" s="118">
        <v>2</v>
      </c>
      <c r="F13" s="118">
        <v>4</v>
      </c>
      <c r="G13" s="118">
        <v>3</v>
      </c>
      <c r="H13" s="135">
        <v>81</v>
      </c>
      <c r="I13" s="117">
        <v>326.89999999999998</v>
      </c>
      <c r="J13" s="137">
        <v>7</v>
      </c>
      <c r="K13" s="118">
        <v>4</v>
      </c>
      <c r="L13" s="118">
        <v>1</v>
      </c>
      <c r="M13" s="118">
        <v>2</v>
      </c>
      <c r="N13" s="118">
        <v>2</v>
      </c>
      <c r="O13" s="118">
        <v>3</v>
      </c>
      <c r="P13" s="135">
        <v>19</v>
      </c>
      <c r="Q13" s="140">
        <v>78</v>
      </c>
      <c r="R13" s="312">
        <v>1</v>
      </c>
      <c r="S13" s="140">
        <v>404.8</v>
      </c>
      <c r="T13" s="115"/>
      <c r="U13" s="142"/>
      <c r="V13" s="278"/>
      <c r="AJ13" s="142"/>
      <c r="AK13" s="142"/>
    </row>
    <row r="14" spans="1:37" x14ac:dyDescent="0.2">
      <c r="A14" s="60"/>
      <c r="B14" s="118"/>
      <c r="C14" s="118"/>
      <c r="D14" s="4"/>
      <c r="E14" s="4"/>
      <c r="F14" s="4"/>
      <c r="G14" s="4"/>
      <c r="H14" s="133"/>
      <c r="I14" s="143"/>
      <c r="J14" s="134"/>
      <c r="K14" s="4"/>
      <c r="L14" s="4"/>
      <c r="M14" s="4"/>
      <c r="N14" s="4"/>
      <c r="O14" s="4"/>
      <c r="P14" s="133"/>
      <c r="Q14" s="143"/>
      <c r="R14" s="310"/>
      <c r="S14" s="133"/>
    </row>
    <row r="15" spans="1:37" x14ac:dyDescent="0.2">
      <c r="B15" s="337" t="s">
        <v>116</v>
      </c>
      <c r="C15" s="337"/>
      <c r="D15" s="337"/>
      <c r="E15" s="337"/>
      <c r="F15" s="337"/>
      <c r="G15" s="337"/>
      <c r="H15" s="337"/>
      <c r="I15" s="338"/>
      <c r="J15" s="336" t="s">
        <v>117</v>
      </c>
      <c r="K15" s="337"/>
      <c r="L15" s="337"/>
      <c r="M15" s="337"/>
      <c r="N15" s="337"/>
      <c r="O15" s="337"/>
      <c r="P15" s="337"/>
      <c r="Q15" s="337"/>
      <c r="R15" s="311"/>
      <c r="S15" s="4"/>
      <c r="T15" s="115"/>
    </row>
    <row r="16" spans="1:37" x14ac:dyDescent="0.2">
      <c r="A16" s="60" t="s">
        <v>41</v>
      </c>
      <c r="B16" s="118">
        <v>39</v>
      </c>
      <c r="C16" s="118">
        <v>31</v>
      </c>
      <c r="D16" s="118" t="s">
        <v>39</v>
      </c>
      <c r="E16" s="118">
        <v>3</v>
      </c>
      <c r="F16" s="118" t="s">
        <v>39</v>
      </c>
      <c r="G16" s="118">
        <v>3</v>
      </c>
      <c r="H16" s="135">
        <v>77</v>
      </c>
      <c r="I16" s="136">
        <v>111</v>
      </c>
      <c r="J16" s="137">
        <v>7</v>
      </c>
      <c r="K16" s="118">
        <v>8</v>
      </c>
      <c r="L16" s="118" t="s">
        <v>39</v>
      </c>
      <c r="M16" s="118">
        <v>1</v>
      </c>
      <c r="N16" s="118">
        <v>1</v>
      </c>
      <c r="O16" s="118">
        <v>6</v>
      </c>
      <c r="P16" s="138">
        <v>23</v>
      </c>
      <c r="Q16" s="139">
        <v>32.799999999999997</v>
      </c>
      <c r="R16" s="313">
        <v>1</v>
      </c>
      <c r="S16" s="140">
        <v>143.80000000000001</v>
      </c>
      <c r="T16" s="141"/>
      <c r="AJ16" s="142"/>
      <c r="AK16" s="142"/>
    </row>
    <row r="17" spans="1:37" x14ac:dyDescent="0.2">
      <c r="A17" s="60" t="s">
        <v>60</v>
      </c>
      <c r="B17" s="118">
        <v>41</v>
      </c>
      <c r="C17" s="118">
        <v>28</v>
      </c>
      <c r="D17" s="118" t="s">
        <v>39</v>
      </c>
      <c r="E17" s="118">
        <v>5</v>
      </c>
      <c r="F17" s="118" t="s">
        <v>39</v>
      </c>
      <c r="G17" s="118">
        <v>4</v>
      </c>
      <c r="H17" s="135">
        <v>80</v>
      </c>
      <c r="I17" s="136">
        <v>95.3</v>
      </c>
      <c r="J17" s="137">
        <v>6</v>
      </c>
      <c r="K17" s="118">
        <v>6</v>
      </c>
      <c r="L17" s="118" t="s">
        <v>39</v>
      </c>
      <c r="M17" s="118">
        <v>1</v>
      </c>
      <c r="N17" s="118">
        <v>1</v>
      </c>
      <c r="O17" s="118">
        <v>5</v>
      </c>
      <c r="P17" s="138">
        <v>20</v>
      </c>
      <c r="Q17" s="139">
        <v>24.1</v>
      </c>
      <c r="R17" s="313">
        <v>1</v>
      </c>
      <c r="S17" s="140">
        <v>119.4</v>
      </c>
      <c r="T17" s="141"/>
      <c r="AJ17" s="142"/>
      <c r="AK17" s="142"/>
    </row>
    <row r="18" spans="1:37" x14ac:dyDescent="0.2">
      <c r="A18" s="60" t="s">
        <v>42</v>
      </c>
      <c r="B18" s="118">
        <v>72</v>
      </c>
      <c r="C18" s="118">
        <v>5</v>
      </c>
      <c r="D18" s="118">
        <v>5</v>
      </c>
      <c r="E18" s="118" t="s">
        <v>39</v>
      </c>
      <c r="F18" s="118">
        <v>7</v>
      </c>
      <c r="G18" s="118" t="s">
        <v>39</v>
      </c>
      <c r="H18" s="135">
        <v>89</v>
      </c>
      <c r="I18" s="136">
        <v>51.6</v>
      </c>
      <c r="J18" s="137">
        <v>5</v>
      </c>
      <c r="K18" s="118" t="s">
        <v>39</v>
      </c>
      <c r="L18" s="118">
        <v>1</v>
      </c>
      <c r="M18" s="118" t="s">
        <v>39</v>
      </c>
      <c r="N18" s="118">
        <v>5</v>
      </c>
      <c r="O18" s="118" t="s">
        <v>39</v>
      </c>
      <c r="P18" s="138">
        <v>11</v>
      </c>
      <c r="Q18" s="139">
        <v>6.6</v>
      </c>
      <c r="R18" s="313">
        <v>1</v>
      </c>
      <c r="S18" s="140">
        <v>58.1</v>
      </c>
      <c r="T18" s="141"/>
      <c r="AJ18" s="142"/>
      <c r="AK18" s="142"/>
    </row>
    <row r="19" spans="1:37" x14ac:dyDescent="0.2">
      <c r="A19" s="60" t="s">
        <v>44</v>
      </c>
      <c r="B19" s="118">
        <v>32</v>
      </c>
      <c r="C19" s="118">
        <v>13</v>
      </c>
      <c r="D19" s="118">
        <v>2</v>
      </c>
      <c r="E19" s="118">
        <v>17</v>
      </c>
      <c r="F19" s="118">
        <v>3</v>
      </c>
      <c r="G19" s="118">
        <v>6</v>
      </c>
      <c r="H19" s="135">
        <v>72</v>
      </c>
      <c r="I19" s="136">
        <v>36.1</v>
      </c>
      <c r="J19" s="137">
        <v>8</v>
      </c>
      <c r="K19" s="118">
        <v>5</v>
      </c>
      <c r="L19" s="118">
        <v>1</v>
      </c>
      <c r="M19" s="118">
        <v>2</v>
      </c>
      <c r="N19" s="118">
        <v>6</v>
      </c>
      <c r="O19" s="118">
        <v>6</v>
      </c>
      <c r="P19" s="138">
        <v>28</v>
      </c>
      <c r="Q19" s="139">
        <v>13.8</v>
      </c>
      <c r="R19" s="313">
        <v>1</v>
      </c>
      <c r="S19" s="140">
        <v>49.9</v>
      </c>
      <c r="T19" s="141"/>
      <c r="AJ19" s="142"/>
      <c r="AK19" s="142"/>
    </row>
    <row r="20" spans="1:37" x14ac:dyDescent="0.2">
      <c r="A20" s="60" t="s">
        <v>61</v>
      </c>
      <c r="B20" s="118">
        <v>43</v>
      </c>
      <c r="C20" s="118">
        <v>29</v>
      </c>
      <c r="D20" s="118" t="s">
        <v>39</v>
      </c>
      <c r="E20" s="118">
        <v>6</v>
      </c>
      <c r="F20" s="118">
        <v>1</v>
      </c>
      <c r="G20" s="118">
        <v>4</v>
      </c>
      <c r="H20" s="135">
        <v>83</v>
      </c>
      <c r="I20" s="136">
        <v>9.1999999999999993</v>
      </c>
      <c r="J20" s="137">
        <v>6</v>
      </c>
      <c r="K20" s="118">
        <v>4</v>
      </c>
      <c r="L20" s="118" t="s">
        <v>39</v>
      </c>
      <c r="M20" s="118">
        <v>1</v>
      </c>
      <c r="N20" s="118">
        <v>1</v>
      </c>
      <c r="O20" s="118">
        <v>4</v>
      </c>
      <c r="P20" s="138">
        <v>17</v>
      </c>
      <c r="Q20" s="139">
        <v>1.9</v>
      </c>
      <c r="R20" s="313">
        <v>1</v>
      </c>
      <c r="S20" s="140">
        <v>11.1</v>
      </c>
      <c r="T20" s="141"/>
      <c r="AJ20" s="142"/>
      <c r="AK20" s="142"/>
    </row>
    <row r="21" spans="1:37" x14ac:dyDescent="0.2">
      <c r="A21" s="60" t="s">
        <v>62</v>
      </c>
      <c r="B21" s="118">
        <v>44</v>
      </c>
      <c r="C21" s="118">
        <v>24</v>
      </c>
      <c r="D21" s="118">
        <v>1</v>
      </c>
      <c r="E21" s="118">
        <v>5</v>
      </c>
      <c r="F21" s="118">
        <v>2</v>
      </c>
      <c r="G21" s="118">
        <v>3</v>
      </c>
      <c r="H21" s="135">
        <v>79</v>
      </c>
      <c r="I21" s="117">
        <v>303.2</v>
      </c>
      <c r="J21" s="137">
        <v>7</v>
      </c>
      <c r="K21" s="118">
        <v>5</v>
      </c>
      <c r="L21" s="118" t="s">
        <v>39</v>
      </c>
      <c r="M21" s="118">
        <v>1</v>
      </c>
      <c r="N21" s="118">
        <v>2</v>
      </c>
      <c r="O21" s="118">
        <v>5</v>
      </c>
      <c r="P21" s="138">
        <v>21</v>
      </c>
      <c r="Q21" s="140">
        <v>79.099999999999994</v>
      </c>
      <c r="R21" s="313">
        <v>1</v>
      </c>
      <c r="S21" s="140">
        <v>382.3</v>
      </c>
      <c r="T21" s="115"/>
      <c r="AJ21" s="142"/>
      <c r="AK21" s="142"/>
    </row>
    <row r="22" spans="1:37" x14ac:dyDescent="0.2">
      <c r="A22" s="60"/>
      <c r="B22" s="4"/>
      <c r="C22" s="4"/>
      <c r="D22" s="4"/>
      <c r="E22" s="4"/>
      <c r="F22" s="4"/>
      <c r="G22" s="4"/>
      <c r="H22" s="133"/>
      <c r="I22" s="143"/>
      <c r="J22" s="134"/>
      <c r="K22" s="4"/>
      <c r="L22" s="4"/>
      <c r="M22" s="4"/>
      <c r="N22" s="4"/>
      <c r="O22" s="4"/>
      <c r="P22" s="144" t="s">
        <v>94</v>
      </c>
      <c r="Q22" s="143" t="s">
        <v>94</v>
      </c>
      <c r="R22" s="310"/>
      <c r="S22" s="133"/>
    </row>
    <row r="23" spans="1:37" x14ac:dyDescent="0.2">
      <c r="B23" s="337" t="s">
        <v>114</v>
      </c>
      <c r="C23" s="337"/>
      <c r="D23" s="337"/>
      <c r="E23" s="337"/>
      <c r="F23" s="337"/>
      <c r="G23" s="337"/>
      <c r="H23" s="337"/>
      <c r="I23" s="338"/>
      <c r="J23" s="336" t="s">
        <v>115</v>
      </c>
      <c r="K23" s="337"/>
      <c r="L23" s="337"/>
      <c r="M23" s="337"/>
      <c r="N23" s="337"/>
      <c r="O23" s="337"/>
      <c r="P23" s="337"/>
      <c r="Q23" s="338"/>
    </row>
    <row r="24" spans="1:37" x14ac:dyDescent="0.2">
      <c r="A24" s="60" t="s">
        <v>41</v>
      </c>
      <c r="B24" s="118">
        <v>38</v>
      </c>
      <c r="C24" s="118">
        <v>33</v>
      </c>
      <c r="D24" s="118">
        <v>2</v>
      </c>
      <c r="E24" s="118">
        <v>1.9325958206853344</v>
      </c>
      <c r="F24" s="118">
        <v>0.75624976002709476</v>
      </c>
      <c r="G24" s="118">
        <v>1.7303616399182271</v>
      </c>
      <c r="H24" s="118">
        <v>77.059920004180697</v>
      </c>
      <c r="I24" s="136">
        <v>108.4</v>
      </c>
      <c r="J24" s="137">
        <v>6.0923926325098918</v>
      </c>
      <c r="K24" s="118">
        <v>12.790004949778478</v>
      </c>
      <c r="L24" s="118" t="s">
        <v>39</v>
      </c>
      <c r="M24" s="118">
        <v>1.449289096368477</v>
      </c>
      <c r="N24" s="118">
        <v>1.3568374116433297</v>
      </c>
      <c r="O24" s="118">
        <v>0.80847807178198861</v>
      </c>
      <c r="P24" s="118">
        <v>22.940079995819307</v>
      </c>
      <c r="Q24" s="143">
        <v>33.260897</v>
      </c>
      <c r="R24" s="313">
        <v>1</v>
      </c>
      <c r="S24" s="139">
        <f t="shared" ref="S24:S29" si="1">I24+Q24</f>
        <v>141.66089700000001</v>
      </c>
    </row>
    <row r="25" spans="1:37" x14ac:dyDescent="0.2">
      <c r="A25" s="60" t="s">
        <v>60</v>
      </c>
      <c r="B25" s="118">
        <v>40</v>
      </c>
      <c r="C25" s="118">
        <v>30</v>
      </c>
      <c r="D25" s="118">
        <v>3.3257665716918052</v>
      </c>
      <c r="E25" s="118">
        <v>3.3606045933066855</v>
      </c>
      <c r="F25" s="118">
        <v>1.8244511979498854</v>
      </c>
      <c r="G25" s="118">
        <v>2.6027802117996228</v>
      </c>
      <c r="H25" s="118">
        <v>81.606841960337491</v>
      </c>
      <c r="I25" s="136">
        <v>85.9</v>
      </c>
      <c r="J25" s="137">
        <v>4.6360962594056607</v>
      </c>
      <c r="K25" s="118">
        <v>10</v>
      </c>
      <c r="L25" s="118">
        <v>0.99513613829937553</v>
      </c>
      <c r="M25" s="118">
        <v>1.3974080426567603</v>
      </c>
      <c r="N25" s="118">
        <v>1.1215928130512178</v>
      </c>
      <c r="O25" s="118">
        <v>0.77570447286261268</v>
      </c>
      <c r="P25" s="118">
        <v>18.39315803966252</v>
      </c>
      <c r="Q25" s="143">
        <v>19.826035999999998</v>
      </c>
      <c r="R25" s="313">
        <v>1</v>
      </c>
      <c r="S25" s="139">
        <f t="shared" si="1"/>
        <v>105.72603600000001</v>
      </c>
    </row>
    <row r="26" spans="1:37" x14ac:dyDescent="0.2">
      <c r="A26" s="60" t="s">
        <v>42</v>
      </c>
      <c r="B26" s="118">
        <v>56.080611627116994</v>
      </c>
      <c r="C26" s="118">
        <v>6.2230920928926903</v>
      </c>
      <c r="D26" s="118">
        <v>18.381563712433902</v>
      </c>
      <c r="E26" s="118" t="s">
        <v>39</v>
      </c>
      <c r="F26" s="118">
        <v>7.5117179390121445</v>
      </c>
      <c r="G26" s="118" t="s">
        <v>39</v>
      </c>
      <c r="H26" s="118">
        <v>88.413502059520539</v>
      </c>
      <c r="I26" s="136">
        <v>53.5</v>
      </c>
      <c r="J26" s="137">
        <v>4.0309772626922067</v>
      </c>
      <c r="K26" s="118">
        <v>0.64256830452615488</v>
      </c>
      <c r="L26" s="118">
        <v>4.7756024658983751</v>
      </c>
      <c r="M26" s="118" t="s">
        <v>39</v>
      </c>
      <c r="N26" s="118">
        <v>2.0053535804582747</v>
      </c>
      <c r="O26" s="118" t="s">
        <v>39</v>
      </c>
      <c r="P26" s="118">
        <v>11.586497940479463</v>
      </c>
      <c r="Q26" s="143">
        <v>7.0530379999999999</v>
      </c>
      <c r="R26" s="313">
        <v>1</v>
      </c>
      <c r="S26" s="139">
        <f t="shared" si="1"/>
        <v>60.553038000000001</v>
      </c>
    </row>
    <row r="27" spans="1:37" x14ac:dyDescent="0.2">
      <c r="A27" s="60" t="s">
        <v>44</v>
      </c>
      <c r="B27" s="118">
        <v>23.359709941658647</v>
      </c>
      <c r="C27" s="118">
        <v>21.168168140600386</v>
      </c>
      <c r="D27" s="118">
        <v>11.812162956653696</v>
      </c>
      <c r="E27" s="118">
        <v>6.6583747999841947</v>
      </c>
      <c r="F27" s="118">
        <v>5.1597384397948938</v>
      </c>
      <c r="G27" s="118">
        <v>3.4370700084257093</v>
      </c>
      <c r="H27" s="118">
        <v>71</v>
      </c>
      <c r="I27" s="136">
        <v>44.3</v>
      </c>
      <c r="J27" s="137">
        <v>6</v>
      </c>
      <c r="K27" s="118">
        <v>11.951703242600962</v>
      </c>
      <c r="L27" s="118">
        <v>4.7588694462061758</v>
      </c>
      <c r="M27" s="118">
        <v>2.3030469456902956</v>
      </c>
      <c r="N27" s="118">
        <v>2.2423578894934875</v>
      </c>
      <c r="O27" s="118">
        <v>1.6775264256352309</v>
      </c>
      <c r="P27" s="118">
        <v>28</v>
      </c>
      <c r="Q27" s="143">
        <v>17.791523000000002</v>
      </c>
      <c r="R27" s="313">
        <v>1</v>
      </c>
      <c r="S27" s="139">
        <f t="shared" si="1"/>
        <v>62.091522999999995</v>
      </c>
    </row>
    <row r="28" spans="1:37" x14ac:dyDescent="0.2">
      <c r="A28" s="60" t="s">
        <v>61</v>
      </c>
      <c r="B28" s="118">
        <v>41</v>
      </c>
      <c r="C28" s="118">
        <v>33.470706699136372</v>
      </c>
      <c r="D28" s="118">
        <v>2.9942309570337775</v>
      </c>
      <c r="E28" s="118">
        <v>3.1196329317870539</v>
      </c>
      <c r="F28" s="118">
        <v>1.698223633061537</v>
      </c>
      <c r="G28" s="118">
        <v>2.2075181831137995</v>
      </c>
      <c r="H28" s="118">
        <v>83.475615458329727</v>
      </c>
      <c r="I28" s="136">
        <v>9.4</v>
      </c>
      <c r="J28" s="137">
        <v>4.8897280461136949</v>
      </c>
      <c r="K28" s="118">
        <v>7.2324139604076212</v>
      </c>
      <c r="L28" s="118">
        <v>0.8496811980892246</v>
      </c>
      <c r="M28" s="118">
        <v>1.5131746265633406</v>
      </c>
      <c r="N28" s="118">
        <v>1.0313570502032348</v>
      </c>
      <c r="O28" s="118">
        <v>1.0080296602931591</v>
      </c>
      <c r="P28" s="118">
        <v>16.524384541670276</v>
      </c>
      <c r="Q28" s="143">
        <v>1.9154279999999999</v>
      </c>
      <c r="R28" s="313">
        <v>1</v>
      </c>
      <c r="S28" s="139">
        <f t="shared" si="1"/>
        <v>11.315428000000001</v>
      </c>
    </row>
    <row r="29" spans="1:37" x14ac:dyDescent="0.2">
      <c r="A29" s="60" t="s">
        <v>62</v>
      </c>
      <c r="B29" s="118">
        <v>38.645151594790967</v>
      </c>
      <c r="C29" s="118">
        <v>26</v>
      </c>
      <c r="D29" s="118">
        <v>6.3628851415758341</v>
      </c>
      <c r="E29" s="118">
        <v>2.8475283105662261</v>
      </c>
      <c r="F29" s="118">
        <v>2.8525156686768871</v>
      </c>
      <c r="G29" s="118">
        <v>2.0022955047243665</v>
      </c>
      <c r="H29" s="118">
        <v>79.414567379271233</v>
      </c>
      <c r="I29" s="136">
        <v>301.60000000000002</v>
      </c>
      <c r="J29" s="137">
        <v>5.2279413565782669</v>
      </c>
      <c r="K29" s="118">
        <v>9.658778879874637</v>
      </c>
      <c r="L29" s="118">
        <v>1.9854993613513272</v>
      </c>
      <c r="M29" s="118">
        <v>1.3626297666688034</v>
      </c>
      <c r="N29" s="118">
        <v>1</v>
      </c>
      <c r="O29" s="118">
        <v>0.82407423876292851</v>
      </c>
      <c r="P29" s="118">
        <v>20.58543262072876</v>
      </c>
      <c r="Q29" s="143">
        <v>79.900000000000006</v>
      </c>
      <c r="R29" s="313">
        <v>1</v>
      </c>
      <c r="S29" s="139">
        <f t="shared" si="1"/>
        <v>381.5</v>
      </c>
    </row>
    <row r="30" spans="1:37" x14ac:dyDescent="0.2">
      <c r="B30" s="4"/>
      <c r="C30" s="4"/>
      <c r="D30" s="4"/>
      <c r="E30" s="4"/>
      <c r="F30" s="4"/>
      <c r="G30" s="4"/>
      <c r="H30" s="4"/>
      <c r="I30" s="151"/>
      <c r="J30" s="134"/>
      <c r="K30" s="4"/>
      <c r="L30" s="4"/>
      <c r="M30" s="4"/>
      <c r="N30" s="4"/>
      <c r="O30" s="4"/>
      <c r="P30" s="4"/>
      <c r="Q30" s="143"/>
    </row>
    <row r="31" spans="1:37" x14ac:dyDescent="0.2">
      <c r="B31" s="337" t="s">
        <v>107</v>
      </c>
      <c r="C31" s="337"/>
      <c r="D31" s="337"/>
      <c r="E31" s="337"/>
      <c r="F31" s="337"/>
      <c r="G31" s="337"/>
      <c r="H31" s="337"/>
      <c r="I31" s="338"/>
      <c r="J31" s="336" t="s">
        <v>108</v>
      </c>
      <c r="K31" s="337"/>
      <c r="L31" s="337"/>
      <c r="M31" s="337"/>
      <c r="N31" s="337"/>
      <c r="O31" s="337"/>
      <c r="P31" s="337"/>
      <c r="Q31" s="338"/>
    </row>
    <row r="32" spans="1:37" x14ac:dyDescent="0.2">
      <c r="A32" s="3" t="s">
        <v>41</v>
      </c>
      <c r="B32" s="118">
        <v>25.056372242585802</v>
      </c>
      <c r="C32" s="118">
        <v>48.728037960854294</v>
      </c>
      <c r="D32" s="145" t="s">
        <v>39</v>
      </c>
      <c r="E32" s="145" t="s">
        <v>39</v>
      </c>
      <c r="F32" s="118">
        <v>1</v>
      </c>
      <c r="G32" s="118">
        <v>2.3139131765808401</v>
      </c>
      <c r="H32" s="118">
        <v>77.815864306226302</v>
      </c>
      <c r="I32" s="307">
        <v>99.9</v>
      </c>
      <c r="J32" s="146">
        <v>7.4112421990841604</v>
      </c>
      <c r="K32" s="147">
        <v>11.1</v>
      </c>
      <c r="L32" s="146">
        <v>0.59770974497631302</v>
      </c>
      <c r="M32" s="146">
        <v>0.54389759324974196</v>
      </c>
      <c r="N32" s="146">
        <v>0.91618380151486711</v>
      </c>
      <c r="O32" s="118">
        <v>1.6658577044401799</v>
      </c>
      <c r="P32" s="118">
        <v>22.184135693773698</v>
      </c>
      <c r="Q32" s="307">
        <v>28.5</v>
      </c>
      <c r="R32" s="313">
        <v>1</v>
      </c>
      <c r="S32" s="148">
        <v>128.4</v>
      </c>
    </row>
    <row r="33" spans="1:19" x14ac:dyDescent="0.2">
      <c r="A33" s="3" t="s">
        <v>60</v>
      </c>
      <c r="B33" s="118">
        <v>27.763557548741701</v>
      </c>
      <c r="C33" s="118">
        <v>46.448095725742803</v>
      </c>
      <c r="D33" s="118">
        <v>2.2234018833542901</v>
      </c>
      <c r="E33" s="118">
        <v>1</v>
      </c>
      <c r="F33" s="118">
        <v>1.9451118090895201</v>
      </c>
      <c r="G33" s="118">
        <v>3.4594296357290402</v>
      </c>
      <c r="H33" s="118">
        <v>82.681800708924399</v>
      </c>
      <c r="I33" s="307">
        <v>81.3</v>
      </c>
      <c r="J33" s="146">
        <v>5.0873413267444505</v>
      </c>
      <c r="K33" s="146">
        <v>7.8484254434803598</v>
      </c>
      <c r="L33" s="146">
        <v>1.3492993487910001</v>
      </c>
      <c r="M33" s="146">
        <v>0.59669386825124604</v>
      </c>
      <c r="N33" s="146">
        <v>0.96631386898565108</v>
      </c>
      <c r="O33" s="118">
        <v>1.4701254348228399</v>
      </c>
      <c r="P33" s="118">
        <v>17.318199291075601</v>
      </c>
      <c r="Q33" s="307">
        <v>17</v>
      </c>
      <c r="R33" s="313">
        <v>1</v>
      </c>
      <c r="S33" s="148">
        <v>98.3</v>
      </c>
    </row>
    <row r="34" spans="1:19" x14ac:dyDescent="0.2">
      <c r="A34" s="3" t="s">
        <v>42</v>
      </c>
      <c r="B34" s="118">
        <v>50.938203449581898</v>
      </c>
      <c r="C34" s="118">
        <v>9.7532353814352497</v>
      </c>
      <c r="D34" s="118">
        <v>17.737714669086699</v>
      </c>
      <c r="E34" s="145" t="s">
        <v>39</v>
      </c>
      <c r="F34" s="118">
        <v>8.1552849509682499</v>
      </c>
      <c r="G34" s="145" t="s">
        <v>39</v>
      </c>
      <c r="H34" s="118">
        <v>86.857397079525498</v>
      </c>
      <c r="I34" s="307">
        <v>49.4</v>
      </c>
      <c r="J34" s="146">
        <v>5.8477914843551702</v>
      </c>
      <c r="K34" s="146">
        <v>0.77467170309609801</v>
      </c>
      <c r="L34" s="146">
        <v>4.2619510664447899</v>
      </c>
      <c r="M34" s="149" t="s">
        <v>39</v>
      </c>
      <c r="N34" s="146">
        <v>2.17215309115804</v>
      </c>
      <c r="O34" s="4">
        <v>1</v>
      </c>
      <c r="P34" s="118">
        <v>13.1426029204745</v>
      </c>
      <c r="Q34" s="307">
        <v>7.5</v>
      </c>
      <c r="R34" s="313">
        <v>1</v>
      </c>
      <c r="S34" s="148">
        <v>56.9</v>
      </c>
    </row>
    <row r="35" spans="1:19" x14ac:dyDescent="0.2">
      <c r="A35" s="3" t="s">
        <v>44</v>
      </c>
      <c r="B35" s="118">
        <v>14.194544432417899</v>
      </c>
      <c r="C35" s="118">
        <v>36.116545845564005</v>
      </c>
      <c r="D35" s="118">
        <v>10.3529064859261</v>
      </c>
      <c r="E35" s="118">
        <v>3.5561460469102197</v>
      </c>
      <c r="F35" s="118">
        <v>3.99704735520206</v>
      </c>
      <c r="G35" s="118">
        <v>6.4425135724992506</v>
      </c>
      <c r="H35" s="118">
        <v>74.659703738519596</v>
      </c>
      <c r="I35" s="307">
        <v>52.9</v>
      </c>
      <c r="J35" s="146">
        <v>5.9668483901225295</v>
      </c>
      <c r="K35" s="146">
        <v>8.6360657989376897</v>
      </c>
      <c r="L35" s="146">
        <v>4.1350988000103497</v>
      </c>
      <c r="M35" s="146">
        <v>1.63966127644705</v>
      </c>
      <c r="N35" s="146">
        <v>2.11805516628581</v>
      </c>
      <c r="O35" s="118">
        <v>2.8445668296769702</v>
      </c>
      <c r="P35" s="118">
        <v>25.3402962614804</v>
      </c>
      <c r="Q35" s="307">
        <v>18</v>
      </c>
      <c r="R35" s="313">
        <v>1</v>
      </c>
      <c r="S35" s="148">
        <v>70.900000000000006</v>
      </c>
    </row>
    <row r="36" spans="1:19" x14ac:dyDescent="0.2">
      <c r="A36" s="3" t="s">
        <v>61</v>
      </c>
      <c r="B36" s="118">
        <v>30.8916568025959</v>
      </c>
      <c r="C36" s="118">
        <v>38.9462226056975</v>
      </c>
      <c r="D36" s="118">
        <v>1.6234855497097598</v>
      </c>
      <c r="E36" s="118">
        <v>1</v>
      </c>
      <c r="F36" s="118">
        <v>1.6742396349835</v>
      </c>
      <c r="G36" s="118">
        <v>2.7594630561873501</v>
      </c>
      <c r="H36" s="118">
        <v>76.711756796746201</v>
      </c>
      <c r="I36" s="307">
        <v>7.1</v>
      </c>
      <c r="J36" s="146">
        <v>6.4408117040641102</v>
      </c>
      <c r="K36" s="146">
        <v>6.7416802010894106</v>
      </c>
      <c r="L36" s="146">
        <v>1.2667015350099999</v>
      </c>
      <c r="M36" s="146">
        <v>0.52689622424015092</v>
      </c>
      <c r="N36" s="146">
        <v>1.5704733377607001</v>
      </c>
      <c r="O36" s="118">
        <v>6.7416802010894106</v>
      </c>
      <c r="P36" s="118">
        <v>23.288243203253799</v>
      </c>
      <c r="Q36" s="307">
        <v>2.2000000000000002</v>
      </c>
      <c r="R36" s="313">
        <v>1</v>
      </c>
      <c r="S36" s="148">
        <v>9.3000000000000007</v>
      </c>
    </row>
    <row r="37" spans="1:19" x14ac:dyDescent="0.2">
      <c r="A37" s="60" t="s">
        <v>62</v>
      </c>
      <c r="B37" s="118">
        <v>28</v>
      </c>
      <c r="C37" s="118">
        <v>39.3091813380587</v>
      </c>
      <c r="D37" s="118">
        <v>5.6641748679526804</v>
      </c>
      <c r="E37" s="118">
        <v>1.1043116268975801</v>
      </c>
      <c r="F37" s="118">
        <v>2.8494683562308301</v>
      </c>
      <c r="G37" s="118">
        <v>3.1070828121186702</v>
      </c>
      <c r="H37" s="118">
        <v>79.745304525988402</v>
      </c>
      <c r="I37" s="307">
        <v>290.7</v>
      </c>
      <c r="J37" s="146">
        <v>6.2321907729586901</v>
      </c>
      <c r="K37" s="147">
        <v>8</v>
      </c>
      <c r="L37" s="146">
        <v>2.08040597129115</v>
      </c>
      <c r="M37" s="146">
        <v>0.68817156177365302</v>
      </c>
      <c r="N37" s="146">
        <v>1.37709756111196</v>
      </c>
      <c r="O37" s="118">
        <v>1.7234421198221299</v>
      </c>
      <c r="P37" s="118">
        <v>20.098154608338501</v>
      </c>
      <c r="Q37" s="307">
        <v>73.099999999999994</v>
      </c>
      <c r="R37" s="313">
        <v>1</v>
      </c>
      <c r="S37" s="148">
        <v>363.8</v>
      </c>
    </row>
    <row r="38" spans="1:19" x14ac:dyDescent="0.2">
      <c r="B38" s="4"/>
      <c r="C38" s="4"/>
      <c r="D38" s="4"/>
      <c r="E38" s="4"/>
      <c r="F38" s="4"/>
      <c r="G38" s="4"/>
      <c r="H38" s="4"/>
      <c r="I38" s="151"/>
      <c r="J38" s="134"/>
      <c r="K38" s="4"/>
      <c r="L38" s="4"/>
      <c r="M38" s="4"/>
      <c r="N38" s="4"/>
      <c r="O38" s="4"/>
      <c r="P38" s="4"/>
      <c r="Q38" s="151"/>
      <c r="S38" s="150"/>
    </row>
    <row r="39" spans="1:19" x14ac:dyDescent="0.2">
      <c r="B39" s="337" t="s">
        <v>99</v>
      </c>
      <c r="C39" s="337"/>
      <c r="D39" s="337"/>
      <c r="E39" s="337"/>
      <c r="F39" s="337"/>
      <c r="G39" s="337"/>
      <c r="H39" s="337"/>
      <c r="I39" s="338"/>
      <c r="J39" s="336" t="s">
        <v>100</v>
      </c>
      <c r="K39" s="337"/>
      <c r="L39" s="337"/>
      <c r="M39" s="337"/>
      <c r="N39" s="337"/>
      <c r="O39" s="337"/>
      <c r="P39" s="337"/>
      <c r="Q39" s="338"/>
    </row>
    <row r="40" spans="1:19" x14ac:dyDescent="0.2">
      <c r="A40" s="3" t="s">
        <v>41</v>
      </c>
      <c r="B40" s="118">
        <v>22.535537094702779</v>
      </c>
      <c r="C40" s="118">
        <v>47.089246526613032</v>
      </c>
      <c r="D40" s="4" t="s">
        <v>39</v>
      </c>
      <c r="E40" s="118">
        <v>1.4865513432273822</v>
      </c>
      <c r="F40" s="118">
        <v>0.92908020167987782</v>
      </c>
      <c r="G40" s="118">
        <v>3.4732123985096348</v>
      </c>
      <c r="H40" s="118">
        <v>75.85186451599067</v>
      </c>
      <c r="I40" s="151">
        <v>79.079151999999993</v>
      </c>
      <c r="J40" s="137">
        <v>6.7829933538551215</v>
      </c>
      <c r="K40" s="118">
        <v>9.7347205101228802</v>
      </c>
      <c r="L40" s="4" t="s">
        <v>39</v>
      </c>
      <c r="M40" s="118">
        <v>1.0935283853420399</v>
      </c>
      <c r="N40" s="118">
        <v>1.6505544631243758</v>
      </c>
      <c r="O40" s="118">
        <v>4.8139199908102013</v>
      </c>
      <c r="P40" s="118">
        <v>24.148135484009341</v>
      </c>
      <c r="Q40" s="151">
        <v>25.175571999999999</v>
      </c>
      <c r="R40" s="313">
        <v>1</v>
      </c>
      <c r="S40" s="107">
        <v>104.254724</v>
      </c>
    </row>
    <row r="41" spans="1:19" x14ac:dyDescent="0.2">
      <c r="A41" s="3" t="s">
        <v>60</v>
      </c>
      <c r="B41" s="118">
        <v>26.387988105017769</v>
      </c>
      <c r="C41" s="118">
        <v>44.522685765008873</v>
      </c>
      <c r="D41" s="118">
        <v>0.98928743665195107</v>
      </c>
      <c r="E41" s="118">
        <v>1.9844248603700958</v>
      </c>
      <c r="F41" s="118">
        <v>2.0378576418631775</v>
      </c>
      <c r="G41" s="118">
        <v>4.842228611993793</v>
      </c>
      <c r="H41" s="118">
        <v>80.802254919921637</v>
      </c>
      <c r="I41" s="151">
        <v>63.164022000000003</v>
      </c>
      <c r="J41" s="137">
        <v>5.732988604115179</v>
      </c>
      <c r="K41" s="118">
        <v>6.948409446338573</v>
      </c>
      <c r="L41" s="4" t="s">
        <v>39</v>
      </c>
      <c r="M41" s="118">
        <v>1.1486736794959029</v>
      </c>
      <c r="N41" s="118">
        <v>1.3625621525946545</v>
      </c>
      <c r="O41" s="118">
        <v>3.7386930898630037</v>
      </c>
      <c r="P41" s="118">
        <v>19.197745080078366</v>
      </c>
      <c r="Q41" s="151">
        <v>15.007091000000001</v>
      </c>
      <c r="R41" s="313">
        <v>1</v>
      </c>
      <c r="S41" s="107">
        <v>78.171113000000005</v>
      </c>
    </row>
    <row r="42" spans="1:19" x14ac:dyDescent="0.2">
      <c r="A42" s="3" t="s">
        <v>42</v>
      </c>
      <c r="B42" s="118">
        <v>55.536270605365189</v>
      </c>
      <c r="C42" s="118">
        <v>9.8256283791797774</v>
      </c>
      <c r="D42" s="118">
        <v>10.171368997974739</v>
      </c>
      <c r="E42" s="4" t="s">
        <v>39</v>
      </c>
      <c r="F42" s="118">
        <v>8.4398591389293696</v>
      </c>
      <c r="G42" s="118">
        <v>0.61349567731362908</v>
      </c>
      <c r="H42" s="118">
        <v>84.991994760387385</v>
      </c>
      <c r="I42" s="151">
        <v>42.787224999999999</v>
      </c>
      <c r="J42" s="137">
        <v>7.1198075317961491</v>
      </c>
      <c r="K42" s="118">
        <v>1.3665529307722419</v>
      </c>
      <c r="L42" s="118">
        <v>1.8294010051476628</v>
      </c>
      <c r="M42" s="4" t="s">
        <v>39</v>
      </c>
      <c r="N42" s="118">
        <v>4.5353191855025994</v>
      </c>
      <c r="O42" s="4" t="s">
        <v>39</v>
      </c>
      <c r="P42" s="118">
        <v>15.00800523961262</v>
      </c>
      <c r="Q42" s="151">
        <v>7.555428</v>
      </c>
      <c r="R42" s="313">
        <v>1</v>
      </c>
      <c r="S42" s="107">
        <v>50.342652999999999</v>
      </c>
    </row>
    <row r="43" spans="1:19" x14ac:dyDescent="0.2">
      <c r="A43" s="3" t="s">
        <v>44</v>
      </c>
      <c r="B43" s="118">
        <v>13.86776118016258</v>
      </c>
      <c r="C43" s="118">
        <v>29.53576655694307</v>
      </c>
      <c r="D43" s="118">
        <v>4.5596439051833224</v>
      </c>
      <c r="E43" s="118">
        <v>7.4617227470383698</v>
      </c>
      <c r="F43" s="118">
        <v>4.4191862005733373</v>
      </c>
      <c r="G43" s="118">
        <v>10.844424841111159</v>
      </c>
      <c r="H43" s="118">
        <v>70.715596024666084</v>
      </c>
      <c r="I43" s="151">
        <v>35.239558000000002</v>
      </c>
      <c r="J43" s="137">
        <v>6.8247626889079758</v>
      </c>
      <c r="K43" s="118">
        <v>7.0957529072972925</v>
      </c>
      <c r="L43" s="118">
        <v>1.6501442473776555</v>
      </c>
      <c r="M43" s="118">
        <v>2.7911137635366425</v>
      </c>
      <c r="N43" s="118">
        <v>4.1770906087045692</v>
      </c>
      <c r="O43" s="118">
        <v>6.7445364041892484</v>
      </c>
      <c r="P43" s="118">
        <v>29.284403975333912</v>
      </c>
      <c r="Q43" s="151">
        <v>14.593237</v>
      </c>
      <c r="R43" s="313">
        <v>1</v>
      </c>
      <c r="S43" s="107">
        <v>49.832795000000004</v>
      </c>
    </row>
    <row r="44" spans="1:19" x14ac:dyDescent="0.2">
      <c r="A44" s="3" t="s">
        <v>61</v>
      </c>
      <c r="B44" s="118">
        <v>29.148416589789143</v>
      </c>
      <c r="C44" s="118">
        <v>41.522353356773024</v>
      </c>
      <c r="D44" s="118">
        <v>0.80544459002793423</v>
      </c>
      <c r="E44" s="118">
        <v>1.5623778755218081</v>
      </c>
      <c r="F44" s="118">
        <v>2.8481813107314453</v>
      </c>
      <c r="G44" s="118">
        <v>2.8940462643679927</v>
      </c>
      <c r="H44" s="118">
        <v>78.780819987211345</v>
      </c>
      <c r="I44" s="151">
        <v>5.1203719999999997</v>
      </c>
      <c r="J44" s="137">
        <v>8.4808314957606079</v>
      </c>
      <c r="K44" s="118">
        <v>6.0937152858766712</v>
      </c>
      <c r="L44" s="4" t="s">
        <v>39</v>
      </c>
      <c r="M44" s="118">
        <v>1.2247835069565181</v>
      </c>
      <c r="N44" s="118">
        <v>1.8462913238462677</v>
      </c>
      <c r="O44" s="118">
        <v>3.223532336869392</v>
      </c>
      <c r="P44" s="118">
        <v>21.219180012788645</v>
      </c>
      <c r="Q44" s="151">
        <v>1.3791439999999999</v>
      </c>
      <c r="R44" s="313">
        <v>1</v>
      </c>
      <c r="S44" s="107">
        <v>6.4995159999999998</v>
      </c>
    </row>
    <row r="45" spans="1:19" s="115" customFormat="1" x14ac:dyDescent="0.2">
      <c r="A45" s="60" t="s">
        <v>62</v>
      </c>
      <c r="B45" s="118">
        <v>27.978399478734069</v>
      </c>
      <c r="C45" s="118">
        <v>36.755475817585157</v>
      </c>
      <c r="D45" s="118">
        <v>2.9627382457511771</v>
      </c>
      <c r="E45" s="118">
        <v>2.4306241891042011</v>
      </c>
      <c r="F45" s="118">
        <v>3.181519030104659</v>
      </c>
      <c r="G45" s="118">
        <v>4.6029761778487774</v>
      </c>
      <c r="H45" s="118">
        <v>77.96254047736106</v>
      </c>
      <c r="I45" s="151">
        <v>225.39032900000001</v>
      </c>
      <c r="J45" s="137">
        <v>6.6031000031715585</v>
      </c>
      <c r="K45" s="118">
        <v>6.9873856904325908</v>
      </c>
      <c r="L45" s="118">
        <v>0.70470022668667742</v>
      </c>
      <c r="M45" s="118">
        <v>1.2196372295765447</v>
      </c>
      <c r="N45" s="118">
        <v>2.5149262730683337</v>
      </c>
      <c r="O45" s="118">
        <v>4.0032133982223037</v>
      </c>
      <c r="P45" s="118">
        <v>22.037459522638958</v>
      </c>
      <c r="Q45" s="151">
        <v>63.710472000000003</v>
      </c>
      <c r="R45" s="313">
        <v>1</v>
      </c>
      <c r="S45" s="136">
        <v>289.10080099999999</v>
      </c>
    </row>
    <row r="46" spans="1:19" x14ac:dyDescent="0.2">
      <c r="A46" s="60"/>
      <c r="B46" s="118"/>
      <c r="C46" s="118"/>
      <c r="D46" s="118"/>
      <c r="E46" s="118"/>
      <c r="F46" s="118"/>
      <c r="G46" s="118"/>
      <c r="H46" s="118"/>
      <c r="I46" s="151"/>
      <c r="J46" s="134"/>
      <c r="K46" s="4"/>
      <c r="L46" s="4"/>
      <c r="M46" s="4"/>
      <c r="N46" s="4"/>
      <c r="O46" s="4"/>
      <c r="P46" s="4"/>
      <c r="Q46" s="151"/>
    </row>
    <row r="47" spans="1:19" x14ac:dyDescent="0.2">
      <c r="B47" s="337" t="s">
        <v>95</v>
      </c>
      <c r="C47" s="337"/>
      <c r="D47" s="337"/>
      <c r="E47" s="337"/>
      <c r="F47" s="337"/>
      <c r="G47" s="337"/>
      <c r="H47" s="337"/>
      <c r="I47" s="338"/>
      <c r="J47" s="336" t="s">
        <v>96</v>
      </c>
      <c r="K47" s="337"/>
      <c r="L47" s="337"/>
      <c r="M47" s="337"/>
      <c r="N47" s="337"/>
      <c r="O47" s="337"/>
      <c r="P47" s="337"/>
      <c r="Q47" s="338"/>
    </row>
    <row r="48" spans="1:19" x14ac:dyDescent="0.2">
      <c r="A48" s="3" t="s">
        <v>41</v>
      </c>
      <c r="B48" s="4">
        <v>24</v>
      </c>
      <c r="C48" s="4">
        <v>41</v>
      </c>
      <c r="D48" s="4">
        <v>1</v>
      </c>
      <c r="E48" s="4">
        <v>1</v>
      </c>
      <c r="F48" s="4">
        <v>2</v>
      </c>
      <c r="G48" s="4">
        <v>6</v>
      </c>
      <c r="H48" s="4">
        <v>74</v>
      </c>
      <c r="I48" s="151">
        <v>68.2</v>
      </c>
      <c r="J48" s="134">
        <v>7</v>
      </c>
      <c r="K48" s="4">
        <v>10</v>
      </c>
      <c r="L48" s="4" t="s">
        <v>39</v>
      </c>
      <c r="M48" s="4">
        <v>4</v>
      </c>
      <c r="N48" s="4" t="s">
        <v>39</v>
      </c>
      <c r="O48" s="4">
        <v>3</v>
      </c>
      <c r="P48" s="4">
        <v>26</v>
      </c>
      <c r="Q48" s="151">
        <v>23.4</v>
      </c>
      <c r="R48" s="313">
        <v>1</v>
      </c>
      <c r="S48" s="126">
        <v>91.6</v>
      </c>
    </row>
    <row r="49" spans="1:19" x14ac:dyDescent="0.2">
      <c r="A49" s="3" t="s">
        <v>60</v>
      </c>
      <c r="B49" s="4">
        <v>27</v>
      </c>
      <c r="C49" s="4">
        <v>39</v>
      </c>
      <c r="D49" s="4">
        <v>1</v>
      </c>
      <c r="E49" s="4">
        <v>2</v>
      </c>
      <c r="F49" s="4">
        <v>3</v>
      </c>
      <c r="G49" s="4">
        <v>8</v>
      </c>
      <c r="H49" s="4">
        <v>80</v>
      </c>
      <c r="I49" s="151">
        <v>57.2</v>
      </c>
      <c r="J49" s="134">
        <v>6</v>
      </c>
      <c r="K49" s="4">
        <v>8</v>
      </c>
      <c r="L49" s="4">
        <v>1</v>
      </c>
      <c r="M49" s="4">
        <v>4</v>
      </c>
      <c r="N49" s="4" t="s">
        <v>39</v>
      </c>
      <c r="O49" s="4">
        <v>2</v>
      </c>
      <c r="P49" s="4">
        <v>20</v>
      </c>
      <c r="Q49" s="151">
        <v>14.3</v>
      </c>
      <c r="R49" s="313">
        <v>1</v>
      </c>
      <c r="S49" s="107">
        <v>71.5</v>
      </c>
    </row>
    <row r="50" spans="1:19" x14ac:dyDescent="0.2">
      <c r="A50" s="3" t="s">
        <v>42</v>
      </c>
      <c r="B50" s="4">
        <v>53</v>
      </c>
      <c r="C50" s="4">
        <v>8</v>
      </c>
      <c r="D50" s="4">
        <v>10</v>
      </c>
      <c r="E50" s="4" t="s">
        <v>39</v>
      </c>
      <c r="F50" s="4">
        <v>14</v>
      </c>
      <c r="G50" s="4">
        <v>1</v>
      </c>
      <c r="H50" s="4">
        <v>85</v>
      </c>
      <c r="I50" s="151">
        <v>44.4</v>
      </c>
      <c r="J50" s="134">
        <v>7</v>
      </c>
      <c r="K50" s="4">
        <v>1</v>
      </c>
      <c r="L50" s="4">
        <v>5</v>
      </c>
      <c r="M50" s="4" t="s">
        <v>39</v>
      </c>
      <c r="N50" s="4">
        <v>2</v>
      </c>
      <c r="O50" s="4" t="s">
        <v>39</v>
      </c>
      <c r="P50" s="4">
        <v>15</v>
      </c>
      <c r="Q50" s="151">
        <v>7.5</v>
      </c>
      <c r="R50" s="313">
        <v>1</v>
      </c>
      <c r="S50" s="126">
        <v>51.9</v>
      </c>
    </row>
    <row r="51" spans="1:19" x14ac:dyDescent="0.2">
      <c r="A51" s="3" t="s">
        <v>44</v>
      </c>
      <c r="B51" s="4">
        <v>18</v>
      </c>
      <c r="C51" s="4">
        <v>23</v>
      </c>
      <c r="D51" s="4">
        <v>6</v>
      </c>
      <c r="E51" s="4">
        <v>5</v>
      </c>
      <c r="F51" s="4">
        <v>8</v>
      </c>
      <c r="G51" s="4">
        <v>12</v>
      </c>
      <c r="H51" s="4">
        <v>72</v>
      </c>
      <c r="I51" s="151">
        <v>32.200000000000003</v>
      </c>
      <c r="J51" s="134">
        <v>8</v>
      </c>
      <c r="K51" s="4">
        <v>7</v>
      </c>
      <c r="L51" s="4">
        <v>3</v>
      </c>
      <c r="M51" s="4">
        <v>6</v>
      </c>
      <c r="N51" s="4">
        <v>2</v>
      </c>
      <c r="O51" s="4">
        <v>2</v>
      </c>
      <c r="P51" s="4">
        <v>28</v>
      </c>
      <c r="Q51" s="151">
        <v>12.5</v>
      </c>
      <c r="R51" s="313">
        <v>1</v>
      </c>
      <c r="S51" s="126">
        <v>44.6</v>
      </c>
    </row>
    <row r="52" spans="1:19" x14ac:dyDescent="0.2">
      <c r="A52" s="3" t="s">
        <v>61</v>
      </c>
      <c r="B52" s="4">
        <v>29</v>
      </c>
      <c r="C52" s="4">
        <v>38</v>
      </c>
      <c r="D52" s="4" t="s">
        <v>39</v>
      </c>
      <c r="E52" s="4">
        <v>1</v>
      </c>
      <c r="F52" s="4">
        <v>2</v>
      </c>
      <c r="G52" s="4">
        <v>6</v>
      </c>
      <c r="H52" s="4">
        <v>76</v>
      </c>
      <c r="I52" s="151">
        <v>4.9000000000000004</v>
      </c>
      <c r="J52" s="134">
        <v>9</v>
      </c>
      <c r="K52" s="4">
        <v>8</v>
      </c>
      <c r="L52" s="4" t="s">
        <v>39</v>
      </c>
      <c r="M52" s="4">
        <v>4</v>
      </c>
      <c r="N52" s="4" t="s">
        <v>39</v>
      </c>
      <c r="O52" s="4">
        <v>2</v>
      </c>
      <c r="P52" s="4">
        <v>24</v>
      </c>
      <c r="Q52" s="151">
        <v>1.5</v>
      </c>
      <c r="R52" s="313">
        <v>1</v>
      </c>
      <c r="S52" s="126">
        <v>6.5</v>
      </c>
    </row>
    <row r="53" spans="1:19" s="115" customFormat="1" x14ac:dyDescent="0.2">
      <c r="A53" s="60" t="s">
        <v>62</v>
      </c>
      <c r="B53" s="4">
        <v>30</v>
      </c>
      <c r="C53" s="4">
        <v>31</v>
      </c>
      <c r="D53" s="4">
        <v>3</v>
      </c>
      <c r="E53" s="4">
        <v>2</v>
      </c>
      <c r="F53" s="4">
        <v>6</v>
      </c>
      <c r="G53" s="4">
        <v>7</v>
      </c>
      <c r="H53" s="4">
        <v>78</v>
      </c>
      <c r="I53" s="151">
        <v>206.9</v>
      </c>
      <c r="J53" s="134">
        <v>7</v>
      </c>
      <c r="K53" s="4">
        <v>7</v>
      </c>
      <c r="L53" s="4">
        <v>2</v>
      </c>
      <c r="M53" s="4">
        <v>3</v>
      </c>
      <c r="N53" s="4">
        <v>1</v>
      </c>
      <c r="O53" s="4">
        <v>2</v>
      </c>
      <c r="P53" s="4">
        <v>22</v>
      </c>
      <c r="Q53" s="151">
        <v>59.2</v>
      </c>
      <c r="R53" s="313">
        <v>1</v>
      </c>
      <c r="S53" s="4">
        <v>266.10000000000002</v>
      </c>
    </row>
    <row r="54" spans="1:19" x14ac:dyDescent="0.2">
      <c r="B54" s="4"/>
      <c r="C54" s="4"/>
      <c r="D54" s="4"/>
      <c r="E54" s="4"/>
      <c r="F54" s="4"/>
      <c r="G54" s="4"/>
      <c r="H54" s="4"/>
      <c r="I54" s="151"/>
      <c r="J54" s="134"/>
      <c r="K54" s="4"/>
      <c r="L54" s="4"/>
      <c r="M54" s="4"/>
      <c r="N54" s="4"/>
      <c r="O54" s="4"/>
      <c r="P54" s="4"/>
      <c r="Q54" s="151"/>
    </row>
    <row r="55" spans="1:19" x14ac:dyDescent="0.2">
      <c r="A55" s="11" t="s">
        <v>94</v>
      </c>
      <c r="B55" s="348" t="s">
        <v>85</v>
      </c>
      <c r="C55" s="348"/>
      <c r="D55" s="348"/>
      <c r="E55" s="348"/>
      <c r="F55" s="348"/>
      <c r="G55" s="348"/>
      <c r="H55" s="348"/>
      <c r="I55" s="349"/>
      <c r="J55" s="350" t="s">
        <v>86</v>
      </c>
      <c r="K55" s="348"/>
      <c r="L55" s="348"/>
      <c r="M55" s="348"/>
      <c r="N55" s="348"/>
      <c r="O55" s="348"/>
      <c r="P55" s="348"/>
      <c r="Q55" s="349"/>
      <c r="R55" s="315"/>
      <c r="S55" s="152"/>
    </row>
    <row r="56" spans="1:19" x14ac:dyDescent="0.2">
      <c r="A56" s="11" t="s">
        <v>41</v>
      </c>
      <c r="B56" s="116">
        <v>25</v>
      </c>
      <c r="C56" s="116">
        <v>40</v>
      </c>
      <c r="D56" s="116">
        <v>1</v>
      </c>
      <c r="E56" s="116">
        <v>2</v>
      </c>
      <c r="F56" s="116">
        <v>1</v>
      </c>
      <c r="G56" s="116">
        <v>5</v>
      </c>
      <c r="H56" s="153">
        <v>74</v>
      </c>
      <c r="I56" s="154">
        <v>61.3</v>
      </c>
      <c r="J56" s="155">
        <v>4</v>
      </c>
      <c r="K56" s="116">
        <v>15</v>
      </c>
      <c r="L56" s="116">
        <v>1</v>
      </c>
      <c r="M56" s="116">
        <v>1</v>
      </c>
      <c r="N56" s="116">
        <v>1</v>
      </c>
      <c r="O56" s="116">
        <v>4</v>
      </c>
      <c r="P56" s="153">
        <v>26</v>
      </c>
      <c r="Q56" s="154">
        <v>21.6</v>
      </c>
      <c r="R56" s="313">
        <v>1</v>
      </c>
      <c r="S56" s="152">
        <v>83</v>
      </c>
    </row>
    <row r="57" spans="1:19" x14ac:dyDescent="0.2">
      <c r="A57" s="11" t="s">
        <v>60</v>
      </c>
      <c r="B57" s="116">
        <v>29</v>
      </c>
      <c r="C57" s="116">
        <v>39</v>
      </c>
      <c r="D57" s="116">
        <v>2</v>
      </c>
      <c r="E57" s="116">
        <v>3</v>
      </c>
      <c r="F57" s="116">
        <v>2</v>
      </c>
      <c r="G57" s="116">
        <v>6</v>
      </c>
      <c r="H57" s="153">
        <v>81</v>
      </c>
      <c r="I57" s="154">
        <v>54.1</v>
      </c>
      <c r="J57" s="155">
        <v>3</v>
      </c>
      <c r="K57" s="116">
        <v>10</v>
      </c>
      <c r="L57" s="116">
        <v>1</v>
      </c>
      <c r="M57" s="116">
        <v>1</v>
      </c>
      <c r="N57" s="116">
        <v>1</v>
      </c>
      <c r="O57" s="116">
        <v>3</v>
      </c>
      <c r="P57" s="153">
        <v>19</v>
      </c>
      <c r="Q57" s="154">
        <v>13</v>
      </c>
      <c r="R57" s="313">
        <v>1</v>
      </c>
      <c r="S57" s="112">
        <v>67.12</v>
      </c>
    </row>
    <row r="58" spans="1:19" x14ac:dyDescent="0.2">
      <c r="A58" s="11" t="s">
        <v>42</v>
      </c>
      <c r="B58" s="116">
        <v>55</v>
      </c>
      <c r="C58" s="116">
        <v>7</v>
      </c>
      <c r="D58" s="116">
        <v>16</v>
      </c>
      <c r="E58" s="116" t="s">
        <v>39</v>
      </c>
      <c r="F58" s="116">
        <v>9</v>
      </c>
      <c r="G58" s="116" t="s">
        <v>39</v>
      </c>
      <c r="H58" s="153">
        <v>87</v>
      </c>
      <c r="I58" s="154">
        <v>42.6</v>
      </c>
      <c r="J58" s="155">
        <v>4</v>
      </c>
      <c r="K58" s="116">
        <v>1</v>
      </c>
      <c r="L58" s="116">
        <v>5</v>
      </c>
      <c r="M58" s="116" t="s">
        <v>39</v>
      </c>
      <c r="N58" s="116">
        <v>3</v>
      </c>
      <c r="O58" s="116" t="s">
        <v>39</v>
      </c>
      <c r="P58" s="153">
        <v>13</v>
      </c>
      <c r="Q58" s="154">
        <v>6.1</v>
      </c>
      <c r="R58" s="313">
        <v>1</v>
      </c>
      <c r="S58" s="152">
        <v>48.7</v>
      </c>
    </row>
    <row r="59" spans="1:19" x14ac:dyDescent="0.2">
      <c r="A59" s="11" t="s">
        <v>44</v>
      </c>
      <c r="B59" s="116">
        <v>19</v>
      </c>
      <c r="C59" s="116">
        <v>24</v>
      </c>
      <c r="D59" s="116">
        <v>8</v>
      </c>
      <c r="E59" s="116">
        <v>8</v>
      </c>
      <c r="F59" s="116">
        <v>6</v>
      </c>
      <c r="G59" s="116">
        <v>11</v>
      </c>
      <c r="H59" s="153">
        <v>76</v>
      </c>
      <c r="I59" s="154">
        <v>26.3</v>
      </c>
      <c r="J59" s="155">
        <v>4</v>
      </c>
      <c r="K59" s="116">
        <v>10</v>
      </c>
      <c r="L59" s="116">
        <v>3</v>
      </c>
      <c r="M59" s="116">
        <v>1</v>
      </c>
      <c r="N59" s="116">
        <v>2</v>
      </c>
      <c r="O59" s="116">
        <v>4</v>
      </c>
      <c r="P59" s="153">
        <v>24</v>
      </c>
      <c r="Q59" s="154">
        <v>8.3000000000000007</v>
      </c>
      <c r="R59" s="313">
        <v>1</v>
      </c>
      <c r="S59" s="152">
        <v>34.6</v>
      </c>
    </row>
    <row r="60" spans="1:19" x14ac:dyDescent="0.2">
      <c r="A60" s="11" t="s">
        <v>61</v>
      </c>
      <c r="B60" s="116">
        <v>33</v>
      </c>
      <c r="C60" s="116">
        <v>36</v>
      </c>
      <c r="D60" s="116">
        <v>3</v>
      </c>
      <c r="E60" s="116">
        <v>2</v>
      </c>
      <c r="F60" s="116">
        <v>1</v>
      </c>
      <c r="G60" s="116">
        <v>5</v>
      </c>
      <c r="H60" s="153">
        <v>80</v>
      </c>
      <c r="I60" s="154">
        <v>5.5</v>
      </c>
      <c r="J60" s="155">
        <v>5</v>
      </c>
      <c r="K60" s="116">
        <v>10</v>
      </c>
      <c r="L60" s="116">
        <v>1</v>
      </c>
      <c r="M60" s="116">
        <v>1</v>
      </c>
      <c r="N60" s="116">
        <v>1</v>
      </c>
      <c r="O60" s="116">
        <v>3</v>
      </c>
      <c r="P60" s="153">
        <v>20</v>
      </c>
      <c r="Q60" s="154">
        <v>1.4</v>
      </c>
      <c r="R60" s="313">
        <v>1</v>
      </c>
      <c r="S60" s="152">
        <v>6.9</v>
      </c>
    </row>
    <row r="61" spans="1:19" x14ac:dyDescent="0.2">
      <c r="A61" s="115" t="s">
        <v>62</v>
      </c>
      <c r="B61" s="116">
        <v>32</v>
      </c>
      <c r="C61" s="116">
        <v>31</v>
      </c>
      <c r="D61" s="116">
        <v>5</v>
      </c>
      <c r="E61" s="116">
        <v>3</v>
      </c>
      <c r="F61" s="116">
        <v>3</v>
      </c>
      <c r="G61" s="116">
        <v>5</v>
      </c>
      <c r="H61" s="153">
        <v>79</v>
      </c>
      <c r="I61" s="154">
        <v>189.9</v>
      </c>
      <c r="J61" s="116">
        <v>4</v>
      </c>
      <c r="K61" s="116">
        <v>10</v>
      </c>
      <c r="L61" s="116">
        <v>2</v>
      </c>
      <c r="M61" s="116">
        <v>1</v>
      </c>
      <c r="N61" s="116">
        <v>2</v>
      </c>
      <c r="O61" s="116">
        <v>3</v>
      </c>
      <c r="P61" s="153">
        <v>21</v>
      </c>
      <c r="Q61" s="154">
        <v>50.5</v>
      </c>
      <c r="R61" s="313">
        <v>1</v>
      </c>
      <c r="S61" s="153">
        <v>240.3</v>
      </c>
    </row>
    <row r="62" spans="1:19" x14ac:dyDescent="0.2">
      <c r="B62" s="4"/>
      <c r="C62" s="4"/>
      <c r="D62" s="4"/>
      <c r="E62" s="4"/>
      <c r="F62" s="4"/>
      <c r="G62" s="4"/>
      <c r="H62" s="4"/>
      <c r="I62" s="151"/>
      <c r="J62" s="134"/>
      <c r="K62" s="4"/>
      <c r="L62" s="4"/>
      <c r="M62" s="4"/>
      <c r="N62" s="4"/>
      <c r="O62" s="4"/>
      <c r="P62" s="4"/>
      <c r="Q62" s="151"/>
    </row>
    <row r="63" spans="1:19" x14ac:dyDescent="0.2">
      <c r="B63" s="337" t="s">
        <v>37</v>
      </c>
      <c r="C63" s="337"/>
      <c r="D63" s="337"/>
      <c r="E63" s="337"/>
      <c r="F63" s="337"/>
      <c r="G63" s="337"/>
      <c r="H63" s="337"/>
      <c r="I63" s="338"/>
      <c r="J63" s="336" t="s">
        <v>38</v>
      </c>
      <c r="K63" s="337"/>
      <c r="L63" s="337"/>
      <c r="M63" s="337"/>
      <c r="N63" s="337"/>
      <c r="O63" s="337"/>
      <c r="P63" s="337"/>
      <c r="Q63" s="338"/>
    </row>
    <row r="64" spans="1:19" x14ac:dyDescent="0.2">
      <c r="A64" s="3" t="s">
        <v>41</v>
      </c>
      <c r="B64" s="4">
        <v>21</v>
      </c>
      <c r="C64" s="4">
        <v>41</v>
      </c>
      <c r="D64" s="4">
        <v>0</v>
      </c>
      <c r="E64" s="4">
        <v>2</v>
      </c>
      <c r="F64" s="4">
        <v>1</v>
      </c>
      <c r="G64" s="4">
        <v>5</v>
      </c>
      <c r="H64" s="4">
        <v>70</v>
      </c>
      <c r="I64" s="151">
        <v>50.3</v>
      </c>
      <c r="J64" s="134">
        <v>8</v>
      </c>
      <c r="K64" s="4">
        <v>14</v>
      </c>
      <c r="L64" s="4">
        <v>0</v>
      </c>
      <c r="M64" s="4">
        <v>3</v>
      </c>
      <c r="N64" s="4">
        <v>2</v>
      </c>
      <c r="O64" s="4">
        <v>3</v>
      </c>
      <c r="P64" s="4">
        <v>29</v>
      </c>
      <c r="Q64" s="151">
        <v>20.9</v>
      </c>
      <c r="R64" s="313">
        <v>1</v>
      </c>
      <c r="S64" s="126">
        <v>71.099999999999994</v>
      </c>
    </row>
    <row r="65" spans="1:19" x14ac:dyDescent="0.2">
      <c r="A65" s="3" t="s">
        <v>60</v>
      </c>
      <c r="B65" s="4">
        <v>25</v>
      </c>
      <c r="C65" s="4">
        <v>40</v>
      </c>
      <c r="D65" s="4">
        <v>2</v>
      </c>
      <c r="E65" s="4">
        <v>3</v>
      </c>
      <c r="F65" s="4">
        <v>3</v>
      </c>
      <c r="G65" s="4">
        <v>6</v>
      </c>
      <c r="H65" s="4">
        <v>79</v>
      </c>
      <c r="I65" s="151">
        <v>46.5</v>
      </c>
      <c r="J65" s="134">
        <v>6</v>
      </c>
      <c r="K65" s="4">
        <v>9</v>
      </c>
      <c r="L65" s="4">
        <v>0</v>
      </c>
      <c r="M65" s="4">
        <v>2</v>
      </c>
      <c r="N65" s="4">
        <v>2</v>
      </c>
      <c r="O65" s="4">
        <v>2</v>
      </c>
      <c r="P65" s="4">
        <v>21</v>
      </c>
      <c r="Q65" s="151">
        <v>12.5</v>
      </c>
      <c r="R65" s="313">
        <v>1</v>
      </c>
      <c r="S65" s="107">
        <v>59</v>
      </c>
    </row>
    <row r="66" spans="1:19" x14ac:dyDescent="0.2">
      <c r="A66" s="3" t="s">
        <v>42</v>
      </c>
      <c r="B66" s="4">
        <v>54</v>
      </c>
      <c r="C66" s="4">
        <v>7</v>
      </c>
      <c r="D66" s="4">
        <v>12</v>
      </c>
      <c r="E66" s="4" t="s">
        <v>39</v>
      </c>
      <c r="F66" s="4">
        <v>13</v>
      </c>
      <c r="G66" s="4" t="s">
        <v>39</v>
      </c>
      <c r="H66" s="4">
        <v>86</v>
      </c>
      <c r="I66" s="151">
        <v>37.299999999999997</v>
      </c>
      <c r="J66" s="134">
        <v>8</v>
      </c>
      <c r="K66" s="4">
        <v>1</v>
      </c>
      <c r="L66" s="4">
        <v>2</v>
      </c>
      <c r="M66" s="4" t="s">
        <v>39</v>
      </c>
      <c r="N66" s="4">
        <v>2</v>
      </c>
      <c r="O66" s="4" t="s">
        <v>39</v>
      </c>
      <c r="P66" s="4">
        <v>14</v>
      </c>
      <c r="Q66" s="151">
        <v>6</v>
      </c>
      <c r="R66" s="313">
        <v>1</v>
      </c>
      <c r="S66" s="126">
        <v>43.4</v>
      </c>
    </row>
    <row r="67" spans="1:19" x14ac:dyDescent="0.2">
      <c r="A67" s="3" t="s">
        <v>44</v>
      </c>
      <c r="B67" s="4">
        <v>18</v>
      </c>
      <c r="C67" s="4">
        <v>24</v>
      </c>
      <c r="D67" s="4">
        <v>5</v>
      </c>
      <c r="E67" s="4">
        <v>11</v>
      </c>
      <c r="F67" s="4">
        <v>5</v>
      </c>
      <c r="G67" s="4">
        <v>11</v>
      </c>
      <c r="H67" s="4">
        <v>74</v>
      </c>
      <c r="I67" s="151">
        <v>20</v>
      </c>
      <c r="J67" s="134">
        <v>9</v>
      </c>
      <c r="K67" s="4">
        <v>9</v>
      </c>
      <c r="L67" s="4">
        <v>1</v>
      </c>
      <c r="M67" s="4">
        <v>3</v>
      </c>
      <c r="N67" s="4">
        <v>2</v>
      </c>
      <c r="O67" s="4">
        <v>2</v>
      </c>
      <c r="P67" s="4">
        <v>26</v>
      </c>
      <c r="Q67" s="151">
        <v>7.1</v>
      </c>
      <c r="R67" s="313">
        <v>1</v>
      </c>
      <c r="S67" s="126">
        <v>27.1</v>
      </c>
    </row>
    <row r="68" spans="1:19" x14ac:dyDescent="0.2">
      <c r="A68" s="3" t="s">
        <v>61</v>
      </c>
      <c r="B68" s="4">
        <v>31</v>
      </c>
      <c r="C68" s="4">
        <v>35</v>
      </c>
      <c r="D68" s="4">
        <v>1</v>
      </c>
      <c r="E68" s="4">
        <v>3</v>
      </c>
      <c r="F68" s="4">
        <v>2</v>
      </c>
      <c r="G68" s="4">
        <v>3</v>
      </c>
      <c r="H68" s="4">
        <v>76</v>
      </c>
      <c r="I68" s="151">
        <v>4.7</v>
      </c>
      <c r="J68" s="134">
        <v>10</v>
      </c>
      <c r="K68" s="4">
        <v>9</v>
      </c>
      <c r="L68" s="4">
        <v>1</v>
      </c>
      <c r="M68" s="4">
        <v>2</v>
      </c>
      <c r="N68" s="4">
        <v>1</v>
      </c>
      <c r="O68" s="4">
        <v>1</v>
      </c>
      <c r="P68" s="4">
        <v>24</v>
      </c>
      <c r="Q68" s="151">
        <v>1.5</v>
      </c>
      <c r="R68" s="313">
        <v>1</v>
      </c>
      <c r="S68" s="126">
        <v>6.2</v>
      </c>
    </row>
    <row r="69" spans="1:19" x14ac:dyDescent="0.2">
      <c r="A69" s="3" t="s">
        <v>62</v>
      </c>
      <c r="B69" s="4">
        <v>29</v>
      </c>
      <c r="C69" s="4">
        <v>31</v>
      </c>
      <c r="D69" s="4">
        <v>4</v>
      </c>
      <c r="E69" s="4">
        <v>3</v>
      </c>
      <c r="F69" s="4">
        <v>5</v>
      </c>
      <c r="G69" s="4">
        <v>5</v>
      </c>
      <c r="H69" s="4">
        <v>77</v>
      </c>
      <c r="I69" s="151">
        <v>158.69999999999999</v>
      </c>
      <c r="J69" s="134">
        <v>8</v>
      </c>
      <c r="K69" s="4">
        <v>9</v>
      </c>
      <c r="L69" s="4">
        <v>1</v>
      </c>
      <c r="M69" s="4">
        <v>2</v>
      </c>
      <c r="N69" s="4">
        <v>2</v>
      </c>
      <c r="O69" s="4">
        <v>2</v>
      </c>
      <c r="P69" s="4">
        <v>23</v>
      </c>
      <c r="Q69" s="151">
        <v>48.1</v>
      </c>
      <c r="R69" s="313">
        <v>1</v>
      </c>
      <c r="S69" s="126">
        <v>206.8</v>
      </c>
    </row>
    <row r="70" spans="1:19" x14ac:dyDescent="0.2">
      <c r="B70" s="4"/>
      <c r="C70" s="4"/>
      <c r="D70" s="4"/>
      <c r="E70" s="4"/>
      <c r="F70" s="4"/>
      <c r="G70" s="4"/>
      <c r="H70" s="4"/>
      <c r="I70" s="151"/>
      <c r="J70" s="134"/>
      <c r="K70" s="4"/>
      <c r="L70" s="4"/>
      <c r="M70" s="4"/>
      <c r="N70" s="4"/>
      <c r="O70" s="4"/>
      <c r="P70" s="4"/>
      <c r="Q70" s="151"/>
    </row>
    <row r="71" spans="1:19" x14ac:dyDescent="0.2">
      <c r="B71" s="337" t="s">
        <v>35</v>
      </c>
      <c r="C71" s="337"/>
      <c r="D71" s="337"/>
      <c r="E71" s="337"/>
      <c r="F71" s="337"/>
      <c r="G71" s="337"/>
      <c r="H71" s="337"/>
      <c r="I71" s="338"/>
      <c r="J71" s="336" t="s">
        <v>36</v>
      </c>
      <c r="K71" s="337"/>
      <c r="L71" s="337"/>
      <c r="M71" s="337"/>
      <c r="N71" s="337"/>
      <c r="O71" s="337"/>
      <c r="P71" s="337"/>
      <c r="Q71" s="338"/>
    </row>
    <row r="72" spans="1:19" x14ac:dyDescent="0.2">
      <c r="A72" s="3" t="s">
        <v>41</v>
      </c>
      <c r="B72" s="4">
        <v>20</v>
      </c>
      <c r="C72" s="4">
        <v>44</v>
      </c>
      <c r="D72" s="4" t="s">
        <v>39</v>
      </c>
      <c r="E72" s="4">
        <v>2</v>
      </c>
      <c r="F72" s="4">
        <v>2</v>
      </c>
      <c r="G72" s="4">
        <v>5</v>
      </c>
      <c r="H72" s="4">
        <v>74</v>
      </c>
      <c r="I72" s="151">
        <v>51.3</v>
      </c>
      <c r="J72" s="134">
        <v>2</v>
      </c>
      <c r="K72" s="4">
        <v>11</v>
      </c>
      <c r="L72" s="4" t="s">
        <v>39</v>
      </c>
      <c r="M72" s="4">
        <v>3</v>
      </c>
      <c r="N72" s="4">
        <v>3</v>
      </c>
      <c r="O72" s="4">
        <v>7</v>
      </c>
      <c r="P72" s="4">
        <v>26</v>
      </c>
      <c r="Q72" s="151">
        <v>18.3</v>
      </c>
      <c r="R72" s="313">
        <v>1</v>
      </c>
      <c r="S72" s="126">
        <v>69.599999999999994</v>
      </c>
    </row>
    <row r="73" spans="1:19" x14ac:dyDescent="0.2">
      <c r="A73" s="3" t="s">
        <v>60</v>
      </c>
      <c r="B73" s="4">
        <v>21</v>
      </c>
      <c r="C73" s="4">
        <v>40</v>
      </c>
      <c r="D73" s="4">
        <v>3</v>
      </c>
      <c r="E73" s="4">
        <v>3</v>
      </c>
      <c r="F73" s="4">
        <v>4</v>
      </c>
      <c r="G73" s="4">
        <v>6</v>
      </c>
      <c r="H73" s="4">
        <v>79</v>
      </c>
      <c r="I73" s="151">
        <v>44</v>
      </c>
      <c r="J73" s="134">
        <v>2</v>
      </c>
      <c r="K73" s="4">
        <v>8</v>
      </c>
      <c r="L73" s="4">
        <v>1</v>
      </c>
      <c r="M73" s="4">
        <v>2</v>
      </c>
      <c r="N73" s="4">
        <v>3</v>
      </c>
      <c r="O73" s="4">
        <v>6</v>
      </c>
      <c r="P73" s="4">
        <v>22</v>
      </c>
      <c r="Q73" s="151">
        <v>12</v>
      </c>
      <c r="R73" s="313">
        <v>1</v>
      </c>
      <c r="S73" s="107">
        <v>56</v>
      </c>
    </row>
    <row r="74" spans="1:19" x14ac:dyDescent="0.2">
      <c r="A74" s="3" t="s">
        <v>42</v>
      </c>
      <c r="B74" s="4">
        <v>41</v>
      </c>
      <c r="C74" s="4">
        <v>5</v>
      </c>
      <c r="D74" s="4">
        <v>25</v>
      </c>
      <c r="E74" s="4" t="s">
        <v>39</v>
      </c>
      <c r="F74" s="4">
        <v>13</v>
      </c>
      <c r="G74" s="4" t="s">
        <v>39</v>
      </c>
      <c r="H74" s="4">
        <v>85</v>
      </c>
      <c r="I74" s="151">
        <v>39.4</v>
      </c>
      <c r="J74" s="134">
        <v>3</v>
      </c>
      <c r="K74" s="4">
        <v>1</v>
      </c>
      <c r="L74" s="4">
        <v>3</v>
      </c>
      <c r="M74" s="4" t="s">
        <v>39</v>
      </c>
      <c r="N74" s="4">
        <v>8</v>
      </c>
      <c r="O74" s="4" t="s">
        <v>39</v>
      </c>
      <c r="P74" s="4">
        <v>15</v>
      </c>
      <c r="Q74" s="151">
        <v>6.9</v>
      </c>
      <c r="R74" s="313">
        <v>1</v>
      </c>
      <c r="S74" s="126">
        <v>46.3</v>
      </c>
    </row>
    <row r="75" spans="1:19" x14ac:dyDescent="0.2">
      <c r="A75" s="3" t="s">
        <v>44</v>
      </c>
      <c r="B75" s="4">
        <v>16</v>
      </c>
      <c r="C75" s="4">
        <v>26</v>
      </c>
      <c r="D75" s="4">
        <v>10</v>
      </c>
      <c r="E75" s="4">
        <v>6</v>
      </c>
      <c r="F75" s="4">
        <v>4</v>
      </c>
      <c r="G75" s="4">
        <v>7</v>
      </c>
      <c r="H75" s="4">
        <v>69</v>
      </c>
      <c r="I75" s="151">
        <v>15.1</v>
      </c>
      <c r="J75" s="134">
        <v>4</v>
      </c>
      <c r="K75" s="4">
        <v>9</v>
      </c>
      <c r="L75" s="4">
        <v>2</v>
      </c>
      <c r="M75" s="4">
        <v>4</v>
      </c>
      <c r="N75" s="4">
        <v>5</v>
      </c>
      <c r="O75" s="4">
        <v>7</v>
      </c>
      <c r="P75" s="4">
        <v>31</v>
      </c>
      <c r="Q75" s="151">
        <v>6.9</v>
      </c>
      <c r="R75" s="313">
        <v>1</v>
      </c>
      <c r="S75" s="107">
        <v>22</v>
      </c>
    </row>
    <row r="76" spans="1:19" x14ac:dyDescent="0.2">
      <c r="A76" s="3" t="s">
        <v>61</v>
      </c>
      <c r="B76" s="4">
        <v>27</v>
      </c>
      <c r="C76" s="4">
        <v>36</v>
      </c>
      <c r="D76" s="4">
        <v>3</v>
      </c>
      <c r="E76" s="4">
        <v>3</v>
      </c>
      <c r="F76" s="4">
        <v>3</v>
      </c>
      <c r="G76" s="4">
        <v>5</v>
      </c>
      <c r="H76" s="4">
        <v>76</v>
      </c>
      <c r="I76" s="151">
        <v>5.2</v>
      </c>
      <c r="J76" s="134">
        <v>3</v>
      </c>
      <c r="K76" s="4">
        <v>7</v>
      </c>
      <c r="L76" s="4">
        <v>2</v>
      </c>
      <c r="M76" s="4">
        <v>3</v>
      </c>
      <c r="N76" s="4">
        <v>4</v>
      </c>
      <c r="O76" s="4">
        <v>5</v>
      </c>
      <c r="P76" s="4">
        <v>24</v>
      </c>
      <c r="Q76" s="151">
        <v>1.5</v>
      </c>
      <c r="R76" s="313">
        <v>1</v>
      </c>
      <c r="S76" s="126">
        <v>6.7</v>
      </c>
    </row>
    <row r="77" spans="1:19" x14ac:dyDescent="0.2">
      <c r="A77" s="3" t="s">
        <v>62</v>
      </c>
      <c r="B77" s="4">
        <v>25</v>
      </c>
      <c r="C77" s="4">
        <v>30</v>
      </c>
      <c r="D77" s="4">
        <v>8</v>
      </c>
      <c r="E77" s="4">
        <v>3</v>
      </c>
      <c r="F77" s="4">
        <v>5</v>
      </c>
      <c r="G77" s="4">
        <v>5</v>
      </c>
      <c r="H77" s="4">
        <v>76</v>
      </c>
      <c r="I77" s="151">
        <v>155</v>
      </c>
      <c r="J77" s="134">
        <v>3</v>
      </c>
      <c r="K77" s="4">
        <v>7</v>
      </c>
      <c r="L77" s="4">
        <v>2</v>
      </c>
      <c r="M77" s="4">
        <v>2</v>
      </c>
      <c r="N77" s="4">
        <v>5</v>
      </c>
      <c r="O77" s="4">
        <v>5</v>
      </c>
      <c r="P77" s="4">
        <v>24</v>
      </c>
      <c r="Q77" s="151">
        <v>45.6</v>
      </c>
      <c r="R77" s="313">
        <v>1</v>
      </c>
      <c r="S77" s="126">
        <v>200.6</v>
      </c>
    </row>
    <row r="78" spans="1:19" x14ac:dyDescent="0.2">
      <c r="B78" s="4"/>
      <c r="C78" s="4"/>
      <c r="D78" s="4"/>
      <c r="E78" s="4"/>
      <c r="F78" s="4"/>
      <c r="G78" s="4"/>
      <c r="H78" s="4"/>
      <c r="I78" s="151"/>
      <c r="J78" s="134"/>
      <c r="K78" s="4"/>
      <c r="L78" s="4"/>
      <c r="M78" s="4"/>
      <c r="N78" s="4"/>
      <c r="O78" s="4"/>
      <c r="P78" s="4"/>
      <c r="Q78" s="151"/>
    </row>
    <row r="79" spans="1:19" x14ac:dyDescent="0.2">
      <c r="B79" s="337" t="s">
        <v>33</v>
      </c>
      <c r="C79" s="337"/>
      <c r="D79" s="337"/>
      <c r="E79" s="337"/>
      <c r="F79" s="337"/>
      <c r="G79" s="337"/>
      <c r="H79" s="337"/>
      <c r="I79" s="338"/>
      <c r="J79" s="336" t="s">
        <v>34</v>
      </c>
      <c r="K79" s="337"/>
      <c r="L79" s="337"/>
      <c r="M79" s="337"/>
      <c r="N79" s="337"/>
      <c r="O79" s="337"/>
      <c r="P79" s="337"/>
      <c r="Q79" s="338"/>
    </row>
    <row r="80" spans="1:19" x14ac:dyDescent="0.2">
      <c r="A80" s="3" t="s">
        <v>41</v>
      </c>
      <c r="B80" s="4">
        <v>34</v>
      </c>
      <c r="C80" s="4">
        <v>22</v>
      </c>
      <c r="D80" s="4">
        <v>1</v>
      </c>
      <c r="E80" s="4">
        <v>4</v>
      </c>
      <c r="F80" s="4">
        <v>2</v>
      </c>
      <c r="G80" s="4">
        <v>5</v>
      </c>
      <c r="H80" s="4">
        <v>68</v>
      </c>
      <c r="I80" s="151">
        <v>43.4</v>
      </c>
      <c r="J80" s="134">
        <v>9</v>
      </c>
      <c r="K80" s="4">
        <v>9</v>
      </c>
      <c r="L80" s="4" t="s">
        <v>39</v>
      </c>
      <c r="M80" s="4">
        <v>3</v>
      </c>
      <c r="N80" s="4">
        <v>2</v>
      </c>
      <c r="O80" s="4">
        <v>9</v>
      </c>
      <c r="P80" s="4">
        <v>32</v>
      </c>
      <c r="Q80" s="151">
        <v>20.6</v>
      </c>
      <c r="R80" s="313">
        <v>1</v>
      </c>
      <c r="S80" s="126">
        <v>64.099999999999994</v>
      </c>
    </row>
    <row r="81" spans="1:19" x14ac:dyDescent="0.2">
      <c r="A81" s="3" t="s">
        <v>60</v>
      </c>
      <c r="B81" s="4">
        <v>37</v>
      </c>
      <c r="C81" s="4">
        <v>22</v>
      </c>
      <c r="D81" s="4">
        <v>2</v>
      </c>
      <c r="E81" s="4">
        <v>5</v>
      </c>
      <c r="F81" s="4">
        <v>5</v>
      </c>
      <c r="G81" s="4">
        <v>6</v>
      </c>
      <c r="H81" s="4">
        <v>77</v>
      </c>
      <c r="I81" s="151">
        <v>38.6</v>
      </c>
      <c r="J81" s="134">
        <v>7</v>
      </c>
      <c r="K81" s="4">
        <v>6</v>
      </c>
      <c r="L81" s="4">
        <v>1</v>
      </c>
      <c r="M81" s="4">
        <v>2</v>
      </c>
      <c r="N81" s="4">
        <v>2</v>
      </c>
      <c r="O81" s="4">
        <v>5</v>
      </c>
      <c r="P81" s="4">
        <v>23</v>
      </c>
      <c r="Q81" s="151">
        <v>11.3</v>
      </c>
      <c r="R81" s="313">
        <v>1</v>
      </c>
      <c r="S81" s="107">
        <v>50</v>
      </c>
    </row>
    <row r="82" spans="1:19" x14ac:dyDescent="0.2">
      <c r="A82" s="3" t="s">
        <v>42</v>
      </c>
      <c r="B82" s="4">
        <v>55</v>
      </c>
      <c r="C82" s="4">
        <v>3</v>
      </c>
      <c r="D82" s="4">
        <v>10</v>
      </c>
      <c r="E82" s="4" t="s">
        <v>39</v>
      </c>
      <c r="F82" s="4">
        <v>14</v>
      </c>
      <c r="G82" s="4" t="s">
        <v>39</v>
      </c>
      <c r="H82" s="4">
        <v>82</v>
      </c>
      <c r="I82" s="151">
        <v>33.299999999999997</v>
      </c>
      <c r="J82" s="134">
        <v>9</v>
      </c>
      <c r="K82" s="4" t="s">
        <v>39</v>
      </c>
      <c r="L82" s="4">
        <v>4</v>
      </c>
      <c r="M82" s="4" t="s">
        <v>39</v>
      </c>
      <c r="N82" s="4">
        <v>5</v>
      </c>
      <c r="O82" s="4" t="s">
        <v>39</v>
      </c>
      <c r="P82" s="4">
        <v>18</v>
      </c>
      <c r="Q82" s="151">
        <v>7.2</v>
      </c>
      <c r="R82" s="313">
        <v>1</v>
      </c>
      <c r="S82" s="126">
        <v>40.4</v>
      </c>
    </row>
    <row r="83" spans="1:19" x14ac:dyDescent="0.2">
      <c r="A83" s="3" t="s">
        <v>44</v>
      </c>
      <c r="B83" s="4">
        <v>31</v>
      </c>
      <c r="C83" s="4">
        <v>11</v>
      </c>
      <c r="D83" s="4">
        <v>4</v>
      </c>
      <c r="E83" s="4">
        <v>7</v>
      </c>
      <c r="F83" s="4">
        <v>7</v>
      </c>
      <c r="G83" s="4">
        <v>6</v>
      </c>
      <c r="H83" s="4">
        <v>66</v>
      </c>
      <c r="I83" s="151">
        <v>11.6</v>
      </c>
      <c r="J83" s="134">
        <v>11</v>
      </c>
      <c r="K83" s="4">
        <v>7</v>
      </c>
      <c r="L83" s="4">
        <v>1</v>
      </c>
      <c r="M83" s="4">
        <v>3</v>
      </c>
      <c r="N83" s="4">
        <v>5</v>
      </c>
      <c r="O83" s="4">
        <v>5</v>
      </c>
      <c r="P83" s="4">
        <v>33</v>
      </c>
      <c r="Q83" s="151">
        <v>5.6</v>
      </c>
      <c r="R83" s="313">
        <v>1</v>
      </c>
      <c r="S83" s="126">
        <v>17.3</v>
      </c>
    </row>
    <row r="84" spans="1:19" x14ac:dyDescent="0.2">
      <c r="A84" s="3" t="s">
        <v>61</v>
      </c>
      <c r="B84" s="4">
        <v>43</v>
      </c>
      <c r="C84" s="4">
        <v>18</v>
      </c>
      <c r="D84" s="4">
        <v>2</v>
      </c>
      <c r="E84" s="4">
        <v>4</v>
      </c>
      <c r="F84" s="4">
        <v>4</v>
      </c>
      <c r="G84" s="4">
        <v>4</v>
      </c>
      <c r="H84" s="4">
        <v>74</v>
      </c>
      <c r="I84" s="151">
        <v>4</v>
      </c>
      <c r="J84" s="134">
        <v>11</v>
      </c>
      <c r="K84" s="4">
        <v>5</v>
      </c>
      <c r="L84" s="4">
        <v>1</v>
      </c>
      <c r="M84" s="4">
        <v>1</v>
      </c>
      <c r="N84" s="4">
        <v>3</v>
      </c>
      <c r="O84" s="4">
        <v>4</v>
      </c>
      <c r="P84" s="4">
        <v>26</v>
      </c>
      <c r="Q84" s="151">
        <v>1.8</v>
      </c>
      <c r="R84" s="313">
        <v>1</v>
      </c>
      <c r="S84" s="126">
        <v>6.6</v>
      </c>
    </row>
    <row r="85" spans="1:19" x14ac:dyDescent="0.2">
      <c r="A85" s="3" t="s">
        <v>62</v>
      </c>
      <c r="B85" s="4">
        <v>40</v>
      </c>
      <c r="C85" s="4">
        <v>15</v>
      </c>
      <c r="D85" s="4">
        <v>4</v>
      </c>
      <c r="E85" s="4">
        <v>4</v>
      </c>
      <c r="F85" s="4">
        <v>6</v>
      </c>
      <c r="G85" s="4">
        <v>4</v>
      </c>
      <c r="H85" s="4">
        <v>74</v>
      </c>
      <c r="I85" s="151">
        <v>138.80000000000001</v>
      </c>
      <c r="J85" s="134">
        <v>9</v>
      </c>
      <c r="K85" s="4">
        <v>5</v>
      </c>
      <c r="L85" s="4">
        <v>1</v>
      </c>
      <c r="M85" s="4">
        <v>2</v>
      </c>
      <c r="N85" s="4">
        <v>3</v>
      </c>
      <c r="O85" s="4">
        <v>5</v>
      </c>
      <c r="P85" s="4">
        <v>26</v>
      </c>
      <c r="Q85" s="151">
        <v>46.5</v>
      </c>
      <c r="R85" s="313">
        <v>1</v>
      </c>
      <c r="S85" s="126">
        <v>178.4</v>
      </c>
    </row>
    <row r="86" spans="1:19" x14ac:dyDescent="0.2">
      <c r="B86" s="4"/>
      <c r="C86" s="4"/>
      <c r="D86" s="4"/>
      <c r="E86" s="4"/>
      <c r="F86" s="4"/>
      <c r="G86" s="4"/>
      <c r="H86" s="4"/>
      <c r="I86" s="151"/>
      <c r="J86" s="134"/>
      <c r="K86" s="4"/>
      <c r="L86" s="4"/>
      <c r="M86" s="4"/>
      <c r="N86" s="4"/>
      <c r="O86" s="4"/>
      <c r="P86" s="4"/>
      <c r="Q86" s="151"/>
    </row>
    <row r="87" spans="1:19" x14ac:dyDescent="0.2">
      <c r="B87" s="337" t="s">
        <v>31</v>
      </c>
      <c r="C87" s="337"/>
      <c r="D87" s="337"/>
      <c r="E87" s="337"/>
      <c r="F87" s="337"/>
      <c r="G87" s="337"/>
      <c r="H87" s="337"/>
      <c r="I87" s="338"/>
      <c r="J87" s="336" t="s">
        <v>32</v>
      </c>
      <c r="K87" s="337"/>
      <c r="L87" s="337"/>
      <c r="M87" s="337"/>
      <c r="N87" s="337"/>
      <c r="O87" s="337"/>
      <c r="P87" s="337"/>
      <c r="Q87" s="338"/>
    </row>
    <row r="88" spans="1:19" x14ac:dyDescent="0.2">
      <c r="A88" s="3" t="s">
        <v>41</v>
      </c>
      <c r="B88" s="4">
        <v>32</v>
      </c>
      <c r="C88" s="4">
        <v>23</v>
      </c>
      <c r="D88" s="4">
        <v>1</v>
      </c>
      <c r="E88" s="4">
        <v>3</v>
      </c>
      <c r="F88" s="4">
        <v>1</v>
      </c>
      <c r="G88" s="4">
        <v>5</v>
      </c>
      <c r="H88" s="4">
        <v>67</v>
      </c>
      <c r="I88" s="151">
        <v>42.9</v>
      </c>
      <c r="J88" s="134">
        <v>10</v>
      </c>
      <c r="K88" s="4">
        <v>13</v>
      </c>
      <c r="L88" s="4">
        <v>2</v>
      </c>
      <c r="M88" s="4">
        <v>2</v>
      </c>
      <c r="N88" s="4">
        <v>2</v>
      </c>
      <c r="O88" s="4">
        <v>5</v>
      </c>
      <c r="P88" s="4">
        <v>33</v>
      </c>
      <c r="Q88" s="151">
        <v>21.2</v>
      </c>
      <c r="R88" s="313">
        <v>1</v>
      </c>
      <c r="S88" s="126">
        <v>64.099999999999994</v>
      </c>
    </row>
    <row r="89" spans="1:19" x14ac:dyDescent="0.2">
      <c r="A89" s="3" t="s">
        <v>60</v>
      </c>
      <c r="B89" s="4">
        <v>35</v>
      </c>
      <c r="C89" s="4">
        <v>22</v>
      </c>
      <c r="D89" s="4">
        <v>3</v>
      </c>
      <c r="E89" s="4">
        <v>3</v>
      </c>
      <c r="F89" s="4">
        <v>7</v>
      </c>
      <c r="G89" s="4">
        <v>6</v>
      </c>
      <c r="H89" s="4">
        <v>76</v>
      </c>
      <c r="I89" s="151">
        <v>38.700000000000003</v>
      </c>
      <c r="J89" s="134">
        <v>8</v>
      </c>
      <c r="K89" s="4">
        <v>8</v>
      </c>
      <c r="L89" s="4">
        <v>2</v>
      </c>
      <c r="M89" s="4">
        <v>1</v>
      </c>
      <c r="N89" s="4">
        <v>2</v>
      </c>
      <c r="O89" s="4">
        <v>2</v>
      </c>
      <c r="P89" s="4">
        <v>24</v>
      </c>
      <c r="Q89" s="151">
        <v>12.4</v>
      </c>
      <c r="R89" s="313">
        <v>1</v>
      </c>
      <c r="S89" s="126">
        <v>51.1</v>
      </c>
    </row>
    <row r="90" spans="1:19" x14ac:dyDescent="0.2">
      <c r="A90" s="3" t="s">
        <v>42</v>
      </c>
      <c r="B90" s="4">
        <v>48</v>
      </c>
      <c r="C90" s="4">
        <v>3</v>
      </c>
      <c r="D90" s="4">
        <v>11</v>
      </c>
      <c r="E90" s="4" t="s">
        <v>39</v>
      </c>
      <c r="F90" s="4">
        <v>16</v>
      </c>
      <c r="G90" s="4">
        <v>1</v>
      </c>
      <c r="H90" s="4">
        <v>78</v>
      </c>
      <c r="I90" s="151">
        <v>30.5</v>
      </c>
      <c r="J90" s="134">
        <v>9</v>
      </c>
      <c r="K90" s="4">
        <v>1</v>
      </c>
      <c r="L90" s="4">
        <v>7</v>
      </c>
      <c r="M90" s="4" t="s">
        <v>39</v>
      </c>
      <c r="N90" s="4">
        <v>5</v>
      </c>
      <c r="O90" s="4" t="s">
        <v>39</v>
      </c>
      <c r="P90" s="4">
        <v>22</v>
      </c>
      <c r="Q90" s="151">
        <v>8.6</v>
      </c>
      <c r="R90" s="313">
        <v>1</v>
      </c>
      <c r="S90" s="126">
        <v>39.1</v>
      </c>
    </row>
    <row r="91" spans="1:19" x14ac:dyDescent="0.2">
      <c r="A91" s="3" t="s">
        <v>44</v>
      </c>
      <c r="B91" s="4">
        <v>25</v>
      </c>
      <c r="C91" s="4">
        <v>11</v>
      </c>
      <c r="D91" s="4">
        <v>5</v>
      </c>
      <c r="E91" s="4">
        <v>5</v>
      </c>
      <c r="F91" s="4">
        <v>9</v>
      </c>
      <c r="G91" s="4">
        <v>1</v>
      </c>
      <c r="H91" s="4">
        <v>60</v>
      </c>
      <c r="I91" s="151">
        <v>10.3</v>
      </c>
      <c r="J91" s="134">
        <v>12</v>
      </c>
      <c r="K91" s="4">
        <v>10</v>
      </c>
      <c r="L91" s="4">
        <v>6</v>
      </c>
      <c r="M91" s="4">
        <v>2</v>
      </c>
      <c r="N91" s="4">
        <v>6</v>
      </c>
      <c r="O91" s="4">
        <v>3</v>
      </c>
      <c r="P91" s="4">
        <v>40</v>
      </c>
      <c r="Q91" s="151">
        <v>6.9</v>
      </c>
      <c r="R91" s="313">
        <v>1</v>
      </c>
      <c r="S91" s="126">
        <v>17.2</v>
      </c>
    </row>
    <row r="92" spans="1:19" x14ac:dyDescent="0.2">
      <c r="A92" s="3" t="s">
        <v>61</v>
      </c>
      <c r="B92" s="4">
        <v>43</v>
      </c>
      <c r="C92" s="4">
        <v>19</v>
      </c>
      <c r="D92" s="4">
        <v>1</v>
      </c>
      <c r="E92" s="4">
        <v>2</v>
      </c>
      <c r="F92" s="4">
        <v>4</v>
      </c>
      <c r="G92" s="4">
        <v>3</v>
      </c>
      <c r="H92" s="4">
        <v>72</v>
      </c>
      <c r="I92" s="151">
        <v>4.2</v>
      </c>
      <c r="J92" s="134">
        <v>11</v>
      </c>
      <c r="K92" s="4">
        <v>9</v>
      </c>
      <c r="L92" s="4">
        <v>2</v>
      </c>
      <c r="M92" s="4" t="s">
        <v>39</v>
      </c>
      <c r="N92" s="4">
        <v>4</v>
      </c>
      <c r="O92" s="4">
        <v>1</v>
      </c>
      <c r="P92" s="4">
        <v>28</v>
      </c>
      <c r="Q92" s="151">
        <v>1.6</v>
      </c>
      <c r="R92" s="313">
        <v>1</v>
      </c>
      <c r="S92" s="126">
        <v>5.7</v>
      </c>
    </row>
    <row r="93" spans="1:19" x14ac:dyDescent="0.2">
      <c r="A93" s="3" t="s">
        <v>62</v>
      </c>
      <c r="B93" s="4">
        <v>36</v>
      </c>
      <c r="C93" s="4">
        <v>17</v>
      </c>
      <c r="D93" s="4">
        <v>4</v>
      </c>
      <c r="E93" s="4">
        <v>2</v>
      </c>
      <c r="F93" s="4">
        <v>8</v>
      </c>
      <c r="G93" s="4">
        <v>4</v>
      </c>
      <c r="H93" s="4">
        <v>71</v>
      </c>
      <c r="I93" s="151">
        <v>127</v>
      </c>
      <c r="J93" s="134">
        <v>9</v>
      </c>
      <c r="K93" s="4">
        <v>8</v>
      </c>
      <c r="L93" s="4">
        <v>3</v>
      </c>
      <c r="M93" s="4">
        <v>1</v>
      </c>
      <c r="N93" s="4">
        <v>3</v>
      </c>
      <c r="O93" s="4">
        <v>3</v>
      </c>
      <c r="P93" s="4">
        <v>29</v>
      </c>
      <c r="Q93" s="151">
        <v>51.1</v>
      </c>
      <c r="R93" s="313">
        <v>1</v>
      </c>
      <c r="S93" s="126">
        <v>178.1</v>
      </c>
    </row>
    <row r="94" spans="1:19" x14ac:dyDescent="0.2">
      <c r="B94" s="4"/>
      <c r="C94" s="4"/>
      <c r="D94" s="4"/>
      <c r="E94" s="4"/>
      <c r="F94" s="4"/>
      <c r="G94" s="4"/>
      <c r="H94" s="4"/>
      <c r="I94" s="151"/>
      <c r="J94" s="134"/>
      <c r="K94" s="4"/>
      <c r="L94" s="4"/>
      <c r="M94" s="4"/>
      <c r="N94" s="4"/>
      <c r="O94" s="4"/>
      <c r="P94" s="4"/>
      <c r="Q94" s="151"/>
    </row>
    <row r="95" spans="1:19" x14ac:dyDescent="0.2">
      <c r="B95" s="337" t="s">
        <v>29</v>
      </c>
      <c r="C95" s="337"/>
      <c r="D95" s="337"/>
      <c r="E95" s="337"/>
      <c r="F95" s="337"/>
      <c r="G95" s="337"/>
      <c r="H95" s="337"/>
      <c r="I95" s="338"/>
      <c r="J95" s="336" t="s">
        <v>30</v>
      </c>
      <c r="K95" s="337"/>
      <c r="L95" s="337"/>
      <c r="M95" s="337"/>
      <c r="N95" s="337"/>
      <c r="O95" s="337"/>
      <c r="P95" s="337"/>
      <c r="Q95" s="338"/>
    </row>
    <row r="96" spans="1:19" x14ac:dyDescent="0.2">
      <c r="A96" s="3" t="s">
        <v>41</v>
      </c>
      <c r="B96" s="4">
        <v>32</v>
      </c>
      <c r="C96" s="4">
        <v>25</v>
      </c>
      <c r="D96" s="4">
        <v>1</v>
      </c>
      <c r="E96" s="4">
        <v>2</v>
      </c>
      <c r="F96" s="4">
        <v>2</v>
      </c>
      <c r="G96" s="4">
        <v>4</v>
      </c>
      <c r="H96" s="4">
        <v>66</v>
      </c>
      <c r="I96" s="151">
        <v>35.4</v>
      </c>
      <c r="J96" s="134">
        <v>13</v>
      </c>
      <c r="K96" s="4">
        <v>11</v>
      </c>
      <c r="L96" s="4" t="s">
        <v>39</v>
      </c>
      <c r="M96" s="4">
        <v>6</v>
      </c>
      <c r="N96" s="4" t="s">
        <v>39</v>
      </c>
      <c r="O96" s="4">
        <v>3</v>
      </c>
      <c r="P96" s="4">
        <v>34</v>
      </c>
      <c r="Q96" s="151">
        <v>18</v>
      </c>
      <c r="R96" s="313">
        <v>1</v>
      </c>
      <c r="S96" s="126">
        <v>53.5</v>
      </c>
    </row>
    <row r="97" spans="1:19" x14ac:dyDescent="0.2">
      <c r="A97" s="3" t="s">
        <v>60</v>
      </c>
      <c r="B97" s="4">
        <v>40</v>
      </c>
      <c r="C97" s="4">
        <v>25</v>
      </c>
      <c r="D97" s="4">
        <v>2</v>
      </c>
      <c r="E97" s="4">
        <v>2</v>
      </c>
      <c r="F97" s="4">
        <v>5</v>
      </c>
      <c r="G97" s="4">
        <v>5</v>
      </c>
      <c r="H97" s="4">
        <v>77</v>
      </c>
      <c r="I97" s="151">
        <v>32.5</v>
      </c>
      <c r="J97" s="134">
        <v>9</v>
      </c>
      <c r="K97" s="4">
        <v>8</v>
      </c>
      <c r="L97" s="4">
        <v>1</v>
      </c>
      <c r="M97" s="4">
        <v>3</v>
      </c>
      <c r="N97" s="4" t="s">
        <v>39</v>
      </c>
      <c r="O97" s="4">
        <v>2</v>
      </c>
      <c r="P97" s="4">
        <v>33</v>
      </c>
      <c r="Q97" s="151">
        <v>10</v>
      </c>
      <c r="R97" s="313">
        <v>1</v>
      </c>
      <c r="S97" s="126">
        <v>42.5</v>
      </c>
    </row>
    <row r="98" spans="1:19" x14ac:dyDescent="0.2">
      <c r="A98" s="3" t="s">
        <v>42</v>
      </c>
      <c r="B98" s="4">
        <v>54</v>
      </c>
      <c r="C98" s="4">
        <v>5</v>
      </c>
      <c r="D98" s="4">
        <v>9</v>
      </c>
      <c r="E98" s="4" t="s">
        <v>39</v>
      </c>
      <c r="F98" s="4">
        <v>13</v>
      </c>
      <c r="G98" s="4" t="s">
        <v>39</v>
      </c>
      <c r="H98" s="4">
        <v>82</v>
      </c>
      <c r="I98" s="151">
        <v>27.6</v>
      </c>
      <c r="J98" s="134">
        <v>11</v>
      </c>
      <c r="K98" s="4">
        <v>1</v>
      </c>
      <c r="L98" s="4">
        <v>5</v>
      </c>
      <c r="M98" s="4" t="s">
        <v>39</v>
      </c>
      <c r="N98" s="4">
        <v>1</v>
      </c>
      <c r="O98" s="4" t="s">
        <v>39</v>
      </c>
      <c r="P98" s="4">
        <v>18</v>
      </c>
      <c r="Q98" s="151">
        <v>6</v>
      </c>
      <c r="R98" s="313">
        <v>1</v>
      </c>
      <c r="S98" s="126">
        <v>33.6</v>
      </c>
    </row>
    <row r="99" spans="1:19" x14ac:dyDescent="0.2">
      <c r="A99" s="3" t="s">
        <v>44</v>
      </c>
      <c r="B99" s="4">
        <v>26</v>
      </c>
      <c r="C99" s="4">
        <v>13</v>
      </c>
      <c r="D99" s="4">
        <v>4</v>
      </c>
      <c r="E99" s="4">
        <v>4</v>
      </c>
      <c r="F99" s="4">
        <v>8</v>
      </c>
      <c r="G99" s="4">
        <v>5</v>
      </c>
      <c r="H99" s="4">
        <v>60</v>
      </c>
      <c r="I99" s="151">
        <v>8.5</v>
      </c>
      <c r="J99" s="134">
        <v>20</v>
      </c>
      <c r="K99" s="4">
        <v>10</v>
      </c>
      <c r="L99" s="4">
        <v>2</v>
      </c>
      <c r="M99" s="4">
        <v>5</v>
      </c>
      <c r="N99" s="4">
        <v>1</v>
      </c>
      <c r="O99" s="4">
        <v>2</v>
      </c>
      <c r="P99" s="4">
        <v>40</v>
      </c>
      <c r="Q99" s="151">
        <v>5.7</v>
      </c>
      <c r="R99" s="313">
        <v>1</v>
      </c>
      <c r="S99" s="126">
        <v>14.3</v>
      </c>
    </row>
    <row r="100" spans="1:19" x14ac:dyDescent="0.2">
      <c r="A100" s="3" t="s">
        <v>61</v>
      </c>
      <c r="B100" s="4">
        <v>46</v>
      </c>
      <c r="C100" s="4">
        <v>21</v>
      </c>
      <c r="D100" s="4">
        <v>1</v>
      </c>
      <c r="E100" s="4">
        <v>2</v>
      </c>
      <c r="F100" s="4">
        <v>2</v>
      </c>
      <c r="G100" s="4">
        <v>2</v>
      </c>
      <c r="H100" s="4">
        <v>74</v>
      </c>
      <c r="I100" s="151">
        <v>4.3</v>
      </c>
      <c r="J100" s="134">
        <v>13</v>
      </c>
      <c r="K100" s="4">
        <v>8</v>
      </c>
      <c r="L100" s="4">
        <v>1</v>
      </c>
      <c r="M100" s="4">
        <v>2</v>
      </c>
      <c r="N100" s="4" t="s">
        <v>39</v>
      </c>
      <c r="O100" s="4">
        <v>2</v>
      </c>
      <c r="P100" s="4">
        <v>26</v>
      </c>
      <c r="Q100" s="151">
        <v>1.5</v>
      </c>
      <c r="R100" s="313">
        <v>1</v>
      </c>
      <c r="S100" s="126">
        <v>5.8</v>
      </c>
    </row>
    <row r="101" spans="1:19" x14ac:dyDescent="0.2">
      <c r="A101" s="3" t="s">
        <v>62</v>
      </c>
      <c r="B101" s="4">
        <v>39</v>
      </c>
      <c r="C101" s="4">
        <v>19</v>
      </c>
      <c r="D101" s="4">
        <v>3</v>
      </c>
      <c r="E101" s="4">
        <v>1</v>
      </c>
      <c r="F101" s="4">
        <v>6</v>
      </c>
      <c r="G101" s="4">
        <v>4</v>
      </c>
      <c r="H101" s="4">
        <v>72</v>
      </c>
      <c r="I101" s="151">
        <v>108.5</v>
      </c>
      <c r="J101" s="134">
        <v>11</v>
      </c>
      <c r="K101" s="4">
        <v>9</v>
      </c>
      <c r="L101" s="4">
        <v>2</v>
      </c>
      <c r="M101" s="4">
        <v>3</v>
      </c>
      <c r="N101" s="4">
        <v>1</v>
      </c>
      <c r="O101" s="4">
        <v>2</v>
      </c>
      <c r="P101" s="4">
        <v>28</v>
      </c>
      <c r="Q101" s="151">
        <v>41.2</v>
      </c>
      <c r="R101" s="313">
        <v>1</v>
      </c>
      <c r="S101" s="126">
        <v>149.69999999999999</v>
      </c>
    </row>
    <row r="102" spans="1:19" x14ac:dyDescent="0.2">
      <c r="B102" s="4"/>
      <c r="C102" s="4"/>
      <c r="D102" s="4"/>
      <c r="E102" s="4"/>
      <c r="F102" s="4"/>
      <c r="G102" s="4"/>
      <c r="H102" s="4"/>
      <c r="I102" s="151"/>
      <c r="J102" s="134"/>
      <c r="K102" s="4"/>
      <c r="L102" s="4"/>
      <c r="M102" s="4"/>
      <c r="N102" s="4"/>
      <c r="O102" s="4"/>
      <c r="P102" s="4"/>
      <c r="Q102" s="151"/>
    </row>
    <row r="103" spans="1:19" x14ac:dyDescent="0.2">
      <c r="B103" s="337" t="s">
        <v>27</v>
      </c>
      <c r="C103" s="337"/>
      <c r="D103" s="337"/>
      <c r="E103" s="337"/>
      <c r="F103" s="337"/>
      <c r="G103" s="337"/>
      <c r="H103" s="337"/>
      <c r="I103" s="338"/>
      <c r="J103" s="336" t="s">
        <v>28</v>
      </c>
      <c r="K103" s="337"/>
      <c r="L103" s="337"/>
      <c r="M103" s="337"/>
      <c r="N103" s="337"/>
      <c r="O103" s="337"/>
      <c r="P103" s="337"/>
      <c r="Q103" s="338"/>
    </row>
    <row r="104" spans="1:19" x14ac:dyDescent="0.2">
      <c r="A104" s="3" t="s">
        <v>41</v>
      </c>
      <c r="B104" s="4">
        <v>31</v>
      </c>
      <c r="C104" s="4">
        <v>26</v>
      </c>
      <c r="D104" s="4">
        <v>1</v>
      </c>
      <c r="E104" s="4">
        <v>2</v>
      </c>
      <c r="F104" s="4">
        <v>1</v>
      </c>
      <c r="G104" s="4">
        <v>3</v>
      </c>
      <c r="H104" s="4">
        <v>63</v>
      </c>
      <c r="I104" s="151">
        <v>31.6</v>
      </c>
      <c r="J104" s="134">
        <v>11</v>
      </c>
      <c r="K104" s="4">
        <v>14</v>
      </c>
      <c r="L104" s="4">
        <v>1</v>
      </c>
      <c r="M104" s="4">
        <v>4</v>
      </c>
      <c r="N104" s="4">
        <v>3</v>
      </c>
      <c r="O104" s="4">
        <v>5</v>
      </c>
      <c r="P104" s="4">
        <v>37</v>
      </c>
      <c r="Q104" s="151">
        <v>18.8</v>
      </c>
      <c r="R104" s="313">
        <v>1</v>
      </c>
      <c r="S104" s="126">
        <v>50.4</v>
      </c>
    </row>
    <row r="105" spans="1:19" x14ac:dyDescent="0.2">
      <c r="A105" s="3" t="s">
        <v>60</v>
      </c>
      <c r="B105" s="4">
        <v>37</v>
      </c>
      <c r="C105" s="4">
        <v>26</v>
      </c>
      <c r="D105" s="4">
        <v>2</v>
      </c>
      <c r="E105" s="4">
        <v>1</v>
      </c>
      <c r="F105" s="4">
        <v>3</v>
      </c>
      <c r="G105" s="4">
        <v>4</v>
      </c>
      <c r="H105" s="4">
        <v>73</v>
      </c>
      <c r="I105" s="151">
        <v>28.6</v>
      </c>
      <c r="J105" s="134">
        <v>9</v>
      </c>
      <c r="K105" s="4">
        <v>9</v>
      </c>
      <c r="L105" s="4">
        <v>1</v>
      </c>
      <c r="M105" s="4">
        <v>2</v>
      </c>
      <c r="N105" s="4">
        <v>2</v>
      </c>
      <c r="O105" s="4">
        <v>3</v>
      </c>
      <c r="P105" s="4">
        <v>27</v>
      </c>
      <c r="Q105" s="151">
        <v>10.4</v>
      </c>
      <c r="R105" s="313">
        <v>1</v>
      </c>
      <c r="S105" s="126">
        <v>38.9</v>
      </c>
    </row>
    <row r="106" spans="1:19" x14ac:dyDescent="0.2">
      <c r="A106" s="3" t="s">
        <v>42</v>
      </c>
      <c r="B106" s="4">
        <v>50</v>
      </c>
      <c r="C106" s="4">
        <v>6</v>
      </c>
      <c r="D106" s="4">
        <v>15</v>
      </c>
      <c r="E106" s="4" t="s">
        <v>39</v>
      </c>
      <c r="F106" s="4">
        <v>9</v>
      </c>
      <c r="G106" s="4" t="s">
        <v>39</v>
      </c>
      <c r="H106" s="4">
        <v>79</v>
      </c>
      <c r="I106" s="151">
        <v>26.8</v>
      </c>
      <c r="J106" s="134">
        <v>9</v>
      </c>
      <c r="K106" s="4">
        <v>1</v>
      </c>
      <c r="L106" s="4">
        <v>6</v>
      </c>
      <c r="M106" s="4" t="s">
        <v>39</v>
      </c>
      <c r="N106" s="4">
        <v>4</v>
      </c>
      <c r="O106" s="4" t="s">
        <v>39</v>
      </c>
      <c r="P106" s="4">
        <v>21</v>
      </c>
      <c r="Q106" s="151">
        <v>7.1</v>
      </c>
      <c r="R106" s="313">
        <v>1</v>
      </c>
      <c r="S106" s="126">
        <v>33.9</v>
      </c>
    </row>
    <row r="107" spans="1:19" x14ac:dyDescent="0.2">
      <c r="A107" s="3" t="s">
        <v>44</v>
      </c>
      <c r="B107" s="4">
        <v>25</v>
      </c>
      <c r="C107" s="4">
        <v>12</v>
      </c>
      <c r="D107" s="4">
        <v>8</v>
      </c>
      <c r="E107" s="4">
        <v>4</v>
      </c>
      <c r="F107" s="4">
        <v>6</v>
      </c>
      <c r="G107" s="4">
        <v>4</v>
      </c>
      <c r="H107" s="4">
        <v>59</v>
      </c>
      <c r="I107" s="151">
        <v>11.4</v>
      </c>
      <c r="J107" s="134">
        <v>13</v>
      </c>
      <c r="K107" s="4">
        <v>9</v>
      </c>
      <c r="L107" s="4">
        <v>7</v>
      </c>
      <c r="M107" s="4">
        <v>3</v>
      </c>
      <c r="N107" s="4">
        <v>4</v>
      </c>
      <c r="O107" s="4">
        <v>4</v>
      </c>
      <c r="P107" s="4">
        <v>41</v>
      </c>
      <c r="Q107" s="151">
        <v>7.8</v>
      </c>
      <c r="R107" s="313">
        <v>1</v>
      </c>
      <c r="S107" s="126">
        <v>19.2</v>
      </c>
    </row>
    <row r="108" spans="1:19" x14ac:dyDescent="0.2">
      <c r="A108" s="3" t="s">
        <v>61</v>
      </c>
      <c r="B108" s="4">
        <v>41</v>
      </c>
      <c r="C108" s="4">
        <v>23</v>
      </c>
      <c r="D108" s="4">
        <v>1</v>
      </c>
      <c r="E108" s="4">
        <v>2</v>
      </c>
      <c r="F108" s="4">
        <v>2</v>
      </c>
      <c r="G108" s="4">
        <v>2</v>
      </c>
      <c r="H108" s="4">
        <v>72</v>
      </c>
      <c r="I108" s="151">
        <v>3.8</v>
      </c>
      <c r="J108" s="134">
        <v>12</v>
      </c>
      <c r="K108" s="4">
        <v>9</v>
      </c>
      <c r="L108" s="4">
        <v>2</v>
      </c>
      <c r="M108" s="4">
        <v>1</v>
      </c>
      <c r="N108" s="4">
        <v>2</v>
      </c>
      <c r="O108" s="4">
        <v>2</v>
      </c>
      <c r="P108" s="4">
        <v>28</v>
      </c>
      <c r="Q108" s="151">
        <v>1.5</v>
      </c>
      <c r="R108" s="313">
        <v>1</v>
      </c>
      <c r="S108" s="126">
        <v>5.3</v>
      </c>
    </row>
    <row r="109" spans="1:19" x14ac:dyDescent="0.2">
      <c r="A109" s="3" t="s">
        <v>62</v>
      </c>
      <c r="B109" s="4">
        <v>36</v>
      </c>
      <c r="C109" s="4">
        <v>19</v>
      </c>
      <c r="D109" s="4">
        <v>6</v>
      </c>
      <c r="E109" s="4">
        <v>1</v>
      </c>
      <c r="F109" s="4">
        <v>4</v>
      </c>
      <c r="G109" s="4">
        <v>3</v>
      </c>
      <c r="H109" s="4">
        <v>69</v>
      </c>
      <c r="I109" s="151">
        <v>102.2</v>
      </c>
      <c r="J109" s="134">
        <v>10</v>
      </c>
      <c r="K109" s="4">
        <v>9</v>
      </c>
      <c r="L109" s="4">
        <v>3</v>
      </c>
      <c r="M109" s="4">
        <v>2</v>
      </c>
      <c r="N109" s="4">
        <v>3</v>
      </c>
      <c r="O109" s="4">
        <v>3</v>
      </c>
      <c r="P109" s="4">
        <v>31</v>
      </c>
      <c r="Q109" s="151">
        <v>45.7</v>
      </c>
      <c r="R109" s="313">
        <v>1</v>
      </c>
      <c r="S109" s="126">
        <v>147.80000000000001</v>
      </c>
    </row>
    <row r="110" spans="1:19" x14ac:dyDescent="0.2">
      <c r="B110" s="4"/>
      <c r="C110" s="4"/>
      <c r="D110" s="4"/>
      <c r="E110" s="4"/>
      <c r="F110" s="4"/>
      <c r="G110" s="4"/>
      <c r="H110" s="4"/>
      <c r="I110" s="151"/>
      <c r="J110" s="134"/>
      <c r="K110" s="4"/>
      <c r="L110" s="4"/>
      <c r="M110" s="4"/>
      <c r="N110" s="4"/>
      <c r="O110" s="4"/>
      <c r="P110" s="4"/>
      <c r="Q110" s="151"/>
    </row>
    <row r="111" spans="1:19" x14ac:dyDescent="0.2">
      <c r="B111" s="337" t="s">
        <v>25</v>
      </c>
      <c r="C111" s="337"/>
      <c r="D111" s="337"/>
      <c r="E111" s="337"/>
      <c r="F111" s="337"/>
      <c r="G111" s="337"/>
      <c r="H111" s="337"/>
      <c r="I111" s="338"/>
      <c r="J111" s="336" t="s">
        <v>26</v>
      </c>
      <c r="K111" s="337"/>
      <c r="L111" s="337"/>
      <c r="M111" s="337"/>
      <c r="N111" s="337"/>
      <c r="O111" s="337"/>
      <c r="P111" s="337"/>
      <c r="Q111" s="338"/>
    </row>
    <row r="112" spans="1:19" x14ac:dyDescent="0.2">
      <c r="A112" s="3" t="s">
        <v>41</v>
      </c>
      <c r="B112" s="4">
        <v>26</v>
      </c>
      <c r="C112" s="4">
        <v>24</v>
      </c>
      <c r="D112" s="4">
        <v>1</v>
      </c>
      <c r="E112" s="4">
        <v>2</v>
      </c>
      <c r="F112" s="4">
        <v>1</v>
      </c>
      <c r="G112" s="4">
        <v>4</v>
      </c>
      <c r="H112" s="4">
        <v>58</v>
      </c>
      <c r="I112" s="151">
        <v>26.4</v>
      </c>
      <c r="J112" s="134">
        <v>5</v>
      </c>
      <c r="K112" s="4">
        <v>20</v>
      </c>
      <c r="L112" s="4">
        <v>3</v>
      </c>
      <c r="M112" s="4">
        <v>3</v>
      </c>
      <c r="N112" s="4">
        <v>2</v>
      </c>
      <c r="O112" s="4">
        <v>9</v>
      </c>
      <c r="P112" s="4">
        <v>42</v>
      </c>
      <c r="Q112" s="151">
        <v>19</v>
      </c>
      <c r="R112" s="313">
        <v>1</v>
      </c>
      <c r="S112" s="126">
        <v>45.3</v>
      </c>
    </row>
    <row r="113" spans="1:19" x14ac:dyDescent="0.2">
      <c r="A113" s="3" t="s">
        <v>60</v>
      </c>
      <c r="B113" s="4">
        <v>33</v>
      </c>
      <c r="C113" s="4">
        <v>27</v>
      </c>
      <c r="D113" s="4">
        <v>2</v>
      </c>
      <c r="E113" s="4">
        <v>2</v>
      </c>
      <c r="F113" s="4">
        <v>3</v>
      </c>
      <c r="G113" s="4">
        <v>5</v>
      </c>
      <c r="H113" s="4">
        <v>71</v>
      </c>
      <c r="I113" s="151">
        <v>23</v>
      </c>
      <c r="J113" s="134">
        <v>6</v>
      </c>
      <c r="K113" s="4">
        <v>12</v>
      </c>
      <c r="L113" s="4">
        <v>4</v>
      </c>
      <c r="M113" s="4">
        <v>1</v>
      </c>
      <c r="N113" s="4">
        <v>2</v>
      </c>
      <c r="O113" s="4">
        <v>4</v>
      </c>
      <c r="P113" s="4">
        <v>29</v>
      </c>
      <c r="Q113" s="151">
        <v>9.4</v>
      </c>
      <c r="R113" s="313">
        <v>1</v>
      </c>
      <c r="S113" s="126">
        <v>32.4</v>
      </c>
    </row>
    <row r="114" spans="1:19" x14ac:dyDescent="0.2">
      <c r="A114" s="3" t="s">
        <v>42</v>
      </c>
      <c r="B114" s="4">
        <v>45</v>
      </c>
      <c r="C114" s="4">
        <v>5</v>
      </c>
      <c r="D114" s="4">
        <v>14</v>
      </c>
      <c r="E114" s="4" t="s">
        <v>39</v>
      </c>
      <c r="F114" s="4">
        <v>10</v>
      </c>
      <c r="G114" s="4" t="s">
        <v>39</v>
      </c>
      <c r="H114" s="4">
        <v>75</v>
      </c>
      <c r="I114" s="151">
        <v>21.9</v>
      </c>
      <c r="J114" s="134">
        <v>6</v>
      </c>
      <c r="K114" s="4">
        <v>2</v>
      </c>
      <c r="L114" s="4">
        <v>11</v>
      </c>
      <c r="M114" s="4" t="s">
        <v>39</v>
      </c>
      <c r="N114" s="4">
        <v>6</v>
      </c>
      <c r="O114" s="4" t="s">
        <v>39</v>
      </c>
      <c r="P114" s="4">
        <v>25</v>
      </c>
      <c r="Q114" s="151">
        <v>7.1</v>
      </c>
      <c r="R114" s="313">
        <v>1</v>
      </c>
      <c r="S114" s="126">
        <v>29.1</v>
      </c>
    </row>
    <row r="115" spans="1:19" x14ac:dyDescent="0.2">
      <c r="A115" s="3" t="s">
        <v>44</v>
      </c>
      <c r="B115" s="4">
        <v>21</v>
      </c>
      <c r="C115" s="4">
        <v>12</v>
      </c>
      <c r="D115" s="4">
        <v>8</v>
      </c>
      <c r="E115" s="4">
        <v>5</v>
      </c>
      <c r="F115" s="4">
        <v>7</v>
      </c>
      <c r="G115" s="4">
        <v>6</v>
      </c>
      <c r="H115" s="4">
        <v>59</v>
      </c>
      <c r="I115" s="151">
        <v>10.7</v>
      </c>
      <c r="J115" s="134">
        <v>6</v>
      </c>
      <c r="K115" s="4">
        <v>11</v>
      </c>
      <c r="L115" s="4">
        <v>10</v>
      </c>
      <c r="M115" s="4">
        <v>2</v>
      </c>
      <c r="N115" s="4">
        <v>7</v>
      </c>
      <c r="O115" s="4">
        <v>5</v>
      </c>
      <c r="P115" s="4">
        <v>41</v>
      </c>
      <c r="Q115" s="151">
        <v>7.5</v>
      </c>
      <c r="R115" s="313">
        <v>1</v>
      </c>
      <c r="S115" s="126">
        <v>18.2</v>
      </c>
    </row>
    <row r="116" spans="1:19" x14ac:dyDescent="0.2">
      <c r="A116" s="3" t="s">
        <v>61</v>
      </c>
      <c r="B116" s="4">
        <v>36</v>
      </c>
      <c r="C116" s="4">
        <v>23</v>
      </c>
      <c r="D116" s="4">
        <v>1</v>
      </c>
      <c r="E116" s="4">
        <v>2</v>
      </c>
      <c r="F116" s="4">
        <v>2</v>
      </c>
      <c r="G116" s="4">
        <v>2</v>
      </c>
      <c r="H116" s="4">
        <v>67</v>
      </c>
      <c r="I116" s="151">
        <v>3.2</v>
      </c>
      <c r="J116" s="134">
        <v>6</v>
      </c>
      <c r="K116" s="4">
        <v>15</v>
      </c>
      <c r="L116" s="4">
        <v>6</v>
      </c>
      <c r="M116" s="4">
        <v>1</v>
      </c>
      <c r="N116" s="4">
        <v>2</v>
      </c>
      <c r="O116" s="4">
        <v>3</v>
      </c>
      <c r="P116" s="4">
        <v>33</v>
      </c>
      <c r="Q116" s="151">
        <v>1.6</v>
      </c>
      <c r="R116" s="313">
        <v>1</v>
      </c>
      <c r="S116" s="126">
        <v>4.8</v>
      </c>
    </row>
    <row r="117" spans="1:19" x14ac:dyDescent="0.2">
      <c r="A117" s="3" t="s">
        <v>62</v>
      </c>
      <c r="B117" s="4">
        <v>32</v>
      </c>
      <c r="C117" s="4">
        <v>19</v>
      </c>
      <c r="D117" s="4">
        <v>5</v>
      </c>
      <c r="E117" s="4">
        <v>2</v>
      </c>
      <c r="F117" s="4">
        <v>5</v>
      </c>
      <c r="G117" s="4">
        <v>4</v>
      </c>
      <c r="H117" s="4">
        <v>66</v>
      </c>
      <c r="I117" s="151">
        <v>85.2</v>
      </c>
      <c r="J117" s="134">
        <v>5</v>
      </c>
      <c r="K117" s="4">
        <v>13</v>
      </c>
      <c r="L117" s="4">
        <v>6</v>
      </c>
      <c r="M117" s="4">
        <v>1</v>
      </c>
      <c r="N117" s="4">
        <v>4</v>
      </c>
      <c r="O117" s="4">
        <v>5</v>
      </c>
      <c r="P117" s="4">
        <v>34</v>
      </c>
      <c r="Q117" s="151">
        <v>44.6</v>
      </c>
      <c r="R117" s="313">
        <v>1</v>
      </c>
      <c r="S117" s="126">
        <v>129.80000000000001</v>
      </c>
    </row>
    <row r="118" spans="1:19" x14ac:dyDescent="0.2">
      <c r="B118" s="4"/>
      <c r="C118" s="4"/>
      <c r="D118" s="4"/>
      <c r="E118" s="4"/>
      <c r="F118" s="4"/>
      <c r="G118" s="4"/>
      <c r="H118" s="4"/>
      <c r="I118" s="151"/>
      <c r="J118" s="134"/>
      <c r="K118" s="4"/>
      <c r="L118" s="4"/>
      <c r="M118" s="4"/>
      <c r="N118" s="4"/>
      <c r="O118" s="4"/>
      <c r="P118" s="4"/>
      <c r="Q118" s="151"/>
    </row>
    <row r="119" spans="1:19" x14ac:dyDescent="0.2">
      <c r="B119" s="337" t="s">
        <v>23</v>
      </c>
      <c r="C119" s="337"/>
      <c r="D119" s="337"/>
      <c r="E119" s="337"/>
      <c r="F119" s="337"/>
      <c r="G119" s="337"/>
      <c r="H119" s="337"/>
      <c r="I119" s="338"/>
      <c r="J119" s="336" t="s">
        <v>24</v>
      </c>
      <c r="K119" s="337"/>
      <c r="L119" s="337"/>
      <c r="M119" s="337"/>
      <c r="N119" s="337"/>
      <c r="O119" s="337"/>
      <c r="P119" s="337"/>
      <c r="Q119" s="338"/>
    </row>
    <row r="120" spans="1:19" x14ac:dyDescent="0.2">
      <c r="A120" s="3" t="s">
        <v>41</v>
      </c>
      <c r="B120" s="4">
        <v>29</v>
      </c>
      <c r="C120" s="4">
        <v>26</v>
      </c>
      <c r="D120" s="4" t="s">
        <v>39</v>
      </c>
      <c r="E120" s="4">
        <v>7</v>
      </c>
      <c r="F120" s="4" t="s">
        <v>39</v>
      </c>
      <c r="G120" s="4">
        <v>4</v>
      </c>
      <c r="H120" s="4">
        <v>67</v>
      </c>
      <c r="I120" s="151">
        <v>22.9</v>
      </c>
      <c r="J120" s="134">
        <v>7</v>
      </c>
      <c r="K120" s="4">
        <v>19</v>
      </c>
      <c r="L120" s="4">
        <v>1</v>
      </c>
      <c r="M120" s="4">
        <v>2</v>
      </c>
      <c r="N120" s="4">
        <v>1</v>
      </c>
      <c r="O120" s="4">
        <v>4</v>
      </c>
      <c r="P120" s="4">
        <v>33</v>
      </c>
      <c r="Q120" s="151">
        <v>11.4</v>
      </c>
      <c r="R120" s="313">
        <v>1</v>
      </c>
      <c r="S120" s="126">
        <v>34.299999999999997</v>
      </c>
    </row>
    <row r="121" spans="1:19" x14ac:dyDescent="0.2">
      <c r="A121" s="3" t="s">
        <v>60</v>
      </c>
      <c r="B121" s="4">
        <v>36</v>
      </c>
      <c r="C121" s="4">
        <v>28</v>
      </c>
      <c r="D121" s="4">
        <v>2</v>
      </c>
      <c r="E121" s="4">
        <v>5</v>
      </c>
      <c r="F121" s="4">
        <v>2</v>
      </c>
      <c r="G121" s="4">
        <v>4</v>
      </c>
      <c r="H121" s="4">
        <v>77</v>
      </c>
      <c r="I121" s="151">
        <v>19.8</v>
      </c>
      <c r="J121" s="134">
        <v>6</v>
      </c>
      <c r="K121" s="4">
        <v>11</v>
      </c>
      <c r="L121" s="4">
        <v>2</v>
      </c>
      <c r="M121" s="4">
        <v>1</v>
      </c>
      <c r="N121" s="4">
        <v>1</v>
      </c>
      <c r="O121" s="4">
        <v>1</v>
      </c>
      <c r="P121" s="4">
        <v>23</v>
      </c>
      <c r="Q121" s="151">
        <v>6</v>
      </c>
      <c r="R121" s="313">
        <v>1</v>
      </c>
      <c r="S121" s="126">
        <v>25.8</v>
      </c>
    </row>
    <row r="122" spans="1:19" x14ac:dyDescent="0.2">
      <c r="A122" s="3" t="s">
        <v>42</v>
      </c>
      <c r="B122" s="4">
        <v>57</v>
      </c>
      <c r="C122" s="4">
        <v>4</v>
      </c>
      <c r="D122" s="4">
        <v>14</v>
      </c>
      <c r="E122" s="4" t="s">
        <v>39</v>
      </c>
      <c r="F122" s="4">
        <v>5</v>
      </c>
      <c r="G122" s="4" t="s">
        <v>39</v>
      </c>
      <c r="H122" s="4">
        <v>80</v>
      </c>
      <c r="I122" s="151">
        <v>18.7</v>
      </c>
      <c r="J122" s="134">
        <v>6</v>
      </c>
      <c r="K122" s="4">
        <v>1</v>
      </c>
      <c r="L122" s="4">
        <v>9</v>
      </c>
      <c r="M122" s="4" t="s">
        <v>39</v>
      </c>
      <c r="N122" s="4">
        <v>4</v>
      </c>
      <c r="O122" s="4" t="s">
        <v>39</v>
      </c>
      <c r="P122" s="4">
        <v>20</v>
      </c>
      <c r="Q122" s="151">
        <v>4.5999999999999996</v>
      </c>
      <c r="R122" s="313">
        <v>1</v>
      </c>
      <c r="S122" s="126">
        <v>23.3</v>
      </c>
    </row>
    <row r="123" spans="1:19" x14ac:dyDescent="0.2">
      <c r="A123" s="3" t="s">
        <v>44</v>
      </c>
      <c r="B123" s="4">
        <v>26</v>
      </c>
      <c r="C123" s="4">
        <v>9</v>
      </c>
      <c r="D123" s="4">
        <v>5</v>
      </c>
      <c r="E123" s="4">
        <v>15</v>
      </c>
      <c r="F123" s="4">
        <v>3</v>
      </c>
      <c r="G123" s="4">
        <v>6</v>
      </c>
      <c r="H123" s="4">
        <v>63</v>
      </c>
      <c r="I123" s="151">
        <v>8.6</v>
      </c>
      <c r="J123" s="134">
        <v>7</v>
      </c>
      <c r="K123" s="4">
        <v>10</v>
      </c>
      <c r="L123" s="4">
        <v>10</v>
      </c>
      <c r="M123" s="4">
        <v>4</v>
      </c>
      <c r="N123" s="4">
        <v>3</v>
      </c>
      <c r="O123" s="4">
        <v>2</v>
      </c>
      <c r="P123" s="4">
        <v>37</v>
      </c>
      <c r="Q123" s="151">
        <v>5.0999999999999996</v>
      </c>
      <c r="R123" s="313">
        <v>1</v>
      </c>
      <c r="S123" s="126">
        <v>13.7</v>
      </c>
    </row>
    <row r="124" spans="1:19" x14ac:dyDescent="0.2">
      <c r="A124" s="3" t="s">
        <v>61</v>
      </c>
      <c r="B124" s="4">
        <v>48</v>
      </c>
      <c r="C124" s="4">
        <v>23</v>
      </c>
      <c r="D124" s="4">
        <v>2</v>
      </c>
      <c r="E124" s="4">
        <v>2</v>
      </c>
      <c r="F124" s="4">
        <v>1</v>
      </c>
      <c r="G124" s="4">
        <v>2</v>
      </c>
      <c r="H124" s="4">
        <v>78</v>
      </c>
      <c r="I124" s="151">
        <v>2.9</v>
      </c>
      <c r="J124" s="134">
        <v>7</v>
      </c>
      <c r="K124" s="4">
        <v>10</v>
      </c>
      <c r="L124" s="4">
        <v>2</v>
      </c>
      <c r="M124" s="4">
        <v>1</v>
      </c>
      <c r="N124" s="4">
        <v>2</v>
      </c>
      <c r="O124" s="4">
        <v>1</v>
      </c>
      <c r="P124" s="4">
        <v>22</v>
      </c>
      <c r="Q124" s="151">
        <v>0.8</v>
      </c>
      <c r="R124" s="313">
        <v>1</v>
      </c>
      <c r="S124" s="126">
        <v>3.7</v>
      </c>
    </row>
    <row r="125" spans="1:19" x14ac:dyDescent="0.2">
      <c r="A125" s="3" t="s">
        <v>62</v>
      </c>
      <c r="B125" s="4">
        <v>38</v>
      </c>
      <c r="C125" s="4">
        <v>18</v>
      </c>
      <c r="D125" s="4">
        <v>4</v>
      </c>
      <c r="E125" s="4">
        <v>6</v>
      </c>
      <c r="F125" s="4">
        <v>2</v>
      </c>
      <c r="G125" s="4">
        <v>3</v>
      </c>
      <c r="H125" s="4">
        <v>72</v>
      </c>
      <c r="I125" s="151">
        <v>72.900000000000006</v>
      </c>
      <c r="J125" s="134">
        <v>6</v>
      </c>
      <c r="K125" s="4">
        <v>11</v>
      </c>
      <c r="L125" s="4">
        <v>4</v>
      </c>
      <c r="M125" s="4">
        <v>2</v>
      </c>
      <c r="N125" s="4">
        <v>2</v>
      </c>
      <c r="O125" s="4">
        <v>2</v>
      </c>
      <c r="P125" s="4">
        <v>28</v>
      </c>
      <c r="Q125" s="151">
        <v>27.9</v>
      </c>
      <c r="R125" s="313">
        <v>1</v>
      </c>
      <c r="S125" s="126">
        <v>100.8</v>
      </c>
    </row>
    <row r="126" spans="1:19" x14ac:dyDescent="0.2">
      <c r="B126" s="4"/>
      <c r="C126" s="4"/>
      <c r="D126" s="4"/>
      <c r="E126" s="4"/>
      <c r="F126" s="4"/>
      <c r="G126" s="4"/>
      <c r="H126" s="4"/>
      <c r="I126" s="151"/>
      <c r="J126" s="134"/>
      <c r="K126" s="4"/>
      <c r="L126" s="4"/>
      <c r="M126" s="4"/>
      <c r="N126" s="4"/>
      <c r="O126" s="4"/>
      <c r="P126" s="4"/>
      <c r="Q126" s="151"/>
    </row>
    <row r="127" spans="1:19" x14ac:dyDescent="0.2">
      <c r="B127" s="337" t="s">
        <v>65</v>
      </c>
      <c r="C127" s="337"/>
      <c r="D127" s="337"/>
      <c r="E127" s="337"/>
      <c r="F127" s="337"/>
      <c r="G127" s="337"/>
      <c r="H127" s="337"/>
      <c r="I127" s="338"/>
      <c r="J127" s="336" t="s">
        <v>66</v>
      </c>
      <c r="K127" s="337"/>
      <c r="L127" s="337"/>
      <c r="M127" s="337"/>
      <c r="N127" s="337"/>
      <c r="O127" s="337"/>
      <c r="P127" s="337"/>
      <c r="Q127" s="338"/>
    </row>
    <row r="128" spans="1:19" x14ac:dyDescent="0.2">
      <c r="A128" s="3" t="s">
        <v>41</v>
      </c>
      <c r="B128" s="4">
        <v>22</v>
      </c>
      <c r="C128" s="4">
        <v>31</v>
      </c>
      <c r="D128" s="4">
        <v>1</v>
      </c>
      <c r="E128" s="4">
        <v>6</v>
      </c>
      <c r="F128" s="4">
        <v>2</v>
      </c>
      <c r="G128" s="4">
        <v>6</v>
      </c>
      <c r="H128" s="4">
        <v>69</v>
      </c>
      <c r="I128" s="151">
        <v>18.100000000000001</v>
      </c>
      <c r="J128" s="134">
        <v>8</v>
      </c>
      <c r="K128" s="4">
        <v>13</v>
      </c>
      <c r="L128" s="4" t="s">
        <v>39</v>
      </c>
      <c r="M128" s="4">
        <v>5</v>
      </c>
      <c r="N128" s="4" t="s">
        <v>39</v>
      </c>
      <c r="O128" s="4">
        <v>4</v>
      </c>
      <c r="P128" s="4">
        <v>31</v>
      </c>
      <c r="Q128" s="151">
        <v>8.3000000000000007</v>
      </c>
      <c r="R128" s="313">
        <v>1</v>
      </c>
      <c r="S128" s="126">
        <v>26.4</v>
      </c>
    </row>
    <row r="129" spans="1:19" x14ac:dyDescent="0.2">
      <c r="A129" s="3" t="s">
        <v>60</v>
      </c>
      <c r="B129" s="4">
        <v>26</v>
      </c>
      <c r="C129" s="4">
        <v>32</v>
      </c>
      <c r="D129" s="4">
        <v>3</v>
      </c>
      <c r="E129" s="4">
        <v>6</v>
      </c>
      <c r="F129" s="4">
        <v>3</v>
      </c>
      <c r="G129" s="4">
        <v>6</v>
      </c>
      <c r="H129" s="4">
        <v>77</v>
      </c>
      <c r="I129" s="151">
        <v>15.9</v>
      </c>
      <c r="J129" s="134">
        <v>9</v>
      </c>
      <c r="K129" s="4">
        <v>9</v>
      </c>
      <c r="L129" s="4">
        <v>1</v>
      </c>
      <c r="M129" s="4">
        <v>2</v>
      </c>
      <c r="N129" s="4" t="s">
        <v>39</v>
      </c>
      <c r="O129" s="4">
        <v>2</v>
      </c>
      <c r="P129" s="4">
        <v>23</v>
      </c>
      <c r="Q129" s="151">
        <v>4.9000000000000004</v>
      </c>
      <c r="R129" s="313">
        <v>1</v>
      </c>
      <c r="S129" s="126">
        <v>20.8</v>
      </c>
    </row>
    <row r="130" spans="1:19" x14ac:dyDescent="0.2">
      <c r="A130" s="3" t="s">
        <v>42</v>
      </c>
      <c r="B130" s="4">
        <v>40</v>
      </c>
      <c r="C130" s="4">
        <v>3</v>
      </c>
      <c r="D130" s="4">
        <v>21</v>
      </c>
      <c r="E130" s="4" t="s">
        <v>39</v>
      </c>
      <c r="F130" s="4">
        <v>11</v>
      </c>
      <c r="G130" s="4">
        <v>1</v>
      </c>
      <c r="H130" s="4">
        <v>75</v>
      </c>
      <c r="I130" s="151">
        <v>14.6</v>
      </c>
      <c r="J130" s="134">
        <v>14</v>
      </c>
      <c r="K130" s="4">
        <v>2</v>
      </c>
      <c r="L130" s="4">
        <v>7</v>
      </c>
      <c r="M130" s="4" t="s">
        <v>39</v>
      </c>
      <c r="N130" s="4">
        <v>2</v>
      </c>
      <c r="O130" s="4" t="s">
        <v>39</v>
      </c>
      <c r="P130" s="4">
        <v>25</v>
      </c>
      <c r="Q130" s="151">
        <v>4.8</v>
      </c>
      <c r="R130" s="313">
        <v>1</v>
      </c>
      <c r="S130" s="126">
        <v>19.399999999999999</v>
      </c>
    </row>
    <row r="131" spans="1:19" x14ac:dyDescent="0.2">
      <c r="A131" s="3" t="s">
        <v>44</v>
      </c>
      <c r="B131" s="4">
        <v>20</v>
      </c>
      <c r="C131" s="4">
        <v>13</v>
      </c>
      <c r="D131" s="4">
        <v>11</v>
      </c>
      <c r="E131" s="4">
        <v>12</v>
      </c>
      <c r="F131" s="4">
        <v>5</v>
      </c>
      <c r="G131" s="4">
        <v>7</v>
      </c>
      <c r="H131" s="4">
        <v>69</v>
      </c>
      <c r="I131" s="151">
        <v>6.9</v>
      </c>
      <c r="J131" s="134">
        <v>9</v>
      </c>
      <c r="K131" s="4">
        <v>6</v>
      </c>
      <c r="L131" s="4">
        <v>5</v>
      </c>
      <c r="M131" s="4">
        <v>7</v>
      </c>
      <c r="N131" s="4">
        <v>2</v>
      </c>
      <c r="O131" s="4">
        <v>2</v>
      </c>
      <c r="P131" s="4">
        <v>31</v>
      </c>
      <c r="Q131" s="151">
        <v>3.2</v>
      </c>
      <c r="R131" s="313">
        <v>1</v>
      </c>
      <c r="S131" s="107">
        <v>10</v>
      </c>
    </row>
    <row r="132" spans="1:19" x14ac:dyDescent="0.2">
      <c r="A132" s="3" t="s">
        <v>61</v>
      </c>
      <c r="B132" s="4">
        <v>40</v>
      </c>
      <c r="C132" s="4">
        <v>25</v>
      </c>
      <c r="D132" s="4">
        <v>3</v>
      </c>
      <c r="E132" s="4">
        <v>1</v>
      </c>
      <c r="F132" s="4">
        <v>4</v>
      </c>
      <c r="G132" s="4">
        <v>3</v>
      </c>
      <c r="H132" s="4">
        <v>78</v>
      </c>
      <c r="I132" s="151">
        <v>2.4</v>
      </c>
      <c r="J132" s="134">
        <v>11</v>
      </c>
      <c r="K132" s="4">
        <v>5</v>
      </c>
      <c r="L132" s="4">
        <v>2</v>
      </c>
      <c r="M132" s="4" t="s">
        <v>39</v>
      </c>
      <c r="N132" s="4" t="s">
        <v>39</v>
      </c>
      <c r="O132" s="4">
        <v>3</v>
      </c>
      <c r="P132" s="4">
        <v>22</v>
      </c>
      <c r="Q132" s="151">
        <v>0.7</v>
      </c>
      <c r="R132" s="313">
        <v>1</v>
      </c>
      <c r="S132" s="126">
        <v>3.1</v>
      </c>
    </row>
    <row r="133" spans="1:19" x14ac:dyDescent="0.2">
      <c r="A133" s="3" t="s">
        <v>62</v>
      </c>
      <c r="B133" s="4">
        <v>28</v>
      </c>
      <c r="C133" s="4">
        <v>22</v>
      </c>
      <c r="D133" s="4">
        <v>8</v>
      </c>
      <c r="E133" s="4">
        <v>5</v>
      </c>
      <c r="F133" s="4">
        <v>5</v>
      </c>
      <c r="G133" s="4">
        <v>5</v>
      </c>
      <c r="H133" s="4">
        <v>73</v>
      </c>
      <c r="I133" s="151">
        <v>57.9</v>
      </c>
      <c r="J133" s="134">
        <v>9</v>
      </c>
      <c r="K133" s="4">
        <v>6</v>
      </c>
      <c r="L133" s="4">
        <v>5</v>
      </c>
      <c r="M133" s="4">
        <v>7</v>
      </c>
      <c r="N133" s="4">
        <v>2</v>
      </c>
      <c r="O133" s="4">
        <v>2</v>
      </c>
      <c r="P133" s="4">
        <v>27</v>
      </c>
      <c r="Q133" s="151">
        <v>21.8</v>
      </c>
      <c r="R133" s="313">
        <v>1</v>
      </c>
      <c r="S133" s="126">
        <v>79.7</v>
      </c>
    </row>
    <row r="134" spans="1:19" x14ac:dyDescent="0.2">
      <c r="B134" s="4"/>
      <c r="C134" s="4"/>
      <c r="D134" s="4"/>
      <c r="E134" s="4"/>
      <c r="F134" s="4"/>
      <c r="G134" s="4"/>
      <c r="H134" s="4"/>
      <c r="I134" s="151"/>
      <c r="J134" s="134"/>
      <c r="K134" s="4"/>
      <c r="L134" s="4"/>
      <c r="M134" s="4"/>
      <c r="N134" s="4"/>
      <c r="O134" s="4"/>
      <c r="P134" s="4"/>
      <c r="Q134" s="151"/>
    </row>
    <row r="135" spans="1:19" x14ac:dyDescent="0.2">
      <c r="B135" s="337" t="s">
        <v>63</v>
      </c>
      <c r="C135" s="337"/>
      <c r="D135" s="337"/>
      <c r="E135" s="337"/>
      <c r="F135" s="337"/>
      <c r="G135" s="337"/>
      <c r="H135" s="337"/>
      <c r="I135" s="338"/>
      <c r="J135" s="336" t="s">
        <v>64</v>
      </c>
      <c r="K135" s="337"/>
      <c r="L135" s="337"/>
      <c r="M135" s="337"/>
      <c r="N135" s="337"/>
      <c r="O135" s="337"/>
      <c r="P135" s="337"/>
      <c r="Q135" s="338"/>
    </row>
    <row r="136" spans="1:19" x14ac:dyDescent="0.2">
      <c r="A136" s="3" t="s">
        <v>41</v>
      </c>
      <c r="B136" s="4">
        <v>23</v>
      </c>
      <c r="C136" s="4">
        <v>21</v>
      </c>
      <c r="D136" s="4">
        <v>1</v>
      </c>
      <c r="E136" s="4">
        <v>13</v>
      </c>
      <c r="F136" s="4">
        <v>1</v>
      </c>
      <c r="G136" s="4">
        <v>6</v>
      </c>
      <c r="H136" s="4">
        <v>64</v>
      </c>
      <c r="I136" s="151">
        <v>11.7</v>
      </c>
      <c r="J136" s="134">
        <v>9</v>
      </c>
      <c r="K136" s="4">
        <v>5</v>
      </c>
      <c r="L136" s="4" t="s">
        <v>39</v>
      </c>
      <c r="M136" s="4">
        <v>17</v>
      </c>
      <c r="N136" s="4">
        <v>1</v>
      </c>
      <c r="O136" s="4">
        <v>4</v>
      </c>
      <c r="P136" s="4">
        <v>36</v>
      </c>
      <c r="Q136" s="151">
        <v>6.4</v>
      </c>
      <c r="R136" s="313">
        <v>1</v>
      </c>
      <c r="S136" s="126">
        <v>18.100000000000001</v>
      </c>
    </row>
    <row r="137" spans="1:19" x14ac:dyDescent="0.2">
      <c r="A137" s="3" t="s">
        <v>60</v>
      </c>
      <c r="B137" s="4">
        <v>29</v>
      </c>
      <c r="C137" s="4">
        <v>24</v>
      </c>
      <c r="D137" s="4">
        <v>1</v>
      </c>
      <c r="E137" s="4">
        <v>13</v>
      </c>
      <c r="F137" s="4">
        <v>2</v>
      </c>
      <c r="G137" s="4">
        <v>6</v>
      </c>
      <c r="H137" s="4">
        <v>75</v>
      </c>
      <c r="I137" s="151">
        <v>11.2</v>
      </c>
      <c r="J137" s="134">
        <v>9</v>
      </c>
      <c r="K137" s="4">
        <v>4</v>
      </c>
      <c r="L137" s="4">
        <v>1</v>
      </c>
      <c r="M137" s="4">
        <v>8</v>
      </c>
      <c r="N137" s="4">
        <v>1</v>
      </c>
      <c r="O137" s="4">
        <v>2</v>
      </c>
      <c r="P137" s="4">
        <v>25</v>
      </c>
      <c r="Q137" s="151">
        <v>3.8</v>
      </c>
      <c r="R137" s="313">
        <v>1</v>
      </c>
      <c r="S137" s="107">
        <v>15</v>
      </c>
    </row>
    <row r="138" spans="1:19" x14ac:dyDescent="0.2">
      <c r="A138" s="3" t="s">
        <v>42</v>
      </c>
      <c r="B138" s="4">
        <v>50</v>
      </c>
      <c r="C138" s="4">
        <v>3</v>
      </c>
      <c r="D138" s="4">
        <v>12</v>
      </c>
      <c r="E138" s="4" t="s">
        <v>39</v>
      </c>
      <c r="F138" s="4">
        <v>7</v>
      </c>
      <c r="G138" s="4" t="s">
        <v>39</v>
      </c>
      <c r="H138" s="4">
        <v>72</v>
      </c>
      <c r="I138" s="151">
        <v>8.9</v>
      </c>
      <c r="J138" s="134">
        <v>18</v>
      </c>
      <c r="K138" s="4">
        <v>3</v>
      </c>
      <c r="L138" s="4">
        <v>4</v>
      </c>
      <c r="M138" s="4" t="s">
        <v>39</v>
      </c>
      <c r="N138" s="4">
        <v>3</v>
      </c>
      <c r="O138" s="4" t="s">
        <v>39</v>
      </c>
      <c r="P138" s="4">
        <v>28</v>
      </c>
      <c r="Q138" s="151">
        <v>3.4</v>
      </c>
      <c r="R138" s="313">
        <v>1</v>
      </c>
      <c r="S138" s="126">
        <v>12.3</v>
      </c>
    </row>
    <row r="139" spans="1:19" x14ac:dyDescent="0.2">
      <c r="A139" s="3" t="s">
        <v>44</v>
      </c>
      <c r="B139" s="4">
        <v>13</v>
      </c>
      <c r="C139" s="4">
        <v>9</v>
      </c>
      <c r="D139" s="4">
        <v>3</v>
      </c>
      <c r="E139" s="4">
        <v>26</v>
      </c>
      <c r="F139" s="4">
        <v>2</v>
      </c>
      <c r="G139" s="4">
        <v>8</v>
      </c>
      <c r="H139" s="4">
        <v>62</v>
      </c>
      <c r="I139" s="151">
        <v>2.8</v>
      </c>
      <c r="J139" s="134">
        <v>8</v>
      </c>
      <c r="K139" s="4">
        <v>2</v>
      </c>
      <c r="L139" s="4" t="s">
        <v>39</v>
      </c>
      <c r="M139" s="4">
        <v>20</v>
      </c>
      <c r="N139" s="4" t="s">
        <v>39</v>
      </c>
      <c r="O139" s="4">
        <v>5</v>
      </c>
      <c r="P139" s="4">
        <v>37</v>
      </c>
      <c r="Q139" s="151">
        <v>1.7</v>
      </c>
      <c r="R139" s="313">
        <v>1</v>
      </c>
      <c r="S139" s="126">
        <v>4.5</v>
      </c>
    </row>
    <row r="140" spans="1:19" x14ac:dyDescent="0.2">
      <c r="A140" s="3" t="s">
        <v>61</v>
      </c>
      <c r="B140" s="4">
        <v>40</v>
      </c>
      <c r="C140" s="4">
        <v>19</v>
      </c>
      <c r="D140" s="4">
        <v>2</v>
      </c>
      <c r="E140" s="4">
        <v>2</v>
      </c>
      <c r="F140" s="4">
        <v>3</v>
      </c>
      <c r="G140" s="4">
        <v>4</v>
      </c>
      <c r="H140" s="4">
        <v>72</v>
      </c>
      <c r="I140" s="151">
        <v>1.4</v>
      </c>
      <c r="J140" s="134">
        <v>16</v>
      </c>
      <c r="K140" s="4">
        <v>4</v>
      </c>
      <c r="L140" s="4">
        <v>1</v>
      </c>
      <c r="M140" s="4">
        <v>5</v>
      </c>
      <c r="N140" s="4">
        <v>2</v>
      </c>
      <c r="O140" s="4">
        <v>2</v>
      </c>
      <c r="P140" s="4">
        <v>28</v>
      </c>
      <c r="Q140" s="151">
        <v>0.5</v>
      </c>
      <c r="R140" s="313">
        <v>1</v>
      </c>
      <c r="S140" s="126">
        <v>1.9</v>
      </c>
    </row>
    <row r="141" spans="1:19" x14ac:dyDescent="0.2">
      <c r="A141" s="3" t="s">
        <v>62</v>
      </c>
      <c r="B141" s="4">
        <v>31</v>
      </c>
      <c r="C141" s="4">
        <v>17</v>
      </c>
      <c r="D141" s="4">
        <v>3</v>
      </c>
      <c r="E141" s="4">
        <v>10</v>
      </c>
      <c r="F141" s="4">
        <v>3</v>
      </c>
      <c r="G141" s="4">
        <v>5</v>
      </c>
      <c r="H141" s="4">
        <v>69</v>
      </c>
      <c r="I141" s="151">
        <v>36</v>
      </c>
      <c r="J141" s="134">
        <v>11</v>
      </c>
      <c r="K141" s="4">
        <v>4</v>
      </c>
      <c r="L141" s="4">
        <v>1</v>
      </c>
      <c r="M141" s="4">
        <v>10</v>
      </c>
      <c r="N141" s="4">
        <v>2</v>
      </c>
      <c r="O141" s="4">
        <v>2</v>
      </c>
      <c r="P141" s="4">
        <v>31</v>
      </c>
      <c r="Q141" s="151">
        <v>15.9</v>
      </c>
      <c r="R141" s="313">
        <v>1</v>
      </c>
      <c r="S141" s="126">
        <v>51.9</v>
      </c>
    </row>
    <row r="142" spans="1:19" x14ac:dyDescent="0.2">
      <c r="B142" s="4"/>
      <c r="C142" s="4"/>
      <c r="D142" s="4"/>
      <c r="E142" s="4"/>
      <c r="F142" s="4"/>
      <c r="G142" s="4"/>
      <c r="H142" s="4"/>
      <c r="I142" s="151"/>
      <c r="J142" s="134"/>
      <c r="K142" s="4"/>
      <c r="L142" s="4"/>
      <c r="M142" s="4"/>
      <c r="N142" s="4"/>
      <c r="O142" s="4"/>
      <c r="P142" s="4"/>
      <c r="Q142" s="151"/>
    </row>
    <row r="143" spans="1:19" x14ac:dyDescent="0.2">
      <c r="B143" s="337" t="s">
        <v>58</v>
      </c>
      <c r="C143" s="337"/>
      <c r="D143" s="337"/>
      <c r="E143" s="337"/>
      <c r="F143" s="337"/>
      <c r="G143" s="337"/>
      <c r="H143" s="337"/>
      <c r="I143" s="338"/>
      <c r="J143" s="336" t="s">
        <v>59</v>
      </c>
      <c r="K143" s="337"/>
      <c r="L143" s="337"/>
      <c r="M143" s="337"/>
      <c r="N143" s="337"/>
      <c r="O143" s="337"/>
      <c r="P143" s="337"/>
      <c r="Q143" s="338"/>
    </row>
    <row r="144" spans="1:19" x14ac:dyDescent="0.2">
      <c r="A144" s="3" t="s">
        <v>41</v>
      </c>
      <c r="B144" s="4">
        <v>22</v>
      </c>
      <c r="C144" s="4">
        <v>18</v>
      </c>
      <c r="D144" s="4">
        <v>1</v>
      </c>
      <c r="E144" s="4">
        <v>10</v>
      </c>
      <c r="F144" s="4">
        <v>4</v>
      </c>
      <c r="G144" s="4">
        <v>8</v>
      </c>
      <c r="H144" s="4">
        <v>63</v>
      </c>
      <c r="I144" s="151">
        <v>6.2</v>
      </c>
      <c r="J144" s="134">
        <v>6</v>
      </c>
      <c r="K144" s="4">
        <v>14</v>
      </c>
      <c r="L144" s="4">
        <v>2</v>
      </c>
      <c r="M144" s="4">
        <v>7</v>
      </c>
      <c r="N144" s="4">
        <v>3</v>
      </c>
      <c r="O144" s="4">
        <v>6</v>
      </c>
      <c r="P144" s="4">
        <v>37</v>
      </c>
      <c r="Q144" s="151">
        <v>3.6</v>
      </c>
      <c r="R144" s="313">
        <v>1</v>
      </c>
      <c r="S144" s="126">
        <v>9.8000000000000007</v>
      </c>
    </row>
    <row r="145" spans="1:26" x14ac:dyDescent="0.2">
      <c r="A145" s="3" t="s">
        <v>60</v>
      </c>
      <c r="B145" s="4">
        <v>27</v>
      </c>
      <c r="C145" s="4">
        <v>20</v>
      </c>
      <c r="D145" s="4">
        <v>2</v>
      </c>
      <c r="E145" s="4">
        <v>11</v>
      </c>
      <c r="F145" s="4">
        <v>7</v>
      </c>
      <c r="G145" s="4">
        <v>9</v>
      </c>
      <c r="H145" s="4">
        <v>76</v>
      </c>
      <c r="I145" s="151">
        <v>8.6</v>
      </c>
      <c r="J145" s="134">
        <v>5</v>
      </c>
      <c r="K145" s="4">
        <v>8</v>
      </c>
      <c r="L145" s="4">
        <v>2</v>
      </c>
      <c r="M145" s="4">
        <v>4</v>
      </c>
      <c r="N145" s="4">
        <v>2</v>
      </c>
      <c r="O145" s="4">
        <v>3</v>
      </c>
      <c r="P145" s="4">
        <v>24</v>
      </c>
      <c r="Q145" s="151">
        <v>2.8</v>
      </c>
      <c r="R145" s="313">
        <v>1</v>
      </c>
      <c r="S145" s="126">
        <v>11.3</v>
      </c>
    </row>
    <row r="146" spans="1:26" x14ac:dyDescent="0.2">
      <c r="A146" s="3" t="s">
        <v>42</v>
      </c>
      <c r="B146" s="4">
        <v>43</v>
      </c>
      <c r="C146" s="4">
        <v>2</v>
      </c>
      <c r="D146" s="4">
        <v>12</v>
      </c>
      <c r="E146" s="4" t="s">
        <v>39</v>
      </c>
      <c r="F146" s="4">
        <v>14</v>
      </c>
      <c r="G146" s="4" t="s">
        <v>39</v>
      </c>
      <c r="H146" s="4">
        <v>72</v>
      </c>
      <c r="I146" s="151">
        <v>7.5</v>
      </c>
      <c r="J146" s="134">
        <v>10</v>
      </c>
      <c r="K146" s="4">
        <v>2</v>
      </c>
      <c r="L146" s="4">
        <v>9</v>
      </c>
      <c r="M146" s="4" t="s">
        <v>39</v>
      </c>
      <c r="N146" s="4">
        <v>5</v>
      </c>
      <c r="O146" s="4" t="s">
        <v>39</v>
      </c>
      <c r="P146" s="4">
        <v>28</v>
      </c>
      <c r="Q146" s="151">
        <v>2.8</v>
      </c>
      <c r="R146" s="313">
        <v>1</v>
      </c>
      <c r="S146" s="126">
        <v>10.3</v>
      </c>
    </row>
    <row r="147" spans="1:26" x14ac:dyDescent="0.2">
      <c r="A147" s="3" t="s">
        <v>44</v>
      </c>
      <c r="B147" s="4">
        <v>9</v>
      </c>
      <c r="C147" s="4">
        <v>10</v>
      </c>
      <c r="D147" s="4">
        <v>3</v>
      </c>
      <c r="E147" s="4">
        <v>29</v>
      </c>
      <c r="F147" s="4">
        <v>4</v>
      </c>
      <c r="G147" s="4">
        <v>18</v>
      </c>
      <c r="H147" s="4">
        <v>74</v>
      </c>
      <c r="I147" s="151">
        <v>2.1</v>
      </c>
      <c r="J147" s="134">
        <v>3</v>
      </c>
      <c r="K147" s="4">
        <v>5</v>
      </c>
      <c r="L147" s="4">
        <v>3</v>
      </c>
      <c r="M147" s="4">
        <v>10</v>
      </c>
      <c r="N147" s="4">
        <v>1</v>
      </c>
      <c r="O147" s="4">
        <v>5</v>
      </c>
      <c r="P147" s="4">
        <v>26</v>
      </c>
      <c r="Q147" s="151">
        <v>0.7</v>
      </c>
      <c r="R147" s="313">
        <v>1</v>
      </c>
      <c r="S147" s="126">
        <v>2.8</v>
      </c>
    </row>
    <row r="148" spans="1:26" x14ac:dyDescent="0.2">
      <c r="A148" s="3" t="s">
        <v>61</v>
      </c>
      <c r="B148" s="4">
        <v>49</v>
      </c>
      <c r="C148" s="4">
        <v>12</v>
      </c>
      <c r="D148" s="4">
        <v>2</v>
      </c>
      <c r="E148" s="4">
        <v>1</v>
      </c>
      <c r="F148" s="4">
        <v>8</v>
      </c>
      <c r="G148" s="4">
        <v>5</v>
      </c>
      <c r="H148" s="4">
        <v>77</v>
      </c>
      <c r="I148" s="151">
        <v>0.8</v>
      </c>
      <c r="J148" s="134">
        <v>5</v>
      </c>
      <c r="K148" s="4">
        <v>5</v>
      </c>
      <c r="L148" s="4">
        <v>3</v>
      </c>
      <c r="M148" s="4">
        <v>2</v>
      </c>
      <c r="N148" s="4">
        <v>4</v>
      </c>
      <c r="O148" s="4">
        <v>3</v>
      </c>
      <c r="P148" s="4">
        <v>23</v>
      </c>
      <c r="Q148" s="151">
        <v>0.2</v>
      </c>
      <c r="R148" s="313">
        <v>1</v>
      </c>
      <c r="S148" s="107">
        <v>1</v>
      </c>
    </row>
    <row r="149" spans="1:26" s="157" customFormat="1" x14ac:dyDescent="0.2">
      <c r="A149" s="48" t="s">
        <v>62</v>
      </c>
      <c r="B149" s="18">
        <v>30</v>
      </c>
      <c r="C149" s="18">
        <v>14</v>
      </c>
      <c r="D149" s="18">
        <v>5</v>
      </c>
      <c r="E149" s="18">
        <v>9</v>
      </c>
      <c r="F149" s="18">
        <v>8</v>
      </c>
      <c r="G149" s="18">
        <v>7</v>
      </c>
      <c r="H149" s="18">
        <v>71</v>
      </c>
      <c r="I149" s="156">
        <v>25</v>
      </c>
      <c r="J149" s="132">
        <v>6</v>
      </c>
      <c r="K149" s="18">
        <v>8</v>
      </c>
      <c r="L149" s="18">
        <v>4</v>
      </c>
      <c r="M149" s="18">
        <v>4</v>
      </c>
      <c r="N149" s="18">
        <v>3</v>
      </c>
      <c r="O149" s="18">
        <v>3</v>
      </c>
      <c r="P149" s="18">
        <v>29</v>
      </c>
      <c r="Q149" s="156">
        <v>10.199999999999999</v>
      </c>
      <c r="R149" s="316">
        <v>1</v>
      </c>
      <c r="S149" s="18">
        <v>35.200000000000003</v>
      </c>
      <c r="T149" s="115"/>
      <c r="U149" s="115"/>
      <c r="V149" s="115"/>
      <c r="W149" s="115"/>
      <c r="X149" s="115"/>
      <c r="Y149" s="115"/>
      <c r="Z149" s="115"/>
    </row>
    <row r="150" spans="1:26" x14ac:dyDescent="0.2">
      <c r="A150" s="60"/>
      <c r="B150" s="4"/>
      <c r="C150" s="4"/>
      <c r="D150" s="4"/>
      <c r="E150" s="4"/>
      <c r="F150" s="4"/>
      <c r="G150" s="4"/>
      <c r="H150" s="4"/>
      <c r="I150" s="136"/>
      <c r="J150" s="4"/>
      <c r="K150" s="4"/>
      <c r="L150" s="4"/>
      <c r="M150" s="4"/>
      <c r="N150" s="4"/>
      <c r="O150" s="4"/>
      <c r="P150" s="4"/>
      <c r="Q150" s="136"/>
      <c r="R150" s="314"/>
      <c r="S150" s="4"/>
      <c r="T150" s="115"/>
      <c r="U150" s="115"/>
      <c r="V150" s="115"/>
      <c r="W150" s="115"/>
      <c r="X150" s="115"/>
      <c r="Y150" s="115"/>
      <c r="Z150" s="115"/>
    </row>
    <row r="151" spans="1:26" x14ac:dyDescent="0.2">
      <c r="A151" s="76" t="s">
        <v>155</v>
      </c>
      <c r="B151" s="273"/>
      <c r="C151" s="273"/>
      <c r="D151" s="273"/>
      <c r="E151" s="273"/>
      <c r="F151" s="273"/>
      <c r="G151" s="273"/>
      <c r="H151" s="273"/>
      <c r="I151" s="308"/>
      <c r="J151" s="273"/>
      <c r="K151" s="273"/>
      <c r="T151" s="115"/>
      <c r="U151" s="115"/>
      <c r="V151" s="115"/>
      <c r="W151" s="115"/>
      <c r="X151" s="115"/>
      <c r="Y151" s="115"/>
      <c r="Z151" s="115"/>
    </row>
    <row r="152" spans="1:26" x14ac:dyDescent="0.2">
      <c r="A152" s="126"/>
    </row>
    <row r="153" spans="1:26" ht="12.75" customHeight="1" x14ac:dyDescent="0.2">
      <c r="A153" s="275" t="s">
        <v>473</v>
      </c>
      <c r="B153" s="273"/>
      <c r="C153" s="273"/>
      <c r="D153" s="273"/>
      <c r="E153" s="273"/>
      <c r="F153" s="273"/>
      <c r="G153" s="273"/>
      <c r="H153" s="273"/>
      <c r="I153" s="308"/>
      <c r="J153" s="273"/>
      <c r="K153" s="273"/>
      <c r="Q153" s="107" t="s">
        <v>94</v>
      </c>
    </row>
    <row r="154" spans="1:26" x14ac:dyDescent="0.2">
      <c r="A154" s="11"/>
    </row>
  </sheetData>
  <mergeCells count="51">
    <mergeCell ref="B95:I95"/>
    <mergeCell ref="B87:I87"/>
    <mergeCell ref="B39:I39"/>
    <mergeCell ref="J39:Q39"/>
    <mergeCell ref="B55:I55"/>
    <mergeCell ref="J55:Q55"/>
    <mergeCell ref="B63:I63"/>
    <mergeCell ref="B47:I47"/>
    <mergeCell ref="J95:Q95"/>
    <mergeCell ref="J63:Q63"/>
    <mergeCell ref="J87:Q87"/>
    <mergeCell ref="B7:I7"/>
    <mergeCell ref="R3:R5"/>
    <mergeCell ref="P3:P5"/>
    <mergeCell ref="B71:I71"/>
    <mergeCell ref="B143:I143"/>
    <mergeCell ref="J143:Q143"/>
    <mergeCell ref="B135:I135"/>
    <mergeCell ref="J135:Q135"/>
    <mergeCell ref="B111:I111"/>
    <mergeCell ref="B103:I103"/>
    <mergeCell ref="J111:Q111"/>
    <mergeCell ref="J103:Q103"/>
    <mergeCell ref="B127:I127"/>
    <mergeCell ref="B119:I119"/>
    <mergeCell ref="J127:Q127"/>
    <mergeCell ref="J119:Q119"/>
    <mergeCell ref="B31:I31"/>
    <mergeCell ref="J31:Q31"/>
    <mergeCell ref="B79:I79"/>
    <mergeCell ref="B1:S1"/>
    <mergeCell ref="B23:I23"/>
    <mergeCell ref="J23:Q23"/>
    <mergeCell ref="B4:C4"/>
    <mergeCell ref="D4:E4"/>
    <mergeCell ref="F4:G4"/>
    <mergeCell ref="I3:I5"/>
    <mergeCell ref="B3:G3"/>
    <mergeCell ref="J3:O3"/>
    <mergeCell ref="L4:M4"/>
    <mergeCell ref="B15:I15"/>
    <mergeCell ref="J4:K4"/>
    <mergeCell ref="H3:H5"/>
    <mergeCell ref="S3:S5"/>
    <mergeCell ref="J15:Q15"/>
    <mergeCell ref="N4:O4"/>
    <mergeCell ref="J79:Q79"/>
    <mergeCell ref="J71:Q71"/>
    <mergeCell ref="J47:Q47"/>
    <mergeCell ref="J7:Q7"/>
    <mergeCell ref="Q3:Q5"/>
  </mergeCells>
  <phoneticPr fontId="0" type="noConversion"/>
  <pageMargins left="0.7" right="0.5357142857142857" top="0.75" bottom="0.75" header="0.3" footer="0.3"/>
  <pageSetup scale="72" orientation="landscape" cellComments="atEnd" r:id="rId1"/>
  <headerFooter>
    <oddHeader>&amp;C&amp;"Arial,Bold Italic"&amp;14Vital Statistics on Congress
&amp;12www.brookings.edu/vitalstats</oddHeader>
    <oddFooter>&amp;COrnstein, Mann, Malbin, and Rugg
Last updated March 14, 2013&amp;R&amp;G</oddFooter>
  </headerFooter>
  <rowBreaks count="3" manualBreakCount="3">
    <brk id="46" max="16383" man="1"/>
    <brk id="86" max="16383" man="1"/>
    <brk id="126" max="16383" man="1"/>
  </rowBreaks>
  <colBreaks count="1" manualBreakCount="1">
    <brk id="19" max="1048575" man="1"/>
  </colBreaks>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67"/>
  <sheetViews>
    <sheetView view="pageLayout" topLeftCell="A21" zoomScale="70" zoomScaleNormal="100" zoomScalePageLayoutView="70" workbookViewId="0">
      <selection activeCell="C59" sqref="C59"/>
    </sheetView>
  </sheetViews>
  <sheetFormatPr defaultRowHeight="12.75" x14ac:dyDescent="0.2"/>
  <cols>
    <col min="1" max="1" width="12.7109375" style="3" customWidth="1"/>
    <col min="2" max="2" width="12.85546875" style="3" customWidth="1"/>
    <col min="3" max="3" width="2.140625" style="3" customWidth="1"/>
    <col min="4" max="4" width="12.42578125" style="3" customWidth="1"/>
    <col min="5" max="5" width="13" style="3" customWidth="1"/>
    <col min="6" max="6" width="3" style="3" customWidth="1"/>
    <col min="7" max="7" width="15.42578125" style="3" customWidth="1"/>
    <col min="8" max="8" width="1.85546875" style="3" customWidth="1"/>
    <col min="9" max="9" width="13" style="3" customWidth="1"/>
    <col min="10" max="10" width="13.140625" style="3" customWidth="1"/>
    <col min="11" max="11" width="13.7109375" style="3" bestFit="1" customWidth="1"/>
    <col min="12" max="16384" width="9.140625" style="3"/>
  </cols>
  <sheetData>
    <row r="1" spans="1:11" x14ac:dyDescent="0.2">
      <c r="A1" s="3" t="s">
        <v>91</v>
      </c>
      <c r="B1" s="279" t="s">
        <v>510</v>
      </c>
      <c r="H1" s="10"/>
    </row>
    <row r="2" spans="1:11" x14ac:dyDescent="0.2">
      <c r="B2" s="35"/>
    </row>
    <row r="3" spans="1:11" s="60" customFormat="1" x14ac:dyDescent="0.2">
      <c r="B3" s="337" t="s">
        <v>67</v>
      </c>
      <c r="C3" s="337"/>
      <c r="D3" s="337"/>
      <c r="E3" s="352"/>
      <c r="F3" s="4"/>
      <c r="G3" s="337" t="s">
        <v>68</v>
      </c>
      <c r="H3" s="337"/>
      <c r="I3" s="337"/>
      <c r="J3" s="352"/>
      <c r="K3" s="161" t="s">
        <v>47</v>
      </c>
    </row>
    <row r="4" spans="1:11" s="60" customFormat="1" x14ac:dyDescent="0.2">
      <c r="A4" s="169"/>
      <c r="B4" s="170" t="s">
        <v>69</v>
      </c>
      <c r="C4" s="171"/>
      <c r="D4" s="351" t="s">
        <v>70</v>
      </c>
      <c r="E4" s="351"/>
      <c r="F4" s="171"/>
      <c r="G4" s="170" t="s">
        <v>69</v>
      </c>
      <c r="H4" s="171"/>
      <c r="I4" s="351" t="s">
        <v>70</v>
      </c>
      <c r="J4" s="351"/>
      <c r="K4" s="169"/>
    </row>
    <row r="5" spans="1:11" s="83" customFormat="1" x14ac:dyDescent="0.2">
      <c r="A5" s="159"/>
      <c r="B5" s="79"/>
      <c r="C5" s="79"/>
      <c r="D5" s="79" t="s">
        <v>105</v>
      </c>
      <c r="E5" s="79" t="s">
        <v>106</v>
      </c>
      <c r="F5" s="79"/>
      <c r="G5" s="79"/>
      <c r="H5" s="79"/>
      <c r="I5" s="79" t="s">
        <v>105</v>
      </c>
      <c r="J5" s="79" t="s">
        <v>106</v>
      </c>
      <c r="K5" s="79"/>
    </row>
    <row r="6" spans="1:11" s="60" customFormat="1" x14ac:dyDescent="0.2">
      <c r="B6" s="62"/>
      <c r="C6" s="62"/>
      <c r="D6" s="62"/>
      <c r="E6" s="62"/>
      <c r="F6" s="62"/>
      <c r="G6" s="62"/>
      <c r="H6" s="62"/>
      <c r="I6" s="62"/>
      <c r="J6" s="62"/>
      <c r="K6" s="162"/>
    </row>
    <row r="7" spans="1:11" s="60" customFormat="1" x14ac:dyDescent="0.2">
      <c r="A7" s="29">
        <v>2012</v>
      </c>
      <c r="B7" s="45"/>
      <c r="C7" s="45"/>
      <c r="D7" s="45"/>
      <c r="E7" s="163" t="s">
        <v>94</v>
      </c>
      <c r="F7" s="45"/>
      <c r="G7" s="45"/>
      <c r="H7" s="45"/>
      <c r="I7" s="45"/>
      <c r="J7" s="45"/>
      <c r="K7" s="45"/>
    </row>
    <row r="8" spans="1:11" s="60" customFormat="1" x14ac:dyDescent="0.2">
      <c r="A8" s="3" t="s">
        <v>112</v>
      </c>
      <c r="B8" s="164">
        <v>646500</v>
      </c>
      <c r="C8" s="164"/>
      <c r="D8" s="165">
        <v>5348835</v>
      </c>
      <c r="E8" s="165">
        <v>52834293</v>
      </c>
      <c r="F8" s="164"/>
      <c r="G8" s="165">
        <v>585363</v>
      </c>
      <c r="H8" s="164"/>
      <c r="I8" s="165">
        <v>5348835</v>
      </c>
      <c r="J8" s="165">
        <v>62685918</v>
      </c>
      <c r="K8" s="164">
        <f>B8+D8+E8+G8+I8+J8</f>
        <v>127449744</v>
      </c>
    </row>
    <row r="9" spans="1:11" s="60" customFormat="1" x14ac:dyDescent="0.2">
      <c r="A9" s="60" t="s">
        <v>111</v>
      </c>
      <c r="B9" s="164">
        <v>790800</v>
      </c>
      <c r="C9" s="164"/>
      <c r="D9" s="165">
        <v>7600476</v>
      </c>
      <c r="E9" s="165">
        <v>32114674</v>
      </c>
      <c r="F9" s="164"/>
      <c r="G9" s="165">
        <v>749025</v>
      </c>
      <c r="H9" s="164"/>
      <c r="I9" s="165">
        <v>4718800</v>
      </c>
      <c r="J9" s="165">
        <v>61881122</v>
      </c>
      <c r="K9" s="164">
        <f>B9+D9+E9+G9+I9+J9</f>
        <v>107854897</v>
      </c>
    </row>
    <row r="10" spans="1:11" s="60" customFormat="1" x14ac:dyDescent="0.2">
      <c r="A10" s="29">
        <v>2010</v>
      </c>
      <c r="B10" s="45"/>
      <c r="C10" s="45"/>
      <c r="D10" s="45"/>
      <c r="E10" s="163" t="s">
        <v>94</v>
      </c>
      <c r="F10" s="45"/>
      <c r="G10" s="45"/>
      <c r="H10" s="45"/>
      <c r="I10" s="45"/>
      <c r="J10" s="45"/>
      <c r="K10" s="45"/>
    </row>
    <row r="11" spans="1:11" s="60" customFormat="1" x14ac:dyDescent="0.2">
      <c r="A11" s="3" t="s">
        <v>112</v>
      </c>
      <c r="B11" s="164">
        <v>782710</v>
      </c>
      <c r="C11" s="164"/>
      <c r="D11" s="165">
        <v>17509201</v>
      </c>
      <c r="E11" s="165">
        <v>41496478</v>
      </c>
      <c r="F11" s="164"/>
      <c r="G11" s="165">
        <v>293045</v>
      </c>
      <c r="H11" s="164"/>
      <c r="I11" s="165">
        <v>6746051</v>
      </c>
      <c r="J11" s="165">
        <v>65745376</v>
      </c>
      <c r="K11" s="164">
        <f>B11+D11+E11+G11+I11+J11</f>
        <v>132572861</v>
      </c>
    </row>
    <row r="12" spans="1:11" s="60" customFormat="1" x14ac:dyDescent="0.2">
      <c r="A12" s="60" t="s">
        <v>111</v>
      </c>
      <c r="B12" s="164">
        <v>1597170</v>
      </c>
      <c r="C12" s="164"/>
      <c r="D12" s="165">
        <v>18196872</v>
      </c>
      <c r="E12" s="165">
        <v>34351039</v>
      </c>
      <c r="F12" s="164"/>
      <c r="G12" s="165">
        <v>1022314</v>
      </c>
      <c r="H12" s="164"/>
      <c r="I12" s="165">
        <v>8295592</v>
      </c>
      <c r="J12" s="165">
        <v>48785092</v>
      </c>
      <c r="K12" s="164">
        <f>B12+D12+E12+G12+I12+J12</f>
        <v>112248079</v>
      </c>
    </row>
    <row r="13" spans="1:11" s="60" customFormat="1" x14ac:dyDescent="0.2">
      <c r="A13" s="29">
        <v>2008</v>
      </c>
      <c r="B13" s="45"/>
      <c r="C13" s="45"/>
      <c r="D13" s="45"/>
      <c r="E13" s="45"/>
      <c r="F13" s="45"/>
      <c r="G13" s="45"/>
      <c r="H13" s="45"/>
      <c r="I13" s="45"/>
      <c r="J13" s="45"/>
      <c r="K13" s="45"/>
    </row>
    <row r="14" spans="1:11" s="60" customFormat="1" x14ac:dyDescent="0.2">
      <c r="A14" s="3" t="s">
        <v>112</v>
      </c>
      <c r="B14" s="45">
        <v>558600</v>
      </c>
      <c r="C14" s="45"/>
      <c r="D14" s="45">
        <v>3822922</v>
      </c>
      <c r="E14" s="45">
        <v>73028432</v>
      </c>
      <c r="F14" s="45"/>
      <c r="G14" s="45">
        <v>1027132</v>
      </c>
      <c r="H14" s="45"/>
      <c r="I14" s="45">
        <v>1654208</v>
      </c>
      <c r="J14" s="41">
        <v>81641424</v>
      </c>
      <c r="K14" s="45">
        <f>B14+D14+E14+G14+I14+J14</f>
        <v>161732718</v>
      </c>
    </row>
    <row r="15" spans="1:11" s="60" customFormat="1" x14ac:dyDescent="0.2">
      <c r="A15" s="60" t="s">
        <v>111</v>
      </c>
      <c r="B15" s="166">
        <v>135000</v>
      </c>
      <c r="C15" s="166"/>
      <c r="D15" s="166">
        <v>1530624</v>
      </c>
      <c r="E15" s="166">
        <v>40650902</v>
      </c>
      <c r="F15" s="166"/>
      <c r="G15" s="166">
        <v>3109174</v>
      </c>
      <c r="H15" s="166"/>
      <c r="I15" s="166">
        <v>3420315</v>
      </c>
      <c r="J15" s="166">
        <v>30971545</v>
      </c>
      <c r="K15" s="45">
        <f>B15+D15+E15+G15+I15+J15</f>
        <v>79817560</v>
      </c>
    </row>
    <row r="16" spans="1:11" x14ac:dyDescent="0.2">
      <c r="A16" s="29">
        <v>2006</v>
      </c>
      <c r="B16" s="45"/>
      <c r="C16" s="45"/>
      <c r="D16" s="45"/>
      <c r="E16" s="45"/>
      <c r="F16" s="45"/>
      <c r="G16" s="45"/>
      <c r="H16" s="45"/>
      <c r="I16" s="45"/>
      <c r="J16" s="45"/>
      <c r="K16" s="45"/>
    </row>
    <row r="17" spans="1:11" x14ac:dyDescent="0.2">
      <c r="A17" s="3" t="s">
        <v>112</v>
      </c>
      <c r="B17" s="45">
        <v>596800</v>
      </c>
      <c r="C17" s="45"/>
      <c r="D17" s="45">
        <v>5796005</v>
      </c>
      <c r="E17" s="45">
        <v>42627472</v>
      </c>
      <c r="F17" s="45"/>
      <c r="G17" s="45">
        <v>2429919</v>
      </c>
      <c r="H17" s="45"/>
      <c r="I17" s="45">
        <v>2409913.75</v>
      </c>
      <c r="J17" s="41">
        <v>64141253</v>
      </c>
      <c r="K17" s="45">
        <f>B17+D17+E17+G17+I17+J17</f>
        <v>118001362.75</v>
      </c>
    </row>
    <row r="18" spans="1:11" s="60" customFormat="1" x14ac:dyDescent="0.2">
      <c r="A18" s="60" t="s">
        <v>111</v>
      </c>
      <c r="B18" s="166">
        <v>386782</v>
      </c>
      <c r="C18" s="166"/>
      <c r="D18" s="166">
        <v>8784685</v>
      </c>
      <c r="E18" s="166">
        <v>32156053</v>
      </c>
      <c r="F18" s="166"/>
      <c r="G18" s="166">
        <v>785435</v>
      </c>
      <c r="H18" s="166"/>
      <c r="I18" s="166">
        <v>4519856</v>
      </c>
      <c r="J18" s="166">
        <v>83085694</v>
      </c>
      <c r="K18" s="45">
        <f>B18+D18+E18+G18+I18+J18</f>
        <v>129718505</v>
      </c>
    </row>
    <row r="19" spans="1:11" x14ac:dyDescent="0.2">
      <c r="A19" s="29">
        <v>2004</v>
      </c>
      <c r="B19" s="45"/>
      <c r="C19" s="45"/>
      <c r="D19" s="45"/>
      <c r="E19" s="45"/>
      <c r="F19" s="45"/>
      <c r="G19" s="45"/>
      <c r="H19" s="45"/>
      <c r="I19" s="45"/>
      <c r="J19" s="45"/>
      <c r="K19" s="45"/>
    </row>
    <row r="20" spans="1:11" x14ac:dyDescent="0.2">
      <c r="A20" s="3" t="s">
        <v>112</v>
      </c>
      <c r="B20" s="45">
        <v>1082388</v>
      </c>
      <c r="C20" s="45"/>
      <c r="D20" s="45">
        <v>10154423</v>
      </c>
      <c r="E20" s="45">
        <v>21710954</v>
      </c>
      <c r="F20" s="45"/>
      <c r="G20" s="45">
        <v>806115</v>
      </c>
      <c r="H20" s="45"/>
      <c r="I20" s="45">
        <v>2880867</v>
      </c>
      <c r="J20" s="41">
        <v>32036890</v>
      </c>
      <c r="K20" s="45">
        <f>SUM(B20:J20)</f>
        <v>68671637</v>
      </c>
    </row>
    <row r="21" spans="1:11" x14ac:dyDescent="0.2">
      <c r="A21" s="60" t="s">
        <v>111</v>
      </c>
      <c r="B21" s="166">
        <v>1875740</v>
      </c>
      <c r="C21" s="166"/>
      <c r="D21" s="166">
        <v>9277459</v>
      </c>
      <c r="E21" s="166">
        <v>11500079</v>
      </c>
      <c r="F21" s="166"/>
      <c r="G21" s="166">
        <v>1156771</v>
      </c>
      <c r="H21" s="166"/>
      <c r="I21" s="166">
        <v>3220419</v>
      </c>
      <c r="J21" s="166">
        <v>43440699</v>
      </c>
      <c r="K21" s="166">
        <f>SUM(B21:J21)</f>
        <v>70471167</v>
      </c>
    </row>
    <row r="22" spans="1:11" x14ac:dyDescent="0.2">
      <c r="A22" s="29">
        <v>2002</v>
      </c>
      <c r="B22" s="45"/>
      <c r="C22" s="45"/>
      <c r="D22" s="45"/>
      <c r="E22" s="45"/>
      <c r="F22" s="45"/>
      <c r="G22" s="45"/>
      <c r="H22" s="45"/>
      <c r="I22" s="45"/>
      <c r="J22" s="45"/>
      <c r="K22" s="45"/>
    </row>
    <row r="23" spans="1:11" x14ac:dyDescent="0.2">
      <c r="A23" s="3" t="s">
        <v>112</v>
      </c>
      <c r="B23" s="45">
        <v>493852</v>
      </c>
      <c r="C23" s="45"/>
      <c r="D23" s="45">
        <v>2085319</v>
      </c>
      <c r="E23" s="45">
        <v>413</v>
      </c>
      <c r="F23" s="45"/>
      <c r="G23" s="45">
        <v>891626</v>
      </c>
      <c r="H23" s="45"/>
      <c r="I23" s="45">
        <v>2730563</v>
      </c>
      <c r="J23" s="45">
        <v>250262</v>
      </c>
      <c r="K23" s="45">
        <f>SUM(B23:J23)</f>
        <v>6452035</v>
      </c>
    </row>
    <row r="24" spans="1:11" x14ac:dyDescent="0.2">
      <c r="A24" s="60" t="s">
        <v>111</v>
      </c>
      <c r="B24" s="166">
        <v>2027001</v>
      </c>
      <c r="C24" s="166"/>
      <c r="D24" s="166">
        <v>10378872</v>
      </c>
      <c r="E24" s="166">
        <v>501208</v>
      </c>
      <c r="F24" s="166"/>
      <c r="G24" s="166">
        <v>2131531</v>
      </c>
      <c r="H24" s="166"/>
      <c r="I24" s="166">
        <v>5388717</v>
      </c>
      <c r="J24" s="41">
        <v>1362431</v>
      </c>
      <c r="K24" s="166">
        <f>SUM(B24:J24)</f>
        <v>21789760</v>
      </c>
    </row>
    <row r="25" spans="1:11" x14ac:dyDescent="0.2">
      <c r="A25" s="29">
        <v>2000</v>
      </c>
      <c r="B25" s="45"/>
      <c r="C25" s="45"/>
      <c r="D25" s="45"/>
      <c r="E25" s="45"/>
      <c r="F25" s="45"/>
      <c r="G25" s="45"/>
      <c r="H25" s="45"/>
      <c r="I25" s="45"/>
      <c r="J25" s="45"/>
      <c r="K25" s="45"/>
    </row>
    <row r="26" spans="1:11" x14ac:dyDescent="0.2">
      <c r="A26" s="3" t="s">
        <v>112</v>
      </c>
      <c r="B26" s="45">
        <v>356618</v>
      </c>
      <c r="C26" s="45"/>
      <c r="D26" s="45">
        <v>5149704</v>
      </c>
      <c r="E26" s="45">
        <v>257920</v>
      </c>
      <c r="F26" s="45"/>
      <c r="G26" s="45">
        <v>977690</v>
      </c>
      <c r="H26" s="45"/>
      <c r="I26" s="45">
        <v>3325207</v>
      </c>
      <c r="J26" s="45">
        <v>2031421</v>
      </c>
      <c r="K26" s="45">
        <f>SUM(B26:J26)</f>
        <v>12098560</v>
      </c>
    </row>
    <row r="27" spans="1:11" x14ac:dyDescent="0.2">
      <c r="A27" s="60" t="s">
        <v>111</v>
      </c>
      <c r="B27" s="166">
        <v>519110</v>
      </c>
      <c r="C27" s="166"/>
      <c r="D27" s="166">
        <v>10823862</v>
      </c>
      <c r="E27" s="166">
        <v>395190</v>
      </c>
      <c r="F27" s="166"/>
      <c r="G27" s="166">
        <v>1747012</v>
      </c>
      <c r="H27" s="166"/>
      <c r="I27" s="166">
        <v>4394759</v>
      </c>
      <c r="J27" s="166">
        <v>1161612</v>
      </c>
      <c r="K27" s="166">
        <f>SUM(B27:J27)</f>
        <v>19041545</v>
      </c>
    </row>
    <row r="28" spans="1:11" x14ac:dyDescent="0.2">
      <c r="A28" s="29">
        <v>1998</v>
      </c>
      <c r="B28" s="45"/>
      <c r="C28" s="45"/>
      <c r="D28" s="45"/>
      <c r="E28" s="45"/>
      <c r="F28" s="45"/>
      <c r="G28" s="45"/>
      <c r="H28" s="45"/>
      <c r="I28" s="45"/>
      <c r="J28" s="45"/>
      <c r="K28" s="45"/>
    </row>
    <row r="29" spans="1:11" x14ac:dyDescent="0.2">
      <c r="A29" s="3" t="s">
        <v>112</v>
      </c>
      <c r="B29" s="45">
        <v>302478</v>
      </c>
      <c r="C29" s="45"/>
      <c r="D29" s="45">
        <v>9349948</v>
      </c>
      <c r="E29" s="45">
        <v>1460149</v>
      </c>
      <c r="F29" s="45"/>
      <c r="G29" s="45">
        <v>1542312</v>
      </c>
      <c r="H29" s="45"/>
      <c r="I29" s="45">
        <v>4596380</v>
      </c>
      <c r="J29" s="45">
        <v>29558</v>
      </c>
      <c r="K29" s="45">
        <f>SUM(B29:J29)</f>
        <v>17280825</v>
      </c>
    </row>
    <row r="30" spans="1:11" x14ac:dyDescent="0.2">
      <c r="A30" s="3" t="s">
        <v>111</v>
      </c>
      <c r="B30" s="45">
        <v>514657</v>
      </c>
      <c r="C30" s="45"/>
      <c r="D30" s="45">
        <v>9334065</v>
      </c>
      <c r="E30" s="163">
        <v>219074</v>
      </c>
      <c r="F30" s="163"/>
      <c r="G30" s="45">
        <v>2098276</v>
      </c>
      <c r="H30" s="45"/>
      <c r="I30" s="45">
        <v>6310120</v>
      </c>
      <c r="J30" s="45">
        <v>46286</v>
      </c>
      <c r="K30" s="45">
        <f>SUM(B30:J30)</f>
        <v>18522478</v>
      </c>
    </row>
    <row r="31" spans="1:11" x14ac:dyDescent="0.2">
      <c r="A31" s="29">
        <v>1996</v>
      </c>
      <c r="B31" s="45"/>
      <c r="C31" s="45"/>
      <c r="D31" s="167"/>
      <c r="E31" s="167"/>
      <c r="F31" s="167"/>
      <c r="G31" s="45"/>
      <c r="H31" s="45"/>
      <c r="I31" s="45"/>
      <c r="J31" s="45"/>
      <c r="K31" s="45"/>
    </row>
    <row r="32" spans="1:11" x14ac:dyDescent="0.2">
      <c r="A32" s="3" t="s">
        <v>112</v>
      </c>
      <c r="B32" s="45">
        <v>637734</v>
      </c>
      <c r="C32" s="45"/>
      <c r="D32" s="45">
        <v>8611897</v>
      </c>
      <c r="E32" s="45">
        <v>1452507</v>
      </c>
      <c r="F32" s="45"/>
      <c r="G32" s="45">
        <v>1387952</v>
      </c>
      <c r="H32" s="45"/>
      <c r="I32" s="45">
        <v>6786959</v>
      </c>
      <c r="J32" s="45">
        <v>31914</v>
      </c>
      <c r="K32" s="45">
        <f>SUM(B32:J32)</f>
        <v>18908963</v>
      </c>
    </row>
    <row r="33" spans="1:11" x14ac:dyDescent="0.2">
      <c r="A33" s="3" t="s">
        <v>111</v>
      </c>
      <c r="B33" s="45">
        <v>772244</v>
      </c>
      <c r="C33" s="45"/>
      <c r="D33" s="45">
        <v>10751093</v>
      </c>
      <c r="E33" s="45">
        <v>9438331</v>
      </c>
      <c r="F33" s="45"/>
      <c r="G33" s="45">
        <v>2462999</v>
      </c>
      <c r="H33" s="45"/>
      <c r="I33" s="45">
        <v>7998844</v>
      </c>
      <c r="J33" s="45">
        <v>35812</v>
      </c>
      <c r="K33" s="45">
        <f>SUM(B33:J33)</f>
        <v>31459323</v>
      </c>
    </row>
    <row r="34" spans="1:11" x14ac:dyDescent="0.2">
      <c r="A34" s="29">
        <v>1994</v>
      </c>
      <c r="B34" s="45"/>
      <c r="C34" s="45"/>
      <c r="D34" s="45"/>
      <c r="E34" s="45"/>
      <c r="F34" s="45"/>
      <c r="G34" s="45"/>
      <c r="H34" s="45"/>
      <c r="I34" s="45"/>
      <c r="J34" s="45"/>
      <c r="K34" s="45"/>
    </row>
    <row r="35" spans="1:11" x14ac:dyDescent="0.2">
      <c r="A35" s="3" t="s">
        <v>112</v>
      </c>
      <c r="B35" s="45">
        <v>638618</v>
      </c>
      <c r="C35" s="45"/>
      <c r="D35" s="45">
        <v>13204309</v>
      </c>
      <c r="E35" s="45"/>
      <c r="F35" s="45"/>
      <c r="G35" s="45">
        <v>1501220</v>
      </c>
      <c r="H35" s="45"/>
      <c r="I35" s="45">
        <v>8455070</v>
      </c>
      <c r="J35" s="45"/>
      <c r="K35" s="45">
        <f>SUM(B35:J35)</f>
        <v>23799217</v>
      </c>
    </row>
    <row r="36" spans="1:11" x14ac:dyDescent="0.2">
      <c r="A36" s="3" t="s">
        <v>111</v>
      </c>
      <c r="B36" s="45">
        <v>748011</v>
      </c>
      <c r="C36" s="45"/>
      <c r="D36" s="45">
        <v>11561866</v>
      </c>
      <c r="E36" s="45"/>
      <c r="F36" s="45"/>
      <c r="G36" s="45">
        <v>2036712</v>
      </c>
      <c r="H36" s="45"/>
      <c r="I36" s="45">
        <v>8851871</v>
      </c>
      <c r="J36" s="45"/>
      <c r="K36" s="45">
        <f>SUM(B36:J36)</f>
        <v>23198460</v>
      </c>
    </row>
    <row r="37" spans="1:11" x14ac:dyDescent="0.2">
      <c r="A37" s="29">
        <v>1992</v>
      </c>
      <c r="B37" s="45"/>
      <c r="C37" s="45"/>
      <c r="D37" s="45"/>
      <c r="E37" s="45"/>
      <c r="F37" s="45"/>
      <c r="G37" s="45"/>
      <c r="H37" s="45"/>
      <c r="I37" s="45"/>
      <c r="J37" s="45"/>
      <c r="K37" s="45"/>
    </row>
    <row r="38" spans="1:11" x14ac:dyDescent="0.2">
      <c r="A38" s="3" t="s">
        <v>112</v>
      </c>
      <c r="B38" s="45">
        <v>689953</v>
      </c>
      <c r="C38" s="45"/>
      <c r="D38" s="45">
        <v>11915878</v>
      </c>
      <c r="E38" s="45"/>
      <c r="F38" s="45"/>
      <c r="G38" s="45">
        <v>1234553</v>
      </c>
      <c r="H38" s="45"/>
      <c r="I38" s="45">
        <v>5883678</v>
      </c>
      <c r="J38" s="45"/>
      <c r="K38" s="45">
        <f>SUM(B38:J38)</f>
        <v>19724062</v>
      </c>
    </row>
    <row r="39" spans="1:11" x14ac:dyDescent="0.2">
      <c r="A39" s="3" t="s">
        <v>111</v>
      </c>
      <c r="B39" s="45">
        <v>807397</v>
      </c>
      <c r="C39" s="45"/>
      <c r="D39" s="45">
        <v>16509940</v>
      </c>
      <c r="E39" s="45"/>
      <c r="F39" s="45"/>
      <c r="G39" s="45">
        <v>2197611</v>
      </c>
      <c r="H39" s="45"/>
      <c r="I39" s="45">
        <v>6906729</v>
      </c>
      <c r="J39" s="45"/>
      <c r="K39" s="45">
        <f>SUM(B39:J39)</f>
        <v>26421677</v>
      </c>
    </row>
    <row r="40" spans="1:11" x14ac:dyDescent="0.2">
      <c r="A40" s="29">
        <v>1990</v>
      </c>
      <c r="B40" s="45"/>
      <c r="C40" s="45"/>
      <c r="D40" s="45"/>
      <c r="E40" s="45"/>
      <c r="F40" s="45"/>
      <c r="G40" s="45"/>
      <c r="H40" s="45"/>
      <c r="I40" s="45"/>
      <c r="J40" s="45"/>
      <c r="K40" s="45"/>
    </row>
    <row r="41" spans="1:11" x14ac:dyDescent="0.2">
      <c r="A41" s="3" t="s">
        <v>112</v>
      </c>
      <c r="B41" s="45">
        <v>515332</v>
      </c>
      <c r="C41" s="45"/>
      <c r="D41" s="45">
        <v>5210002</v>
      </c>
      <c r="E41" s="45"/>
      <c r="F41" s="45"/>
      <c r="G41" s="45">
        <v>943135</v>
      </c>
      <c r="H41" s="45"/>
      <c r="I41" s="45">
        <v>3401579</v>
      </c>
      <c r="J41" s="45"/>
      <c r="K41" s="45">
        <f>SUM(B41:J41)</f>
        <v>10070048</v>
      </c>
    </row>
    <row r="42" spans="1:11" x14ac:dyDescent="0.2">
      <c r="A42" s="3" t="s">
        <v>111</v>
      </c>
      <c r="B42" s="45">
        <v>862621</v>
      </c>
      <c r="C42" s="45"/>
      <c r="D42" s="45">
        <v>7725853</v>
      </c>
      <c r="E42" s="45"/>
      <c r="F42" s="45"/>
      <c r="G42" s="45">
        <v>2019279</v>
      </c>
      <c r="H42" s="45"/>
      <c r="I42" s="45">
        <v>3012313</v>
      </c>
      <c r="J42" s="45"/>
      <c r="K42" s="45">
        <f>SUM(B42:J42)</f>
        <v>13620066</v>
      </c>
    </row>
    <row r="43" spans="1:11" x14ac:dyDescent="0.2">
      <c r="A43" s="29">
        <v>1988</v>
      </c>
      <c r="B43" s="45"/>
      <c r="C43" s="45"/>
      <c r="D43" s="45"/>
      <c r="E43" s="45"/>
      <c r="F43" s="45"/>
      <c r="G43" s="45"/>
      <c r="H43" s="45"/>
      <c r="I43" s="45"/>
      <c r="J43" s="45"/>
      <c r="K43" s="45"/>
    </row>
    <row r="44" spans="1:11" x14ac:dyDescent="0.2">
      <c r="A44" s="3" t="s">
        <v>112</v>
      </c>
      <c r="B44" s="45">
        <v>501777</v>
      </c>
      <c r="C44" s="45"/>
      <c r="D44" s="45">
        <v>6592264</v>
      </c>
      <c r="E44" s="45"/>
      <c r="F44" s="45"/>
      <c r="G44" s="45">
        <v>1258952</v>
      </c>
      <c r="H44" s="45"/>
      <c r="I44" s="45">
        <v>2891152</v>
      </c>
      <c r="J44" s="45"/>
      <c r="K44" s="45">
        <f>SUM(B44:J44)</f>
        <v>11244145</v>
      </c>
    </row>
    <row r="45" spans="1:11" x14ac:dyDescent="0.2">
      <c r="A45" s="3" t="s">
        <v>111</v>
      </c>
      <c r="B45" s="45">
        <v>719006</v>
      </c>
      <c r="C45" s="45"/>
      <c r="D45" s="45">
        <v>10260600</v>
      </c>
      <c r="E45" s="45"/>
      <c r="F45" s="45"/>
      <c r="G45" s="45">
        <v>2657069</v>
      </c>
      <c r="H45" s="45"/>
      <c r="I45" s="45">
        <v>4162207</v>
      </c>
      <c r="J45" s="45"/>
      <c r="K45" s="45">
        <f>SUM(B45:J45)</f>
        <v>17798882</v>
      </c>
    </row>
    <row r="46" spans="1:11" x14ac:dyDescent="0.2">
      <c r="A46" s="29">
        <v>1986</v>
      </c>
      <c r="B46" s="45"/>
      <c r="C46" s="45"/>
      <c r="D46" s="45"/>
      <c r="E46" s="45"/>
      <c r="F46" s="45"/>
      <c r="G46" s="45"/>
      <c r="H46" s="45"/>
      <c r="I46" s="45"/>
      <c r="J46" s="45"/>
      <c r="K46" s="45"/>
    </row>
    <row r="47" spans="1:11" x14ac:dyDescent="0.2">
      <c r="A47" s="3" t="s">
        <v>112</v>
      </c>
      <c r="B47" s="45">
        <v>620832</v>
      </c>
      <c r="C47" s="45"/>
      <c r="D47" s="45">
        <v>6656286</v>
      </c>
      <c r="E47" s="45"/>
      <c r="F47" s="45"/>
      <c r="G47" s="45">
        <v>968913</v>
      </c>
      <c r="H47" s="45"/>
      <c r="I47" s="45">
        <v>1836213</v>
      </c>
      <c r="J47" s="45"/>
      <c r="K47" s="45">
        <f>SUM(B47:J47)</f>
        <v>10082244</v>
      </c>
    </row>
    <row r="48" spans="1:11" x14ac:dyDescent="0.2">
      <c r="A48" s="3" t="s">
        <v>111</v>
      </c>
      <c r="B48" s="45">
        <v>729522</v>
      </c>
      <c r="C48" s="45"/>
      <c r="D48" s="45">
        <v>10077902</v>
      </c>
      <c r="E48" s="45"/>
      <c r="F48" s="45"/>
      <c r="G48" s="45">
        <v>2520278</v>
      </c>
      <c r="H48" s="45"/>
      <c r="I48" s="45">
        <v>4111474</v>
      </c>
      <c r="J48" s="45"/>
      <c r="K48" s="45">
        <f>SUM(B48:J48)</f>
        <v>17439176</v>
      </c>
    </row>
    <row r="49" spans="1:11" x14ac:dyDescent="0.2">
      <c r="A49" s="29">
        <v>1984</v>
      </c>
      <c r="B49" s="45"/>
      <c r="C49" s="45"/>
      <c r="D49" s="45"/>
      <c r="E49" s="45"/>
      <c r="F49" s="45"/>
      <c r="G49" s="45"/>
      <c r="H49" s="45"/>
      <c r="I49" s="45"/>
      <c r="J49" s="45"/>
      <c r="K49" s="45"/>
    </row>
    <row r="50" spans="1:11" x14ac:dyDescent="0.2">
      <c r="A50" s="3" t="s">
        <v>112</v>
      </c>
      <c r="B50" s="45">
        <v>441467</v>
      </c>
      <c r="C50" s="45"/>
      <c r="D50" s="45">
        <v>3947731</v>
      </c>
      <c r="E50" s="45"/>
      <c r="F50" s="45"/>
      <c r="G50" s="45">
        <v>1280672</v>
      </c>
      <c r="H50" s="45"/>
      <c r="I50" s="45">
        <v>1774452</v>
      </c>
      <c r="J50" s="45"/>
      <c r="K50" s="45">
        <f>SUM(B50:J50)</f>
        <v>7444322</v>
      </c>
    </row>
    <row r="51" spans="1:11" x14ac:dyDescent="0.2">
      <c r="A51" s="3" t="s">
        <v>111</v>
      </c>
      <c r="B51" s="45">
        <v>590922</v>
      </c>
      <c r="C51" s="45"/>
      <c r="D51" s="45">
        <v>6518415</v>
      </c>
      <c r="E51" s="45"/>
      <c r="F51" s="45"/>
      <c r="G51" s="45">
        <v>4060120</v>
      </c>
      <c r="H51" s="45"/>
      <c r="I51" s="45">
        <v>6190309</v>
      </c>
      <c r="J51" s="45"/>
      <c r="K51" s="45">
        <f>SUM(B51:J51)</f>
        <v>17359766</v>
      </c>
    </row>
    <row r="52" spans="1:11" x14ac:dyDescent="0.2">
      <c r="A52" s="29">
        <v>1982</v>
      </c>
      <c r="B52" s="45"/>
      <c r="C52" s="45"/>
      <c r="D52" s="45"/>
      <c r="E52" s="45"/>
      <c r="F52" s="45"/>
      <c r="G52" s="45"/>
      <c r="H52" s="45"/>
      <c r="I52" s="45"/>
      <c r="J52" s="45"/>
      <c r="K52" s="45"/>
    </row>
    <row r="53" spans="1:11" x14ac:dyDescent="0.2">
      <c r="A53" s="3" t="s">
        <v>112</v>
      </c>
      <c r="B53" s="45">
        <v>579337</v>
      </c>
      <c r="C53" s="45"/>
      <c r="D53" s="45">
        <v>2265197</v>
      </c>
      <c r="E53" s="45"/>
      <c r="F53" s="45"/>
      <c r="G53" s="45">
        <v>1052286</v>
      </c>
      <c r="H53" s="45"/>
      <c r="I53" s="45">
        <v>694321</v>
      </c>
      <c r="J53" s="45"/>
      <c r="K53" s="45">
        <f>SUM(B53:J53)</f>
        <v>4591141</v>
      </c>
    </row>
    <row r="54" spans="1:11" x14ac:dyDescent="0.2">
      <c r="A54" s="3" t="s">
        <v>111</v>
      </c>
      <c r="B54" s="45">
        <v>600221</v>
      </c>
      <c r="C54" s="45"/>
      <c r="D54" s="45">
        <v>8715761</v>
      </c>
      <c r="E54" s="45"/>
      <c r="F54" s="45"/>
      <c r="G54" s="45">
        <v>4720959</v>
      </c>
      <c r="H54" s="45"/>
      <c r="I54" s="45">
        <v>5293260</v>
      </c>
      <c r="J54" s="45"/>
      <c r="K54" s="45">
        <f>SUM(B54:J54)</f>
        <v>19330201</v>
      </c>
    </row>
    <row r="55" spans="1:11" x14ac:dyDescent="0.2">
      <c r="A55" s="29">
        <v>1980</v>
      </c>
      <c r="B55" s="43"/>
      <c r="C55" s="43"/>
      <c r="D55" s="45"/>
      <c r="E55" s="45"/>
      <c r="F55" s="45"/>
      <c r="G55" s="45"/>
      <c r="H55" s="45"/>
      <c r="I55" s="45"/>
      <c r="J55" s="45"/>
      <c r="K55" s="45"/>
    </row>
    <row r="56" spans="1:11" x14ac:dyDescent="0.2">
      <c r="A56" s="3" t="s">
        <v>112</v>
      </c>
      <c r="B56" s="45">
        <v>480464</v>
      </c>
      <c r="C56" s="45"/>
      <c r="D56" s="45">
        <v>1132912</v>
      </c>
      <c r="E56" s="45"/>
      <c r="F56" s="45"/>
      <c r="G56" s="45">
        <v>1025989</v>
      </c>
      <c r="H56" s="45"/>
      <c r="I56" s="45">
        <v>256346</v>
      </c>
      <c r="J56" s="45"/>
      <c r="K56" s="45">
        <f>SUM(B56:J56)</f>
        <v>2895711</v>
      </c>
    </row>
    <row r="57" spans="1:11" x14ac:dyDescent="0.2">
      <c r="A57" s="3" t="s">
        <v>111</v>
      </c>
      <c r="B57" s="45">
        <v>677004</v>
      </c>
      <c r="C57" s="45"/>
      <c r="D57" s="45">
        <v>5434758</v>
      </c>
      <c r="E57" s="45"/>
      <c r="F57" s="45"/>
      <c r="G57" s="45">
        <v>3498323</v>
      </c>
      <c r="H57" s="45"/>
      <c r="I57" s="45">
        <v>2203748</v>
      </c>
      <c r="J57" s="45"/>
      <c r="K57" s="45">
        <f>SUM(B57:J57)</f>
        <v>11813833</v>
      </c>
    </row>
    <row r="58" spans="1:11" x14ac:dyDescent="0.2">
      <c r="A58" s="29">
        <v>1978</v>
      </c>
      <c r="B58" s="45"/>
      <c r="C58" s="45"/>
      <c r="D58" s="45"/>
      <c r="E58" s="45"/>
      <c r="F58" s="45"/>
      <c r="G58" s="45"/>
      <c r="H58" s="45"/>
      <c r="I58" s="45"/>
      <c r="J58" s="45"/>
      <c r="K58" s="45"/>
    </row>
    <row r="59" spans="1:11" x14ac:dyDescent="0.2">
      <c r="A59" s="3" t="s">
        <v>112</v>
      </c>
      <c r="B59" s="45">
        <v>466683</v>
      </c>
      <c r="C59" s="45"/>
      <c r="D59" s="45">
        <v>229218</v>
      </c>
      <c r="E59" s="45"/>
      <c r="F59" s="45"/>
      <c r="G59" s="45">
        <v>1262298</v>
      </c>
      <c r="H59" s="45"/>
      <c r="I59" s="45">
        <v>72892</v>
      </c>
      <c r="J59" s="45"/>
      <c r="K59" s="45">
        <f>SUM(B59:J59)</f>
        <v>2031091</v>
      </c>
    </row>
    <row r="60" spans="1:11" x14ac:dyDescent="0.2">
      <c r="A60" s="3" t="s">
        <v>111</v>
      </c>
      <c r="B60" s="45">
        <v>703204</v>
      </c>
      <c r="C60" s="45"/>
      <c r="D60" s="45">
        <v>2723880</v>
      </c>
      <c r="E60" s="45"/>
      <c r="F60" s="45"/>
      <c r="G60" s="45">
        <v>3621104</v>
      </c>
      <c r="H60" s="45"/>
      <c r="I60" s="45">
        <v>1297079</v>
      </c>
      <c r="J60" s="45"/>
      <c r="K60" s="45">
        <f>SUM(B60:J60)</f>
        <v>8345267</v>
      </c>
    </row>
    <row r="61" spans="1:11" x14ac:dyDescent="0.2">
      <c r="A61" s="29">
        <v>1976</v>
      </c>
    </row>
    <row r="62" spans="1:11" ht="15" customHeight="1" x14ac:dyDescent="0.2">
      <c r="A62" s="3" t="s">
        <v>112</v>
      </c>
      <c r="B62" s="45">
        <v>468795</v>
      </c>
      <c r="C62" s="45"/>
      <c r="D62" s="45">
        <v>4359</v>
      </c>
      <c r="E62" s="45"/>
      <c r="F62" s="45"/>
      <c r="G62" s="45">
        <v>1465629</v>
      </c>
      <c r="H62" s="45"/>
      <c r="I62" s="45">
        <v>500</v>
      </c>
      <c r="J62" s="45"/>
      <c r="K62" s="45">
        <f>SUM(B62:J62)</f>
        <v>1939283</v>
      </c>
    </row>
    <row r="63" spans="1:11" ht="15" customHeight="1" x14ac:dyDescent="0.2">
      <c r="A63" s="48" t="s">
        <v>111</v>
      </c>
      <c r="B63" s="168">
        <v>930034</v>
      </c>
      <c r="C63" s="168"/>
      <c r="D63" s="168">
        <v>113976</v>
      </c>
      <c r="E63" s="168"/>
      <c r="F63" s="168"/>
      <c r="G63" s="168">
        <v>3658310</v>
      </c>
      <c r="H63" s="168"/>
      <c r="I63" s="168">
        <v>329583</v>
      </c>
      <c r="J63" s="168"/>
      <c r="K63" s="168">
        <f>SUM(B63:J63)</f>
        <v>5031903</v>
      </c>
    </row>
    <row r="64" spans="1:11" ht="15.75" customHeight="1" x14ac:dyDescent="0.2"/>
    <row r="65" spans="1:11" ht="269.25" customHeight="1" x14ac:dyDescent="0.2">
      <c r="A65" s="320" t="s">
        <v>471</v>
      </c>
      <c r="B65" s="324"/>
      <c r="C65" s="324"/>
      <c r="D65" s="324"/>
      <c r="E65" s="324"/>
      <c r="F65" s="324"/>
      <c r="G65" s="324"/>
      <c r="H65" s="324"/>
      <c r="I65" s="324"/>
      <c r="J65" s="324"/>
      <c r="K65" s="324"/>
    </row>
    <row r="67" spans="1:11" ht="12.75" customHeight="1" x14ac:dyDescent="0.2">
      <c r="A67" s="275" t="s">
        <v>473</v>
      </c>
      <c r="B67" s="273"/>
      <c r="C67" s="273"/>
      <c r="D67" s="273"/>
      <c r="E67" s="273"/>
      <c r="F67" s="273"/>
      <c r="G67" s="273"/>
      <c r="H67" s="273"/>
      <c r="I67" s="273"/>
      <c r="J67" s="273"/>
    </row>
  </sheetData>
  <mergeCells count="5">
    <mergeCell ref="D4:E4"/>
    <mergeCell ref="I4:J4"/>
    <mergeCell ref="B3:E3"/>
    <mergeCell ref="G3:J3"/>
    <mergeCell ref="A65:K65"/>
  </mergeCells>
  <phoneticPr fontId="0" type="noConversion"/>
  <pageMargins left="0.7" right="0.7" top="0.75" bottom="0.75" header="0.3" footer="0.3"/>
  <pageSetup scale="65" orientation="landscape" r:id="rId1"/>
  <headerFooter>
    <oddHeader>&amp;C&amp;"Arial,Bold Italic"&amp;14Vital Statistics on Congress
&amp;12www.brookings.edu/vitalstats</oddHeader>
    <oddFooter>&amp;COrnstein, Mann, Malbin, and Rugg
Last updated March 14, 2013&amp;R&amp;G</oddFooter>
  </headerFooter>
  <rowBreaks count="1" manualBreakCount="1">
    <brk id="54" max="11" man="1"/>
  </rowBreaks>
  <legacyDrawingHF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D22"/>
  <sheetViews>
    <sheetView view="pageLayout" zoomScale="85" zoomScaleNormal="100" zoomScaleSheetLayoutView="85" zoomScalePageLayoutView="85" workbookViewId="0">
      <selection activeCell="C4" sqref="C4"/>
    </sheetView>
  </sheetViews>
  <sheetFormatPr defaultRowHeight="12.75" x14ac:dyDescent="0.2"/>
  <cols>
    <col min="1" max="1" width="18.28515625" style="172" customWidth="1"/>
    <col min="2" max="2" width="8.7109375" style="172" customWidth="1"/>
    <col min="3" max="3" width="6.85546875" style="172" customWidth="1"/>
    <col min="4" max="4" width="6" style="172" customWidth="1"/>
    <col min="5" max="5" width="6.140625" style="172" customWidth="1"/>
    <col min="6" max="6" width="5.5703125" style="172" customWidth="1"/>
    <col min="7" max="7" width="2.140625" style="172" customWidth="1"/>
    <col min="8" max="9" width="6.42578125" style="172" customWidth="1"/>
    <col min="10" max="10" width="5.85546875" style="172" customWidth="1"/>
    <col min="11" max="11" width="2" style="172" customWidth="1"/>
    <col min="12" max="12" width="6" style="172" customWidth="1"/>
    <col min="13" max="13" width="6.42578125" style="172" customWidth="1"/>
    <col min="14" max="14" width="5.85546875" style="172" customWidth="1"/>
    <col min="15" max="15" width="2.140625" style="172" customWidth="1"/>
    <col min="16" max="16" width="6.5703125" style="172" customWidth="1"/>
    <col min="17" max="17" width="5.5703125" style="172" customWidth="1"/>
    <col min="18" max="18" width="5.85546875" style="172" customWidth="1"/>
    <col min="19" max="19" width="2.140625" style="172" customWidth="1"/>
    <col min="20" max="20" width="5.5703125" style="172" customWidth="1"/>
    <col min="21" max="21" width="6" style="172" customWidth="1"/>
    <col min="22" max="22" width="5.5703125" style="172" customWidth="1"/>
    <col min="23" max="23" width="2.140625" style="172" customWidth="1"/>
    <col min="24" max="24" width="5.42578125" style="172" customWidth="1"/>
    <col min="25" max="25" width="5.140625" style="172" customWidth="1"/>
    <col min="26" max="26" width="5.7109375" style="172" customWidth="1"/>
    <col min="27" max="27" width="2.140625" style="172" customWidth="1"/>
    <col min="28" max="28" width="6" style="172" customWidth="1"/>
    <col min="29" max="29" width="5.140625" style="172" customWidth="1"/>
    <col min="30" max="30" width="5.85546875" style="172" customWidth="1"/>
    <col min="31" max="33" width="12.7109375" style="172" customWidth="1"/>
    <col min="34" max="35" width="12.42578125" style="172" customWidth="1"/>
    <col min="36" max="16384" width="9.140625" style="172"/>
  </cols>
  <sheetData>
    <row r="1" spans="1:30" x14ac:dyDescent="0.2">
      <c r="A1" s="172" t="s">
        <v>92</v>
      </c>
      <c r="B1" s="172" t="s">
        <v>161</v>
      </c>
      <c r="C1" s="173"/>
      <c r="D1" s="173"/>
      <c r="K1" s="174"/>
    </row>
    <row r="2" spans="1:30" ht="9" customHeight="1" x14ac:dyDescent="0.2"/>
    <row r="3" spans="1:30" ht="13.5" thickBot="1" x14ac:dyDescent="0.25"/>
    <row r="4" spans="1:30" s="188" customFormat="1" x14ac:dyDescent="0.2">
      <c r="A4" s="185"/>
      <c r="B4" s="186">
        <v>2012</v>
      </c>
      <c r="C4" s="186">
        <v>2010</v>
      </c>
      <c r="D4" s="186">
        <v>2008</v>
      </c>
      <c r="E4" s="186">
        <v>2006</v>
      </c>
      <c r="F4" s="186">
        <v>2004</v>
      </c>
      <c r="G4" s="186"/>
      <c r="H4" s="186"/>
      <c r="I4" s="186">
        <v>2002</v>
      </c>
      <c r="J4" s="186"/>
      <c r="K4" s="186"/>
      <c r="L4" s="186"/>
      <c r="M4" s="186">
        <v>2000</v>
      </c>
      <c r="N4" s="186"/>
      <c r="O4" s="186"/>
      <c r="P4" s="186"/>
      <c r="Q4" s="186">
        <v>1998</v>
      </c>
      <c r="R4" s="186"/>
      <c r="S4" s="186"/>
      <c r="T4" s="186"/>
      <c r="U4" s="186">
        <v>1996</v>
      </c>
      <c r="V4" s="186"/>
      <c r="W4" s="186"/>
      <c r="X4" s="186"/>
      <c r="Y4" s="186">
        <v>1994</v>
      </c>
      <c r="Z4" s="186"/>
      <c r="AA4" s="186"/>
      <c r="AB4" s="186"/>
      <c r="AC4" s="186">
        <v>1992</v>
      </c>
      <c r="AD4" s="187"/>
    </row>
    <row r="5" spans="1:30" s="173" customFormat="1" x14ac:dyDescent="0.2">
      <c r="A5" s="189"/>
      <c r="B5" s="190" t="s">
        <v>103</v>
      </c>
      <c r="C5" s="190" t="s">
        <v>103</v>
      </c>
      <c r="D5" s="190" t="s">
        <v>103</v>
      </c>
      <c r="E5" s="190" t="s">
        <v>103</v>
      </c>
      <c r="F5" s="190" t="s">
        <v>103</v>
      </c>
      <c r="G5" s="191"/>
      <c r="H5" s="190" t="s">
        <v>103</v>
      </c>
      <c r="I5" s="190" t="s">
        <v>104</v>
      </c>
      <c r="J5" s="190" t="s">
        <v>47</v>
      </c>
      <c r="K5" s="191"/>
      <c r="L5" s="190" t="s">
        <v>103</v>
      </c>
      <c r="M5" s="190" t="s">
        <v>104</v>
      </c>
      <c r="N5" s="190" t="s">
        <v>47</v>
      </c>
      <c r="O5" s="191"/>
      <c r="P5" s="190" t="s">
        <v>103</v>
      </c>
      <c r="Q5" s="190" t="s">
        <v>104</v>
      </c>
      <c r="R5" s="190" t="s">
        <v>47</v>
      </c>
      <c r="S5" s="191"/>
      <c r="T5" s="190" t="s">
        <v>103</v>
      </c>
      <c r="U5" s="190" t="s">
        <v>104</v>
      </c>
      <c r="V5" s="190" t="s">
        <v>47</v>
      </c>
      <c r="W5" s="191"/>
      <c r="X5" s="190" t="s">
        <v>103</v>
      </c>
      <c r="Y5" s="190" t="s">
        <v>104</v>
      </c>
      <c r="Z5" s="190" t="s">
        <v>47</v>
      </c>
      <c r="AA5" s="191"/>
      <c r="AB5" s="190" t="s">
        <v>103</v>
      </c>
      <c r="AC5" s="190" t="s">
        <v>104</v>
      </c>
      <c r="AD5" s="190" t="s">
        <v>47</v>
      </c>
    </row>
    <row r="6" spans="1:30" x14ac:dyDescent="0.2">
      <c r="A6" s="172" t="s">
        <v>71</v>
      </c>
      <c r="B6" s="173"/>
      <c r="C6" s="173"/>
      <c r="D6" s="173"/>
      <c r="E6" s="173"/>
    </row>
    <row r="7" spans="1:30" x14ac:dyDescent="0.2">
      <c r="A7" s="172" t="s">
        <v>156</v>
      </c>
      <c r="B7" s="129">
        <v>301.39999999999998</v>
      </c>
      <c r="C7" s="129">
        <v>224.8</v>
      </c>
      <c r="D7" s="129">
        <v>260.10000000000002</v>
      </c>
      <c r="E7" s="177">
        <v>130.80000000000001</v>
      </c>
      <c r="F7" s="178">
        <v>394.41</v>
      </c>
      <c r="G7" s="178"/>
      <c r="H7" s="178">
        <v>67.5</v>
      </c>
      <c r="I7" s="178">
        <v>97.01</v>
      </c>
      <c r="J7" s="178">
        <f>SUM(H7:I7)</f>
        <v>164.51</v>
      </c>
      <c r="K7" s="178"/>
      <c r="L7" s="178">
        <v>124</v>
      </c>
      <c r="M7" s="129">
        <v>135.33000000000001</v>
      </c>
      <c r="N7" s="129">
        <f>SUM(L7:M7)</f>
        <v>259.33000000000004</v>
      </c>
      <c r="O7" s="178"/>
      <c r="P7" s="129">
        <v>64.78</v>
      </c>
      <c r="Q7" s="179">
        <v>57.41</v>
      </c>
      <c r="R7" s="179">
        <f>SUM(P7:Q7)</f>
        <v>122.19</v>
      </c>
      <c r="S7" s="178"/>
      <c r="T7" s="179">
        <v>108.37</v>
      </c>
      <c r="U7" s="179">
        <v>100.48</v>
      </c>
      <c r="V7" s="179">
        <f>SUM(T7:U7)</f>
        <v>208.85000000000002</v>
      </c>
      <c r="W7" s="178"/>
      <c r="X7" s="179">
        <v>41.84</v>
      </c>
      <c r="Y7" s="179">
        <v>45.1</v>
      </c>
      <c r="Z7" s="179">
        <f>SUM(X7:Y7)</f>
        <v>86.94</v>
      </c>
      <c r="AA7" s="178"/>
      <c r="AB7" s="179">
        <v>65.8</v>
      </c>
      <c r="AC7" s="179">
        <v>28.39</v>
      </c>
      <c r="AD7" s="129">
        <f>SUM(AB7:AC7)</f>
        <v>94.19</v>
      </c>
    </row>
    <row r="8" spans="1:30" x14ac:dyDescent="0.2">
      <c r="A8" s="172" t="s">
        <v>157</v>
      </c>
      <c r="B8" s="129">
        <v>145.9</v>
      </c>
      <c r="C8" s="129">
        <v>129.5</v>
      </c>
      <c r="D8" s="129">
        <v>162.80000000000001</v>
      </c>
      <c r="E8" s="177">
        <v>121.4</v>
      </c>
      <c r="F8" s="178">
        <v>88.66</v>
      </c>
      <c r="G8" s="178"/>
      <c r="H8" s="178">
        <v>48.39</v>
      </c>
      <c r="I8" s="178">
        <v>96.89</v>
      </c>
      <c r="J8" s="178">
        <f>SUM(H8:I8)</f>
        <v>145.28</v>
      </c>
      <c r="K8" s="178"/>
      <c r="L8" s="178">
        <v>40.49</v>
      </c>
      <c r="M8" s="129">
        <v>63.3</v>
      </c>
      <c r="N8" s="129">
        <f>SUM(L8:M8)</f>
        <v>103.78999999999999</v>
      </c>
      <c r="O8" s="178"/>
      <c r="P8" s="129">
        <v>35.65</v>
      </c>
      <c r="Q8" s="179">
        <v>25.86</v>
      </c>
      <c r="R8" s="179">
        <f>SUM(P8:Q8)</f>
        <v>61.51</v>
      </c>
      <c r="S8" s="178"/>
      <c r="T8" s="179">
        <v>30.8</v>
      </c>
      <c r="U8" s="179">
        <v>14.06</v>
      </c>
      <c r="V8" s="179">
        <f>SUM(T8:U8)</f>
        <v>44.86</v>
      </c>
      <c r="W8" s="178"/>
      <c r="X8" s="179">
        <v>26.43</v>
      </c>
      <c r="Y8" s="179">
        <v>0.42</v>
      </c>
      <c r="Z8" s="179">
        <f>SUM(X8:Y8)</f>
        <v>26.85</v>
      </c>
      <c r="AA8" s="178"/>
      <c r="AB8" s="179">
        <v>25.45</v>
      </c>
      <c r="AC8" s="179">
        <v>0.51</v>
      </c>
      <c r="AD8" s="129">
        <f>SUM(AB8:AC8)</f>
        <v>25.96</v>
      </c>
    </row>
    <row r="9" spans="1:30" x14ac:dyDescent="0.2">
      <c r="A9" s="172" t="s">
        <v>158</v>
      </c>
      <c r="B9" s="129">
        <v>183.8</v>
      </c>
      <c r="C9" s="129">
        <v>163.9</v>
      </c>
      <c r="D9" s="129">
        <v>176.2</v>
      </c>
      <c r="E9" s="177">
        <v>139.9</v>
      </c>
      <c r="F9" s="178">
        <v>93.17</v>
      </c>
      <c r="G9" s="178"/>
      <c r="H9" s="178">
        <v>46.44</v>
      </c>
      <c r="I9" s="178">
        <v>56.76</v>
      </c>
      <c r="J9" s="178">
        <f>SUM(H9:I9)</f>
        <v>103.19999999999999</v>
      </c>
      <c r="K9" s="178"/>
      <c r="L9" s="178">
        <v>48.4</v>
      </c>
      <c r="M9" s="129">
        <v>58</v>
      </c>
      <c r="N9" s="129">
        <f>SUM(L9:M9)</f>
        <v>106.4</v>
      </c>
      <c r="O9" s="178"/>
      <c r="P9" s="129">
        <v>25.18</v>
      </c>
      <c r="Q9" s="179">
        <v>16.62</v>
      </c>
      <c r="R9" s="179">
        <f>SUM(P9:Q9)</f>
        <v>41.8</v>
      </c>
      <c r="S9" s="178"/>
      <c r="T9" s="179">
        <v>26.62</v>
      </c>
      <c r="U9" s="179">
        <v>11.82</v>
      </c>
      <c r="V9" s="179">
        <f>SUM(T9:U9)</f>
        <v>38.44</v>
      </c>
      <c r="W9" s="178"/>
      <c r="X9" s="179">
        <v>19.420000000000002</v>
      </c>
      <c r="Y9" s="179">
        <v>5.14</v>
      </c>
      <c r="Z9" s="179">
        <f>SUM(X9:Y9)</f>
        <v>24.560000000000002</v>
      </c>
      <c r="AA9" s="178"/>
      <c r="AB9" s="179">
        <v>12.81</v>
      </c>
      <c r="AC9" s="179">
        <v>4.0199999999999996</v>
      </c>
      <c r="AD9" s="129">
        <f>SUM(AB9:AC9)</f>
        <v>16.829999999999998</v>
      </c>
    </row>
    <row r="10" spans="1:30" x14ac:dyDescent="0.2">
      <c r="A10" s="172" t="s">
        <v>159</v>
      </c>
      <c r="B10" s="129">
        <f>SUM(B7:B9)</f>
        <v>631.09999999999991</v>
      </c>
      <c r="C10" s="129">
        <v>518.29999999999995</v>
      </c>
      <c r="D10" s="129">
        <f>SUM(D7:D9)</f>
        <v>599.1</v>
      </c>
      <c r="E10" s="177">
        <v>392.1</v>
      </c>
      <c r="F10" s="178">
        <f>SUM(F7:F9)</f>
        <v>576.24</v>
      </c>
      <c r="G10" s="178"/>
      <c r="H10" s="178">
        <f>SUM(H7:H8:H9)</f>
        <v>162.32999999999998</v>
      </c>
      <c r="I10" s="178">
        <f>SUM(I7:I8:I9)</f>
        <v>250.66</v>
      </c>
      <c r="J10" s="178">
        <f>SUM(J7:J9)</f>
        <v>412.98999999999995</v>
      </c>
      <c r="K10" s="178"/>
      <c r="L10" s="178">
        <f>SUM(L7:L9)</f>
        <v>212.89000000000001</v>
      </c>
      <c r="M10" s="129">
        <f>SUM(M7:M9)</f>
        <v>256.63</v>
      </c>
      <c r="N10" s="129">
        <f>SUM(N7:N9)</f>
        <v>469.52</v>
      </c>
      <c r="O10" s="178"/>
      <c r="P10" s="129">
        <f>SUM(P7:P9)</f>
        <v>125.61000000000001</v>
      </c>
      <c r="Q10" s="179">
        <f>SUM(Q7:Q9)</f>
        <v>99.89</v>
      </c>
      <c r="R10" s="179">
        <f>SUM(R7:R9)</f>
        <v>225.5</v>
      </c>
      <c r="S10" s="178"/>
      <c r="T10" s="179">
        <f>SUM(T7:T9)</f>
        <v>165.79000000000002</v>
      </c>
      <c r="U10" s="179">
        <f>SUM(U7:U9)</f>
        <v>126.36000000000001</v>
      </c>
      <c r="V10" s="179">
        <f>SUM(V7:V9)</f>
        <v>292.15000000000003</v>
      </c>
      <c r="W10" s="178"/>
      <c r="X10" s="179">
        <f>SUM(X7:X9)</f>
        <v>87.690000000000012</v>
      </c>
      <c r="Y10" s="179">
        <f>SUM(Y7:Y9)</f>
        <v>50.660000000000004</v>
      </c>
      <c r="Z10" s="179">
        <f>SUM(Z7:Z9)</f>
        <v>138.35</v>
      </c>
      <c r="AA10" s="178"/>
      <c r="AB10" s="179">
        <f>SUM(AB7:AB9)</f>
        <v>104.06</v>
      </c>
      <c r="AC10" s="179">
        <f>SUM(AC7:AC9)</f>
        <v>32.92</v>
      </c>
      <c r="AD10" s="129">
        <f>SUM(AD7:AD9)</f>
        <v>136.98000000000002</v>
      </c>
    </row>
    <row r="11" spans="1:30" x14ac:dyDescent="0.2">
      <c r="B11" s="129"/>
      <c r="C11" s="129"/>
      <c r="D11" s="129"/>
      <c r="E11" s="177"/>
      <c r="F11" s="178"/>
      <c r="G11" s="178"/>
      <c r="H11" s="178"/>
      <c r="I11" s="178"/>
      <c r="J11" s="178"/>
      <c r="K11" s="178"/>
      <c r="L11" s="178"/>
      <c r="M11" s="129"/>
      <c r="N11" s="129"/>
      <c r="O11" s="178"/>
      <c r="P11" s="129"/>
      <c r="Q11" s="179"/>
      <c r="R11" s="179"/>
      <c r="S11" s="178"/>
      <c r="T11" s="179"/>
      <c r="U11" s="179"/>
      <c r="V11" s="179"/>
      <c r="W11" s="178"/>
      <c r="X11" s="179"/>
      <c r="Y11" s="179"/>
      <c r="Z11" s="179"/>
      <c r="AA11" s="178"/>
      <c r="AB11" s="129"/>
      <c r="AC11" s="179"/>
      <c r="AD11" s="129"/>
    </row>
    <row r="12" spans="1:30" x14ac:dyDescent="0.2">
      <c r="A12" s="172" t="s">
        <v>72</v>
      </c>
      <c r="B12" s="180"/>
      <c r="C12" s="180"/>
      <c r="D12" s="180"/>
      <c r="E12" s="181"/>
      <c r="F12" s="178"/>
      <c r="G12" s="178"/>
      <c r="H12" s="178"/>
      <c r="I12" s="178"/>
      <c r="J12" s="178"/>
      <c r="K12" s="178"/>
      <c r="L12" s="178"/>
      <c r="M12" s="129"/>
      <c r="N12" s="129"/>
      <c r="O12" s="178"/>
      <c r="P12" s="129"/>
      <c r="Q12" s="179"/>
      <c r="R12" s="179"/>
      <c r="S12" s="178"/>
      <c r="T12" s="179"/>
      <c r="U12" s="179"/>
      <c r="V12" s="179"/>
      <c r="W12" s="178"/>
      <c r="X12" s="179"/>
      <c r="Y12" s="179"/>
      <c r="Z12" s="179"/>
      <c r="AA12" s="178"/>
      <c r="AB12" s="179"/>
      <c r="AC12" s="179"/>
      <c r="AD12" s="129"/>
    </row>
    <row r="13" spans="1:30" x14ac:dyDescent="0.2">
      <c r="A13" s="172" t="s">
        <v>156</v>
      </c>
      <c r="B13" s="129">
        <v>425</v>
      </c>
      <c r="C13" s="129">
        <v>196.4</v>
      </c>
      <c r="D13" s="129">
        <v>427.6</v>
      </c>
      <c r="E13" s="177">
        <v>243</v>
      </c>
      <c r="F13" s="178">
        <v>392.41</v>
      </c>
      <c r="G13" s="178"/>
      <c r="H13" s="178">
        <v>170.1</v>
      </c>
      <c r="I13" s="178">
        <v>118.73</v>
      </c>
      <c r="J13" s="178">
        <f>SUM(H13:I13)</f>
        <v>288.83</v>
      </c>
      <c r="K13" s="178"/>
      <c r="L13" s="178">
        <v>212.8</v>
      </c>
      <c r="M13" s="129">
        <v>163.52000000000001</v>
      </c>
      <c r="N13" s="129">
        <f>SUM(L13:M13)</f>
        <v>376.32000000000005</v>
      </c>
      <c r="O13" s="178"/>
      <c r="P13" s="129">
        <v>104.05</v>
      </c>
      <c r="Q13" s="179">
        <v>74.33</v>
      </c>
      <c r="R13" s="179">
        <f>SUM(P13:Q13)</f>
        <v>178.38</v>
      </c>
      <c r="S13" s="178"/>
      <c r="T13" s="179">
        <v>193.03</v>
      </c>
      <c r="U13" s="179">
        <v>114.4</v>
      </c>
      <c r="V13" s="179">
        <f>SUM(T13:U13)</f>
        <v>307.43</v>
      </c>
      <c r="W13" s="178"/>
      <c r="X13" s="179">
        <v>87.39</v>
      </c>
      <c r="Y13" s="179">
        <v>42.41</v>
      </c>
      <c r="Z13" s="179">
        <f>SUM(X13:Y13)</f>
        <v>129.80000000000001</v>
      </c>
      <c r="AA13" s="178"/>
      <c r="AB13" s="179">
        <v>85.45</v>
      </c>
      <c r="AC13" s="179">
        <v>33.6</v>
      </c>
      <c r="AD13" s="129">
        <f>SUM(AB13:AC13)</f>
        <v>119.05000000000001</v>
      </c>
    </row>
    <row r="14" spans="1:30" ht="27.75" customHeight="1" x14ac:dyDescent="0.2">
      <c r="A14" s="172" t="s">
        <v>157</v>
      </c>
      <c r="B14" s="129">
        <v>117</v>
      </c>
      <c r="C14" s="129">
        <v>114.6</v>
      </c>
      <c r="D14" s="129">
        <v>94.4</v>
      </c>
      <c r="E14" s="177">
        <v>88.8</v>
      </c>
      <c r="F14" s="178">
        <v>78.98</v>
      </c>
      <c r="G14" s="178"/>
      <c r="H14" s="178">
        <v>59.16</v>
      </c>
      <c r="I14" s="178">
        <v>66.92</v>
      </c>
      <c r="J14" s="178">
        <f>SUM(H14:I14)</f>
        <v>126.08</v>
      </c>
      <c r="K14" s="178"/>
      <c r="L14" s="178">
        <v>51.48</v>
      </c>
      <c r="M14" s="129">
        <v>44.63</v>
      </c>
      <c r="N14" s="129">
        <f>SUM(L14:M14)</f>
        <v>96.11</v>
      </c>
      <c r="O14" s="178"/>
      <c r="P14" s="129">
        <v>53.42</v>
      </c>
      <c r="Q14" s="179">
        <v>37.28</v>
      </c>
      <c r="R14" s="179">
        <f>SUM(P14:Q14)</f>
        <v>90.7</v>
      </c>
      <c r="S14" s="178"/>
      <c r="T14" s="179">
        <v>64.540000000000006</v>
      </c>
      <c r="U14" s="179">
        <v>29.36</v>
      </c>
      <c r="V14" s="179">
        <f>SUM(T14:U14)</f>
        <v>93.9</v>
      </c>
      <c r="W14" s="178"/>
      <c r="X14" s="179">
        <v>65.33</v>
      </c>
      <c r="Y14" s="179">
        <v>6.53</v>
      </c>
      <c r="Z14" s="179">
        <f>SUM(X14:Y14)</f>
        <v>71.86</v>
      </c>
      <c r="AA14" s="178"/>
      <c r="AB14" s="179">
        <v>73.81</v>
      </c>
      <c r="AC14" s="179">
        <v>7.66</v>
      </c>
      <c r="AD14" s="129">
        <f>SUM(AB14:AC14)</f>
        <v>81.47</v>
      </c>
    </row>
    <row r="15" spans="1:30" x14ac:dyDescent="0.2">
      <c r="A15" s="175" t="s">
        <v>160</v>
      </c>
      <c r="B15" s="178">
        <v>155.69999999999999</v>
      </c>
      <c r="C15" s="178">
        <v>133.80000000000001</v>
      </c>
      <c r="D15" s="178">
        <v>118.3</v>
      </c>
      <c r="E15" s="182">
        <v>179.5</v>
      </c>
      <c r="F15" s="178">
        <v>185.72</v>
      </c>
      <c r="G15" s="178"/>
      <c r="H15" s="178">
        <v>123.62</v>
      </c>
      <c r="I15" s="178">
        <v>73.27</v>
      </c>
      <c r="J15" s="178">
        <f>SUM(H15:I15)</f>
        <v>196.89</v>
      </c>
      <c r="K15" s="178"/>
      <c r="L15" s="178">
        <v>97.31</v>
      </c>
      <c r="M15" s="178">
        <v>52.93</v>
      </c>
      <c r="N15" s="178">
        <f>SUM(L15:M15)</f>
        <v>150.24</v>
      </c>
      <c r="O15" s="178"/>
      <c r="P15" s="178">
        <v>72.709999999999994</v>
      </c>
      <c r="Q15" s="183">
        <v>24.09</v>
      </c>
      <c r="R15" s="183">
        <f>SUM(P15:Q15)</f>
        <v>96.8</v>
      </c>
      <c r="S15" s="178"/>
      <c r="T15" s="183">
        <v>74.22</v>
      </c>
      <c r="U15" s="183">
        <v>28.75</v>
      </c>
      <c r="V15" s="183">
        <f>SUM(T15:U15)</f>
        <v>102.97</v>
      </c>
      <c r="W15" s="178"/>
      <c r="X15" s="183">
        <v>26.7</v>
      </c>
      <c r="Y15" s="183">
        <v>4.75</v>
      </c>
      <c r="Z15" s="183">
        <f>SUM(X15:Y15)</f>
        <v>31.45</v>
      </c>
      <c r="AA15" s="178"/>
      <c r="AB15" s="183">
        <v>35.270000000000003</v>
      </c>
      <c r="AC15" s="183">
        <v>6.21</v>
      </c>
      <c r="AD15" s="129">
        <f>SUM(AB15:AC15)</f>
        <v>41.480000000000004</v>
      </c>
    </row>
    <row r="16" spans="1:30" x14ac:dyDescent="0.2">
      <c r="A16" s="176" t="s">
        <v>159</v>
      </c>
      <c r="B16" s="131">
        <f>SUM(B13:B15)</f>
        <v>697.7</v>
      </c>
      <c r="C16" s="131">
        <v>444.7</v>
      </c>
      <c r="D16" s="131">
        <f>SUM(D13:D15)</f>
        <v>640.29999999999995</v>
      </c>
      <c r="E16" s="131">
        <v>511.3</v>
      </c>
      <c r="F16" s="131">
        <f>SUM(F13:F15)</f>
        <v>657.11</v>
      </c>
      <c r="G16" s="131"/>
      <c r="H16" s="131">
        <f>SUM(H13:H15)</f>
        <v>352.88</v>
      </c>
      <c r="I16" s="131">
        <f>SUM(I13:I15)</f>
        <v>258.92</v>
      </c>
      <c r="J16" s="131">
        <f>SUM(H16:I16)</f>
        <v>611.79999999999995</v>
      </c>
      <c r="K16" s="131"/>
      <c r="L16" s="131">
        <f>SUM(L13:L15)</f>
        <v>361.59000000000003</v>
      </c>
      <c r="M16" s="131">
        <f>SUM(M13:M15)</f>
        <v>261.08</v>
      </c>
      <c r="N16" s="131">
        <f>SUM(L16:M16)</f>
        <v>622.67000000000007</v>
      </c>
      <c r="O16" s="131"/>
      <c r="P16" s="131">
        <f>SUM(P13:P15)</f>
        <v>230.18</v>
      </c>
      <c r="Q16" s="184">
        <f>SUM(Q13:Q15)</f>
        <v>135.69999999999999</v>
      </c>
      <c r="R16" s="184">
        <f>SUM(P16:Q16)</f>
        <v>365.88</v>
      </c>
      <c r="S16" s="131"/>
      <c r="T16" s="184">
        <f>SUM(T13:T15)</f>
        <v>331.78999999999996</v>
      </c>
      <c r="U16" s="184">
        <f>SUM(U13:U15)</f>
        <v>172.51</v>
      </c>
      <c r="V16" s="184">
        <f>SUM(T16:U16)</f>
        <v>504.29999999999995</v>
      </c>
      <c r="W16" s="131"/>
      <c r="X16" s="184">
        <f>SUM(X13:X15)</f>
        <v>179.42</v>
      </c>
      <c r="Y16" s="184">
        <f>SUM(Y13:Y15)</f>
        <v>53.69</v>
      </c>
      <c r="Z16" s="184">
        <f>SUM(X16:Y16)</f>
        <v>233.10999999999999</v>
      </c>
      <c r="AA16" s="131"/>
      <c r="AB16" s="184">
        <f>SUM(AB13:AB15)</f>
        <v>194.53</v>
      </c>
      <c r="AC16" s="184">
        <f>SUM(AC13:AC15)</f>
        <v>47.470000000000006</v>
      </c>
      <c r="AD16" s="131">
        <f>SUM(AB16:AC16)</f>
        <v>242</v>
      </c>
    </row>
    <row r="17" spans="1:30" x14ac:dyDescent="0.2">
      <c r="A17" s="175"/>
      <c r="B17" s="175"/>
      <c r="C17" s="178"/>
      <c r="D17" s="178"/>
      <c r="E17" s="178"/>
      <c r="F17" s="178"/>
      <c r="G17" s="178"/>
      <c r="H17" s="178"/>
      <c r="I17" s="178"/>
      <c r="J17" s="178"/>
      <c r="K17" s="178"/>
      <c r="L17" s="178"/>
      <c r="M17" s="178"/>
      <c r="N17" s="178"/>
      <c r="O17" s="178"/>
      <c r="P17" s="178"/>
      <c r="Q17" s="183"/>
      <c r="R17" s="183"/>
      <c r="S17" s="178"/>
      <c r="T17" s="183"/>
      <c r="U17" s="183"/>
      <c r="V17" s="183"/>
      <c r="W17" s="178"/>
      <c r="X17" s="183"/>
      <c r="Y17" s="183"/>
      <c r="Z17" s="183"/>
      <c r="AA17" s="178"/>
      <c r="AB17" s="183"/>
      <c r="AC17" s="183"/>
      <c r="AD17" s="178"/>
    </row>
    <row r="18" spans="1:30" ht="24.75" customHeight="1" x14ac:dyDescent="0.2">
      <c r="A18" s="353" t="s">
        <v>469</v>
      </c>
      <c r="B18" s="353"/>
      <c r="C18" s="353"/>
      <c r="D18" s="353"/>
      <c r="E18" s="353"/>
      <c r="F18" s="353"/>
      <c r="G18" s="353"/>
      <c r="H18" s="353"/>
      <c r="I18" s="353"/>
      <c r="J18" s="353"/>
      <c r="K18" s="353"/>
      <c r="L18" s="353"/>
      <c r="M18" s="353"/>
      <c r="N18" s="353"/>
      <c r="O18" s="353"/>
      <c r="P18" s="353"/>
      <c r="Q18" s="353"/>
      <c r="R18" s="353"/>
      <c r="S18" s="303"/>
      <c r="T18" s="303"/>
      <c r="U18" s="303"/>
      <c r="V18" s="303"/>
      <c r="W18" s="303"/>
      <c r="X18" s="303"/>
      <c r="Y18" s="303"/>
      <c r="Z18" s="303"/>
      <c r="AA18" s="178"/>
      <c r="AB18" s="183"/>
      <c r="AC18" s="183"/>
      <c r="AD18" s="178"/>
    </row>
    <row r="19" spans="1:30" x14ac:dyDescent="0.2">
      <c r="A19" s="303"/>
      <c r="B19" s="303"/>
      <c r="C19" s="303"/>
      <c r="D19" s="303"/>
      <c r="E19" s="303"/>
      <c r="F19" s="303"/>
      <c r="G19" s="303"/>
      <c r="H19" s="303"/>
      <c r="I19" s="303"/>
      <c r="J19" s="303"/>
      <c r="K19" s="303"/>
      <c r="L19" s="303"/>
      <c r="M19" s="303"/>
      <c r="N19" s="303"/>
      <c r="O19" s="303"/>
      <c r="P19" s="303"/>
      <c r="Q19" s="303"/>
      <c r="R19" s="303"/>
      <c r="S19" s="303"/>
      <c r="T19" s="303"/>
      <c r="U19" s="303"/>
      <c r="V19" s="303"/>
      <c r="W19" s="303"/>
      <c r="X19" s="303"/>
      <c r="Y19" s="303"/>
      <c r="Z19" s="303"/>
      <c r="AA19" s="178"/>
      <c r="AB19" s="183"/>
      <c r="AC19" s="183"/>
      <c r="AD19" s="178"/>
    </row>
    <row r="20" spans="1:30" ht="20.25" customHeight="1" x14ac:dyDescent="0.2">
      <c r="A20" s="275" t="s">
        <v>473</v>
      </c>
      <c r="C20" s="178"/>
      <c r="D20" s="178"/>
      <c r="E20" s="178"/>
      <c r="F20" s="178"/>
      <c r="G20" s="178"/>
      <c r="H20" s="178"/>
      <c r="I20" s="178"/>
      <c r="J20" s="178"/>
      <c r="K20" s="178"/>
      <c r="L20" s="178"/>
      <c r="M20" s="178"/>
      <c r="N20" s="178"/>
      <c r="O20" s="178"/>
      <c r="P20" s="178"/>
      <c r="Q20" s="183"/>
      <c r="R20" s="183"/>
      <c r="S20" s="178"/>
      <c r="T20" s="183"/>
      <c r="U20" s="183"/>
      <c r="V20" s="183"/>
      <c r="W20" s="178"/>
      <c r="X20" s="183"/>
      <c r="Y20" s="183"/>
      <c r="Z20" s="183"/>
      <c r="AA20" s="178"/>
      <c r="AB20" s="183"/>
      <c r="AC20" s="183"/>
      <c r="AD20" s="178"/>
    </row>
    <row r="22" spans="1:30" x14ac:dyDescent="0.2">
      <c r="A22" s="63"/>
      <c r="B22" s="63"/>
      <c r="C22" s="63"/>
      <c r="D22" s="63"/>
    </row>
  </sheetData>
  <mergeCells count="1">
    <mergeCell ref="A18:R18"/>
  </mergeCells>
  <phoneticPr fontId="0" type="noConversion"/>
  <pageMargins left="0.7" right="0.7" top="0.75" bottom="0.75" header="0.3" footer="0.3"/>
  <pageSetup scale="72" orientation="landscape" cellComments="atEnd" r:id="rId1"/>
  <headerFooter>
    <oddHeader>&amp;C&amp;"Arial,Bold Italic"&amp;14Vital Statistics on Congress
&amp;12www.brookings.edu/vitalstats</oddHeader>
    <oddFooter>&amp;COrnstein, Mann, Malbin, and Rugg
Last updated March 14, 2013&amp;R&amp;G</oddFooter>
  </headerFooter>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L61"/>
  <sheetViews>
    <sheetView tabSelected="1" view="pageLayout" zoomScale="70" zoomScaleNormal="100" zoomScalePageLayoutView="70" workbookViewId="0">
      <selection activeCell="G8" sqref="G8"/>
    </sheetView>
  </sheetViews>
  <sheetFormatPr defaultRowHeight="12.75" x14ac:dyDescent="0.2"/>
  <cols>
    <col min="1" max="1" width="11.28515625" style="3" customWidth="1"/>
    <col min="2" max="6" width="13" style="3" customWidth="1"/>
    <col min="7" max="7" width="13.85546875" style="3" customWidth="1"/>
    <col min="8" max="16384" width="9.140625" style="3"/>
  </cols>
  <sheetData>
    <row r="1" spans="1:8" x14ac:dyDescent="0.2">
      <c r="A1" s="192" t="s">
        <v>93</v>
      </c>
      <c r="B1" s="192" t="s">
        <v>162</v>
      </c>
      <c r="C1" s="192"/>
      <c r="D1" s="192"/>
      <c r="E1" s="192"/>
      <c r="F1" s="192"/>
      <c r="H1" s="10"/>
    </row>
    <row r="2" spans="1:8" ht="13.5" thickBot="1" x14ac:dyDescent="0.25">
      <c r="A2" s="192"/>
      <c r="B2" s="192"/>
      <c r="C2" s="192"/>
      <c r="D2" s="192"/>
      <c r="E2" s="192"/>
      <c r="F2" s="192"/>
    </row>
    <row r="3" spans="1:8" ht="25.5" x14ac:dyDescent="0.2">
      <c r="A3" s="193"/>
      <c r="B3" s="194" t="s">
        <v>73</v>
      </c>
      <c r="C3" s="194" t="s">
        <v>74</v>
      </c>
      <c r="D3" s="194" t="s">
        <v>75</v>
      </c>
      <c r="E3" s="194" t="s">
        <v>76</v>
      </c>
      <c r="F3" s="195" t="s">
        <v>47</v>
      </c>
    </row>
    <row r="4" spans="1:8" x14ac:dyDescent="0.2">
      <c r="A4" s="196">
        <v>2012</v>
      </c>
      <c r="B4" s="197"/>
      <c r="C4" s="197"/>
      <c r="D4" s="197"/>
      <c r="E4" s="197"/>
      <c r="F4" s="198"/>
    </row>
    <row r="5" spans="1:8" x14ac:dyDescent="0.2">
      <c r="A5" s="281" t="s">
        <v>163</v>
      </c>
      <c r="B5" s="282">
        <v>23413464</v>
      </c>
      <c r="C5" s="283">
        <v>77171121</v>
      </c>
      <c r="D5" s="284">
        <v>34082403</v>
      </c>
      <c r="E5" s="285">
        <v>63247389</v>
      </c>
      <c r="F5" s="286">
        <f>B5+C5+D5+E5</f>
        <v>197914377</v>
      </c>
      <c r="G5" s="41"/>
    </row>
    <row r="6" spans="1:8" x14ac:dyDescent="0.2">
      <c r="A6" s="199" t="s">
        <v>164</v>
      </c>
      <c r="B6" s="287">
        <v>18265873</v>
      </c>
      <c r="C6" s="288">
        <v>101547974</v>
      </c>
      <c r="D6" s="289">
        <v>42596491</v>
      </c>
      <c r="E6" s="290">
        <v>96890762</v>
      </c>
      <c r="F6" s="291">
        <f>B6+C6+D6+E6</f>
        <v>259301100</v>
      </c>
    </row>
    <row r="7" spans="1:8" x14ac:dyDescent="0.2">
      <c r="A7" s="281">
        <v>2010</v>
      </c>
      <c r="B7" s="197"/>
      <c r="C7" s="197"/>
      <c r="D7" s="197"/>
      <c r="E7" s="197"/>
      <c r="F7" s="198"/>
    </row>
    <row r="8" spans="1:8" x14ac:dyDescent="0.2">
      <c r="A8" s="281" t="s">
        <v>163</v>
      </c>
      <c r="B8" s="291">
        <v>20586631</v>
      </c>
      <c r="C8" s="291">
        <v>37047762</v>
      </c>
      <c r="D8" s="291">
        <v>14609781</v>
      </c>
      <c r="E8" s="291">
        <v>25624537</v>
      </c>
      <c r="F8" s="291">
        <f>B8+C8+D8+E8</f>
        <v>97868711</v>
      </c>
    </row>
    <row r="9" spans="1:8" x14ac:dyDescent="0.2">
      <c r="A9" s="199" t="s">
        <v>164</v>
      </c>
      <c r="B9" s="41">
        <v>13510171</v>
      </c>
      <c r="C9" s="41">
        <v>43396775</v>
      </c>
      <c r="D9" s="41">
        <v>22532780</v>
      </c>
      <c r="E9" s="41">
        <v>17803878</v>
      </c>
      <c r="F9" s="41">
        <f>B9+C9+D9+E9</f>
        <v>97243604</v>
      </c>
    </row>
    <row r="10" spans="1:8" x14ac:dyDescent="0.2">
      <c r="A10" s="196">
        <v>2008</v>
      </c>
      <c r="B10" s="197"/>
      <c r="C10" s="197"/>
      <c r="D10" s="197"/>
      <c r="E10" s="197"/>
      <c r="F10" s="198"/>
    </row>
    <row r="11" spans="1:8" x14ac:dyDescent="0.2">
      <c r="A11" s="196" t="s">
        <v>163</v>
      </c>
      <c r="B11" s="41">
        <v>8474409</v>
      </c>
      <c r="C11" s="41">
        <v>2031373</v>
      </c>
      <c r="D11" s="41">
        <v>8387039</v>
      </c>
      <c r="E11" s="41">
        <v>7062990</v>
      </c>
      <c r="F11" s="41">
        <v>25955811</v>
      </c>
    </row>
    <row r="12" spans="1:8" x14ac:dyDescent="0.2">
      <c r="A12" s="199" t="s">
        <v>164</v>
      </c>
      <c r="B12" s="41">
        <v>5417350</v>
      </c>
      <c r="C12" s="41">
        <v>1846788</v>
      </c>
      <c r="D12" s="41">
        <v>5506228</v>
      </c>
      <c r="E12" s="41">
        <v>5004986</v>
      </c>
      <c r="F12" s="41">
        <v>17775352</v>
      </c>
    </row>
    <row r="13" spans="1:8" x14ac:dyDescent="0.2">
      <c r="A13" s="200">
        <v>2006</v>
      </c>
      <c r="B13" s="201"/>
      <c r="C13" s="201"/>
      <c r="D13" s="201"/>
      <c r="E13" s="201"/>
      <c r="F13" s="201"/>
    </row>
    <row r="14" spans="1:8" ht="27.75" customHeight="1" x14ac:dyDescent="0.2">
      <c r="A14" s="200" t="s">
        <v>163</v>
      </c>
      <c r="B14" s="202">
        <f>6130214+311270</f>
        <v>6441484</v>
      </c>
      <c r="C14" s="202">
        <v>771557</v>
      </c>
      <c r="D14" s="202">
        <v>6382708</v>
      </c>
      <c r="E14" s="202">
        <v>12084897</v>
      </c>
      <c r="F14" s="203">
        <f>SUM(B14:E14)</f>
        <v>25680646</v>
      </c>
    </row>
    <row r="15" spans="1:8" x14ac:dyDescent="0.2">
      <c r="A15" s="204" t="s">
        <v>164</v>
      </c>
      <c r="B15" s="202">
        <v>2924466</v>
      </c>
      <c r="C15" s="202">
        <v>305268</v>
      </c>
      <c r="D15" s="202">
        <v>5700633</v>
      </c>
      <c r="E15" s="202">
        <v>1474496</v>
      </c>
      <c r="F15" s="203">
        <f>SUM(B15:E15)</f>
        <v>10404863</v>
      </c>
    </row>
    <row r="16" spans="1:8" x14ac:dyDescent="0.2">
      <c r="A16" s="200">
        <v>2004</v>
      </c>
      <c r="B16" s="201"/>
      <c r="C16" s="201"/>
      <c r="D16" s="201"/>
      <c r="E16" s="201"/>
      <c r="F16" s="201"/>
    </row>
    <row r="17" spans="1:6" x14ac:dyDescent="0.2">
      <c r="A17" s="200" t="s">
        <v>163</v>
      </c>
      <c r="B17" s="205">
        <v>1346007</v>
      </c>
      <c r="C17" s="205">
        <v>66693</v>
      </c>
      <c r="D17" s="205">
        <v>3898440</v>
      </c>
      <c r="E17" s="205">
        <v>545190</v>
      </c>
      <c r="F17" s="205">
        <v>5856330</v>
      </c>
    </row>
    <row r="18" spans="1:6" x14ac:dyDescent="0.2">
      <c r="A18" s="204" t="s">
        <v>164</v>
      </c>
      <c r="B18" s="205">
        <v>415371</v>
      </c>
      <c r="C18" s="205">
        <v>311123</v>
      </c>
      <c r="D18" s="205">
        <v>7740022</v>
      </c>
      <c r="E18" s="205">
        <v>364568</v>
      </c>
      <c r="F18" s="205">
        <v>8831084</v>
      </c>
    </row>
    <row r="19" spans="1:6" x14ac:dyDescent="0.2">
      <c r="A19" s="200">
        <v>2002</v>
      </c>
      <c r="B19" s="201"/>
      <c r="C19" s="201"/>
      <c r="D19" s="201"/>
      <c r="E19" s="201"/>
      <c r="F19" s="201"/>
    </row>
    <row r="20" spans="1:6" x14ac:dyDescent="0.2">
      <c r="A20" s="200" t="s">
        <v>163</v>
      </c>
      <c r="B20" s="205">
        <v>2664722</v>
      </c>
      <c r="C20" s="205">
        <v>261922</v>
      </c>
      <c r="D20" s="205">
        <v>2522441</v>
      </c>
      <c r="E20" s="205">
        <v>538808</v>
      </c>
      <c r="F20" s="205">
        <v>5987893</v>
      </c>
    </row>
    <row r="21" spans="1:6" x14ac:dyDescent="0.2">
      <c r="A21" s="204" t="s">
        <v>164</v>
      </c>
      <c r="B21" s="205">
        <v>5275291</v>
      </c>
      <c r="C21" s="205">
        <v>181233</v>
      </c>
      <c r="D21" s="205">
        <v>3547488</v>
      </c>
      <c r="E21" s="205">
        <v>1173796</v>
      </c>
      <c r="F21" s="205">
        <v>10177808</v>
      </c>
    </row>
    <row r="22" spans="1:6" x14ac:dyDescent="0.2">
      <c r="A22" s="200">
        <v>2000</v>
      </c>
      <c r="B22" s="201"/>
      <c r="C22" s="201"/>
      <c r="D22" s="201"/>
      <c r="E22" s="201"/>
      <c r="F22" s="201"/>
    </row>
    <row r="23" spans="1:6" x14ac:dyDescent="0.2">
      <c r="A23" s="200" t="s">
        <v>163</v>
      </c>
      <c r="B23" s="205">
        <v>4112071</v>
      </c>
      <c r="C23" s="205">
        <v>234237</v>
      </c>
      <c r="D23" s="205">
        <v>2893836</v>
      </c>
      <c r="E23" s="205">
        <v>1665755</v>
      </c>
      <c r="F23" s="205">
        <v>8905899</v>
      </c>
    </row>
    <row r="24" spans="1:6" x14ac:dyDescent="0.2">
      <c r="A24" s="200" t="s">
        <v>164</v>
      </c>
      <c r="B24" s="205">
        <v>1481901</v>
      </c>
      <c r="C24" s="205">
        <v>607809</v>
      </c>
      <c r="D24" s="205">
        <v>4378023</v>
      </c>
      <c r="E24" s="205">
        <v>2729069</v>
      </c>
      <c r="F24" s="205">
        <v>9196802</v>
      </c>
    </row>
    <row r="25" spans="1:6" x14ac:dyDescent="0.2">
      <c r="A25" s="200">
        <v>1998</v>
      </c>
      <c r="B25" s="163"/>
      <c r="C25" s="163"/>
      <c r="D25" s="163"/>
      <c r="E25" s="163"/>
      <c r="F25" s="163"/>
    </row>
    <row r="26" spans="1:6" x14ac:dyDescent="0.2">
      <c r="A26" s="200" t="s">
        <v>163</v>
      </c>
      <c r="B26" s="205">
        <v>1787439</v>
      </c>
      <c r="C26" s="205">
        <v>258276</v>
      </c>
      <c r="D26" s="205">
        <v>3778331</v>
      </c>
      <c r="E26" s="205">
        <v>601976</v>
      </c>
      <c r="F26" s="205">
        <v>6426022</v>
      </c>
    </row>
    <row r="27" spans="1:6" x14ac:dyDescent="0.2">
      <c r="A27" s="200" t="s">
        <v>164</v>
      </c>
      <c r="B27" s="205">
        <v>869191</v>
      </c>
      <c r="C27" s="205">
        <v>146564</v>
      </c>
      <c r="D27" s="205">
        <v>1440075</v>
      </c>
      <c r="E27" s="205">
        <v>1011575</v>
      </c>
      <c r="F27" s="205">
        <v>3467405</v>
      </c>
    </row>
    <row r="28" spans="1:6" x14ac:dyDescent="0.2">
      <c r="A28" s="200">
        <v>1996</v>
      </c>
      <c r="B28" s="163"/>
      <c r="C28" s="163"/>
      <c r="D28" s="163"/>
      <c r="E28" s="163"/>
      <c r="F28" s="163"/>
    </row>
    <row r="29" spans="1:6" x14ac:dyDescent="0.2">
      <c r="A29" s="200" t="s">
        <v>163</v>
      </c>
      <c r="B29" s="205">
        <v>679312</v>
      </c>
      <c r="C29" s="205">
        <v>127706</v>
      </c>
      <c r="D29" s="205">
        <v>2624887</v>
      </c>
      <c r="E29" s="205">
        <v>1401101</v>
      </c>
      <c r="F29" s="205">
        <v>4833006</v>
      </c>
    </row>
    <row r="30" spans="1:6" x14ac:dyDescent="0.2">
      <c r="A30" s="200" t="s">
        <v>164</v>
      </c>
      <c r="B30" s="205">
        <v>291109</v>
      </c>
      <c r="C30" s="205">
        <v>832161</v>
      </c>
      <c r="D30" s="205">
        <v>2872325</v>
      </c>
      <c r="E30" s="205">
        <v>833208</v>
      </c>
      <c r="F30" s="205">
        <v>4828803</v>
      </c>
    </row>
    <row r="31" spans="1:6" x14ac:dyDescent="0.2">
      <c r="A31" s="206">
        <v>1994</v>
      </c>
      <c r="B31" s="45"/>
      <c r="C31" s="45"/>
      <c r="D31" s="45"/>
      <c r="E31" s="45"/>
      <c r="F31" s="45"/>
    </row>
    <row r="32" spans="1:6" x14ac:dyDescent="0.2">
      <c r="A32" s="206" t="s">
        <v>163</v>
      </c>
      <c r="B32" s="45">
        <v>502621</v>
      </c>
      <c r="C32" s="45">
        <v>488479</v>
      </c>
      <c r="D32" s="45">
        <v>1088356</v>
      </c>
      <c r="E32" s="45">
        <v>50815</v>
      </c>
      <c r="F32" s="45">
        <v>2130271</v>
      </c>
    </row>
    <row r="33" spans="1:6" x14ac:dyDescent="0.2">
      <c r="A33" s="206" t="s">
        <v>164</v>
      </c>
      <c r="B33" s="45">
        <v>204212</v>
      </c>
      <c r="C33" s="45">
        <v>433947</v>
      </c>
      <c r="D33" s="45">
        <v>1309572</v>
      </c>
      <c r="E33" s="45">
        <v>537531</v>
      </c>
      <c r="F33" s="45">
        <v>2485262</v>
      </c>
    </row>
    <row r="34" spans="1:6" x14ac:dyDescent="0.2">
      <c r="A34" s="206">
        <v>1992</v>
      </c>
      <c r="B34" s="45"/>
      <c r="C34" s="45"/>
      <c r="D34" s="45"/>
      <c r="E34" s="45"/>
      <c r="F34" s="45"/>
    </row>
    <row r="35" spans="1:6" x14ac:dyDescent="0.2">
      <c r="A35" s="206" t="s">
        <v>163</v>
      </c>
      <c r="B35" s="45">
        <v>1485768</v>
      </c>
      <c r="C35" s="45">
        <v>430902</v>
      </c>
      <c r="D35" s="45">
        <v>1586017</v>
      </c>
      <c r="E35" s="45">
        <v>452942</v>
      </c>
      <c r="F35" s="45">
        <v>3955629</v>
      </c>
    </row>
    <row r="36" spans="1:6" x14ac:dyDescent="0.2">
      <c r="A36" s="206" t="s">
        <v>164</v>
      </c>
      <c r="B36" s="45">
        <v>1137321</v>
      </c>
      <c r="C36" s="45">
        <v>164358</v>
      </c>
      <c r="D36" s="45">
        <v>864493</v>
      </c>
      <c r="E36" s="45">
        <v>210490</v>
      </c>
      <c r="F36" s="45">
        <v>2376662</v>
      </c>
    </row>
    <row r="37" spans="1:6" x14ac:dyDescent="0.2">
      <c r="A37" s="206">
        <v>1990</v>
      </c>
      <c r="B37" s="45"/>
      <c r="C37" s="45"/>
      <c r="D37" s="45"/>
      <c r="E37" s="45"/>
      <c r="F37" s="45"/>
    </row>
    <row r="38" spans="1:6" x14ac:dyDescent="0.2">
      <c r="A38" s="206" t="s">
        <v>163</v>
      </c>
      <c r="B38" s="45">
        <v>709292</v>
      </c>
      <c r="C38" s="45">
        <v>130695</v>
      </c>
      <c r="D38" s="45">
        <v>669726</v>
      </c>
      <c r="E38" s="45">
        <v>74444</v>
      </c>
      <c r="F38" s="45">
        <v>1584157</v>
      </c>
    </row>
    <row r="39" spans="1:6" x14ac:dyDescent="0.2">
      <c r="A39" s="206" t="s">
        <v>164</v>
      </c>
      <c r="B39" s="45">
        <v>780832</v>
      </c>
      <c r="C39" s="45">
        <v>266230</v>
      </c>
      <c r="D39" s="45">
        <v>1436553</v>
      </c>
      <c r="E39" s="45">
        <v>584429</v>
      </c>
      <c r="F39" s="45">
        <v>3068044</v>
      </c>
    </row>
    <row r="40" spans="1:6" x14ac:dyDescent="0.2">
      <c r="A40" s="206">
        <v>1988</v>
      </c>
      <c r="B40" s="45"/>
      <c r="C40" s="45"/>
      <c r="D40" s="45"/>
      <c r="E40" s="45"/>
      <c r="F40" s="45"/>
    </row>
    <row r="41" spans="1:6" x14ac:dyDescent="0.2">
      <c r="A41" s="206" t="s">
        <v>163</v>
      </c>
      <c r="B41" s="45">
        <v>1465554</v>
      </c>
      <c r="C41" s="45">
        <v>278723</v>
      </c>
      <c r="D41" s="45">
        <v>919929</v>
      </c>
      <c r="E41" s="45">
        <v>148705</v>
      </c>
      <c r="F41" s="45">
        <v>2812911</v>
      </c>
    </row>
    <row r="42" spans="1:6" x14ac:dyDescent="0.2">
      <c r="A42" s="206" t="s">
        <v>164</v>
      </c>
      <c r="B42" s="45">
        <v>831064</v>
      </c>
      <c r="C42" s="45">
        <v>617066</v>
      </c>
      <c r="D42" s="45">
        <v>2809517</v>
      </c>
      <c r="E42" s="45">
        <v>143441</v>
      </c>
      <c r="F42" s="45">
        <v>4401088</v>
      </c>
    </row>
    <row r="43" spans="1:6" x14ac:dyDescent="0.2">
      <c r="A43" s="206">
        <v>1986</v>
      </c>
      <c r="B43" s="45"/>
      <c r="C43" s="45"/>
      <c r="D43" s="45"/>
      <c r="E43" s="45"/>
      <c r="F43" s="45"/>
    </row>
    <row r="44" spans="1:6" x14ac:dyDescent="0.2">
      <c r="A44" s="206" t="s">
        <v>163</v>
      </c>
      <c r="B44" s="45">
        <v>2385685</v>
      </c>
      <c r="C44" s="45">
        <v>227286</v>
      </c>
      <c r="D44" s="45">
        <v>1313578</v>
      </c>
      <c r="E44" s="45">
        <v>120032</v>
      </c>
      <c r="F44" s="45">
        <v>4046581</v>
      </c>
    </row>
    <row r="45" spans="1:6" x14ac:dyDescent="0.2">
      <c r="A45" s="206" t="s">
        <v>164</v>
      </c>
      <c r="B45" s="45">
        <v>988382</v>
      </c>
      <c r="C45" s="45">
        <v>632412</v>
      </c>
      <c r="D45" s="45">
        <v>3342790</v>
      </c>
      <c r="E45" s="45">
        <v>348006</v>
      </c>
      <c r="F45" s="45">
        <v>5311590</v>
      </c>
    </row>
    <row r="46" spans="1:6" x14ac:dyDescent="0.2">
      <c r="A46" s="206">
        <v>1984</v>
      </c>
      <c r="B46" s="45"/>
      <c r="C46" s="45"/>
      <c r="D46" s="45"/>
      <c r="E46" s="45"/>
      <c r="F46" s="45"/>
    </row>
    <row r="47" spans="1:6" x14ac:dyDescent="0.2">
      <c r="A47" s="206" t="s">
        <v>163</v>
      </c>
      <c r="B47" s="45">
        <v>560727</v>
      </c>
      <c r="C47" s="45">
        <v>118171</v>
      </c>
      <c r="D47" s="45">
        <v>633646</v>
      </c>
      <c r="E47" s="45">
        <v>26847</v>
      </c>
      <c r="F47" s="45">
        <v>1339391</v>
      </c>
    </row>
    <row r="48" spans="1:6" x14ac:dyDescent="0.2">
      <c r="A48" s="206" t="s">
        <v>164</v>
      </c>
      <c r="B48" s="45">
        <v>326031</v>
      </c>
      <c r="C48" s="45">
        <v>410428</v>
      </c>
      <c r="D48" s="45">
        <v>1807981</v>
      </c>
      <c r="E48" s="45">
        <v>2082207</v>
      </c>
      <c r="F48" s="45">
        <v>4626647</v>
      </c>
    </row>
    <row r="49" spans="1:12" x14ac:dyDescent="0.2">
      <c r="A49" s="206">
        <v>1982</v>
      </c>
      <c r="B49" s="45"/>
      <c r="C49" s="45"/>
      <c r="D49" s="45"/>
      <c r="E49" s="45"/>
      <c r="F49" s="45"/>
    </row>
    <row r="50" spans="1:12" x14ac:dyDescent="0.2">
      <c r="A50" s="206" t="s">
        <v>163</v>
      </c>
      <c r="B50" s="45">
        <v>241442</v>
      </c>
      <c r="C50" s="45">
        <v>862654</v>
      </c>
      <c r="D50" s="45">
        <v>492404</v>
      </c>
      <c r="E50" s="45">
        <v>66296</v>
      </c>
      <c r="F50" s="45">
        <v>1662796</v>
      </c>
    </row>
    <row r="51" spans="1:12" x14ac:dyDescent="0.2">
      <c r="A51" s="206" t="s">
        <v>164</v>
      </c>
      <c r="B51" s="45">
        <v>127451</v>
      </c>
      <c r="C51" s="45">
        <v>3182986</v>
      </c>
      <c r="D51" s="45">
        <v>298410</v>
      </c>
      <c r="E51" s="45">
        <v>483750</v>
      </c>
      <c r="F51" s="45">
        <v>4092597</v>
      </c>
    </row>
    <row r="52" spans="1:12" x14ac:dyDescent="0.2">
      <c r="A52" s="206">
        <v>1980</v>
      </c>
      <c r="B52" s="45"/>
      <c r="C52" s="45"/>
      <c r="D52" s="45"/>
      <c r="E52" s="45"/>
      <c r="F52" s="45"/>
    </row>
    <row r="53" spans="1:12" x14ac:dyDescent="0.2">
      <c r="A53" s="206" t="s">
        <v>163</v>
      </c>
      <c r="B53" s="45">
        <v>190615</v>
      </c>
      <c r="C53" s="45">
        <v>38023</v>
      </c>
      <c r="D53" s="45">
        <v>410478</v>
      </c>
      <c r="E53" s="45">
        <v>45132</v>
      </c>
      <c r="F53" s="45">
        <v>684248</v>
      </c>
    </row>
    <row r="54" spans="1:12" x14ac:dyDescent="0.2">
      <c r="A54" s="206" t="s">
        <v>164</v>
      </c>
      <c r="B54" s="45">
        <v>127381</v>
      </c>
      <c r="C54" s="45">
        <v>1282613</v>
      </c>
      <c r="D54" s="45">
        <v>261678</v>
      </c>
      <c r="E54" s="45">
        <v>12430</v>
      </c>
      <c r="F54" s="45">
        <v>1684102</v>
      </c>
    </row>
    <row r="55" spans="1:12" x14ac:dyDescent="0.2">
      <c r="A55" s="206">
        <v>1978</v>
      </c>
      <c r="B55" s="192"/>
      <c r="C55" s="192"/>
      <c r="D55" s="192"/>
      <c r="E55" s="192"/>
      <c r="F55" s="192"/>
    </row>
    <row r="56" spans="1:12" x14ac:dyDescent="0.2">
      <c r="A56" s="206" t="s">
        <v>163</v>
      </c>
      <c r="B56" s="45">
        <v>28725</v>
      </c>
      <c r="C56" s="45">
        <v>31034</v>
      </c>
      <c r="D56" s="45">
        <v>70701</v>
      </c>
      <c r="E56" s="45">
        <v>5298</v>
      </c>
      <c r="F56" s="45">
        <v>135758</v>
      </c>
    </row>
    <row r="57" spans="1:12" x14ac:dyDescent="0.2">
      <c r="A57" s="207" t="s">
        <v>164</v>
      </c>
      <c r="B57" s="168">
        <v>102508</v>
      </c>
      <c r="C57" s="168">
        <v>36717</v>
      </c>
      <c r="D57" s="168">
        <v>26065</v>
      </c>
      <c r="E57" s="168">
        <v>1985</v>
      </c>
      <c r="F57" s="168">
        <v>167275</v>
      </c>
    </row>
    <row r="58" spans="1:12" x14ac:dyDescent="0.2">
      <c r="A58" s="210"/>
      <c r="B58" s="166"/>
      <c r="C58" s="166"/>
      <c r="D58" s="166"/>
      <c r="E58" s="166"/>
      <c r="F58" s="166"/>
    </row>
    <row r="59" spans="1:12" ht="64.5" customHeight="1" x14ac:dyDescent="0.2">
      <c r="A59" s="322" t="s">
        <v>165</v>
      </c>
      <c r="B59" s="322"/>
      <c r="C59" s="322"/>
      <c r="D59" s="322"/>
      <c r="E59" s="322"/>
      <c r="F59" s="322"/>
      <c r="G59" s="223"/>
      <c r="I59" s="11"/>
      <c r="J59" s="11"/>
      <c r="K59" s="11"/>
      <c r="L59" s="11"/>
    </row>
    <row r="60" spans="1:12" x14ac:dyDescent="0.2">
      <c r="A60" s="166"/>
      <c r="B60" s="166"/>
      <c r="C60" s="166"/>
      <c r="D60" s="166"/>
      <c r="E60" s="166"/>
    </row>
    <row r="61" spans="1:12" x14ac:dyDescent="0.2">
      <c r="A61" s="275" t="s">
        <v>473</v>
      </c>
      <c r="C61" s="208"/>
      <c r="D61" s="208"/>
      <c r="E61" s="208"/>
      <c r="F61" s="209"/>
    </row>
  </sheetData>
  <mergeCells count="1">
    <mergeCell ref="A59:F59"/>
  </mergeCells>
  <phoneticPr fontId="7" type="noConversion"/>
  <pageMargins left="0.7" right="0.7" top="0.75" bottom="0.75" header="0.3" footer="0.3"/>
  <pageSetup scale="82" orientation="portrait" r:id="rId1"/>
  <headerFooter>
    <oddHeader>&amp;C&amp;"Arial,Bold Italic"&amp;14Vital Statistics on Congress
&amp;12www.brookings.edu/vitalstats</oddHeader>
    <oddFooter>&amp;COrnstein, Mann, Malbin, and Rugg
Last updated March 14, 2013&amp;R&amp;G</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2"/>
  <sheetViews>
    <sheetView view="pageLayout" zoomScale="85" zoomScaleNormal="100" zoomScaleSheetLayoutView="115" zoomScalePageLayoutView="85" workbookViewId="0">
      <selection activeCell="C29" sqref="C29"/>
    </sheetView>
  </sheetViews>
  <sheetFormatPr defaultRowHeight="12.75" x14ac:dyDescent="0.2"/>
  <cols>
    <col min="2" max="3" width="10.7109375" customWidth="1"/>
    <col min="4" max="4" width="3.28515625" customWidth="1"/>
    <col min="5" max="5" width="10.7109375" customWidth="1"/>
    <col min="6" max="6" width="1" customWidth="1"/>
    <col min="7" max="7" width="10.7109375" customWidth="1"/>
  </cols>
  <sheetData>
    <row r="1" spans="1:8" x14ac:dyDescent="0.2">
      <c r="A1" s="53" t="s">
        <v>77</v>
      </c>
      <c r="B1" s="3" t="s">
        <v>126</v>
      </c>
      <c r="C1" s="3"/>
      <c r="D1" s="3"/>
      <c r="E1" s="3"/>
      <c r="F1" s="3"/>
      <c r="G1" s="3"/>
      <c r="H1" s="3"/>
    </row>
    <row r="2" spans="1:8" ht="13.5" thickBot="1" x14ac:dyDescent="0.25">
      <c r="A2" s="3"/>
      <c r="B2" s="3"/>
      <c r="C2" s="3"/>
      <c r="D2" s="3"/>
      <c r="E2" s="3"/>
      <c r="F2" s="3"/>
      <c r="G2" s="3"/>
      <c r="H2" s="3"/>
    </row>
    <row r="3" spans="1:8" x14ac:dyDescent="0.2">
      <c r="A3" s="55"/>
      <c r="B3" s="321" t="s">
        <v>0</v>
      </c>
      <c r="C3" s="321"/>
      <c r="D3" s="54"/>
      <c r="E3" s="321" t="s">
        <v>1</v>
      </c>
      <c r="F3" s="321"/>
      <c r="G3" s="321"/>
      <c r="H3" s="3"/>
    </row>
    <row r="4" spans="1:8" ht="25.5" customHeight="1" x14ac:dyDescent="0.2">
      <c r="A4" s="56"/>
      <c r="B4" s="57" t="s">
        <v>2</v>
      </c>
      <c r="C4" s="57" t="s">
        <v>125</v>
      </c>
      <c r="D4" s="58"/>
      <c r="E4" s="57" t="s">
        <v>2</v>
      </c>
      <c r="F4" s="57"/>
      <c r="G4" s="57" t="s">
        <v>125</v>
      </c>
      <c r="H4" s="3"/>
    </row>
    <row r="5" spans="1:8" ht="9" customHeight="1" x14ac:dyDescent="0.2">
      <c r="A5" s="2"/>
      <c r="B5" s="5"/>
      <c r="C5" s="5"/>
      <c r="D5" s="5"/>
      <c r="E5" s="5"/>
      <c r="F5" s="5"/>
      <c r="G5" s="5"/>
      <c r="H5" s="1"/>
    </row>
    <row r="6" spans="1:8" ht="13.5" customHeight="1" x14ac:dyDescent="0.2">
      <c r="A6" s="19">
        <v>2012</v>
      </c>
      <c r="B6" s="20">
        <v>1596953</v>
      </c>
      <c r="C6" s="225">
        <v>1596953</v>
      </c>
      <c r="D6" s="21"/>
      <c r="E6" s="20">
        <v>10351556</v>
      </c>
      <c r="F6" s="20"/>
      <c r="G6" s="20">
        <v>10351556</v>
      </c>
      <c r="H6" s="1"/>
    </row>
    <row r="7" spans="1:8" ht="13.5" customHeight="1" x14ac:dyDescent="0.2">
      <c r="A7" s="19">
        <v>2010</v>
      </c>
      <c r="B7" s="20">
        <v>1434760</v>
      </c>
      <c r="C7" s="224">
        <v>1511799</v>
      </c>
      <c r="D7" s="21"/>
      <c r="E7" s="20">
        <v>8993945</v>
      </c>
      <c r="F7" s="20">
        <v>8993945</v>
      </c>
      <c r="G7" s="20">
        <v>8276415</v>
      </c>
      <c r="H7" s="1"/>
    </row>
    <row r="8" spans="1:8" ht="12.75" customHeight="1" x14ac:dyDescent="0.2">
      <c r="A8" s="19">
        <v>2008</v>
      </c>
      <c r="B8" s="22">
        <v>1362239.13793</v>
      </c>
      <c r="C8" s="225">
        <v>1452718</v>
      </c>
      <c r="D8" s="21"/>
      <c r="E8" s="24">
        <v>7500051.7999999998</v>
      </c>
      <c r="F8" s="25"/>
      <c r="G8" s="26">
        <v>7998198</v>
      </c>
      <c r="H8" s="1"/>
    </row>
    <row r="9" spans="1:8" ht="12.75" customHeight="1" x14ac:dyDescent="0.2">
      <c r="A9" s="19">
        <v>2006</v>
      </c>
      <c r="B9" s="20">
        <v>1259791</v>
      </c>
      <c r="C9" s="225">
        <v>1434762</v>
      </c>
      <c r="D9" s="20"/>
      <c r="E9" s="20">
        <v>8835416</v>
      </c>
      <c r="F9" s="27"/>
      <c r="G9" s="23">
        <v>10062557</v>
      </c>
      <c r="H9" s="1"/>
    </row>
    <row r="10" spans="1:8" ht="12.75" customHeight="1" x14ac:dyDescent="0.2">
      <c r="A10" s="19">
        <v>2004</v>
      </c>
      <c r="B10" s="20">
        <v>1038390.91</v>
      </c>
      <c r="C10" s="225">
        <v>1262120</v>
      </c>
      <c r="D10" s="20"/>
      <c r="E10" s="20">
        <v>7183825</v>
      </c>
      <c r="F10" s="27"/>
      <c r="G10" s="23">
        <v>8731637</v>
      </c>
      <c r="H10" s="1"/>
    </row>
    <row r="11" spans="1:8" ht="11.25" customHeight="1" x14ac:dyDescent="0.2">
      <c r="A11" s="19">
        <v>2002</v>
      </c>
      <c r="B11" s="20">
        <v>911644.11</v>
      </c>
      <c r="C11" s="225">
        <v>1163499</v>
      </c>
      <c r="D11" s="20"/>
      <c r="E11" s="20">
        <v>3728644.1764699998</v>
      </c>
      <c r="F11" s="27"/>
      <c r="G11" s="23">
        <v>4758737</v>
      </c>
      <c r="H11" s="1"/>
    </row>
    <row r="12" spans="1:8" x14ac:dyDescent="0.2">
      <c r="A12" s="19">
        <v>2000</v>
      </c>
      <c r="B12" s="20">
        <v>845907.15</v>
      </c>
      <c r="C12" s="225">
        <v>1127876</v>
      </c>
      <c r="D12" s="20"/>
      <c r="E12" s="20">
        <v>7198422.79</v>
      </c>
      <c r="F12" s="28" t="s">
        <v>127</v>
      </c>
      <c r="G12" s="23">
        <v>9597897</v>
      </c>
      <c r="H12" s="1"/>
    </row>
    <row r="13" spans="1:8" x14ac:dyDescent="0.2">
      <c r="A13" s="29">
        <v>1998</v>
      </c>
      <c r="B13" s="20">
        <v>677807</v>
      </c>
      <c r="C13" s="225">
        <v>954751</v>
      </c>
      <c r="D13" s="20"/>
      <c r="E13" s="30">
        <v>4655806</v>
      </c>
      <c r="F13" s="30"/>
      <c r="G13" s="23">
        <v>6558117</v>
      </c>
      <c r="H13" s="1"/>
    </row>
    <row r="14" spans="1:8" x14ac:dyDescent="0.2">
      <c r="A14" s="29">
        <v>1996</v>
      </c>
      <c r="B14" s="20">
        <v>686198</v>
      </c>
      <c r="C14" s="226">
        <v>1004150</v>
      </c>
      <c r="D14" s="20"/>
      <c r="E14" s="30">
        <v>3921653</v>
      </c>
      <c r="F14" s="30"/>
      <c r="G14" s="23">
        <v>5738761</v>
      </c>
      <c r="H14" s="1"/>
    </row>
    <row r="15" spans="1:8" x14ac:dyDescent="0.2">
      <c r="A15" s="29">
        <v>1994</v>
      </c>
      <c r="B15" s="20">
        <v>541121</v>
      </c>
      <c r="C15" s="225">
        <v>838336</v>
      </c>
      <c r="D15" s="20"/>
      <c r="E15" s="30">
        <v>4488195</v>
      </c>
      <c r="F15" s="30"/>
      <c r="G15" s="23">
        <v>6953371</v>
      </c>
      <c r="H15" s="1"/>
    </row>
    <row r="16" spans="1:8" x14ac:dyDescent="0.2">
      <c r="A16" s="29">
        <v>1992</v>
      </c>
      <c r="B16" s="20">
        <v>556475</v>
      </c>
      <c r="C16" s="225">
        <v>910668</v>
      </c>
      <c r="D16" s="20"/>
      <c r="E16" s="30">
        <v>3353115</v>
      </c>
      <c r="F16" s="30"/>
      <c r="G16" s="23">
        <v>5487350</v>
      </c>
      <c r="H16" s="1"/>
    </row>
    <row r="17" spans="1:11" x14ac:dyDescent="0.2">
      <c r="A17" s="29">
        <v>1990</v>
      </c>
      <c r="B17" s="20">
        <v>423245</v>
      </c>
      <c r="C17" s="225">
        <v>743512</v>
      </c>
      <c r="D17" s="20"/>
      <c r="E17" s="31">
        <v>3298324</v>
      </c>
      <c r="F17" s="31"/>
      <c r="G17" s="23">
        <v>5794148</v>
      </c>
      <c r="H17" s="1"/>
    </row>
    <row r="18" spans="1:11" x14ac:dyDescent="0.2">
      <c r="A18" s="29">
        <v>1988</v>
      </c>
      <c r="B18" s="20">
        <v>400386</v>
      </c>
      <c r="C18" s="225">
        <v>777081</v>
      </c>
      <c r="D18" s="20"/>
      <c r="E18" s="31">
        <v>3746225</v>
      </c>
      <c r="F18" s="31"/>
      <c r="G18" s="23">
        <v>7270780</v>
      </c>
      <c r="H18" s="1"/>
    </row>
    <row r="19" spans="1:11" x14ac:dyDescent="0.2">
      <c r="A19" s="32">
        <v>1986</v>
      </c>
      <c r="B19" s="33">
        <v>359577</v>
      </c>
      <c r="C19" s="227">
        <v>753274</v>
      </c>
      <c r="D19" s="33"/>
      <c r="E19" s="34">
        <v>3067559</v>
      </c>
      <c r="F19" s="34"/>
      <c r="G19" s="33">
        <v>6426200</v>
      </c>
      <c r="H19" s="1"/>
    </row>
    <row r="20" spans="1:11" x14ac:dyDescent="0.2">
      <c r="A20" s="1"/>
      <c r="B20" s="1"/>
      <c r="C20" s="1"/>
      <c r="D20" s="1"/>
      <c r="E20" s="1"/>
      <c r="F20" s="1"/>
      <c r="G20" s="1"/>
      <c r="H20" s="1"/>
    </row>
    <row r="21" spans="1:11" ht="31.5" customHeight="1" x14ac:dyDescent="0.2">
      <c r="A21" s="320" t="s">
        <v>130</v>
      </c>
      <c r="B21" s="320"/>
      <c r="C21" s="320"/>
      <c r="D21" s="320"/>
      <c r="E21" s="320"/>
      <c r="F21" s="320"/>
      <c r="G21" s="320"/>
      <c r="H21" s="273"/>
      <c r="I21" s="273"/>
      <c r="J21" s="273"/>
      <c r="K21" s="273"/>
    </row>
    <row r="22" spans="1:11" x14ac:dyDescent="0.2">
      <c r="A22" s="273"/>
      <c r="B22" s="228"/>
      <c r="C22" s="228"/>
      <c r="D22" s="228"/>
      <c r="E22" s="228"/>
      <c r="F22" s="228"/>
      <c r="G22" s="274"/>
      <c r="H22" s="273"/>
      <c r="I22" s="273"/>
      <c r="J22" s="273"/>
      <c r="K22" s="273"/>
    </row>
    <row r="23" spans="1:11" ht="39.75" customHeight="1" x14ac:dyDescent="0.2">
      <c r="A23" s="322" t="s">
        <v>128</v>
      </c>
      <c r="B23" s="322"/>
      <c r="C23" s="322"/>
      <c r="D23" s="322"/>
      <c r="E23" s="322"/>
      <c r="F23" s="322"/>
      <c r="G23" s="322"/>
      <c r="H23" s="273"/>
      <c r="I23" s="273"/>
      <c r="J23" s="273"/>
      <c r="K23" s="273"/>
    </row>
    <row r="24" spans="1:11" x14ac:dyDescent="0.2">
      <c r="A24" s="76"/>
      <c r="B24" s="76"/>
      <c r="C24" s="76"/>
      <c r="D24" s="76"/>
      <c r="E24" s="76"/>
      <c r="F24" s="76"/>
      <c r="G24" s="273"/>
      <c r="H24" s="273"/>
      <c r="I24" s="273"/>
      <c r="J24" s="273"/>
      <c r="K24" s="273"/>
    </row>
    <row r="25" spans="1:11" x14ac:dyDescent="0.2">
      <c r="A25" s="275" t="s">
        <v>473</v>
      </c>
      <c r="B25" s="273"/>
      <c r="C25" s="273"/>
      <c r="D25" s="273"/>
      <c r="E25" s="273"/>
      <c r="F25" s="273"/>
      <c r="G25" s="273"/>
      <c r="H25" s="273"/>
      <c r="I25" s="273"/>
      <c r="J25" s="273"/>
      <c r="K25" s="273"/>
    </row>
    <row r="27" spans="1:11" x14ac:dyDescent="0.2">
      <c r="A27" s="6"/>
      <c r="B27" s="6"/>
      <c r="C27" s="6"/>
      <c r="D27" s="6"/>
      <c r="E27" s="6"/>
      <c r="F27" s="6"/>
      <c r="G27" s="6"/>
    </row>
    <row r="28" spans="1:11" x14ac:dyDescent="0.2">
      <c r="A28" s="6"/>
      <c r="B28" s="8"/>
      <c r="C28" s="9"/>
      <c r="D28" s="6"/>
      <c r="E28" s="7"/>
      <c r="F28" s="6"/>
      <c r="G28" s="7"/>
    </row>
    <row r="29" spans="1:11" x14ac:dyDescent="0.2">
      <c r="A29" s="6"/>
      <c r="B29" s="8"/>
      <c r="C29" s="9"/>
      <c r="D29" s="6"/>
      <c r="E29" s="7"/>
      <c r="F29" s="6"/>
      <c r="G29" s="7"/>
    </row>
    <row r="32" spans="1:11" x14ac:dyDescent="0.2">
      <c r="E32" t="s">
        <v>94</v>
      </c>
    </row>
  </sheetData>
  <mergeCells count="4">
    <mergeCell ref="B3:C3"/>
    <mergeCell ref="E3:G3"/>
    <mergeCell ref="A23:G23"/>
    <mergeCell ref="A21:G21"/>
  </mergeCells>
  <phoneticPr fontId="0" type="noConversion"/>
  <pageMargins left="0.7" right="0.7" top="0.75" bottom="0.75" header="0.3" footer="0.3"/>
  <pageSetup orientation="landscape" r:id="rId1"/>
  <headerFooter>
    <oddHeader>&amp;C&amp;"Arial,Bold Italic"&amp;14Vital Statistics on Congress
&amp;12www.brookings.edu/vitalstats</oddHeader>
    <oddFooter>&amp;COrnstein, Mann, Malbin, and Rugg
Last updated March 14, 2013&amp;R&amp;G</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D69"/>
  <sheetViews>
    <sheetView view="pageLayout" zoomScale="55" zoomScaleNormal="100" zoomScalePageLayoutView="55" workbookViewId="0">
      <selection activeCell="AB18" sqref="AB18"/>
    </sheetView>
  </sheetViews>
  <sheetFormatPr defaultRowHeight="12.75" x14ac:dyDescent="0.2"/>
  <cols>
    <col min="1" max="1" width="19.7109375" style="212" customWidth="1"/>
    <col min="2" max="2" width="13.5703125" style="212" customWidth="1"/>
    <col min="3" max="3" width="13.140625" style="212" customWidth="1"/>
    <col min="4" max="4" width="13.42578125" style="212" customWidth="1"/>
    <col min="5" max="5" width="12.42578125" style="212" customWidth="1"/>
    <col min="6" max="6" width="12.85546875" style="212" customWidth="1"/>
    <col min="7" max="7" width="1.28515625" style="212" customWidth="1"/>
    <col min="8" max="8" width="12.85546875" style="212" customWidth="1"/>
    <col min="9" max="9" width="1.28515625" style="212" customWidth="1"/>
    <col min="10" max="10" width="12.85546875" style="212" customWidth="1"/>
    <col min="11" max="11" width="1.42578125" style="212" customWidth="1"/>
    <col min="12" max="12" width="12.85546875" style="212" customWidth="1"/>
    <col min="13" max="13" width="1.42578125" style="212" customWidth="1"/>
    <col min="14" max="14" width="12.85546875" style="212" customWidth="1"/>
    <col min="15" max="15" width="1.42578125" style="212" customWidth="1"/>
    <col min="16" max="16" width="12.85546875" style="212" customWidth="1"/>
    <col min="17" max="17" width="1.42578125" style="212" customWidth="1"/>
    <col min="18" max="18" width="12.85546875" style="212" customWidth="1"/>
    <col min="19" max="19" width="1.28515625" style="212" customWidth="1"/>
    <col min="20" max="20" width="13" style="212" customWidth="1"/>
    <col min="21" max="21" width="1.28515625" style="212" customWidth="1"/>
    <col min="22" max="22" width="12.85546875" style="212" customWidth="1"/>
    <col min="23" max="23" width="13.42578125" style="212" bestFit="1" customWidth="1"/>
    <col min="24" max="24" width="14" style="212" bestFit="1" customWidth="1"/>
    <col min="25" max="26" width="13.42578125" style="212" bestFit="1" customWidth="1"/>
    <col min="27" max="27" width="12.140625" style="212" customWidth="1"/>
    <col min="28" max="28" width="13.42578125" style="212" bestFit="1" customWidth="1"/>
    <col min="29" max="29" width="12.28515625" style="212" customWidth="1"/>
    <col min="30" max="30" width="13" style="212" customWidth="1"/>
    <col min="31" max="31" width="12.28515625" style="212" customWidth="1"/>
    <col min="32" max="32" width="12.5703125" style="212" customWidth="1"/>
    <col min="33" max="41" width="11" style="212" customWidth="1"/>
    <col min="42" max="16384" width="9.140625" style="212"/>
  </cols>
  <sheetData>
    <row r="1" spans="1:186" x14ac:dyDescent="0.2">
      <c r="A1" s="212" t="s">
        <v>78</v>
      </c>
      <c r="B1" s="323" t="s">
        <v>475</v>
      </c>
      <c r="C1" s="323"/>
      <c r="D1" s="323"/>
      <c r="E1" s="323"/>
      <c r="F1" s="323"/>
      <c r="G1" s="323"/>
      <c r="H1" s="323"/>
      <c r="I1" s="323"/>
      <c r="J1" s="323"/>
      <c r="K1" s="323"/>
      <c r="L1" s="323"/>
      <c r="P1" s="10"/>
      <c r="Q1" s="10"/>
      <c r="AD1" s="354"/>
      <c r="AE1" s="354"/>
      <c r="AF1" s="354"/>
      <c r="AG1" s="354"/>
      <c r="AH1" s="354"/>
      <c r="AI1" s="354"/>
      <c r="AJ1" s="354"/>
      <c r="AK1" s="355"/>
      <c r="AL1" s="355"/>
      <c r="AM1" s="355"/>
      <c r="AN1" s="355"/>
      <c r="AO1" s="355"/>
      <c r="AP1" s="354"/>
      <c r="AQ1" s="354"/>
      <c r="AR1" s="354"/>
      <c r="AS1" s="354"/>
      <c r="AT1" s="354"/>
      <c r="AU1" s="354"/>
      <c r="AV1" s="354"/>
      <c r="AW1" s="354"/>
      <c r="AX1" s="354"/>
      <c r="AY1" s="354"/>
      <c r="AZ1" s="354"/>
      <c r="BA1" s="354"/>
      <c r="BB1" s="354"/>
      <c r="BC1" s="354"/>
      <c r="BD1" s="354"/>
      <c r="BE1" s="354"/>
      <c r="BF1" s="354"/>
      <c r="BG1" s="354"/>
      <c r="BH1" s="354"/>
      <c r="BI1" s="354"/>
      <c r="BJ1" s="354"/>
      <c r="BK1" s="354"/>
      <c r="BL1" s="354"/>
      <c r="BM1" s="354"/>
      <c r="BN1" s="354"/>
      <c r="BO1" s="354"/>
      <c r="BP1" s="354"/>
      <c r="BQ1" s="354"/>
      <c r="BR1" s="354"/>
      <c r="BS1" s="354"/>
      <c r="BT1" s="354"/>
      <c r="BU1" s="354"/>
      <c r="BV1" s="354"/>
      <c r="BW1" s="354"/>
      <c r="BX1" s="354"/>
      <c r="BY1" s="354"/>
      <c r="BZ1" s="354"/>
      <c r="CA1" s="354"/>
      <c r="CB1" s="354"/>
      <c r="CC1" s="354"/>
      <c r="CD1" s="354"/>
      <c r="CE1" s="354"/>
      <c r="CF1" s="354"/>
      <c r="CG1" s="354"/>
      <c r="CH1" s="354"/>
      <c r="CI1" s="354"/>
      <c r="CJ1" s="354"/>
      <c r="CK1" s="354"/>
      <c r="CL1" s="354"/>
      <c r="CM1" s="354"/>
      <c r="CN1" s="354"/>
      <c r="CO1" s="354"/>
      <c r="CP1" s="354"/>
      <c r="CQ1" s="354"/>
      <c r="CR1" s="354"/>
      <c r="CS1" s="354"/>
      <c r="CT1" s="354"/>
      <c r="CU1" s="354"/>
      <c r="CV1" s="354"/>
      <c r="CW1" s="354"/>
      <c r="CX1" s="354"/>
      <c r="CY1" s="354"/>
      <c r="CZ1" s="354"/>
      <c r="DA1" s="354"/>
      <c r="DB1" s="354"/>
      <c r="DC1" s="354"/>
      <c r="DD1" s="354"/>
      <c r="DE1" s="354"/>
      <c r="DF1" s="354"/>
      <c r="DG1" s="354"/>
      <c r="DH1" s="354"/>
      <c r="DI1" s="354"/>
      <c r="DJ1" s="354"/>
      <c r="DK1" s="354"/>
      <c r="DL1" s="354"/>
      <c r="DM1" s="354"/>
      <c r="DN1" s="354"/>
      <c r="DO1" s="354"/>
      <c r="DP1" s="354"/>
      <c r="DQ1" s="354"/>
      <c r="DR1" s="354"/>
      <c r="DS1" s="354"/>
      <c r="DT1" s="354"/>
      <c r="DU1" s="354"/>
      <c r="DV1" s="354"/>
      <c r="DW1" s="354"/>
      <c r="DX1" s="354"/>
      <c r="DY1" s="354"/>
      <c r="DZ1" s="354"/>
      <c r="EA1" s="354"/>
      <c r="EB1" s="354"/>
      <c r="EC1" s="354"/>
      <c r="ED1" s="354"/>
      <c r="EE1" s="354"/>
      <c r="EF1" s="354"/>
      <c r="EG1" s="354"/>
      <c r="EH1" s="354"/>
      <c r="EI1" s="354"/>
      <c r="EJ1" s="354"/>
      <c r="EK1" s="354"/>
      <c r="EL1" s="354"/>
      <c r="EM1" s="354"/>
      <c r="EN1" s="354"/>
      <c r="EO1" s="354"/>
      <c r="EP1" s="354"/>
      <c r="EQ1" s="354"/>
      <c r="ER1" s="354"/>
      <c r="ES1" s="354"/>
      <c r="ET1" s="354"/>
      <c r="EU1" s="354"/>
      <c r="EV1" s="354"/>
      <c r="EW1" s="354"/>
      <c r="EX1" s="354"/>
      <c r="EY1" s="354"/>
      <c r="EZ1" s="354"/>
      <c r="FA1" s="354"/>
      <c r="FB1" s="354"/>
      <c r="FC1" s="354"/>
      <c r="FD1" s="354"/>
      <c r="FE1" s="354"/>
      <c r="FF1" s="354"/>
      <c r="FG1" s="354"/>
      <c r="FH1" s="354"/>
      <c r="FI1" s="354"/>
      <c r="FJ1" s="354"/>
      <c r="FK1" s="354"/>
      <c r="FL1" s="354"/>
      <c r="FM1" s="354"/>
      <c r="FN1" s="354"/>
      <c r="FO1" s="354"/>
      <c r="FP1" s="354"/>
      <c r="FQ1" s="354"/>
      <c r="FR1" s="354"/>
      <c r="FS1" s="354"/>
      <c r="FT1" s="354"/>
      <c r="FU1" s="354"/>
      <c r="FV1" s="354"/>
      <c r="FW1" s="354"/>
      <c r="FX1" s="354"/>
      <c r="FY1" s="354"/>
      <c r="FZ1" s="354"/>
      <c r="GA1" s="354"/>
      <c r="GB1" s="354"/>
      <c r="GC1" s="354"/>
      <c r="GD1" s="354"/>
    </row>
    <row r="2" spans="1:186" s="214" customFormat="1" ht="15" customHeight="1" thickBot="1" x14ac:dyDescent="0.25">
      <c r="AD2" s="354"/>
      <c r="AE2" s="354"/>
      <c r="AF2" s="354"/>
      <c r="AG2" s="354"/>
      <c r="AH2" s="354"/>
      <c r="AI2" s="354"/>
      <c r="AJ2" s="354"/>
      <c r="AK2" s="355"/>
      <c r="AL2" s="355"/>
      <c r="AM2" s="355"/>
      <c r="AN2" s="355"/>
      <c r="AO2" s="355"/>
      <c r="AP2" s="354"/>
      <c r="AQ2" s="354"/>
      <c r="AR2" s="354"/>
      <c r="AS2" s="354"/>
      <c r="AT2" s="354"/>
      <c r="AU2" s="354"/>
      <c r="AV2" s="354"/>
      <c r="AW2" s="354"/>
      <c r="AX2" s="354"/>
      <c r="AY2" s="354"/>
      <c r="AZ2" s="354"/>
      <c r="BA2" s="354"/>
      <c r="BB2" s="354"/>
      <c r="BC2" s="354"/>
      <c r="BD2" s="354"/>
      <c r="BE2" s="354"/>
      <c r="BF2" s="354"/>
      <c r="BG2" s="354"/>
      <c r="BH2" s="354"/>
      <c r="BI2" s="354"/>
      <c r="BJ2" s="354"/>
      <c r="BK2" s="354"/>
      <c r="BL2" s="354"/>
      <c r="BM2" s="354"/>
      <c r="BN2" s="354"/>
      <c r="BO2" s="354"/>
      <c r="BP2" s="354"/>
      <c r="BQ2" s="354"/>
      <c r="BR2" s="354"/>
      <c r="BS2" s="354"/>
      <c r="BT2" s="354"/>
      <c r="BU2" s="354"/>
      <c r="BV2" s="354"/>
      <c r="BW2" s="354"/>
      <c r="BX2" s="354"/>
      <c r="BY2" s="354"/>
      <c r="BZ2" s="354"/>
      <c r="CA2" s="354"/>
      <c r="CB2" s="354"/>
      <c r="CC2" s="354"/>
      <c r="CD2" s="354"/>
      <c r="CE2" s="354"/>
      <c r="CF2" s="354"/>
      <c r="CG2" s="354"/>
      <c r="CH2" s="354"/>
      <c r="CI2" s="354"/>
      <c r="CJ2" s="354"/>
      <c r="CK2" s="354"/>
      <c r="CL2" s="354"/>
      <c r="CM2" s="354"/>
      <c r="CN2" s="354"/>
      <c r="CO2" s="354"/>
      <c r="CP2" s="354"/>
      <c r="CQ2" s="354"/>
      <c r="CR2" s="354"/>
      <c r="CS2" s="354"/>
      <c r="CT2" s="354"/>
      <c r="CU2" s="354"/>
      <c r="CV2" s="354"/>
      <c r="CW2" s="354"/>
      <c r="CX2" s="354"/>
      <c r="CY2" s="354"/>
      <c r="CZ2" s="354"/>
      <c r="DA2" s="354"/>
      <c r="DB2" s="354"/>
      <c r="DC2" s="354"/>
      <c r="DD2" s="354"/>
      <c r="DE2" s="354"/>
      <c r="DF2" s="354"/>
      <c r="DG2" s="354"/>
      <c r="DH2" s="354"/>
      <c r="DI2" s="354"/>
      <c r="DJ2" s="354"/>
      <c r="DK2" s="354"/>
      <c r="DL2" s="354"/>
      <c r="DM2" s="354"/>
      <c r="DN2" s="354"/>
      <c r="DO2" s="354"/>
      <c r="DP2" s="354"/>
      <c r="DQ2" s="354"/>
      <c r="DR2" s="354"/>
      <c r="DS2" s="354"/>
      <c r="DT2" s="354"/>
      <c r="DU2" s="354"/>
      <c r="DV2" s="354"/>
      <c r="DW2" s="354"/>
      <c r="DX2" s="354"/>
      <c r="DY2" s="354"/>
      <c r="DZ2" s="354"/>
      <c r="EA2" s="354"/>
      <c r="EB2" s="354"/>
      <c r="EC2" s="354"/>
      <c r="ED2" s="354"/>
      <c r="EE2" s="354"/>
      <c r="EF2" s="354"/>
      <c r="EG2" s="354"/>
      <c r="EH2" s="354"/>
      <c r="EI2" s="354"/>
      <c r="EJ2" s="354"/>
      <c r="EK2" s="354"/>
      <c r="EL2" s="354"/>
      <c r="EM2" s="354"/>
      <c r="EN2" s="354"/>
      <c r="EO2" s="354"/>
      <c r="EP2" s="354"/>
      <c r="EQ2" s="354"/>
      <c r="ER2" s="354"/>
      <c r="ES2" s="354"/>
      <c r="ET2" s="354"/>
      <c r="EU2" s="354"/>
      <c r="EV2" s="354"/>
      <c r="EW2" s="354"/>
      <c r="EX2" s="354"/>
      <c r="EY2" s="354"/>
      <c r="EZ2" s="354"/>
      <c r="FA2" s="354"/>
      <c r="FB2" s="354"/>
      <c r="FC2" s="354"/>
      <c r="FD2" s="354"/>
      <c r="FE2" s="354"/>
      <c r="FF2" s="354"/>
      <c r="FG2" s="354"/>
      <c r="FH2" s="354"/>
      <c r="FI2" s="354"/>
      <c r="FJ2" s="354"/>
      <c r="FK2" s="354"/>
      <c r="FL2" s="354"/>
      <c r="FM2" s="354"/>
      <c r="FN2" s="354"/>
      <c r="FO2" s="354"/>
      <c r="FP2" s="354"/>
      <c r="FQ2" s="354"/>
      <c r="FR2" s="354"/>
      <c r="FS2" s="354"/>
      <c r="FT2" s="354"/>
      <c r="FU2" s="354"/>
      <c r="FV2" s="354"/>
      <c r="FW2" s="354"/>
      <c r="FX2" s="354"/>
      <c r="FY2" s="354"/>
      <c r="FZ2" s="354"/>
      <c r="GA2" s="354"/>
      <c r="GB2" s="354"/>
      <c r="GC2" s="354"/>
      <c r="GD2" s="354"/>
    </row>
    <row r="3" spans="1:186" s="317" customFormat="1" ht="16.5" customHeight="1" x14ac:dyDescent="0.2">
      <c r="B3" s="318">
        <v>2012</v>
      </c>
      <c r="C3" s="318">
        <v>2010</v>
      </c>
      <c r="D3" s="319">
        <v>2008</v>
      </c>
      <c r="E3" s="318">
        <v>2006</v>
      </c>
      <c r="F3" s="318">
        <v>2004</v>
      </c>
      <c r="G3" s="318"/>
      <c r="H3" s="318">
        <v>2002</v>
      </c>
      <c r="I3" s="318"/>
      <c r="J3" s="318">
        <v>2000</v>
      </c>
      <c r="K3" s="318"/>
      <c r="L3" s="318">
        <v>1998</v>
      </c>
      <c r="M3" s="318"/>
      <c r="N3" s="318">
        <v>1996</v>
      </c>
      <c r="O3" s="318"/>
      <c r="P3" s="318">
        <v>1994</v>
      </c>
      <c r="Q3" s="318"/>
      <c r="R3" s="318">
        <v>1992</v>
      </c>
      <c r="S3" s="318"/>
      <c r="T3" s="318">
        <v>1990</v>
      </c>
      <c r="U3" s="318"/>
      <c r="V3" s="318">
        <v>1988</v>
      </c>
      <c r="W3" s="318">
        <v>1986</v>
      </c>
      <c r="X3" s="318">
        <v>1984</v>
      </c>
      <c r="Y3" s="318">
        <v>1982</v>
      </c>
      <c r="Z3" s="318">
        <v>1980</v>
      </c>
      <c r="AA3" s="319">
        <v>1978</v>
      </c>
      <c r="AB3" s="319">
        <v>1976</v>
      </c>
      <c r="AC3" s="319">
        <v>1974</v>
      </c>
      <c r="AD3" s="356"/>
      <c r="AE3" s="356"/>
      <c r="AF3" s="356"/>
      <c r="AG3" s="356"/>
      <c r="AH3" s="356"/>
      <c r="AI3" s="356"/>
      <c r="AJ3" s="356"/>
      <c r="AK3" s="356"/>
      <c r="AL3" s="356"/>
      <c r="AM3" s="356"/>
      <c r="AN3" s="356"/>
      <c r="AO3" s="356"/>
      <c r="AP3" s="356"/>
      <c r="AQ3" s="356"/>
      <c r="AR3" s="356"/>
      <c r="AS3" s="356"/>
      <c r="AT3" s="356"/>
      <c r="AU3" s="356"/>
      <c r="AV3" s="356"/>
      <c r="AW3" s="356"/>
      <c r="AX3" s="356"/>
      <c r="AY3" s="356"/>
      <c r="AZ3" s="356"/>
      <c r="BA3" s="356"/>
      <c r="BB3" s="356"/>
      <c r="BC3" s="356"/>
      <c r="BD3" s="356"/>
      <c r="BE3" s="356"/>
      <c r="BF3" s="356"/>
      <c r="BG3" s="356"/>
      <c r="BH3" s="356"/>
      <c r="BI3" s="356"/>
      <c r="BJ3" s="356"/>
      <c r="BK3" s="356"/>
      <c r="BL3" s="356"/>
      <c r="BM3" s="356"/>
      <c r="BN3" s="356"/>
      <c r="BO3" s="356"/>
      <c r="BP3" s="356"/>
      <c r="BQ3" s="356"/>
      <c r="BR3" s="356"/>
      <c r="BS3" s="356"/>
      <c r="BT3" s="356"/>
      <c r="BU3" s="356"/>
      <c r="BV3" s="356"/>
      <c r="BW3" s="356"/>
      <c r="BX3" s="356"/>
      <c r="BY3" s="356"/>
      <c r="BZ3" s="356"/>
      <c r="CA3" s="356"/>
      <c r="CB3" s="356"/>
      <c r="CC3" s="356"/>
      <c r="CD3" s="356"/>
      <c r="CE3" s="356"/>
      <c r="CF3" s="356"/>
      <c r="CG3" s="356"/>
      <c r="CH3" s="356"/>
      <c r="CI3" s="356"/>
      <c r="CJ3" s="356"/>
      <c r="CK3" s="356"/>
      <c r="CL3" s="356"/>
      <c r="CM3" s="356"/>
      <c r="CN3" s="356"/>
      <c r="CO3" s="356"/>
      <c r="CP3" s="356"/>
      <c r="CQ3" s="356"/>
      <c r="CR3" s="356"/>
      <c r="CS3" s="356"/>
      <c r="CT3" s="356"/>
      <c r="CU3" s="356"/>
      <c r="CV3" s="356"/>
      <c r="CW3" s="356"/>
      <c r="CX3" s="356"/>
      <c r="CY3" s="356"/>
      <c r="CZ3" s="356"/>
      <c r="DA3" s="356"/>
      <c r="DB3" s="356"/>
      <c r="DC3" s="356"/>
      <c r="DD3" s="356"/>
      <c r="DE3" s="356"/>
      <c r="DF3" s="356"/>
      <c r="DG3" s="356"/>
      <c r="DH3" s="356"/>
      <c r="DI3" s="356"/>
      <c r="DJ3" s="356"/>
      <c r="DK3" s="356"/>
      <c r="DL3" s="356"/>
      <c r="DM3" s="356"/>
      <c r="DN3" s="356"/>
      <c r="DO3" s="356"/>
      <c r="DP3" s="356"/>
      <c r="DQ3" s="356"/>
      <c r="DR3" s="356"/>
      <c r="DS3" s="356"/>
      <c r="DT3" s="356"/>
      <c r="DU3" s="356"/>
      <c r="DV3" s="356"/>
      <c r="DW3" s="356"/>
      <c r="DX3" s="356"/>
      <c r="DY3" s="356"/>
      <c r="DZ3" s="356"/>
      <c r="EA3" s="356"/>
      <c r="EB3" s="356"/>
      <c r="EC3" s="356"/>
      <c r="ED3" s="356"/>
      <c r="EE3" s="356"/>
      <c r="EF3" s="356"/>
      <c r="EG3" s="356"/>
      <c r="EH3" s="356"/>
      <c r="EI3" s="356"/>
      <c r="EJ3" s="356"/>
      <c r="EK3" s="356"/>
      <c r="EL3" s="356"/>
      <c r="EM3" s="356"/>
      <c r="EN3" s="356"/>
      <c r="EO3" s="356"/>
      <c r="EP3" s="356"/>
      <c r="EQ3" s="356"/>
      <c r="ER3" s="356"/>
      <c r="ES3" s="356"/>
      <c r="ET3" s="356"/>
      <c r="EU3" s="356"/>
      <c r="EV3" s="356"/>
      <c r="EW3" s="356"/>
      <c r="EX3" s="356"/>
      <c r="EY3" s="356"/>
      <c r="EZ3" s="356"/>
      <c r="FA3" s="356"/>
      <c r="FB3" s="356"/>
      <c r="FC3" s="356"/>
      <c r="FD3" s="356"/>
      <c r="FE3" s="356"/>
      <c r="FF3" s="356"/>
      <c r="FG3" s="356"/>
      <c r="FH3" s="356"/>
      <c r="FI3" s="356"/>
      <c r="FJ3" s="356"/>
      <c r="FK3" s="356"/>
      <c r="FL3" s="356"/>
      <c r="FM3" s="356"/>
      <c r="FN3" s="356"/>
      <c r="FO3" s="356"/>
      <c r="FP3" s="356"/>
      <c r="FQ3" s="356"/>
      <c r="FR3" s="356"/>
      <c r="FS3" s="356"/>
      <c r="FT3" s="356"/>
      <c r="FU3" s="356"/>
      <c r="FV3" s="356"/>
      <c r="FW3" s="356"/>
      <c r="FX3" s="356"/>
      <c r="FY3" s="356"/>
      <c r="FZ3" s="356"/>
      <c r="GA3" s="356"/>
      <c r="GB3" s="356"/>
      <c r="GC3" s="356"/>
      <c r="GD3" s="356"/>
    </row>
    <row r="4" spans="1:186" x14ac:dyDescent="0.2">
      <c r="A4" s="276" t="s">
        <v>474</v>
      </c>
      <c r="B4" s="211"/>
      <c r="C4" s="211"/>
      <c r="D4" s="215"/>
      <c r="E4" s="211"/>
      <c r="F4" s="213"/>
      <c r="G4" s="213"/>
      <c r="H4" s="213"/>
      <c r="I4" s="213"/>
      <c r="J4" s="213"/>
      <c r="K4" s="213"/>
      <c r="L4" s="213"/>
      <c r="M4" s="213"/>
      <c r="N4" s="213"/>
      <c r="O4" s="213"/>
      <c r="AD4" s="354"/>
      <c r="AE4" s="354"/>
      <c r="AF4" s="354"/>
      <c r="AG4" s="354"/>
      <c r="AH4" s="354"/>
      <c r="AI4" s="354"/>
      <c r="AJ4" s="354"/>
      <c r="AK4" s="354"/>
      <c r="AL4" s="354"/>
      <c r="AM4" s="354"/>
      <c r="AN4" s="354"/>
      <c r="AO4" s="354"/>
      <c r="AP4" s="354"/>
      <c r="AQ4" s="354"/>
      <c r="AR4" s="354"/>
      <c r="AS4" s="354"/>
      <c r="AT4" s="354"/>
      <c r="AU4" s="354"/>
      <c r="AV4" s="354"/>
      <c r="AW4" s="354"/>
      <c r="AX4" s="354"/>
      <c r="AY4" s="354"/>
      <c r="AZ4" s="354"/>
      <c r="BA4" s="354"/>
      <c r="BB4" s="354"/>
      <c r="BC4" s="354"/>
      <c r="BD4" s="354"/>
      <c r="BE4" s="354"/>
      <c r="BF4" s="354"/>
      <c r="BG4" s="354"/>
      <c r="BH4" s="354"/>
      <c r="BI4" s="354"/>
      <c r="BJ4" s="354"/>
      <c r="BK4" s="354"/>
      <c r="BL4" s="354"/>
      <c r="BM4" s="354"/>
      <c r="BN4" s="354"/>
      <c r="BO4" s="354"/>
      <c r="BP4" s="354"/>
      <c r="BQ4" s="354"/>
      <c r="BR4" s="354"/>
      <c r="BS4" s="354"/>
      <c r="BT4" s="354"/>
      <c r="BU4" s="354"/>
      <c r="BV4" s="354"/>
      <c r="BW4" s="354"/>
      <c r="BX4" s="354"/>
      <c r="BY4" s="354"/>
      <c r="BZ4" s="354"/>
      <c r="CA4" s="354"/>
      <c r="CB4" s="354"/>
      <c r="CC4" s="354"/>
      <c r="CD4" s="354"/>
      <c r="CE4" s="354"/>
      <c r="CF4" s="354"/>
      <c r="CG4" s="354"/>
      <c r="CH4" s="354"/>
      <c r="CI4" s="354"/>
      <c r="CJ4" s="354"/>
      <c r="CK4" s="354"/>
      <c r="CL4" s="354"/>
      <c r="CM4" s="354"/>
      <c r="CN4" s="354"/>
      <c r="CO4" s="354"/>
      <c r="CP4" s="354"/>
      <c r="CQ4" s="354"/>
      <c r="CR4" s="354"/>
      <c r="CS4" s="354"/>
      <c r="CT4" s="354"/>
      <c r="CU4" s="354"/>
      <c r="CV4" s="354"/>
      <c r="CW4" s="354"/>
      <c r="CX4" s="354"/>
      <c r="CY4" s="354"/>
      <c r="CZ4" s="354"/>
      <c r="DA4" s="354"/>
      <c r="DB4" s="354"/>
      <c r="DC4" s="354"/>
      <c r="DD4" s="354"/>
      <c r="DE4" s="354"/>
      <c r="DF4" s="354"/>
      <c r="DG4" s="354"/>
      <c r="DH4" s="354"/>
      <c r="DI4" s="354"/>
      <c r="DJ4" s="354"/>
      <c r="DK4" s="354"/>
      <c r="DL4" s="354"/>
      <c r="DM4" s="354"/>
      <c r="DN4" s="354"/>
      <c r="DO4" s="354"/>
      <c r="DP4" s="354"/>
      <c r="DQ4" s="354"/>
      <c r="DR4" s="354"/>
      <c r="DS4" s="354"/>
      <c r="DT4" s="354"/>
      <c r="DU4" s="354"/>
      <c r="DV4" s="354"/>
      <c r="DW4" s="354"/>
      <c r="DX4" s="354"/>
      <c r="DY4" s="354"/>
      <c r="DZ4" s="354"/>
      <c r="EA4" s="354"/>
      <c r="EB4" s="354"/>
      <c r="EC4" s="354"/>
      <c r="ED4" s="354"/>
      <c r="EE4" s="354"/>
      <c r="EF4" s="354"/>
      <c r="EG4" s="354"/>
      <c r="EH4" s="354"/>
      <c r="EI4" s="354"/>
      <c r="EJ4" s="354"/>
      <c r="EK4" s="354"/>
      <c r="EL4" s="354"/>
      <c r="EM4" s="354"/>
      <c r="EN4" s="354"/>
      <c r="EO4" s="354"/>
      <c r="EP4" s="354"/>
      <c r="EQ4" s="354"/>
      <c r="ER4" s="354"/>
      <c r="ES4" s="354"/>
      <c r="ET4" s="354"/>
      <c r="EU4" s="354"/>
      <c r="EV4" s="354"/>
      <c r="EW4" s="354"/>
      <c r="EX4" s="354"/>
      <c r="EY4" s="354"/>
      <c r="EZ4" s="354"/>
      <c r="FA4" s="354"/>
      <c r="FB4" s="354"/>
      <c r="FC4" s="354"/>
      <c r="FD4" s="354"/>
      <c r="FE4" s="354"/>
      <c r="FF4" s="354"/>
      <c r="FG4" s="354"/>
      <c r="FH4" s="354"/>
      <c r="FI4" s="354"/>
      <c r="FJ4" s="354"/>
      <c r="FK4" s="354"/>
      <c r="FL4" s="354"/>
      <c r="FM4" s="354"/>
      <c r="FN4" s="354"/>
      <c r="FO4" s="354"/>
      <c r="FP4" s="354"/>
      <c r="FQ4" s="354"/>
      <c r="FR4" s="354"/>
      <c r="FS4" s="354"/>
      <c r="FT4" s="354"/>
      <c r="FU4" s="354"/>
      <c r="FV4" s="354"/>
      <c r="FW4" s="354"/>
      <c r="FX4" s="354"/>
      <c r="FY4" s="354"/>
      <c r="FZ4" s="354"/>
      <c r="GA4" s="354"/>
      <c r="GB4" s="354"/>
      <c r="GC4" s="354"/>
      <c r="GD4" s="354"/>
    </row>
    <row r="5" spans="1:186" ht="14.25" x14ac:dyDescent="0.2">
      <c r="A5" s="212" t="s">
        <v>138</v>
      </c>
      <c r="B5" s="294">
        <v>923555204</v>
      </c>
      <c r="C5" s="295">
        <v>929421775</v>
      </c>
      <c r="D5" s="295">
        <v>808001712</v>
      </c>
      <c r="E5" s="218">
        <v>751730068</v>
      </c>
      <c r="F5" s="218">
        <v>581483185</v>
      </c>
      <c r="G5" s="296" t="s">
        <v>127</v>
      </c>
      <c r="H5" s="218">
        <v>525986157</v>
      </c>
      <c r="I5" s="296" t="s">
        <v>127</v>
      </c>
      <c r="J5" s="218">
        <v>514793499</v>
      </c>
      <c r="K5" s="296" t="s">
        <v>127</v>
      </c>
      <c r="L5" s="218">
        <v>397221879</v>
      </c>
      <c r="M5" s="296" t="s">
        <v>127</v>
      </c>
      <c r="N5" s="218">
        <v>422661966</v>
      </c>
      <c r="O5" s="296" t="s">
        <v>127</v>
      </c>
      <c r="P5" s="218">
        <v>346189285</v>
      </c>
      <c r="Q5" s="296" t="s">
        <v>127</v>
      </c>
      <c r="R5" s="218">
        <v>329809707</v>
      </c>
      <c r="S5" s="296" t="s">
        <v>127</v>
      </c>
      <c r="T5" s="218">
        <v>235130542</v>
      </c>
      <c r="U5" s="296" t="s">
        <v>127</v>
      </c>
      <c r="V5" s="216">
        <v>225114380</v>
      </c>
      <c r="W5" s="217">
        <v>217562967</v>
      </c>
      <c r="X5" s="217">
        <v>176882849</v>
      </c>
      <c r="Y5" s="217">
        <v>174921844</v>
      </c>
      <c r="Z5" s="217">
        <v>115222222</v>
      </c>
      <c r="AA5" s="217">
        <v>86129169</v>
      </c>
      <c r="AB5" s="217">
        <v>60046006</v>
      </c>
      <c r="AC5" s="217">
        <v>44051125</v>
      </c>
      <c r="AD5" s="354"/>
      <c r="AE5" s="354"/>
      <c r="AF5" s="354"/>
      <c r="AG5" s="354"/>
      <c r="AH5" s="354"/>
      <c r="AI5" s="354"/>
      <c r="AJ5" s="354"/>
      <c r="AK5" s="354"/>
      <c r="AL5" s="354"/>
      <c r="AM5" s="354"/>
      <c r="AN5" s="354"/>
      <c r="AO5" s="354"/>
      <c r="AP5" s="354"/>
      <c r="AQ5" s="354"/>
      <c r="AR5" s="354"/>
      <c r="AS5" s="354"/>
      <c r="AT5" s="354"/>
      <c r="AU5" s="354"/>
      <c r="AV5" s="354"/>
      <c r="AW5" s="354"/>
      <c r="AX5" s="354"/>
      <c r="AY5" s="354"/>
      <c r="AZ5" s="354"/>
      <c r="BA5" s="354"/>
      <c r="BB5" s="354"/>
      <c r="BC5" s="354"/>
      <c r="BD5" s="354"/>
      <c r="BE5" s="354"/>
      <c r="BF5" s="354"/>
      <c r="BG5" s="354"/>
      <c r="BH5" s="354"/>
      <c r="BI5" s="354"/>
      <c r="BJ5" s="354"/>
      <c r="BK5" s="354"/>
      <c r="BL5" s="354"/>
      <c r="BM5" s="354"/>
      <c r="BN5" s="354"/>
      <c r="BO5" s="354"/>
      <c r="BP5" s="354"/>
      <c r="BQ5" s="354"/>
      <c r="BR5" s="354"/>
      <c r="BS5" s="354"/>
      <c r="BT5" s="354"/>
      <c r="BU5" s="354"/>
      <c r="BV5" s="354"/>
      <c r="BW5" s="354"/>
      <c r="BX5" s="354"/>
      <c r="BY5" s="354"/>
      <c r="BZ5" s="354"/>
      <c r="CA5" s="354"/>
      <c r="CB5" s="354"/>
      <c r="CC5" s="354"/>
      <c r="CD5" s="354"/>
      <c r="CE5" s="354"/>
      <c r="CF5" s="354"/>
      <c r="CG5" s="354"/>
      <c r="CH5" s="354"/>
      <c r="CI5" s="354"/>
      <c r="CJ5" s="354"/>
      <c r="CK5" s="354"/>
      <c r="CL5" s="354"/>
      <c r="CM5" s="354"/>
      <c r="CN5" s="354"/>
      <c r="CO5" s="354"/>
      <c r="CP5" s="354"/>
      <c r="CQ5" s="354"/>
      <c r="CR5" s="354"/>
      <c r="CS5" s="354"/>
      <c r="CT5" s="354"/>
      <c r="CU5" s="354"/>
      <c r="CV5" s="354"/>
      <c r="CW5" s="354"/>
      <c r="CX5" s="354"/>
      <c r="CY5" s="354"/>
      <c r="CZ5" s="354"/>
      <c r="DA5" s="354"/>
      <c r="DB5" s="354"/>
      <c r="DC5" s="354"/>
      <c r="DD5" s="354"/>
      <c r="DE5" s="354"/>
      <c r="DF5" s="354"/>
      <c r="DG5" s="354"/>
      <c r="DH5" s="354"/>
      <c r="DI5" s="354"/>
      <c r="DJ5" s="354"/>
      <c r="DK5" s="354"/>
      <c r="DL5" s="354"/>
      <c r="DM5" s="354"/>
      <c r="DN5" s="354"/>
      <c r="DO5" s="354"/>
      <c r="DP5" s="354"/>
      <c r="DQ5" s="354"/>
      <c r="DR5" s="354"/>
      <c r="DS5" s="354"/>
      <c r="DT5" s="354"/>
      <c r="DU5" s="354"/>
      <c r="DV5" s="354"/>
      <c r="DW5" s="354"/>
      <c r="DX5" s="354"/>
      <c r="DY5" s="354"/>
      <c r="DZ5" s="354"/>
      <c r="EA5" s="354"/>
      <c r="EB5" s="354"/>
      <c r="EC5" s="354"/>
      <c r="ED5" s="354"/>
      <c r="EE5" s="354"/>
      <c r="EF5" s="354"/>
      <c r="EG5" s="354"/>
      <c r="EH5" s="354"/>
      <c r="EI5" s="354"/>
      <c r="EJ5" s="354"/>
      <c r="EK5" s="354"/>
      <c r="EL5" s="354"/>
      <c r="EM5" s="354"/>
      <c r="EN5" s="354"/>
      <c r="EO5" s="354"/>
      <c r="EP5" s="354"/>
      <c r="EQ5" s="354"/>
      <c r="ER5" s="354"/>
      <c r="ES5" s="354"/>
      <c r="ET5" s="354"/>
      <c r="EU5" s="354"/>
      <c r="EV5" s="354"/>
      <c r="EW5" s="354"/>
      <c r="EX5" s="354"/>
      <c r="EY5" s="354"/>
      <c r="EZ5" s="354"/>
      <c r="FA5" s="354"/>
      <c r="FB5" s="354"/>
      <c r="FC5" s="354"/>
      <c r="FD5" s="354"/>
      <c r="FE5" s="354"/>
      <c r="FF5" s="354"/>
      <c r="FG5" s="354"/>
      <c r="FH5" s="354"/>
      <c r="FI5" s="354"/>
      <c r="FJ5" s="354"/>
      <c r="FK5" s="354"/>
      <c r="FL5" s="354"/>
      <c r="FM5" s="354"/>
      <c r="FN5" s="354"/>
      <c r="FO5" s="354"/>
      <c r="FP5" s="354"/>
      <c r="FQ5" s="354"/>
      <c r="FR5" s="354"/>
      <c r="FS5" s="354"/>
      <c r="FT5" s="354"/>
      <c r="FU5" s="354"/>
      <c r="FV5" s="354"/>
      <c r="FW5" s="354"/>
      <c r="FX5" s="354"/>
      <c r="FY5" s="354"/>
      <c r="FZ5" s="354"/>
      <c r="GA5" s="354"/>
      <c r="GB5" s="354"/>
      <c r="GC5" s="354"/>
      <c r="GD5" s="354"/>
    </row>
    <row r="6" spans="1:186" x14ac:dyDescent="0.2">
      <c r="A6" s="212" t="s">
        <v>137</v>
      </c>
      <c r="B6" s="218">
        <v>1178004</v>
      </c>
      <c r="C6" s="295">
        <v>1163231</v>
      </c>
      <c r="D6" s="295">
        <v>1071620</v>
      </c>
      <c r="E6" s="218">
        <v>995669</v>
      </c>
      <c r="F6" s="217">
        <v>773248.91622340004</v>
      </c>
      <c r="G6" s="217"/>
      <c r="H6" s="217">
        <v>737708.49509099999</v>
      </c>
      <c r="I6" s="217"/>
      <c r="J6" s="217">
        <v>695667</v>
      </c>
      <c r="K6" s="217"/>
      <c r="L6" s="218">
        <v>552464</v>
      </c>
      <c r="M6" s="218"/>
      <c r="N6" s="217">
        <v>516701.67</v>
      </c>
      <c r="O6" s="217"/>
      <c r="P6" s="218">
        <v>439884.73300000001</v>
      </c>
      <c r="Q6" s="218"/>
      <c r="R6" s="217">
        <v>405670</v>
      </c>
      <c r="S6" s="217"/>
      <c r="T6" s="217">
        <v>321656</v>
      </c>
      <c r="U6" s="217"/>
      <c r="V6" s="217">
        <v>303389</v>
      </c>
      <c r="W6" s="217">
        <v>295602</v>
      </c>
      <c r="X6" s="217">
        <v>241313</v>
      </c>
      <c r="Y6" s="217">
        <v>228060</v>
      </c>
      <c r="Z6" s="217">
        <v>153221</v>
      </c>
      <c r="AA6" s="217">
        <v>109440</v>
      </c>
      <c r="AB6" s="217">
        <v>73316</v>
      </c>
      <c r="AC6" s="217">
        <v>53384</v>
      </c>
      <c r="AD6" s="354"/>
      <c r="AE6" s="354"/>
      <c r="AF6" s="354"/>
      <c r="AG6" s="354"/>
      <c r="AH6" s="354"/>
      <c r="AI6" s="354"/>
      <c r="AJ6" s="354"/>
      <c r="AK6" s="354"/>
      <c r="AL6" s="354"/>
      <c r="AM6" s="357"/>
      <c r="AN6" s="357"/>
      <c r="AO6" s="357"/>
      <c r="AP6" s="357"/>
      <c r="AQ6" s="357"/>
      <c r="AR6" s="357"/>
      <c r="AS6" s="357"/>
      <c r="AT6" s="357"/>
      <c r="AU6" s="357"/>
      <c r="AV6" s="357"/>
      <c r="AW6" s="357"/>
      <c r="AX6" s="354"/>
      <c r="AY6" s="354"/>
      <c r="AZ6" s="354"/>
      <c r="BA6" s="354"/>
      <c r="BB6" s="354"/>
      <c r="BC6" s="354"/>
      <c r="BD6" s="354"/>
      <c r="BE6" s="354"/>
      <c r="BF6" s="354"/>
      <c r="BG6" s="354"/>
      <c r="BH6" s="354"/>
      <c r="BI6" s="354"/>
      <c r="BJ6" s="354"/>
      <c r="BK6" s="354"/>
      <c r="BL6" s="354"/>
      <c r="BM6" s="354"/>
      <c r="BN6" s="354"/>
      <c r="BO6" s="354"/>
      <c r="BP6" s="354"/>
      <c r="BQ6" s="354"/>
      <c r="BR6" s="354"/>
      <c r="BS6" s="354"/>
      <c r="BT6" s="354"/>
      <c r="BU6" s="354"/>
      <c r="BV6" s="354"/>
      <c r="BW6" s="354"/>
      <c r="BX6" s="354"/>
      <c r="BY6" s="354"/>
      <c r="BZ6" s="354"/>
      <c r="CA6" s="354"/>
      <c r="CB6" s="354"/>
      <c r="CC6" s="354"/>
      <c r="CD6" s="354"/>
      <c r="CE6" s="354"/>
      <c r="CF6" s="354"/>
      <c r="CG6" s="354"/>
      <c r="CH6" s="354"/>
      <c r="CI6" s="354"/>
      <c r="CJ6" s="354"/>
      <c r="CK6" s="354"/>
      <c r="CL6" s="354"/>
      <c r="CM6" s="354"/>
      <c r="CN6" s="354"/>
      <c r="CO6" s="354"/>
      <c r="CP6" s="354"/>
      <c r="CQ6" s="354"/>
      <c r="CR6" s="354"/>
      <c r="CS6" s="354"/>
      <c r="CT6" s="354"/>
      <c r="CU6" s="354"/>
      <c r="CV6" s="354"/>
      <c r="CW6" s="354"/>
      <c r="CX6" s="354"/>
      <c r="CY6" s="354"/>
      <c r="CZ6" s="354"/>
      <c r="DA6" s="354"/>
      <c r="DB6" s="354"/>
      <c r="DC6" s="354"/>
      <c r="DD6" s="354"/>
      <c r="DE6" s="354"/>
      <c r="DF6" s="354"/>
      <c r="DG6" s="354"/>
      <c r="DH6" s="354"/>
      <c r="DI6" s="354"/>
      <c r="DJ6" s="354"/>
      <c r="DK6" s="354"/>
      <c r="DL6" s="354"/>
      <c r="DM6" s="354"/>
      <c r="DN6" s="354"/>
      <c r="DO6" s="354"/>
      <c r="DP6" s="354"/>
      <c r="DQ6" s="354"/>
      <c r="DR6" s="354"/>
      <c r="DS6" s="354"/>
      <c r="DT6" s="354"/>
      <c r="DU6" s="354"/>
      <c r="DV6" s="354"/>
      <c r="DW6" s="354"/>
      <c r="DX6" s="354"/>
      <c r="DY6" s="354"/>
      <c r="DZ6" s="354"/>
      <c r="EA6" s="354"/>
      <c r="EB6" s="354"/>
      <c r="EC6" s="354"/>
      <c r="ED6" s="354"/>
      <c r="EE6" s="354"/>
      <c r="EF6" s="354"/>
      <c r="EG6" s="354"/>
      <c r="EH6" s="354"/>
      <c r="EI6" s="354"/>
      <c r="EJ6" s="354"/>
      <c r="EK6" s="354"/>
      <c r="EL6" s="354"/>
      <c r="EM6" s="354"/>
      <c r="EN6" s="354"/>
      <c r="EO6" s="354"/>
      <c r="EP6" s="354"/>
      <c r="EQ6" s="354"/>
      <c r="ER6" s="354"/>
      <c r="ES6" s="354"/>
      <c r="ET6" s="354"/>
      <c r="EU6" s="354"/>
      <c r="EV6" s="354"/>
      <c r="EW6" s="354"/>
      <c r="EX6" s="354"/>
      <c r="EY6" s="354"/>
      <c r="EZ6" s="354"/>
      <c r="FA6" s="354"/>
      <c r="FB6" s="354"/>
      <c r="FC6" s="354"/>
      <c r="FD6" s="354"/>
      <c r="FE6" s="354"/>
      <c r="FF6" s="354"/>
      <c r="FG6" s="354"/>
      <c r="FH6" s="354"/>
      <c r="FI6" s="354"/>
      <c r="FJ6" s="354"/>
      <c r="FK6" s="354"/>
      <c r="FL6" s="354"/>
      <c r="FM6" s="354"/>
      <c r="FN6" s="354"/>
      <c r="FO6" s="354"/>
      <c r="FP6" s="354"/>
      <c r="FQ6" s="354"/>
      <c r="FR6" s="354"/>
      <c r="FS6" s="354"/>
      <c r="FT6" s="354"/>
      <c r="FU6" s="354"/>
      <c r="FV6" s="354"/>
      <c r="FW6" s="354"/>
      <c r="FX6" s="354"/>
      <c r="FY6" s="354"/>
      <c r="FZ6" s="354"/>
      <c r="GA6" s="354"/>
      <c r="GB6" s="354"/>
      <c r="GC6" s="354"/>
      <c r="GD6" s="354"/>
    </row>
    <row r="7" spans="1:186" s="229" customFormat="1" ht="11.25" x14ac:dyDescent="0.2">
      <c r="B7" s="230" t="s">
        <v>178</v>
      </c>
      <c r="C7" s="230" t="s">
        <v>179</v>
      </c>
      <c r="D7" s="230" t="s">
        <v>180</v>
      </c>
      <c r="E7" s="231" t="s">
        <v>181</v>
      </c>
      <c r="F7" s="231" t="s">
        <v>182</v>
      </c>
      <c r="G7" s="231"/>
      <c r="H7" s="231" t="s">
        <v>183</v>
      </c>
      <c r="I7" s="231"/>
      <c r="J7" s="231" t="s">
        <v>184</v>
      </c>
      <c r="K7" s="231"/>
      <c r="L7" s="231" t="s">
        <v>185</v>
      </c>
      <c r="M7" s="231"/>
      <c r="N7" s="231" t="s">
        <v>186</v>
      </c>
      <c r="O7" s="231"/>
      <c r="P7" s="231" t="s">
        <v>187</v>
      </c>
      <c r="Q7" s="231"/>
      <c r="R7" s="231" t="s">
        <v>188</v>
      </c>
      <c r="S7" s="231"/>
      <c r="T7" s="231" t="s">
        <v>189</v>
      </c>
      <c r="U7" s="231"/>
      <c r="V7" s="231" t="s">
        <v>190</v>
      </c>
      <c r="W7" s="231" t="s">
        <v>191</v>
      </c>
      <c r="X7" s="231" t="s">
        <v>192</v>
      </c>
      <c r="Y7" s="231" t="s">
        <v>193</v>
      </c>
      <c r="Z7" s="231" t="s">
        <v>182</v>
      </c>
      <c r="AA7" s="231" t="s">
        <v>187</v>
      </c>
      <c r="AB7" s="231" t="s">
        <v>194</v>
      </c>
      <c r="AC7" s="231" t="s">
        <v>195</v>
      </c>
      <c r="AD7" s="358"/>
      <c r="AE7" s="358"/>
      <c r="AF7" s="358"/>
      <c r="AG7" s="358"/>
      <c r="AH7" s="358"/>
      <c r="AI7" s="358"/>
      <c r="AJ7" s="358"/>
      <c r="AK7" s="358"/>
      <c r="AL7" s="358"/>
      <c r="AM7" s="358"/>
      <c r="AN7" s="358"/>
      <c r="AO7" s="358"/>
      <c r="AP7" s="358"/>
      <c r="AQ7" s="358"/>
      <c r="AR7" s="358"/>
      <c r="AS7" s="358"/>
      <c r="AT7" s="358"/>
      <c r="AU7" s="358"/>
      <c r="AV7" s="358"/>
      <c r="AW7" s="358"/>
      <c r="AX7" s="358"/>
      <c r="AY7" s="358"/>
      <c r="AZ7" s="358"/>
      <c r="BA7" s="358"/>
      <c r="BB7" s="358"/>
      <c r="BC7" s="358"/>
      <c r="BD7" s="358"/>
      <c r="BE7" s="358"/>
      <c r="BF7" s="358"/>
      <c r="BG7" s="358"/>
      <c r="BH7" s="358"/>
      <c r="BI7" s="358"/>
      <c r="BJ7" s="358"/>
      <c r="BK7" s="358"/>
      <c r="BL7" s="358"/>
      <c r="BM7" s="358"/>
      <c r="BN7" s="358"/>
      <c r="BO7" s="358"/>
      <c r="BP7" s="358"/>
      <c r="BQ7" s="358"/>
      <c r="BR7" s="358"/>
      <c r="BS7" s="358"/>
      <c r="BT7" s="358"/>
      <c r="BU7" s="358"/>
      <c r="BV7" s="358"/>
      <c r="BW7" s="358"/>
      <c r="BX7" s="358"/>
      <c r="BY7" s="358"/>
      <c r="BZ7" s="358"/>
      <c r="CA7" s="358"/>
      <c r="CB7" s="358"/>
      <c r="CC7" s="358"/>
      <c r="CD7" s="358"/>
      <c r="CE7" s="358"/>
      <c r="CF7" s="358"/>
      <c r="CG7" s="358"/>
      <c r="CH7" s="358"/>
      <c r="CI7" s="358"/>
      <c r="CJ7" s="358"/>
      <c r="CK7" s="358"/>
      <c r="CL7" s="358"/>
      <c r="CM7" s="358"/>
      <c r="CN7" s="358"/>
      <c r="CO7" s="358"/>
      <c r="CP7" s="358"/>
      <c r="CQ7" s="358"/>
      <c r="CR7" s="358"/>
      <c r="CS7" s="358"/>
      <c r="CT7" s="358"/>
      <c r="CU7" s="358"/>
      <c r="CV7" s="358"/>
      <c r="CW7" s="358"/>
      <c r="CX7" s="358"/>
      <c r="CY7" s="358"/>
      <c r="CZ7" s="358"/>
      <c r="DA7" s="358"/>
      <c r="DB7" s="358"/>
      <c r="DC7" s="358"/>
      <c r="DD7" s="358"/>
      <c r="DE7" s="358"/>
      <c r="DF7" s="358"/>
      <c r="DG7" s="358"/>
      <c r="DH7" s="358"/>
      <c r="DI7" s="358"/>
      <c r="DJ7" s="358"/>
      <c r="DK7" s="358"/>
      <c r="DL7" s="358"/>
      <c r="DM7" s="358"/>
      <c r="DN7" s="358"/>
      <c r="DO7" s="358"/>
      <c r="DP7" s="358"/>
      <c r="DQ7" s="358"/>
      <c r="DR7" s="358"/>
      <c r="DS7" s="358"/>
      <c r="DT7" s="358"/>
      <c r="DU7" s="358"/>
      <c r="DV7" s="358"/>
      <c r="DW7" s="358"/>
      <c r="DX7" s="358"/>
      <c r="DY7" s="358"/>
      <c r="DZ7" s="358"/>
      <c r="EA7" s="358"/>
      <c r="EB7" s="358"/>
      <c r="EC7" s="358"/>
      <c r="ED7" s="358"/>
      <c r="EE7" s="358"/>
      <c r="EF7" s="358"/>
      <c r="EG7" s="358"/>
      <c r="EH7" s="358"/>
      <c r="EI7" s="358"/>
      <c r="EJ7" s="358"/>
      <c r="EK7" s="358"/>
      <c r="EL7" s="358"/>
      <c r="EM7" s="358"/>
      <c r="EN7" s="358"/>
      <c r="EO7" s="358"/>
      <c r="EP7" s="358"/>
      <c r="EQ7" s="358"/>
      <c r="ER7" s="358"/>
      <c r="ES7" s="358"/>
      <c r="ET7" s="358"/>
      <c r="EU7" s="358"/>
      <c r="EV7" s="358"/>
      <c r="EW7" s="358"/>
      <c r="EX7" s="358"/>
      <c r="EY7" s="358"/>
      <c r="EZ7" s="358"/>
      <c r="FA7" s="358"/>
      <c r="FB7" s="358"/>
      <c r="FC7" s="358"/>
      <c r="FD7" s="358"/>
      <c r="FE7" s="358"/>
      <c r="FF7" s="358"/>
      <c r="FG7" s="358"/>
      <c r="FH7" s="358"/>
      <c r="FI7" s="358"/>
      <c r="FJ7" s="358"/>
      <c r="FK7" s="358"/>
      <c r="FL7" s="358"/>
      <c r="FM7" s="358"/>
      <c r="FN7" s="358"/>
      <c r="FO7" s="358"/>
      <c r="FP7" s="358"/>
      <c r="FQ7" s="358"/>
      <c r="FR7" s="358"/>
      <c r="FS7" s="358"/>
      <c r="FT7" s="358"/>
      <c r="FU7" s="358"/>
      <c r="FV7" s="358"/>
      <c r="FW7" s="358"/>
      <c r="FX7" s="358"/>
      <c r="FY7" s="358"/>
      <c r="FZ7" s="358"/>
      <c r="GA7" s="358"/>
      <c r="GB7" s="358"/>
      <c r="GC7" s="358"/>
      <c r="GD7" s="358"/>
    </row>
    <row r="8" spans="1:186" x14ac:dyDescent="0.2">
      <c r="A8" s="212" t="s">
        <v>133</v>
      </c>
      <c r="B8" s="218">
        <v>1031097</v>
      </c>
      <c r="C8" s="295">
        <v>1257311</v>
      </c>
      <c r="D8" s="295">
        <v>1071401</v>
      </c>
      <c r="E8" s="218">
        <v>850606</v>
      </c>
      <c r="F8" s="217">
        <v>695716.12105263001</v>
      </c>
      <c r="G8" s="217"/>
      <c r="H8" s="217">
        <v>732457.28611900005</v>
      </c>
      <c r="I8" s="217"/>
      <c r="J8" s="217">
        <v>670205</v>
      </c>
      <c r="K8" s="217"/>
      <c r="L8" s="218">
        <v>505492</v>
      </c>
      <c r="M8" s="218"/>
      <c r="N8" s="217">
        <v>472158</v>
      </c>
      <c r="O8" s="217"/>
      <c r="P8" s="217">
        <v>484976.38900000002</v>
      </c>
      <c r="Q8" s="217"/>
      <c r="R8" s="217">
        <v>457994</v>
      </c>
      <c r="S8" s="217"/>
      <c r="T8" s="217">
        <v>350552</v>
      </c>
      <c r="U8" s="217"/>
      <c r="V8" s="217">
        <v>315399</v>
      </c>
      <c r="W8" s="217">
        <v>301955</v>
      </c>
      <c r="X8" s="217">
        <v>237732</v>
      </c>
      <c r="Y8" s="217">
        <v>213369</v>
      </c>
      <c r="Z8" s="217">
        <v>143277</v>
      </c>
      <c r="AA8" s="217">
        <v>108986</v>
      </c>
      <c r="AB8" s="217">
        <v>74563</v>
      </c>
      <c r="AC8" s="217">
        <v>53993</v>
      </c>
      <c r="AD8" s="354"/>
      <c r="AE8" s="354"/>
      <c r="AF8" s="354"/>
      <c r="AG8" s="354"/>
      <c r="AH8" s="354"/>
      <c r="AI8" s="354"/>
      <c r="AJ8" s="354"/>
      <c r="AK8" s="354"/>
      <c r="AL8" s="354"/>
      <c r="AM8" s="354"/>
      <c r="AN8" s="354"/>
      <c r="AO8" s="354"/>
      <c r="AP8" s="354"/>
      <c r="AQ8" s="354"/>
      <c r="AR8" s="354"/>
      <c r="AS8" s="354"/>
      <c r="AT8" s="354"/>
      <c r="AU8" s="354"/>
      <c r="AV8" s="354"/>
      <c r="AW8" s="354"/>
      <c r="AX8" s="354"/>
      <c r="AY8" s="354"/>
      <c r="AZ8" s="354"/>
      <c r="BA8" s="354"/>
      <c r="BB8" s="354"/>
      <c r="BC8" s="354"/>
      <c r="BD8" s="354"/>
      <c r="BE8" s="354"/>
      <c r="BF8" s="354"/>
      <c r="BG8" s="354"/>
      <c r="BH8" s="354"/>
      <c r="BI8" s="354"/>
      <c r="BJ8" s="354"/>
      <c r="BK8" s="354"/>
      <c r="BL8" s="354"/>
      <c r="BM8" s="354"/>
      <c r="BN8" s="354"/>
      <c r="BO8" s="354"/>
      <c r="BP8" s="354"/>
      <c r="BQ8" s="354"/>
      <c r="BR8" s="354"/>
      <c r="BS8" s="354"/>
      <c r="BT8" s="354"/>
      <c r="BU8" s="354"/>
      <c r="BV8" s="354"/>
      <c r="BW8" s="354"/>
      <c r="BX8" s="354"/>
      <c r="BY8" s="354"/>
      <c r="BZ8" s="354"/>
      <c r="CA8" s="354"/>
      <c r="CB8" s="354"/>
      <c r="CC8" s="354"/>
      <c r="CD8" s="354"/>
      <c r="CE8" s="354"/>
      <c r="CF8" s="354"/>
      <c r="CG8" s="354"/>
      <c r="CH8" s="354"/>
      <c r="CI8" s="354"/>
      <c r="CJ8" s="354"/>
      <c r="CK8" s="354"/>
      <c r="CL8" s="354"/>
      <c r="CM8" s="354"/>
      <c r="CN8" s="354"/>
      <c r="CO8" s="354"/>
      <c r="CP8" s="354"/>
      <c r="CQ8" s="354"/>
      <c r="CR8" s="354"/>
      <c r="CS8" s="354"/>
      <c r="CT8" s="354"/>
      <c r="CU8" s="354"/>
      <c r="CV8" s="354"/>
      <c r="CW8" s="354"/>
      <c r="CX8" s="354"/>
      <c r="CY8" s="354"/>
      <c r="CZ8" s="354"/>
      <c r="DA8" s="354"/>
      <c r="DB8" s="354"/>
      <c r="DC8" s="354"/>
      <c r="DD8" s="354"/>
      <c r="DE8" s="354"/>
      <c r="DF8" s="354"/>
      <c r="DG8" s="354"/>
      <c r="DH8" s="354"/>
      <c r="DI8" s="354"/>
      <c r="DJ8" s="354"/>
      <c r="DK8" s="354"/>
      <c r="DL8" s="354"/>
      <c r="DM8" s="354"/>
      <c r="DN8" s="354"/>
      <c r="DO8" s="354"/>
      <c r="DP8" s="354"/>
      <c r="DQ8" s="354"/>
      <c r="DR8" s="354"/>
      <c r="DS8" s="354"/>
      <c r="DT8" s="354"/>
      <c r="DU8" s="354"/>
      <c r="DV8" s="354"/>
      <c r="DW8" s="354"/>
      <c r="DX8" s="354"/>
      <c r="DY8" s="354"/>
      <c r="DZ8" s="354"/>
      <c r="EA8" s="354"/>
      <c r="EB8" s="354"/>
      <c r="EC8" s="354"/>
      <c r="ED8" s="354"/>
      <c r="EE8" s="354"/>
      <c r="EF8" s="354"/>
      <c r="EG8" s="354"/>
      <c r="EH8" s="354"/>
      <c r="EI8" s="354"/>
      <c r="EJ8" s="354"/>
      <c r="EK8" s="354"/>
      <c r="EL8" s="354"/>
      <c r="EM8" s="354"/>
      <c r="EN8" s="354"/>
      <c r="EO8" s="354"/>
      <c r="EP8" s="354"/>
      <c r="EQ8" s="354"/>
      <c r="ER8" s="354"/>
      <c r="ES8" s="354"/>
      <c r="ET8" s="354"/>
      <c r="EU8" s="354"/>
      <c r="EV8" s="354"/>
      <c r="EW8" s="354"/>
      <c r="EX8" s="354"/>
      <c r="EY8" s="354"/>
      <c r="EZ8" s="354"/>
      <c r="FA8" s="354"/>
      <c r="FB8" s="354"/>
      <c r="FC8" s="354"/>
      <c r="FD8" s="354"/>
      <c r="FE8" s="354"/>
      <c r="FF8" s="354"/>
      <c r="FG8" s="354"/>
      <c r="FH8" s="354"/>
      <c r="FI8" s="354"/>
      <c r="FJ8" s="354"/>
      <c r="FK8" s="354"/>
      <c r="FL8" s="354"/>
      <c r="FM8" s="354"/>
      <c r="FN8" s="354"/>
      <c r="FO8" s="354"/>
      <c r="FP8" s="354"/>
      <c r="FQ8" s="354"/>
      <c r="FR8" s="354"/>
      <c r="FS8" s="354"/>
      <c r="FT8" s="354"/>
      <c r="FU8" s="354"/>
      <c r="FV8" s="354"/>
      <c r="FW8" s="354"/>
      <c r="FX8" s="354"/>
      <c r="FY8" s="354"/>
      <c r="FZ8" s="354"/>
      <c r="GA8" s="354"/>
      <c r="GB8" s="354"/>
      <c r="GC8" s="354"/>
      <c r="GD8" s="354"/>
    </row>
    <row r="9" spans="1:186" s="229" customFormat="1" ht="11.25" x14ac:dyDescent="0.2">
      <c r="B9" s="230" t="s">
        <v>196</v>
      </c>
      <c r="C9" s="230" t="s">
        <v>197</v>
      </c>
      <c r="D9" s="230" t="s">
        <v>198</v>
      </c>
      <c r="E9" s="231" t="s">
        <v>199</v>
      </c>
      <c r="F9" s="231" t="s">
        <v>200</v>
      </c>
      <c r="G9" s="231"/>
      <c r="H9" s="231" t="s">
        <v>201</v>
      </c>
      <c r="I9" s="231"/>
      <c r="J9" s="231" t="s">
        <v>202</v>
      </c>
      <c r="K9" s="231"/>
      <c r="L9" s="231" t="s">
        <v>203</v>
      </c>
      <c r="M9" s="231"/>
      <c r="N9" s="231" t="s">
        <v>204</v>
      </c>
      <c r="O9" s="231"/>
      <c r="P9" s="231" t="s">
        <v>205</v>
      </c>
      <c r="Q9" s="231"/>
      <c r="R9" s="231" t="s">
        <v>198</v>
      </c>
      <c r="S9" s="231"/>
      <c r="T9" s="231" t="s">
        <v>206</v>
      </c>
      <c r="U9" s="231"/>
      <c r="V9" s="231" t="s">
        <v>207</v>
      </c>
      <c r="W9" s="231" t="s">
        <v>207</v>
      </c>
      <c r="X9" s="231" t="s">
        <v>208</v>
      </c>
      <c r="Y9" s="231" t="s">
        <v>209</v>
      </c>
      <c r="Z9" s="231" t="s">
        <v>210</v>
      </c>
      <c r="AA9" s="232" t="s">
        <v>211</v>
      </c>
      <c r="AB9" s="232" t="s">
        <v>212</v>
      </c>
      <c r="AC9" s="232" t="s">
        <v>213</v>
      </c>
      <c r="AD9" s="358"/>
      <c r="AE9" s="358"/>
      <c r="AF9" s="358"/>
      <c r="AG9" s="358"/>
      <c r="AH9" s="358"/>
      <c r="AI9" s="358"/>
      <c r="AJ9" s="358"/>
      <c r="AK9" s="358"/>
      <c r="AL9" s="358"/>
      <c r="AM9" s="358"/>
      <c r="AN9" s="358"/>
      <c r="AO9" s="358"/>
      <c r="AP9" s="358"/>
      <c r="AQ9" s="358"/>
      <c r="AR9" s="358"/>
      <c r="AS9" s="358"/>
      <c r="AT9" s="358"/>
      <c r="AU9" s="358"/>
      <c r="AV9" s="358"/>
      <c r="AW9" s="358"/>
      <c r="AX9" s="358"/>
      <c r="AY9" s="358"/>
      <c r="AZ9" s="358"/>
      <c r="BA9" s="358"/>
      <c r="BB9" s="358"/>
      <c r="BC9" s="358"/>
      <c r="BD9" s="358"/>
      <c r="BE9" s="358"/>
      <c r="BF9" s="358"/>
      <c r="BG9" s="358"/>
      <c r="BH9" s="358"/>
      <c r="BI9" s="358"/>
      <c r="BJ9" s="358"/>
      <c r="BK9" s="358"/>
      <c r="BL9" s="358"/>
      <c r="BM9" s="358"/>
      <c r="BN9" s="358"/>
      <c r="BO9" s="358"/>
      <c r="BP9" s="358"/>
      <c r="BQ9" s="358"/>
      <c r="BR9" s="358"/>
      <c r="BS9" s="358"/>
      <c r="BT9" s="358"/>
      <c r="BU9" s="358"/>
      <c r="BV9" s="358"/>
      <c r="BW9" s="358"/>
      <c r="BX9" s="358"/>
      <c r="BY9" s="358"/>
      <c r="BZ9" s="358"/>
      <c r="CA9" s="358"/>
      <c r="CB9" s="358"/>
      <c r="CC9" s="358"/>
      <c r="CD9" s="358"/>
      <c r="CE9" s="358"/>
      <c r="CF9" s="358"/>
      <c r="CG9" s="358"/>
      <c r="CH9" s="358"/>
      <c r="CI9" s="358"/>
      <c r="CJ9" s="358"/>
      <c r="CK9" s="358"/>
      <c r="CL9" s="358"/>
      <c r="CM9" s="358"/>
      <c r="CN9" s="358"/>
      <c r="CO9" s="358"/>
      <c r="CP9" s="358"/>
      <c r="CQ9" s="358"/>
      <c r="CR9" s="358"/>
      <c r="CS9" s="358"/>
      <c r="CT9" s="358"/>
      <c r="CU9" s="358"/>
      <c r="CV9" s="358"/>
      <c r="CW9" s="358"/>
      <c r="CX9" s="358"/>
      <c r="CY9" s="358"/>
      <c r="CZ9" s="358"/>
      <c r="DA9" s="358"/>
      <c r="DB9" s="358"/>
      <c r="DC9" s="358"/>
      <c r="DD9" s="358"/>
      <c r="DE9" s="358"/>
      <c r="DF9" s="358"/>
      <c r="DG9" s="358"/>
      <c r="DH9" s="358"/>
      <c r="DI9" s="358"/>
      <c r="DJ9" s="358"/>
      <c r="DK9" s="358"/>
      <c r="DL9" s="358"/>
      <c r="DM9" s="358"/>
      <c r="DN9" s="358"/>
      <c r="DO9" s="358"/>
      <c r="DP9" s="358"/>
      <c r="DQ9" s="358"/>
      <c r="DR9" s="358"/>
      <c r="DS9" s="358"/>
      <c r="DT9" s="358"/>
      <c r="DU9" s="358"/>
      <c r="DV9" s="358"/>
      <c r="DW9" s="358"/>
      <c r="DX9" s="358"/>
      <c r="DY9" s="358"/>
      <c r="DZ9" s="358"/>
      <c r="EA9" s="358"/>
      <c r="EB9" s="358"/>
      <c r="EC9" s="358"/>
      <c r="ED9" s="358"/>
      <c r="EE9" s="358"/>
      <c r="EF9" s="358"/>
      <c r="EG9" s="358"/>
      <c r="EH9" s="358"/>
      <c r="EI9" s="358"/>
      <c r="EJ9" s="358"/>
      <c r="EK9" s="358"/>
      <c r="EL9" s="358"/>
      <c r="EM9" s="358"/>
      <c r="EN9" s="358"/>
      <c r="EO9" s="358"/>
      <c r="EP9" s="358"/>
      <c r="EQ9" s="358"/>
      <c r="ER9" s="358"/>
      <c r="ES9" s="358"/>
      <c r="ET9" s="358"/>
      <c r="EU9" s="358"/>
      <c r="EV9" s="358"/>
      <c r="EW9" s="358"/>
      <c r="EX9" s="358"/>
      <c r="EY9" s="358"/>
      <c r="EZ9" s="358"/>
      <c r="FA9" s="358"/>
      <c r="FB9" s="358"/>
      <c r="FC9" s="358"/>
      <c r="FD9" s="358"/>
      <c r="FE9" s="358"/>
      <c r="FF9" s="358"/>
      <c r="FG9" s="358"/>
      <c r="FH9" s="358"/>
      <c r="FI9" s="358"/>
      <c r="FJ9" s="358"/>
      <c r="FK9" s="358"/>
      <c r="FL9" s="358"/>
      <c r="FM9" s="358"/>
      <c r="FN9" s="358"/>
      <c r="FO9" s="358"/>
      <c r="FP9" s="358"/>
      <c r="FQ9" s="358"/>
      <c r="FR9" s="358"/>
      <c r="FS9" s="358"/>
      <c r="FT9" s="358"/>
      <c r="FU9" s="358"/>
      <c r="FV9" s="358"/>
      <c r="FW9" s="358"/>
      <c r="FX9" s="358"/>
      <c r="FY9" s="358"/>
      <c r="FZ9" s="358"/>
      <c r="GA9" s="358"/>
      <c r="GB9" s="358"/>
      <c r="GC9" s="358"/>
      <c r="GD9" s="358"/>
    </row>
    <row r="10" spans="1:186" ht="15" customHeight="1" x14ac:dyDescent="0.2">
      <c r="A10" s="220" t="s">
        <v>134</v>
      </c>
      <c r="B10" s="297">
        <v>1323420</v>
      </c>
      <c r="C10" s="298">
        <v>1074416</v>
      </c>
      <c r="D10" s="298">
        <v>1071882</v>
      </c>
      <c r="E10" s="297">
        <v>1171786</v>
      </c>
      <c r="F10" s="217">
        <v>852563.36657682003</v>
      </c>
      <c r="G10" s="217"/>
      <c r="H10" s="217">
        <v>743076.59331499995</v>
      </c>
      <c r="I10" s="217"/>
      <c r="J10" s="217">
        <v>722852</v>
      </c>
      <c r="K10" s="217"/>
      <c r="L10" s="218">
        <v>599163</v>
      </c>
      <c r="M10" s="218"/>
      <c r="N10" s="217">
        <v>560964</v>
      </c>
      <c r="O10" s="217"/>
      <c r="P10" s="217">
        <v>395948.75199999998</v>
      </c>
      <c r="Q10" s="217"/>
      <c r="R10" s="217">
        <v>351880</v>
      </c>
      <c r="S10" s="217"/>
      <c r="T10" s="217">
        <v>289400</v>
      </c>
      <c r="U10" s="217"/>
      <c r="V10" s="217">
        <v>289447</v>
      </c>
      <c r="W10" s="217">
        <v>290092</v>
      </c>
      <c r="X10" s="217">
        <v>245591</v>
      </c>
      <c r="Y10" s="217">
        <v>245020</v>
      </c>
      <c r="Z10" s="217">
        <v>164282</v>
      </c>
      <c r="AA10" s="217">
        <v>109995</v>
      </c>
      <c r="AB10" s="217">
        <v>71945</v>
      </c>
      <c r="AC10" s="217">
        <v>54835</v>
      </c>
      <c r="AD10" s="354"/>
      <c r="AE10" s="354"/>
      <c r="AF10" s="354"/>
      <c r="AG10" s="354"/>
      <c r="AH10" s="354"/>
      <c r="AI10" s="354"/>
      <c r="AJ10" s="354"/>
      <c r="AK10" s="354"/>
      <c r="AL10" s="354"/>
      <c r="AM10" s="354"/>
      <c r="AN10" s="354"/>
      <c r="AO10" s="354"/>
      <c r="AP10" s="354"/>
      <c r="AQ10" s="354"/>
      <c r="AR10" s="354"/>
      <c r="AS10" s="354"/>
      <c r="AT10" s="354"/>
      <c r="AU10" s="354"/>
      <c r="AV10" s="354"/>
      <c r="AW10" s="354"/>
      <c r="AX10" s="354"/>
      <c r="AY10" s="354"/>
      <c r="AZ10" s="354"/>
      <c r="BA10" s="354"/>
      <c r="BB10" s="354"/>
      <c r="BC10" s="354"/>
      <c r="BD10" s="354"/>
      <c r="BE10" s="354"/>
      <c r="BF10" s="354"/>
      <c r="BG10" s="354"/>
      <c r="BH10" s="354"/>
      <c r="BI10" s="354"/>
      <c r="BJ10" s="354"/>
      <c r="BK10" s="354"/>
      <c r="BL10" s="354"/>
      <c r="BM10" s="354"/>
      <c r="BN10" s="354"/>
      <c r="BO10" s="354"/>
      <c r="BP10" s="354"/>
      <c r="BQ10" s="354"/>
      <c r="BR10" s="354"/>
      <c r="BS10" s="354"/>
      <c r="BT10" s="354"/>
      <c r="BU10" s="354"/>
      <c r="BV10" s="354"/>
      <c r="BW10" s="354"/>
      <c r="BX10" s="354"/>
      <c r="BY10" s="354"/>
      <c r="BZ10" s="354"/>
      <c r="CA10" s="354"/>
      <c r="CB10" s="354"/>
      <c r="CC10" s="354"/>
      <c r="CD10" s="354"/>
      <c r="CE10" s="354"/>
      <c r="CF10" s="354"/>
      <c r="CG10" s="354"/>
      <c r="CH10" s="354"/>
      <c r="CI10" s="354"/>
      <c r="CJ10" s="354"/>
      <c r="CK10" s="354"/>
      <c r="CL10" s="354"/>
      <c r="CM10" s="354"/>
      <c r="CN10" s="354"/>
      <c r="CO10" s="354"/>
      <c r="CP10" s="354"/>
      <c r="CQ10" s="354"/>
      <c r="CR10" s="354"/>
      <c r="CS10" s="354"/>
      <c r="CT10" s="354"/>
      <c r="CU10" s="354"/>
      <c r="CV10" s="354"/>
      <c r="CW10" s="354"/>
      <c r="CX10" s="354"/>
      <c r="CY10" s="354"/>
      <c r="CZ10" s="354"/>
      <c r="DA10" s="354"/>
      <c r="DB10" s="354"/>
      <c r="DC10" s="354"/>
      <c r="DD10" s="354"/>
      <c r="DE10" s="354"/>
      <c r="DF10" s="354"/>
      <c r="DG10" s="354"/>
      <c r="DH10" s="354"/>
      <c r="DI10" s="354"/>
      <c r="DJ10" s="354"/>
      <c r="DK10" s="354"/>
      <c r="DL10" s="354"/>
      <c r="DM10" s="354"/>
      <c r="DN10" s="354"/>
      <c r="DO10" s="354"/>
      <c r="DP10" s="354"/>
      <c r="DQ10" s="354"/>
      <c r="DR10" s="354"/>
      <c r="DS10" s="354"/>
      <c r="DT10" s="354"/>
      <c r="DU10" s="354"/>
      <c r="DV10" s="354"/>
      <c r="DW10" s="354"/>
      <c r="DX10" s="354"/>
      <c r="DY10" s="354"/>
      <c r="DZ10" s="354"/>
      <c r="EA10" s="354"/>
      <c r="EB10" s="354"/>
      <c r="EC10" s="354"/>
      <c r="ED10" s="354"/>
      <c r="EE10" s="354"/>
      <c r="EF10" s="354"/>
      <c r="EG10" s="354"/>
      <c r="EH10" s="354"/>
      <c r="EI10" s="354"/>
      <c r="EJ10" s="354"/>
      <c r="EK10" s="354"/>
      <c r="EL10" s="354"/>
      <c r="EM10" s="354"/>
      <c r="EN10" s="354"/>
      <c r="EO10" s="354"/>
      <c r="EP10" s="354"/>
      <c r="EQ10" s="354"/>
      <c r="ER10" s="354"/>
      <c r="ES10" s="354"/>
      <c r="ET10" s="354"/>
      <c r="EU10" s="354"/>
      <c r="EV10" s="354"/>
      <c r="EW10" s="354"/>
      <c r="EX10" s="354"/>
      <c r="EY10" s="354"/>
      <c r="EZ10" s="354"/>
      <c r="FA10" s="354"/>
      <c r="FB10" s="354"/>
      <c r="FC10" s="354"/>
      <c r="FD10" s="354"/>
      <c r="FE10" s="354"/>
      <c r="FF10" s="354"/>
      <c r="FG10" s="354"/>
      <c r="FH10" s="354"/>
      <c r="FI10" s="354"/>
      <c r="FJ10" s="354"/>
      <c r="FK10" s="354"/>
      <c r="FL10" s="354"/>
      <c r="FM10" s="354"/>
      <c r="FN10" s="354"/>
      <c r="FO10" s="354"/>
      <c r="FP10" s="354"/>
      <c r="FQ10" s="354"/>
      <c r="FR10" s="354"/>
      <c r="FS10" s="354"/>
      <c r="FT10" s="354"/>
      <c r="FU10" s="354"/>
      <c r="FV10" s="354"/>
      <c r="FW10" s="354"/>
      <c r="FX10" s="354"/>
      <c r="FY10" s="354"/>
      <c r="FZ10" s="354"/>
      <c r="GA10" s="354"/>
      <c r="GB10" s="354"/>
      <c r="GC10" s="354"/>
      <c r="GD10" s="354"/>
    </row>
    <row r="11" spans="1:186" s="229" customFormat="1" ht="11.25" x14ac:dyDescent="0.2">
      <c r="B11" s="230" t="s">
        <v>214</v>
      </c>
      <c r="C11" s="230" t="s">
        <v>209</v>
      </c>
      <c r="D11" s="230" t="s">
        <v>215</v>
      </c>
      <c r="E11" s="231" t="s">
        <v>216</v>
      </c>
      <c r="F11" s="231" t="s">
        <v>217</v>
      </c>
      <c r="G11" s="231"/>
      <c r="H11" s="231" t="s">
        <v>203</v>
      </c>
      <c r="I11" s="231"/>
      <c r="J11" s="231" t="s">
        <v>218</v>
      </c>
      <c r="K11" s="231"/>
      <c r="L11" s="231" t="s">
        <v>219</v>
      </c>
      <c r="M11" s="231"/>
      <c r="N11" s="231" t="s">
        <v>220</v>
      </c>
      <c r="O11" s="231"/>
      <c r="P11" s="231" t="s">
        <v>221</v>
      </c>
      <c r="Q11" s="231"/>
      <c r="R11" s="231" t="s">
        <v>222</v>
      </c>
      <c r="S11" s="231"/>
      <c r="T11" s="231" t="s">
        <v>223</v>
      </c>
      <c r="U11" s="231"/>
      <c r="V11" s="231" t="s">
        <v>215</v>
      </c>
      <c r="W11" s="231" t="s">
        <v>224</v>
      </c>
      <c r="X11" s="231" t="s">
        <v>225</v>
      </c>
      <c r="Y11" s="231" t="s">
        <v>226</v>
      </c>
      <c r="Z11" s="231" t="s">
        <v>226</v>
      </c>
      <c r="AA11" s="232" t="s">
        <v>217</v>
      </c>
      <c r="AB11" s="232" t="s">
        <v>196</v>
      </c>
      <c r="AC11" s="232" t="s">
        <v>227</v>
      </c>
      <c r="AD11" s="358"/>
      <c r="AE11" s="358"/>
      <c r="AF11" s="358"/>
      <c r="AG11" s="358"/>
      <c r="AH11" s="358"/>
      <c r="AI11" s="358"/>
      <c r="AJ11" s="358"/>
      <c r="AK11" s="358"/>
      <c r="AL11" s="358"/>
      <c r="AM11" s="358"/>
      <c r="AN11" s="358"/>
      <c r="AO11" s="358"/>
      <c r="AP11" s="358"/>
      <c r="AQ11" s="358"/>
      <c r="AR11" s="358"/>
      <c r="AS11" s="358"/>
      <c r="AT11" s="358"/>
      <c r="AU11" s="358"/>
      <c r="AV11" s="358"/>
      <c r="AW11" s="358"/>
      <c r="AX11" s="358"/>
      <c r="AY11" s="358"/>
      <c r="AZ11" s="358"/>
      <c r="BA11" s="358"/>
      <c r="BB11" s="358"/>
      <c r="BC11" s="358"/>
      <c r="BD11" s="358"/>
      <c r="BE11" s="358"/>
      <c r="BF11" s="358"/>
      <c r="BG11" s="358"/>
      <c r="BH11" s="358"/>
      <c r="BI11" s="358"/>
      <c r="BJ11" s="358"/>
      <c r="BK11" s="358"/>
      <c r="BL11" s="358"/>
      <c r="BM11" s="358"/>
      <c r="BN11" s="358"/>
      <c r="BO11" s="358"/>
      <c r="BP11" s="358"/>
      <c r="BQ11" s="358"/>
      <c r="BR11" s="358"/>
      <c r="BS11" s="358"/>
      <c r="BT11" s="358"/>
      <c r="BU11" s="358"/>
      <c r="BV11" s="358"/>
      <c r="BW11" s="358"/>
      <c r="BX11" s="358"/>
      <c r="BY11" s="358"/>
      <c r="BZ11" s="358"/>
      <c r="CA11" s="358"/>
      <c r="CB11" s="358"/>
      <c r="CC11" s="358"/>
      <c r="CD11" s="358"/>
      <c r="CE11" s="358"/>
      <c r="CF11" s="358"/>
      <c r="CG11" s="358"/>
      <c r="CH11" s="358"/>
      <c r="CI11" s="358"/>
      <c r="CJ11" s="358"/>
      <c r="CK11" s="358"/>
      <c r="CL11" s="358"/>
      <c r="CM11" s="358"/>
      <c r="CN11" s="358"/>
      <c r="CO11" s="358"/>
      <c r="CP11" s="358"/>
      <c r="CQ11" s="358"/>
      <c r="CR11" s="358"/>
      <c r="CS11" s="358"/>
      <c r="CT11" s="358"/>
      <c r="CU11" s="358"/>
      <c r="CV11" s="358"/>
      <c r="CW11" s="358"/>
      <c r="CX11" s="358"/>
      <c r="CY11" s="358"/>
      <c r="CZ11" s="358"/>
      <c r="DA11" s="358"/>
      <c r="DB11" s="358"/>
      <c r="DC11" s="358"/>
      <c r="DD11" s="358"/>
      <c r="DE11" s="358"/>
      <c r="DF11" s="358"/>
      <c r="DG11" s="358"/>
      <c r="DH11" s="358"/>
      <c r="DI11" s="358"/>
      <c r="DJ11" s="358"/>
      <c r="DK11" s="358"/>
      <c r="DL11" s="358"/>
      <c r="DM11" s="358"/>
      <c r="DN11" s="358"/>
      <c r="DO11" s="358"/>
      <c r="DP11" s="358"/>
      <c r="DQ11" s="358"/>
      <c r="DR11" s="358"/>
      <c r="DS11" s="358"/>
      <c r="DT11" s="358"/>
      <c r="DU11" s="358"/>
      <c r="DV11" s="358"/>
      <c r="DW11" s="358"/>
      <c r="DX11" s="358"/>
      <c r="DY11" s="358"/>
      <c r="DZ11" s="358"/>
      <c r="EA11" s="358"/>
      <c r="EB11" s="358"/>
      <c r="EC11" s="358"/>
      <c r="ED11" s="358"/>
      <c r="EE11" s="358"/>
      <c r="EF11" s="358"/>
      <c r="EG11" s="358"/>
      <c r="EH11" s="358"/>
      <c r="EI11" s="358"/>
      <c r="EJ11" s="358"/>
      <c r="EK11" s="358"/>
      <c r="EL11" s="358"/>
      <c r="EM11" s="358"/>
      <c r="EN11" s="358"/>
      <c r="EO11" s="358"/>
      <c r="EP11" s="358"/>
      <c r="EQ11" s="358"/>
      <c r="ER11" s="358"/>
      <c r="ES11" s="358"/>
      <c r="ET11" s="358"/>
      <c r="EU11" s="358"/>
      <c r="EV11" s="358"/>
      <c r="EW11" s="358"/>
      <c r="EX11" s="358"/>
      <c r="EY11" s="358"/>
      <c r="EZ11" s="358"/>
      <c r="FA11" s="358"/>
      <c r="FB11" s="358"/>
      <c r="FC11" s="358"/>
      <c r="FD11" s="358"/>
      <c r="FE11" s="358"/>
      <c r="FF11" s="358"/>
      <c r="FG11" s="358"/>
      <c r="FH11" s="358"/>
      <c r="FI11" s="358"/>
      <c r="FJ11" s="358"/>
      <c r="FK11" s="358"/>
      <c r="FL11" s="358"/>
      <c r="FM11" s="358"/>
      <c r="FN11" s="358"/>
      <c r="FO11" s="358"/>
      <c r="FP11" s="358"/>
      <c r="FQ11" s="358"/>
      <c r="FR11" s="358"/>
      <c r="FS11" s="358"/>
      <c r="FT11" s="358"/>
      <c r="FU11" s="358"/>
      <c r="FV11" s="358"/>
      <c r="FW11" s="358"/>
      <c r="FX11" s="358"/>
      <c r="FY11" s="358"/>
      <c r="FZ11" s="358"/>
      <c r="GA11" s="358"/>
      <c r="GB11" s="358"/>
      <c r="GC11" s="358"/>
      <c r="GD11" s="358"/>
    </row>
    <row r="12" spans="1:186" x14ac:dyDescent="0.2">
      <c r="B12" s="213"/>
      <c r="C12" s="299"/>
      <c r="D12" s="299"/>
      <c r="E12" s="213"/>
      <c r="F12" s="213"/>
      <c r="G12" s="213"/>
      <c r="H12" s="213"/>
      <c r="I12" s="213"/>
      <c r="J12" s="213"/>
      <c r="K12" s="213"/>
      <c r="L12" s="213"/>
      <c r="M12" s="213"/>
      <c r="N12" s="213"/>
      <c r="O12" s="213"/>
      <c r="P12" s="213"/>
      <c r="Q12" s="213"/>
      <c r="R12" s="213"/>
      <c r="S12" s="213"/>
      <c r="T12" s="213"/>
      <c r="U12" s="213"/>
      <c r="V12" s="213"/>
      <c r="W12" s="213"/>
      <c r="X12" s="213"/>
      <c r="Y12" s="213"/>
      <c r="Z12" s="213"/>
      <c r="AA12" s="213"/>
      <c r="AB12" s="213"/>
      <c r="AC12" s="213"/>
      <c r="AD12" s="354"/>
      <c r="AE12" s="354"/>
      <c r="AF12" s="354"/>
      <c r="AG12" s="354"/>
      <c r="AH12" s="354"/>
      <c r="AI12" s="354"/>
      <c r="AJ12" s="354"/>
      <c r="AK12" s="354"/>
      <c r="AL12" s="354"/>
      <c r="AM12" s="354"/>
      <c r="AN12" s="354"/>
      <c r="AO12" s="354"/>
      <c r="AP12" s="354"/>
      <c r="AQ12" s="354"/>
      <c r="AR12" s="354"/>
      <c r="AS12" s="354"/>
      <c r="AT12" s="354"/>
      <c r="AU12" s="354"/>
      <c r="AV12" s="354"/>
      <c r="AW12" s="354"/>
      <c r="AX12" s="354"/>
      <c r="AY12" s="354"/>
      <c r="AZ12" s="354"/>
      <c r="BA12" s="354"/>
      <c r="BB12" s="354"/>
      <c r="BC12" s="354"/>
      <c r="BD12" s="354"/>
      <c r="BE12" s="354"/>
      <c r="BF12" s="354"/>
      <c r="BG12" s="354"/>
      <c r="BH12" s="354"/>
      <c r="BI12" s="354"/>
      <c r="BJ12" s="354"/>
      <c r="BK12" s="354"/>
      <c r="BL12" s="354"/>
      <c r="BM12" s="354"/>
      <c r="BN12" s="354"/>
      <c r="BO12" s="354"/>
      <c r="BP12" s="354"/>
      <c r="BQ12" s="354"/>
      <c r="BR12" s="354"/>
      <c r="BS12" s="354"/>
      <c r="BT12" s="354"/>
      <c r="BU12" s="354"/>
      <c r="BV12" s="354"/>
      <c r="BW12" s="354"/>
      <c r="BX12" s="354"/>
      <c r="BY12" s="354"/>
      <c r="BZ12" s="354"/>
      <c r="CA12" s="354"/>
      <c r="CB12" s="354"/>
      <c r="CC12" s="354"/>
      <c r="CD12" s="354"/>
      <c r="CE12" s="354"/>
      <c r="CF12" s="354"/>
      <c r="CG12" s="354"/>
      <c r="CH12" s="354"/>
      <c r="CI12" s="354"/>
      <c r="CJ12" s="354"/>
      <c r="CK12" s="354"/>
      <c r="CL12" s="354"/>
      <c r="CM12" s="354"/>
      <c r="CN12" s="354"/>
      <c r="CO12" s="354"/>
      <c r="CP12" s="354"/>
      <c r="CQ12" s="354"/>
      <c r="CR12" s="354"/>
      <c r="CS12" s="354"/>
      <c r="CT12" s="354"/>
      <c r="CU12" s="354"/>
      <c r="CV12" s="354"/>
      <c r="CW12" s="354"/>
      <c r="CX12" s="354"/>
      <c r="CY12" s="354"/>
      <c r="CZ12" s="354"/>
      <c r="DA12" s="354"/>
      <c r="DB12" s="354"/>
      <c r="DC12" s="354"/>
      <c r="DD12" s="354"/>
      <c r="DE12" s="354"/>
      <c r="DF12" s="354"/>
      <c r="DG12" s="354"/>
      <c r="DH12" s="354"/>
      <c r="DI12" s="354"/>
      <c r="DJ12" s="354"/>
      <c r="DK12" s="354"/>
      <c r="DL12" s="354"/>
      <c r="DM12" s="354"/>
      <c r="DN12" s="354"/>
      <c r="DO12" s="354"/>
      <c r="DP12" s="354"/>
      <c r="DQ12" s="354"/>
      <c r="DR12" s="354"/>
      <c r="DS12" s="354"/>
      <c r="DT12" s="354"/>
      <c r="DU12" s="354"/>
      <c r="DV12" s="354"/>
      <c r="DW12" s="354"/>
      <c r="DX12" s="354"/>
      <c r="DY12" s="354"/>
      <c r="DZ12" s="354"/>
      <c r="EA12" s="354"/>
      <c r="EB12" s="354"/>
      <c r="EC12" s="354"/>
      <c r="ED12" s="354"/>
      <c r="EE12" s="354"/>
      <c r="EF12" s="354"/>
      <c r="EG12" s="354"/>
      <c r="EH12" s="354"/>
      <c r="EI12" s="354"/>
      <c r="EJ12" s="354"/>
      <c r="EK12" s="354"/>
      <c r="EL12" s="354"/>
      <c r="EM12" s="354"/>
      <c r="EN12" s="354"/>
      <c r="EO12" s="354"/>
      <c r="EP12" s="354"/>
      <c r="EQ12" s="354"/>
      <c r="ER12" s="354"/>
      <c r="ES12" s="354"/>
      <c r="ET12" s="354"/>
      <c r="EU12" s="354"/>
      <c r="EV12" s="354"/>
      <c r="EW12" s="354"/>
      <c r="EX12" s="354"/>
      <c r="EY12" s="354"/>
      <c r="EZ12" s="354"/>
      <c r="FA12" s="354"/>
      <c r="FB12" s="354"/>
      <c r="FC12" s="354"/>
      <c r="FD12" s="354"/>
      <c r="FE12" s="354"/>
      <c r="FF12" s="354"/>
      <c r="FG12" s="354"/>
      <c r="FH12" s="354"/>
      <c r="FI12" s="354"/>
      <c r="FJ12" s="354"/>
      <c r="FK12" s="354"/>
      <c r="FL12" s="354"/>
      <c r="FM12" s="354"/>
      <c r="FN12" s="354"/>
      <c r="FO12" s="354"/>
      <c r="FP12" s="354"/>
      <c r="FQ12" s="354"/>
      <c r="FR12" s="354"/>
      <c r="FS12" s="354"/>
      <c r="FT12" s="354"/>
      <c r="FU12" s="354"/>
      <c r="FV12" s="354"/>
      <c r="FW12" s="354"/>
      <c r="FX12" s="354"/>
      <c r="FY12" s="354"/>
      <c r="FZ12" s="354"/>
      <c r="GA12" s="354"/>
      <c r="GB12" s="354"/>
      <c r="GC12" s="354"/>
      <c r="GD12" s="354"/>
    </row>
    <row r="13" spans="1:186" x14ac:dyDescent="0.2">
      <c r="A13" s="212" t="s">
        <v>4</v>
      </c>
      <c r="B13" s="300"/>
      <c r="C13" s="301"/>
      <c r="D13" s="301"/>
      <c r="E13" s="300"/>
      <c r="F13" s="217"/>
      <c r="G13" s="217"/>
      <c r="H13" s="217"/>
      <c r="I13" s="217"/>
      <c r="J13" s="217"/>
      <c r="K13" s="217"/>
      <c r="L13" s="217"/>
      <c r="M13" s="217"/>
      <c r="N13" s="217"/>
      <c r="O13" s="217"/>
      <c r="P13" s="217"/>
      <c r="Q13" s="217"/>
      <c r="R13" s="217"/>
      <c r="S13" s="217"/>
      <c r="T13" s="213"/>
      <c r="U13" s="213"/>
      <c r="V13" s="213"/>
      <c r="W13" s="213"/>
      <c r="X13" s="213"/>
      <c r="Y13" s="213"/>
      <c r="Z13" s="213"/>
      <c r="AA13" s="213"/>
      <c r="AB13" s="213"/>
      <c r="AC13" s="213"/>
      <c r="AD13" s="354"/>
      <c r="AE13" s="354"/>
      <c r="AF13" s="354"/>
      <c r="AG13" s="354"/>
      <c r="AH13" s="354"/>
      <c r="AI13" s="354"/>
      <c r="AJ13" s="354"/>
      <c r="AK13" s="354"/>
      <c r="AL13" s="354"/>
      <c r="AM13" s="357"/>
      <c r="AN13" s="357"/>
      <c r="AO13" s="357"/>
      <c r="AP13" s="357"/>
      <c r="AQ13" s="357"/>
      <c r="AR13" s="357"/>
      <c r="AS13" s="354"/>
      <c r="AT13" s="354"/>
      <c r="AU13" s="354"/>
      <c r="AV13" s="354"/>
      <c r="AW13" s="354"/>
      <c r="AX13" s="354"/>
      <c r="AY13" s="354"/>
      <c r="AZ13" s="354"/>
      <c r="BA13" s="354"/>
      <c r="BB13" s="354"/>
      <c r="BC13" s="354"/>
      <c r="BD13" s="354"/>
      <c r="BE13" s="354"/>
      <c r="BF13" s="354"/>
      <c r="BG13" s="354"/>
      <c r="BH13" s="354"/>
      <c r="BI13" s="354"/>
      <c r="BJ13" s="354"/>
      <c r="BK13" s="354"/>
      <c r="BL13" s="354"/>
      <c r="BM13" s="354"/>
      <c r="BN13" s="354"/>
      <c r="BO13" s="354"/>
      <c r="BP13" s="354"/>
      <c r="BQ13" s="354"/>
      <c r="BR13" s="354"/>
      <c r="BS13" s="354"/>
      <c r="BT13" s="354"/>
      <c r="BU13" s="354"/>
      <c r="BV13" s="354"/>
      <c r="BW13" s="354"/>
      <c r="BX13" s="354"/>
      <c r="BY13" s="354"/>
      <c r="BZ13" s="354"/>
      <c r="CA13" s="354"/>
      <c r="CB13" s="354"/>
      <c r="CC13" s="354"/>
      <c r="CD13" s="354"/>
      <c r="CE13" s="354"/>
      <c r="CF13" s="354"/>
      <c r="CG13" s="354"/>
      <c r="CH13" s="354"/>
      <c r="CI13" s="354"/>
      <c r="CJ13" s="354"/>
      <c r="CK13" s="354"/>
      <c r="CL13" s="354"/>
      <c r="CM13" s="354"/>
      <c r="CN13" s="354"/>
      <c r="CO13" s="354"/>
      <c r="CP13" s="354"/>
      <c r="CQ13" s="354"/>
      <c r="CR13" s="354"/>
      <c r="CS13" s="354"/>
      <c r="CT13" s="354"/>
      <c r="CU13" s="354"/>
      <c r="CV13" s="354"/>
      <c r="CW13" s="354"/>
      <c r="CX13" s="354"/>
      <c r="CY13" s="354"/>
      <c r="CZ13" s="354"/>
      <c r="DA13" s="354"/>
      <c r="DB13" s="354"/>
      <c r="DC13" s="354"/>
      <c r="DD13" s="354"/>
      <c r="DE13" s="354"/>
      <c r="DF13" s="354"/>
      <c r="DG13" s="354"/>
      <c r="DH13" s="354"/>
      <c r="DI13" s="354"/>
      <c r="DJ13" s="354"/>
      <c r="DK13" s="354"/>
      <c r="DL13" s="354"/>
      <c r="DM13" s="354"/>
      <c r="DN13" s="354"/>
      <c r="DO13" s="354"/>
      <c r="DP13" s="354"/>
      <c r="DQ13" s="354"/>
      <c r="DR13" s="354"/>
      <c r="DS13" s="354"/>
      <c r="DT13" s="354"/>
      <c r="DU13" s="354"/>
      <c r="DV13" s="354"/>
      <c r="DW13" s="354"/>
      <c r="DX13" s="354"/>
      <c r="DY13" s="354"/>
      <c r="DZ13" s="354"/>
      <c r="EA13" s="354"/>
      <c r="EB13" s="354"/>
      <c r="EC13" s="354"/>
      <c r="ED13" s="354"/>
      <c r="EE13" s="354"/>
      <c r="EF13" s="354"/>
      <c r="EG13" s="354"/>
      <c r="EH13" s="354"/>
      <c r="EI13" s="354"/>
      <c r="EJ13" s="354"/>
      <c r="EK13" s="354"/>
      <c r="EL13" s="354"/>
      <c r="EM13" s="354"/>
      <c r="EN13" s="354"/>
      <c r="EO13" s="354"/>
      <c r="EP13" s="354"/>
      <c r="EQ13" s="354"/>
      <c r="ER13" s="354"/>
      <c r="ES13" s="354"/>
      <c r="ET13" s="354"/>
      <c r="EU13" s="354"/>
      <c r="EV13" s="354"/>
      <c r="EW13" s="354"/>
      <c r="EX13" s="354"/>
      <c r="EY13" s="354"/>
      <c r="EZ13" s="354"/>
      <c r="FA13" s="354"/>
      <c r="FB13" s="354"/>
      <c r="FC13" s="354"/>
      <c r="FD13" s="354"/>
      <c r="FE13" s="354"/>
      <c r="FF13" s="354"/>
      <c r="FG13" s="354"/>
      <c r="FH13" s="354"/>
      <c r="FI13" s="354"/>
      <c r="FJ13" s="354"/>
      <c r="FK13" s="354"/>
      <c r="FL13" s="354"/>
      <c r="FM13" s="354"/>
      <c r="FN13" s="354"/>
      <c r="FO13" s="354"/>
      <c r="FP13" s="354"/>
      <c r="FQ13" s="354"/>
      <c r="FR13" s="354"/>
      <c r="FS13" s="354"/>
      <c r="FT13" s="354"/>
      <c r="FU13" s="354"/>
      <c r="FV13" s="354"/>
      <c r="FW13" s="354"/>
      <c r="FX13" s="354"/>
      <c r="FY13" s="354"/>
      <c r="FZ13" s="354"/>
      <c r="GA13" s="354"/>
      <c r="GB13" s="354"/>
      <c r="GC13" s="354"/>
      <c r="GD13" s="354"/>
    </row>
    <row r="14" spans="1:186" ht="25.5" x14ac:dyDescent="0.2">
      <c r="A14" s="220" t="s">
        <v>136</v>
      </c>
      <c r="B14" s="218">
        <v>1656257</v>
      </c>
      <c r="C14" s="298">
        <v>1552895</v>
      </c>
      <c r="D14" s="298">
        <v>1333243</v>
      </c>
      <c r="E14" s="297">
        <v>1261559</v>
      </c>
      <c r="F14" s="217">
        <v>1026589.4837905</v>
      </c>
      <c r="G14" s="302" t="s">
        <v>127</v>
      </c>
      <c r="H14" s="217">
        <v>874789.68894599995</v>
      </c>
      <c r="I14" s="302" t="s">
        <v>127</v>
      </c>
      <c r="J14" s="217">
        <v>829132</v>
      </c>
      <c r="K14" s="302" t="s">
        <v>127</v>
      </c>
      <c r="L14" s="217">
        <v>654137</v>
      </c>
      <c r="M14" s="302" t="s">
        <v>127</v>
      </c>
      <c r="N14" s="217">
        <v>675506</v>
      </c>
      <c r="O14" s="302" t="s">
        <v>127</v>
      </c>
      <c r="P14" s="217">
        <v>558867</v>
      </c>
      <c r="Q14" s="302" t="s">
        <v>127</v>
      </c>
      <c r="R14" s="217">
        <v>590405</v>
      </c>
      <c r="S14" s="302" t="s">
        <v>127</v>
      </c>
      <c r="T14" s="217">
        <v>416671</v>
      </c>
      <c r="U14" s="217"/>
      <c r="V14" s="217">
        <v>390807</v>
      </c>
      <c r="W14" s="217">
        <v>362103</v>
      </c>
      <c r="X14" s="217">
        <v>279044</v>
      </c>
      <c r="Y14" s="217">
        <v>265001</v>
      </c>
      <c r="Z14" s="217">
        <v>165081</v>
      </c>
      <c r="AA14" s="217">
        <v>111159</v>
      </c>
      <c r="AB14" s="217">
        <v>79398</v>
      </c>
      <c r="AC14" s="217">
        <v>56539</v>
      </c>
      <c r="AD14" s="354"/>
      <c r="AE14" s="354"/>
      <c r="AF14" s="354"/>
      <c r="AG14" s="354"/>
      <c r="AH14" s="354"/>
      <c r="AI14" s="354"/>
      <c r="AJ14" s="354"/>
      <c r="AK14" s="354"/>
      <c r="AL14" s="354"/>
      <c r="AM14" s="357"/>
      <c r="AN14" s="357"/>
      <c r="AO14" s="357"/>
      <c r="AP14" s="357"/>
      <c r="AQ14" s="357"/>
      <c r="AR14" s="357"/>
      <c r="AS14" s="354"/>
      <c r="AT14" s="354"/>
      <c r="AU14" s="354"/>
      <c r="AV14" s="354"/>
      <c r="AW14" s="354"/>
      <c r="AX14" s="354"/>
      <c r="AY14" s="354"/>
      <c r="AZ14" s="354"/>
      <c r="BA14" s="354"/>
      <c r="BB14" s="354"/>
      <c r="BC14" s="354"/>
      <c r="BD14" s="354"/>
      <c r="BE14" s="354"/>
      <c r="BF14" s="354"/>
      <c r="BG14" s="354"/>
      <c r="BH14" s="354"/>
      <c r="BI14" s="354"/>
      <c r="BJ14" s="354"/>
      <c r="BK14" s="354"/>
      <c r="BL14" s="354"/>
      <c r="BM14" s="354"/>
      <c r="BN14" s="354"/>
      <c r="BO14" s="354"/>
      <c r="BP14" s="354"/>
      <c r="BQ14" s="354"/>
      <c r="BR14" s="354"/>
      <c r="BS14" s="354"/>
      <c r="BT14" s="354"/>
      <c r="BU14" s="354"/>
      <c r="BV14" s="354"/>
      <c r="BW14" s="354"/>
      <c r="BX14" s="354"/>
      <c r="BY14" s="354"/>
      <c r="BZ14" s="354"/>
      <c r="CA14" s="354"/>
      <c r="CB14" s="354"/>
      <c r="CC14" s="354"/>
      <c r="CD14" s="354"/>
      <c r="CE14" s="354"/>
      <c r="CF14" s="354"/>
      <c r="CG14" s="354"/>
      <c r="CH14" s="354"/>
      <c r="CI14" s="354"/>
      <c r="CJ14" s="354"/>
      <c r="CK14" s="354"/>
      <c r="CL14" s="354"/>
      <c r="CM14" s="354"/>
      <c r="CN14" s="354"/>
      <c r="CO14" s="354"/>
      <c r="CP14" s="354"/>
      <c r="CQ14" s="354"/>
      <c r="CR14" s="354"/>
      <c r="CS14" s="354"/>
      <c r="CT14" s="354"/>
      <c r="CU14" s="354"/>
      <c r="CV14" s="354"/>
      <c r="CW14" s="354"/>
      <c r="CX14" s="354"/>
      <c r="CY14" s="354"/>
      <c r="CZ14" s="354"/>
      <c r="DA14" s="354"/>
      <c r="DB14" s="354"/>
      <c r="DC14" s="354"/>
      <c r="DD14" s="354"/>
      <c r="DE14" s="354"/>
      <c r="DF14" s="354"/>
      <c r="DG14" s="354"/>
      <c r="DH14" s="354"/>
      <c r="DI14" s="354"/>
      <c r="DJ14" s="354"/>
      <c r="DK14" s="354"/>
      <c r="DL14" s="354"/>
      <c r="DM14" s="354"/>
      <c r="DN14" s="354"/>
      <c r="DO14" s="354"/>
      <c r="DP14" s="354"/>
      <c r="DQ14" s="354"/>
      <c r="DR14" s="354"/>
      <c r="DS14" s="354"/>
      <c r="DT14" s="354"/>
      <c r="DU14" s="354"/>
      <c r="DV14" s="354"/>
      <c r="DW14" s="354"/>
      <c r="DX14" s="354"/>
      <c r="DY14" s="354"/>
      <c r="DZ14" s="354"/>
      <c r="EA14" s="354"/>
      <c r="EB14" s="354"/>
      <c r="EC14" s="354"/>
      <c r="ED14" s="354"/>
      <c r="EE14" s="354"/>
      <c r="EF14" s="354"/>
      <c r="EG14" s="354"/>
      <c r="EH14" s="354"/>
      <c r="EI14" s="354"/>
      <c r="EJ14" s="354"/>
      <c r="EK14" s="354"/>
      <c r="EL14" s="354"/>
      <c r="EM14" s="354"/>
      <c r="EN14" s="354"/>
      <c r="EO14" s="354"/>
      <c r="EP14" s="354"/>
      <c r="EQ14" s="354"/>
      <c r="ER14" s="354"/>
      <c r="ES14" s="354"/>
      <c r="ET14" s="354"/>
      <c r="EU14" s="354"/>
      <c r="EV14" s="354"/>
      <c r="EW14" s="354"/>
      <c r="EX14" s="354"/>
      <c r="EY14" s="354"/>
      <c r="EZ14" s="354"/>
      <c r="FA14" s="354"/>
      <c r="FB14" s="354"/>
      <c r="FC14" s="354"/>
      <c r="FD14" s="354"/>
      <c r="FE14" s="354"/>
      <c r="FF14" s="354"/>
      <c r="FG14" s="354"/>
      <c r="FH14" s="354"/>
      <c r="FI14" s="354"/>
      <c r="FJ14" s="354"/>
      <c r="FK14" s="354"/>
      <c r="FL14" s="354"/>
      <c r="FM14" s="354"/>
      <c r="FN14" s="354"/>
      <c r="FO14" s="354"/>
      <c r="FP14" s="354"/>
      <c r="FQ14" s="354"/>
      <c r="FR14" s="354"/>
      <c r="FS14" s="354"/>
      <c r="FT14" s="354"/>
      <c r="FU14" s="354"/>
      <c r="FV14" s="354"/>
      <c r="FW14" s="354"/>
      <c r="FX14" s="354"/>
      <c r="FY14" s="354"/>
      <c r="FZ14" s="354"/>
      <c r="GA14" s="354"/>
      <c r="GB14" s="354"/>
      <c r="GC14" s="354"/>
      <c r="GD14" s="354"/>
    </row>
    <row r="15" spans="1:186" s="229" customFormat="1" ht="11.25" x14ac:dyDescent="0.2">
      <c r="B15" s="230" t="s">
        <v>228</v>
      </c>
      <c r="C15" s="230" t="s">
        <v>229</v>
      </c>
      <c r="D15" s="230" t="s">
        <v>208</v>
      </c>
      <c r="E15" s="231" t="s">
        <v>222</v>
      </c>
      <c r="F15" s="231" t="s">
        <v>230</v>
      </c>
      <c r="G15" s="231"/>
      <c r="H15" s="232" t="s">
        <v>231</v>
      </c>
      <c r="I15" s="232"/>
      <c r="J15" s="232" t="s">
        <v>221</v>
      </c>
      <c r="K15" s="232"/>
      <c r="L15" s="232" t="s">
        <v>221</v>
      </c>
      <c r="M15" s="232"/>
      <c r="N15" s="232" t="s">
        <v>232</v>
      </c>
      <c r="O15" s="232"/>
      <c r="P15" s="232" t="s">
        <v>232</v>
      </c>
      <c r="Q15" s="232"/>
      <c r="R15" s="232" t="s">
        <v>223</v>
      </c>
      <c r="S15" s="232"/>
      <c r="T15" s="232" t="s">
        <v>220</v>
      </c>
      <c r="U15" s="232"/>
      <c r="V15" s="232" t="s">
        <v>233</v>
      </c>
      <c r="W15" s="232" t="s">
        <v>234</v>
      </c>
      <c r="X15" s="232" t="s">
        <v>233</v>
      </c>
      <c r="Y15" s="232" t="s">
        <v>235</v>
      </c>
      <c r="Z15" s="232" t="s">
        <v>236</v>
      </c>
      <c r="AA15" s="232" t="s">
        <v>237</v>
      </c>
      <c r="AB15" s="232" t="s">
        <v>232</v>
      </c>
      <c r="AC15" s="232" t="s">
        <v>232</v>
      </c>
      <c r="AD15" s="358"/>
      <c r="AE15" s="358"/>
      <c r="AF15" s="358"/>
      <c r="AG15" s="358"/>
      <c r="AH15" s="358"/>
      <c r="AI15" s="358"/>
      <c r="AJ15" s="358"/>
      <c r="AK15" s="358"/>
      <c r="AL15" s="358"/>
      <c r="AM15" s="359"/>
      <c r="AN15" s="359"/>
      <c r="AO15" s="359"/>
      <c r="AP15" s="359"/>
      <c r="AQ15" s="359"/>
      <c r="AR15" s="359"/>
      <c r="AS15" s="358"/>
      <c r="AT15" s="358"/>
      <c r="AU15" s="358"/>
      <c r="AV15" s="358"/>
      <c r="AW15" s="358"/>
      <c r="AX15" s="358"/>
      <c r="AY15" s="358"/>
      <c r="AZ15" s="358"/>
      <c r="BA15" s="358"/>
      <c r="BB15" s="358"/>
      <c r="BC15" s="358"/>
      <c r="BD15" s="358"/>
      <c r="BE15" s="358"/>
      <c r="BF15" s="358"/>
      <c r="BG15" s="358"/>
      <c r="BH15" s="358"/>
      <c r="BI15" s="358"/>
      <c r="BJ15" s="358"/>
      <c r="BK15" s="358"/>
      <c r="BL15" s="358"/>
      <c r="BM15" s="358"/>
      <c r="BN15" s="358"/>
      <c r="BO15" s="358"/>
      <c r="BP15" s="358"/>
      <c r="BQ15" s="358"/>
      <c r="BR15" s="358"/>
      <c r="BS15" s="358"/>
      <c r="BT15" s="358"/>
      <c r="BU15" s="358"/>
      <c r="BV15" s="358"/>
      <c r="BW15" s="358"/>
      <c r="BX15" s="358"/>
      <c r="BY15" s="358"/>
      <c r="BZ15" s="358"/>
      <c r="CA15" s="358"/>
      <c r="CB15" s="358"/>
      <c r="CC15" s="358"/>
      <c r="CD15" s="358"/>
      <c r="CE15" s="358"/>
      <c r="CF15" s="358"/>
      <c r="CG15" s="358"/>
      <c r="CH15" s="358"/>
      <c r="CI15" s="358"/>
      <c r="CJ15" s="358"/>
      <c r="CK15" s="358"/>
      <c r="CL15" s="358"/>
      <c r="CM15" s="358"/>
      <c r="CN15" s="358"/>
      <c r="CO15" s="358"/>
      <c r="CP15" s="358"/>
      <c r="CQ15" s="358"/>
      <c r="CR15" s="358"/>
      <c r="CS15" s="358"/>
      <c r="CT15" s="358"/>
      <c r="CU15" s="358"/>
      <c r="CV15" s="358"/>
      <c r="CW15" s="358"/>
      <c r="CX15" s="358"/>
      <c r="CY15" s="358"/>
      <c r="CZ15" s="358"/>
      <c r="DA15" s="358"/>
      <c r="DB15" s="358"/>
      <c r="DC15" s="358"/>
      <c r="DD15" s="358"/>
      <c r="DE15" s="358"/>
      <c r="DF15" s="358"/>
      <c r="DG15" s="358"/>
      <c r="DH15" s="358"/>
      <c r="DI15" s="358"/>
      <c r="DJ15" s="358"/>
      <c r="DK15" s="358"/>
      <c r="DL15" s="358"/>
      <c r="DM15" s="358"/>
      <c r="DN15" s="358"/>
      <c r="DO15" s="358"/>
      <c r="DP15" s="358"/>
      <c r="DQ15" s="358"/>
      <c r="DR15" s="358"/>
      <c r="DS15" s="358"/>
      <c r="DT15" s="358"/>
      <c r="DU15" s="358"/>
      <c r="DV15" s="358"/>
      <c r="DW15" s="358"/>
      <c r="DX15" s="358"/>
      <c r="DY15" s="358"/>
      <c r="DZ15" s="358"/>
      <c r="EA15" s="358"/>
      <c r="EB15" s="358"/>
      <c r="EC15" s="358"/>
      <c r="ED15" s="358"/>
      <c r="EE15" s="358"/>
      <c r="EF15" s="358"/>
      <c r="EG15" s="358"/>
      <c r="EH15" s="358"/>
      <c r="EI15" s="358"/>
      <c r="EJ15" s="358"/>
      <c r="EK15" s="358"/>
      <c r="EL15" s="358"/>
      <c r="EM15" s="358"/>
      <c r="EN15" s="358"/>
      <c r="EO15" s="358"/>
      <c r="EP15" s="358"/>
      <c r="EQ15" s="358"/>
      <c r="ER15" s="358"/>
      <c r="ES15" s="358"/>
      <c r="ET15" s="358"/>
      <c r="EU15" s="358"/>
      <c r="EV15" s="358"/>
      <c r="EW15" s="358"/>
      <c r="EX15" s="358"/>
      <c r="EY15" s="358"/>
      <c r="EZ15" s="358"/>
      <c r="FA15" s="358"/>
      <c r="FB15" s="358"/>
      <c r="FC15" s="358"/>
      <c r="FD15" s="358"/>
      <c r="FE15" s="358"/>
      <c r="FF15" s="358"/>
      <c r="FG15" s="358"/>
      <c r="FH15" s="358"/>
      <c r="FI15" s="358"/>
      <c r="FJ15" s="358"/>
      <c r="FK15" s="358"/>
      <c r="FL15" s="358"/>
      <c r="FM15" s="358"/>
      <c r="FN15" s="358"/>
      <c r="FO15" s="358"/>
      <c r="FP15" s="358"/>
      <c r="FQ15" s="358"/>
      <c r="FR15" s="358"/>
      <c r="FS15" s="358"/>
      <c r="FT15" s="358"/>
      <c r="FU15" s="358"/>
      <c r="FV15" s="358"/>
      <c r="FW15" s="358"/>
      <c r="FX15" s="358"/>
      <c r="FY15" s="358"/>
      <c r="FZ15" s="358"/>
      <c r="GA15" s="358"/>
      <c r="GB15" s="358"/>
      <c r="GC15" s="358"/>
      <c r="GD15" s="358"/>
    </row>
    <row r="16" spans="1:186" x14ac:dyDescent="0.2">
      <c r="A16" s="212" t="s">
        <v>133</v>
      </c>
      <c r="B16" s="218">
        <v>1399714</v>
      </c>
      <c r="C16" s="295">
        <v>1723122</v>
      </c>
      <c r="D16" s="295">
        <v>1243864</v>
      </c>
      <c r="E16" s="218">
        <v>983625</v>
      </c>
      <c r="F16" s="217">
        <v>956126.71578947001</v>
      </c>
      <c r="G16" s="217"/>
      <c r="H16" s="217">
        <v>836982.10052900005</v>
      </c>
      <c r="I16" s="217"/>
      <c r="J16" s="217">
        <v>755411</v>
      </c>
      <c r="K16" s="217"/>
      <c r="L16" s="217">
        <v>590935</v>
      </c>
      <c r="M16" s="217"/>
      <c r="N16" s="217">
        <v>587005</v>
      </c>
      <c r="O16" s="217"/>
      <c r="P16" s="217">
        <v>619389</v>
      </c>
      <c r="Q16" s="217"/>
      <c r="R16" s="217">
        <v>615920</v>
      </c>
      <c r="S16" s="217"/>
      <c r="T16" s="217">
        <v>419417</v>
      </c>
      <c r="U16" s="217"/>
      <c r="V16" s="217">
        <v>374603</v>
      </c>
      <c r="W16" s="217">
        <v>349918</v>
      </c>
      <c r="X16" s="217">
        <v>279203</v>
      </c>
      <c r="Y16" s="217">
        <v>247573</v>
      </c>
      <c r="Z16" s="217">
        <v>158010</v>
      </c>
      <c r="AA16" s="217">
        <v>103519</v>
      </c>
      <c r="AB16" s="217">
        <v>73322</v>
      </c>
      <c r="AC16" s="217">
        <v>38743</v>
      </c>
      <c r="AD16" s="354"/>
      <c r="AE16" s="354"/>
      <c r="AF16" s="354"/>
      <c r="AG16" s="354"/>
      <c r="AH16" s="354"/>
      <c r="AI16" s="354"/>
      <c r="AJ16" s="354"/>
      <c r="AK16" s="354"/>
      <c r="AL16" s="354"/>
      <c r="AM16" s="357"/>
      <c r="AN16" s="357"/>
      <c r="AO16" s="357"/>
      <c r="AP16" s="357"/>
      <c r="AQ16" s="357"/>
      <c r="AR16" s="357"/>
      <c r="AS16" s="354"/>
      <c r="AT16" s="354"/>
      <c r="AU16" s="354"/>
      <c r="AV16" s="354"/>
      <c r="AW16" s="354"/>
      <c r="AX16" s="354"/>
      <c r="AY16" s="354"/>
      <c r="AZ16" s="354"/>
      <c r="BA16" s="354"/>
      <c r="BB16" s="354"/>
      <c r="BC16" s="354"/>
      <c r="BD16" s="354"/>
      <c r="BE16" s="354"/>
      <c r="BF16" s="354"/>
      <c r="BG16" s="354"/>
      <c r="BH16" s="354"/>
      <c r="BI16" s="354"/>
      <c r="BJ16" s="354"/>
      <c r="BK16" s="354"/>
      <c r="BL16" s="354"/>
      <c r="BM16" s="354"/>
      <c r="BN16" s="354"/>
      <c r="BO16" s="354"/>
      <c r="BP16" s="354"/>
      <c r="BQ16" s="354"/>
      <c r="BR16" s="354"/>
      <c r="BS16" s="354"/>
      <c r="BT16" s="354"/>
      <c r="BU16" s="354"/>
      <c r="BV16" s="354"/>
      <c r="BW16" s="354"/>
      <c r="BX16" s="354"/>
      <c r="BY16" s="354"/>
      <c r="BZ16" s="354"/>
      <c r="CA16" s="354"/>
      <c r="CB16" s="354"/>
      <c r="CC16" s="354"/>
      <c r="CD16" s="354"/>
      <c r="CE16" s="354"/>
      <c r="CF16" s="354"/>
      <c r="CG16" s="354"/>
      <c r="CH16" s="354"/>
      <c r="CI16" s="354"/>
      <c r="CJ16" s="354"/>
      <c r="CK16" s="354"/>
      <c r="CL16" s="354"/>
      <c r="CM16" s="354"/>
      <c r="CN16" s="354"/>
      <c r="CO16" s="354"/>
      <c r="CP16" s="354"/>
      <c r="CQ16" s="354"/>
      <c r="CR16" s="354"/>
      <c r="CS16" s="354"/>
      <c r="CT16" s="354"/>
      <c r="CU16" s="354"/>
      <c r="CV16" s="354"/>
      <c r="CW16" s="354"/>
      <c r="CX16" s="354"/>
      <c r="CY16" s="354"/>
      <c r="CZ16" s="354"/>
      <c r="DA16" s="354"/>
      <c r="DB16" s="354"/>
      <c r="DC16" s="354"/>
      <c r="DD16" s="354"/>
      <c r="DE16" s="354"/>
      <c r="DF16" s="354"/>
      <c r="DG16" s="354"/>
      <c r="DH16" s="354"/>
      <c r="DI16" s="354"/>
      <c r="DJ16" s="354"/>
      <c r="DK16" s="354"/>
      <c r="DL16" s="354"/>
      <c r="DM16" s="354"/>
      <c r="DN16" s="354"/>
      <c r="DO16" s="354"/>
      <c r="DP16" s="354"/>
      <c r="DQ16" s="354"/>
      <c r="DR16" s="354"/>
      <c r="DS16" s="354"/>
      <c r="DT16" s="354"/>
      <c r="DU16" s="354"/>
      <c r="DV16" s="354"/>
      <c r="DW16" s="354"/>
      <c r="DX16" s="354"/>
      <c r="DY16" s="354"/>
      <c r="DZ16" s="354"/>
      <c r="EA16" s="354"/>
      <c r="EB16" s="354"/>
      <c r="EC16" s="354"/>
      <c r="ED16" s="354"/>
      <c r="EE16" s="354"/>
      <c r="EF16" s="354"/>
      <c r="EG16" s="354"/>
      <c r="EH16" s="354"/>
      <c r="EI16" s="354"/>
      <c r="EJ16" s="354"/>
      <c r="EK16" s="354"/>
      <c r="EL16" s="354"/>
      <c r="EM16" s="354"/>
      <c r="EN16" s="354"/>
      <c r="EO16" s="354"/>
      <c r="EP16" s="354"/>
      <c r="EQ16" s="354"/>
      <c r="ER16" s="354"/>
      <c r="ES16" s="354"/>
      <c r="ET16" s="354"/>
      <c r="EU16" s="354"/>
      <c r="EV16" s="354"/>
      <c r="EW16" s="354"/>
      <c r="EX16" s="354"/>
      <c r="EY16" s="354"/>
      <c r="EZ16" s="354"/>
      <c r="FA16" s="354"/>
      <c r="FB16" s="354"/>
      <c r="FC16" s="354"/>
      <c r="FD16" s="354"/>
      <c r="FE16" s="354"/>
      <c r="FF16" s="354"/>
      <c r="FG16" s="354"/>
      <c r="FH16" s="354"/>
      <c r="FI16" s="354"/>
      <c r="FJ16" s="354"/>
      <c r="FK16" s="354"/>
      <c r="FL16" s="354"/>
      <c r="FM16" s="354"/>
      <c r="FN16" s="354"/>
      <c r="FO16" s="354"/>
      <c r="FP16" s="354"/>
      <c r="FQ16" s="354"/>
      <c r="FR16" s="354"/>
      <c r="FS16" s="354"/>
      <c r="FT16" s="354"/>
      <c r="FU16" s="354"/>
      <c r="FV16" s="354"/>
      <c r="FW16" s="354"/>
      <c r="FX16" s="354"/>
      <c r="FY16" s="354"/>
      <c r="FZ16" s="354"/>
      <c r="GA16" s="354"/>
      <c r="GB16" s="354"/>
      <c r="GC16" s="354"/>
      <c r="GD16" s="354"/>
    </row>
    <row r="17" spans="1:186" s="229" customFormat="1" ht="11.25" x14ac:dyDescent="0.2">
      <c r="B17" s="230" t="s">
        <v>238</v>
      </c>
      <c r="C17" s="230" t="s">
        <v>239</v>
      </c>
      <c r="D17" s="230" t="s">
        <v>240</v>
      </c>
      <c r="E17" s="231" t="s">
        <v>241</v>
      </c>
      <c r="F17" s="231" t="s">
        <v>242</v>
      </c>
      <c r="G17" s="231"/>
      <c r="H17" s="232" t="s">
        <v>243</v>
      </c>
      <c r="I17" s="232"/>
      <c r="J17" s="232" t="s">
        <v>244</v>
      </c>
      <c r="K17" s="232"/>
      <c r="L17" s="232" t="s">
        <v>245</v>
      </c>
      <c r="M17" s="232"/>
      <c r="N17" s="232" t="s">
        <v>246</v>
      </c>
      <c r="O17" s="232"/>
      <c r="P17" s="232" t="s">
        <v>247</v>
      </c>
      <c r="Q17" s="232"/>
      <c r="R17" s="232" t="s">
        <v>248</v>
      </c>
      <c r="S17" s="232"/>
      <c r="T17" s="232" t="s">
        <v>249</v>
      </c>
      <c r="U17" s="232"/>
      <c r="V17" s="232" t="s">
        <v>250</v>
      </c>
      <c r="W17" s="232" t="s">
        <v>251</v>
      </c>
      <c r="X17" s="232" t="s">
        <v>252</v>
      </c>
      <c r="Y17" s="232" t="s">
        <v>253</v>
      </c>
      <c r="Z17" s="232" t="s">
        <v>254</v>
      </c>
      <c r="AA17" s="232" t="s">
        <v>255</v>
      </c>
      <c r="AB17" s="232" t="s">
        <v>252</v>
      </c>
      <c r="AC17" s="232" t="s">
        <v>256</v>
      </c>
      <c r="AD17" s="358"/>
      <c r="AE17" s="358"/>
      <c r="AF17" s="358"/>
      <c r="AG17" s="358"/>
      <c r="AH17" s="358"/>
      <c r="AI17" s="358"/>
      <c r="AJ17" s="358"/>
      <c r="AK17" s="358"/>
      <c r="AL17" s="358"/>
      <c r="AM17" s="359"/>
      <c r="AN17" s="359"/>
      <c r="AO17" s="359"/>
      <c r="AP17" s="359"/>
      <c r="AQ17" s="359"/>
      <c r="AR17" s="359"/>
      <c r="AS17" s="358"/>
      <c r="AT17" s="358"/>
      <c r="AU17" s="358"/>
      <c r="AV17" s="358"/>
      <c r="AW17" s="358"/>
      <c r="AX17" s="358"/>
      <c r="AY17" s="358"/>
      <c r="AZ17" s="358"/>
      <c r="BA17" s="358"/>
      <c r="BB17" s="358"/>
      <c r="BC17" s="358"/>
      <c r="BD17" s="358"/>
      <c r="BE17" s="358"/>
      <c r="BF17" s="358"/>
      <c r="BG17" s="358"/>
      <c r="BH17" s="358"/>
      <c r="BI17" s="358"/>
      <c r="BJ17" s="358"/>
      <c r="BK17" s="358"/>
      <c r="BL17" s="358"/>
      <c r="BM17" s="358"/>
      <c r="BN17" s="358"/>
      <c r="BO17" s="358"/>
      <c r="BP17" s="358"/>
      <c r="BQ17" s="358"/>
      <c r="BR17" s="358"/>
      <c r="BS17" s="358"/>
      <c r="BT17" s="358"/>
      <c r="BU17" s="358"/>
      <c r="BV17" s="358"/>
      <c r="BW17" s="358"/>
      <c r="BX17" s="358"/>
      <c r="BY17" s="358"/>
      <c r="BZ17" s="358"/>
      <c r="CA17" s="358"/>
      <c r="CB17" s="358"/>
      <c r="CC17" s="358"/>
      <c r="CD17" s="358"/>
      <c r="CE17" s="358"/>
      <c r="CF17" s="358"/>
      <c r="CG17" s="358"/>
      <c r="CH17" s="358"/>
      <c r="CI17" s="358"/>
      <c r="CJ17" s="358"/>
      <c r="CK17" s="358"/>
      <c r="CL17" s="358"/>
      <c r="CM17" s="358"/>
      <c r="CN17" s="358"/>
      <c r="CO17" s="358"/>
      <c r="CP17" s="358"/>
      <c r="CQ17" s="358"/>
      <c r="CR17" s="358"/>
      <c r="CS17" s="358"/>
      <c r="CT17" s="358"/>
      <c r="CU17" s="358"/>
      <c r="CV17" s="358"/>
      <c r="CW17" s="358"/>
      <c r="CX17" s="358"/>
      <c r="CY17" s="358"/>
      <c r="CZ17" s="358"/>
      <c r="DA17" s="358"/>
      <c r="DB17" s="358"/>
      <c r="DC17" s="358"/>
      <c r="DD17" s="358"/>
      <c r="DE17" s="358"/>
      <c r="DF17" s="358"/>
      <c r="DG17" s="358"/>
      <c r="DH17" s="358"/>
      <c r="DI17" s="358"/>
      <c r="DJ17" s="358"/>
      <c r="DK17" s="358"/>
      <c r="DL17" s="358"/>
      <c r="DM17" s="358"/>
      <c r="DN17" s="358"/>
      <c r="DO17" s="358"/>
      <c r="DP17" s="358"/>
      <c r="DQ17" s="358"/>
      <c r="DR17" s="358"/>
      <c r="DS17" s="358"/>
      <c r="DT17" s="358"/>
      <c r="DU17" s="358"/>
      <c r="DV17" s="358"/>
      <c r="DW17" s="358"/>
      <c r="DX17" s="358"/>
      <c r="DY17" s="358"/>
      <c r="DZ17" s="358"/>
      <c r="EA17" s="358"/>
      <c r="EB17" s="358"/>
      <c r="EC17" s="358"/>
      <c r="ED17" s="358"/>
      <c r="EE17" s="358"/>
      <c r="EF17" s="358"/>
      <c r="EG17" s="358"/>
      <c r="EH17" s="358"/>
      <c r="EI17" s="358"/>
      <c r="EJ17" s="358"/>
      <c r="EK17" s="358"/>
      <c r="EL17" s="358"/>
      <c r="EM17" s="358"/>
      <c r="EN17" s="358"/>
      <c r="EO17" s="358"/>
      <c r="EP17" s="358"/>
      <c r="EQ17" s="358"/>
      <c r="ER17" s="358"/>
      <c r="ES17" s="358"/>
      <c r="ET17" s="358"/>
      <c r="EU17" s="358"/>
      <c r="EV17" s="358"/>
      <c r="EW17" s="358"/>
      <c r="EX17" s="358"/>
      <c r="EY17" s="358"/>
      <c r="EZ17" s="358"/>
      <c r="FA17" s="358"/>
      <c r="FB17" s="358"/>
      <c r="FC17" s="358"/>
      <c r="FD17" s="358"/>
      <c r="FE17" s="358"/>
      <c r="FF17" s="358"/>
      <c r="FG17" s="358"/>
      <c r="FH17" s="358"/>
      <c r="FI17" s="358"/>
      <c r="FJ17" s="358"/>
      <c r="FK17" s="358"/>
      <c r="FL17" s="358"/>
      <c r="FM17" s="358"/>
      <c r="FN17" s="358"/>
      <c r="FO17" s="358"/>
      <c r="FP17" s="358"/>
      <c r="FQ17" s="358"/>
      <c r="FR17" s="358"/>
      <c r="FS17" s="358"/>
      <c r="FT17" s="358"/>
      <c r="FU17" s="358"/>
      <c r="FV17" s="358"/>
      <c r="FW17" s="358"/>
      <c r="FX17" s="358"/>
      <c r="FY17" s="358"/>
      <c r="FZ17" s="358"/>
      <c r="GA17" s="358"/>
      <c r="GB17" s="358"/>
      <c r="GC17" s="358"/>
      <c r="GD17" s="358"/>
    </row>
    <row r="18" spans="1:186" ht="17.45" customHeight="1" x14ac:dyDescent="0.2">
      <c r="A18" s="220" t="s">
        <v>134</v>
      </c>
      <c r="B18" s="297">
        <v>1848665</v>
      </c>
      <c r="C18" s="298">
        <v>1297011</v>
      </c>
      <c r="D18" s="298">
        <v>1453643</v>
      </c>
      <c r="E18" s="297">
        <v>1513148</v>
      </c>
      <c r="F18" s="217">
        <v>1091372.6523810001</v>
      </c>
      <c r="G18" s="217"/>
      <c r="H18" s="217">
        <v>911755.44723599998</v>
      </c>
      <c r="I18" s="217"/>
      <c r="J18" s="217">
        <v>908131</v>
      </c>
      <c r="K18" s="217"/>
      <c r="L18" s="217">
        <v>711613</v>
      </c>
      <c r="M18" s="217"/>
      <c r="N18" s="217">
        <v>744057</v>
      </c>
      <c r="O18" s="217"/>
      <c r="P18" s="217">
        <v>472199</v>
      </c>
      <c r="Q18" s="217"/>
      <c r="R18" s="217">
        <v>551212</v>
      </c>
      <c r="S18" s="217"/>
      <c r="T18" s="217">
        <v>412377</v>
      </c>
      <c r="U18" s="217"/>
      <c r="V18" s="217">
        <v>415162</v>
      </c>
      <c r="W18" s="217">
        <v>379917</v>
      </c>
      <c r="X18" s="217">
        <v>278781</v>
      </c>
      <c r="Y18" s="217">
        <v>287543</v>
      </c>
      <c r="Z18" s="217">
        <v>177345</v>
      </c>
      <c r="AA18" s="217">
        <v>126022</v>
      </c>
      <c r="AB18" s="217">
        <v>91456</v>
      </c>
      <c r="AC18" s="217">
        <v>80339</v>
      </c>
      <c r="AD18" s="354"/>
      <c r="AE18" s="354"/>
      <c r="AF18" s="354"/>
      <c r="AG18" s="354"/>
      <c r="AH18" s="354"/>
      <c r="AI18" s="354"/>
      <c r="AJ18" s="354"/>
      <c r="AK18" s="354"/>
      <c r="AL18" s="354"/>
      <c r="AM18" s="357"/>
      <c r="AN18" s="357"/>
      <c r="AO18" s="357"/>
      <c r="AP18" s="357"/>
      <c r="AQ18" s="357"/>
      <c r="AR18" s="357"/>
      <c r="AS18" s="354"/>
      <c r="AT18" s="354"/>
      <c r="AU18" s="354"/>
      <c r="AV18" s="354"/>
      <c r="AW18" s="354"/>
      <c r="AX18" s="354"/>
      <c r="AY18" s="354"/>
      <c r="AZ18" s="354"/>
      <c r="BA18" s="354"/>
      <c r="BB18" s="354"/>
      <c r="BC18" s="354"/>
      <c r="BD18" s="354"/>
      <c r="BE18" s="354"/>
      <c r="BF18" s="354"/>
      <c r="BG18" s="354"/>
      <c r="BH18" s="354"/>
      <c r="BI18" s="354"/>
      <c r="BJ18" s="354"/>
      <c r="BK18" s="354"/>
      <c r="BL18" s="354"/>
      <c r="BM18" s="354"/>
      <c r="BN18" s="354"/>
      <c r="BO18" s="354"/>
      <c r="BP18" s="354"/>
      <c r="BQ18" s="354"/>
      <c r="BR18" s="354"/>
      <c r="BS18" s="354"/>
      <c r="BT18" s="354"/>
      <c r="BU18" s="354"/>
      <c r="BV18" s="354"/>
      <c r="BW18" s="354"/>
      <c r="BX18" s="354"/>
      <c r="BY18" s="354"/>
      <c r="BZ18" s="354"/>
      <c r="CA18" s="354"/>
      <c r="CB18" s="354"/>
      <c r="CC18" s="354"/>
      <c r="CD18" s="354"/>
      <c r="CE18" s="354"/>
      <c r="CF18" s="354"/>
      <c r="CG18" s="354"/>
      <c r="CH18" s="354"/>
      <c r="CI18" s="354"/>
      <c r="CJ18" s="354"/>
      <c r="CK18" s="354"/>
      <c r="CL18" s="354"/>
      <c r="CM18" s="354"/>
      <c r="CN18" s="354"/>
      <c r="CO18" s="354"/>
      <c r="CP18" s="354"/>
      <c r="CQ18" s="354"/>
      <c r="CR18" s="354"/>
      <c r="CS18" s="354"/>
      <c r="CT18" s="354"/>
      <c r="CU18" s="354"/>
      <c r="CV18" s="354"/>
      <c r="CW18" s="354"/>
      <c r="CX18" s="354"/>
      <c r="CY18" s="354"/>
      <c r="CZ18" s="354"/>
      <c r="DA18" s="354"/>
      <c r="DB18" s="354"/>
      <c r="DC18" s="354"/>
      <c r="DD18" s="354"/>
      <c r="DE18" s="354"/>
      <c r="DF18" s="354"/>
      <c r="DG18" s="354"/>
      <c r="DH18" s="354"/>
      <c r="DI18" s="354"/>
      <c r="DJ18" s="354"/>
      <c r="DK18" s="354"/>
      <c r="DL18" s="354"/>
      <c r="DM18" s="354"/>
      <c r="DN18" s="354"/>
      <c r="DO18" s="354"/>
      <c r="DP18" s="354"/>
      <c r="DQ18" s="354"/>
      <c r="DR18" s="354"/>
      <c r="DS18" s="354"/>
      <c r="DT18" s="354"/>
      <c r="DU18" s="354"/>
      <c r="DV18" s="354"/>
      <c r="DW18" s="354"/>
      <c r="DX18" s="354"/>
      <c r="DY18" s="354"/>
      <c r="DZ18" s="354"/>
      <c r="EA18" s="354"/>
      <c r="EB18" s="354"/>
      <c r="EC18" s="354"/>
      <c r="ED18" s="354"/>
      <c r="EE18" s="354"/>
      <c r="EF18" s="354"/>
      <c r="EG18" s="354"/>
      <c r="EH18" s="354"/>
      <c r="EI18" s="354"/>
      <c r="EJ18" s="354"/>
      <c r="EK18" s="354"/>
      <c r="EL18" s="354"/>
      <c r="EM18" s="354"/>
      <c r="EN18" s="354"/>
      <c r="EO18" s="354"/>
      <c r="EP18" s="354"/>
      <c r="EQ18" s="354"/>
      <c r="ER18" s="354"/>
      <c r="ES18" s="354"/>
      <c r="ET18" s="354"/>
      <c r="EU18" s="354"/>
      <c r="EV18" s="354"/>
      <c r="EW18" s="354"/>
      <c r="EX18" s="354"/>
      <c r="EY18" s="354"/>
      <c r="EZ18" s="354"/>
      <c r="FA18" s="354"/>
      <c r="FB18" s="354"/>
      <c r="FC18" s="354"/>
      <c r="FD18" s="354"/>
      <c r="FE18" s="354"/>
      <c r="FF18" s="354"/>
      <c r="FG18" s="354"/>
      <c r="FH18" s="354"/>
      <c r="FI18" s="354"/>
      <c r="FJ18" s="354"/>
      <c r="FK18" s="354"/>
      <c r="FL18" s="354"/>
      <c r="FM18" s="354"/>
      <c r="FN18" s="354"/>
      <c r="FO18" s="354"/>
      <c r="FP18" s="354"/>
      <c r="FQ18" s="354"/>
      <c r="FR18" s="354"/>
      <c r="FS18" s="354"/>
      <c r="FT18" s="354"/>
      <c r="FU18" s="354"/>
      <c r="FV18" s="354"/>
      <c r="FW18" s="354"/>
      <c r="FX18" s="354"/>
      <c r="FY18" s="354"/>
      <c r="FZ18" s="354"/>
      <c r="GA18" s="354"/>
      <c r="GB18" s="354"/>
      <c r="GC18" s="354"/>
      <c r="GD18" s="354"/>
    </row>
    <row r="19" spans="1:186" s="229" customFormat="1" ht="11.25" x14ac:dyDescent="0.2">
      <c r="B19" s="230" t="s">
        <v>253</v>
      </c>
      <c r="C19" s="230" t="s">
        <v>257</v>
      </c>
      <c r="D19" s="230" t="s">
        <v>258</v>
      </c>
      <c r="E19" s="231" t="s">
        <v>248</v>
      </c>
      <c r="F19" s="231" t="s">
        <v>259</v>
      </c>
      <c r="G19" s="231"/>
      <c r="H19" s="232" t="s">
        <v>260</v>
      </c>
      <c r="I19" s="232"/>
      <c r="J19" s="232" t="s">
        <v>261</v>
      </c>
      <c r="K19" s="232"/>
      <c r="L19" s="232" t="s">
        <v>259</v>
      </c>
      <c r="M19" s="232"/>
      <c r="N19" s="232" t="s">
        <v>262</v>
      </c>
      <c r="O19" s="232"/>
      <c r="P19" s="232" t="s">
        <v>257</v>
      </c>
      <c r="Q19" s="232"/>
      <c r="R19" s="232" t="s">
        <v>263</v>
      </c>
      <c r="S19" s="232"/>
      <c r="T19" s="232" t="s">
        <v>264</v>
      </c>
      <c r="U19" s="232"/>
      <c r="V19" s="232" t="s">
        <v>265</v>
      </c>
      <c r="W19" s="232" t="s">
        <v>264</v>
      </c>
      <c r="X19" s="232" t="s">
        <v>266</v>
      </c>
      <c r="Y19" s="232" t="s">
        <v>267</v>
      </c>
      <c r="Z19" s="232" t="s">
        <v>268</v>
      </c>
      <c r="AA19" s="232" t="s">
        <v>269</v>
      </c>
      <c r="AB19" s="232" t="s">
        <v>269</v>
      </c>
      <c r="AC19" s="232" t="s">
        <v>265</v>
      </c>
      <c r="AD19" s="358"/>
      <c r="AE19" s="358"/>
      <c r="AF19" s="358"/>
      <c r="AG19" s="358"/>
      <c r="AH19" s="358"/>
      <c r="AI19" s="358"/>
      <c r="AJ19" s="358"/>
      <c r="AK19" s="358"/>
      <c r="AL19" s="358"/>
      <c r="AM19" s="359"/>
      <c r="AN19" s="359"/>
      <c r="AO19" s="359"/>
      <c r="AP19" s="359"/>
      <c r="AQ19" s="359"/>
      <c r="AR19" s="359"/>
      <c r="AS19" s="358"/>
      <c r="AT19" s="358"/>
      <c r="AU19" s="358"/>
      <c r="AV19" s="358"/>
      <c r="AW19" s="358"/>
      <c r="AX19" s="358"/>
      <c r="AY19" s="358"/>
      <c r="AZ19" s="358"/>
      <c r="BA19" s="358"/>
      <c r="BB19" s="358"/>
      <c r="BC19" s="358"/>
      <c r="BD19" s="358"/>
      <c r="BE19" s="358"/>
      <c r="BF19" s="358"/>
      <c r="BG19" s="358"/>
      <c r="BH19" s="358"/>
      <c r="BI19" s="358"/>
      <c r="BJ19" s="358"/>
      <c r="BK19" s="358"/>
      <c r="BL19" s="358"/>
      <c r="BM19" s="358"/>
      <c r="BN19" s="358"/>
      <c r="BO19" s="358"/>
      <c r="BP19" s="358"/>
      <c r="BQ19" s="358"/>
      <c r="BR19" s="358"/>
      <c r="BS19" s="358"/>
      <c r="BT19" s="358"/>
      <c r="BU19" s="358"/>
      <c r="BV19" s="358"/>
      <c r="BW19" s="358"/>
      <c r="BX19" s="358"/>
      <c r="BY19" s="358"/>
      <c r="BZ19" s="358"/>
      <c r="CA19" s="358"/>
      <c r="CB19" s="358"/>
      <c r="CC19" s="358"/>
      <c r="CD19" s="358"/>
      <c r="CE19" s="358"/>
      <c r="CF19" s="358"/>
      <c r="CG19" s="358"/>
      <c r="CH19" s="358"/>
      <c r="CI19" s="358"/>
      <c r="CJ19" s="358"/>
      <c r="CK19" s="358"/>
      <c r="CL19" s="358"/>
      <c r="CM19" s="358"/>
      <c r="CN19" s="358"/>
      <c r="CO19" s="358"/>
      <c r="CP19" s="358"/>
      <c r="CQ19" s="358"/>
      <c r="CR19" s="358"/>
      <c r="CS19" s="358"/>
      <c r="CT19" s="358"/>
      <c r="CU19" s="358"/>
      <c r="CV19" s="358"/>
      <c r="CW19" s="358"/>
      <c r="CX19" s="358"/>
      <c r="CY19" s="358"/>
      <c r="CZ19" s="358"/>
      <c r="DA19" s="358"/>
      <c r="DB19" s="358"/>
      <c r="DC19" s="358"/>
      <c r="DD19" s="358"/>
      <c r="DE19" s="358"/>
      <c r="DF19" s="358"/>
      <c r="DG19" s="358"/>
      <c r="DH19" s="358"/>
      <c r="DI19" s="358"/>
      <c r="DJ19" s="358"/>
      <c r="DK19" s="358"/>
      <c r="DL19" s="358"/>
      <c r="DM19" s="358"/>
      <c r="DN19" s="358"/>
      <c r="DO19" s="358"/>
      <c r="DP19" s="358"/>
      <c r="DQ19" s="358"/>
      <c r="DR19" s="358"/>
      <c r="DS19" s="358"/>
      <c r="DT19" s="358"/>
      <c r="DU19" s="358"/>
      <c r="DV19" s="358"/>
      <c r="DW19" s="358"/>
      <c r="DX19" s="358"/>
      <c r="DY19" s="358"/>
      <c r="DZ19" s="358"/>
      <c r="EA19" s="358"/>
      <c r="EB19" s="358"/>
      <c r="EC19" s="358"/>
      <c r="ED19" s="358"/>
      <c r="EE19" s="358"/>
      <c r="EF19" s="358"/>
      <c r="EG19" s="358"/>
      <c r="EH19" s="358"/>
      <c r="EI19" s="358"/>
      <c r="EJ19" s="358"/>
      <c r="EK19" s="358"/>
      <c r="EL19" s="358"/>
      <c r="EM19" s="358"/>
      <c r="EN19" s="358"/>
      <c r="EO19" s="358"/>
      <c r="EP19" s="358"/>
      <c r="EQ19" s="358"/>
      <c r="ER19" s="358"/>
      <c r="ES19" s="358"/>
      <c r="ET19" s="358"/>
      <c r="EU19" s="358"/>
      <c r="EV19" s="358"/>
      <c r="EW19" s="358"/>
      <c r="EX19" s="358"/>
      <c r="EY19" s="358"/>
      <c r="EZ19" s="358"/>
      <c r="FA19" s="358"/>
      <c r="FB19" s="358"/>
      <c r="FC19" s="358"/>
      <c r="FD19" s="358"/>
      <c r="FE19" s="358"/>
      <c r="FF19" s="358"/>
      <c r="FG19" s="358"/>
      <c r="FH19" s="358"/>
      <c r="FI19" s="358"/>
      <c r="FJ19" s="358"/>
      <c r="FK19" s="358"/>
      <c r="FL19" s="358"/>
      <c r="FM19" s="358"/>
      <c r="FN19" s="358"/>
      <c r="FO19" s="358"/>
      <c r="FP19" s="358"/>
      <c r="FQ19" s="358"/>
      <c r="FR19" s="358"/>
      <c r="FS19" s="358"/>
      <c r="FT19" s="358"/>
      <c r="FU19" s="358"/>
      <c r="FV19" s="358"/>
      <c r="FW19" s="358"/>
      <c r="FX19" s="358"/>
      <c r="FY19" s="358"/>
      <c r="FZ19" s="358"/>
      <c r="GA19" s="358"/>
      <c r="GB19" s="358"/>
      <c r="GC19" s="358"/>
      <c r="GD19" s="358"/>
    </row>
    <row r="20" spans="1:186" x14ac:dyDescent="0.2">
      <c r="B20" s="213"/>
      <c r="C20" s="299"/>
      <c r="D20" s="299"/>
      <c r="E20" s="213"/>
      <c r="F20" s="217"/>
      <c r="G20" s="217"/>
      <c r="H20" s="217"/>
      <c r="I20" s="217"/>
      <c r="J20" s="217"/>
      <c r="K20" s="217"/>
      <c r="L20" s="217"/>
      <c r="M20" s="217"/>
      <c r="N20" s="217"/>
      <c r="O20" s="217"/>
      <c r="P20" s="217"/>
      <c r="Q20" s="217"/>
      <c r="R20" s="217"/>
      <c r="S20" s="217"/>
      <c r="T20" s="217"/>
      <c r="U20" s="217"/>
      <c r="V20" s="217"/>
      <c r="W20" s="217"/>
      <c r="X20" s="217"/>
      <c r="Y20" s="217"/>
      <c r="Z20" s="217"/>
      <c r="AA20" s="213"/>
      <c r="AB20" s="213"/>
      <c r="AC20" s="213"/>
      <c r="AD20" s="354"/>
      <c r="AE20" s="354"/>
      <c r="AF20" s="354"/>
      <c r="AG20" s="354"/>
      <c r="AH20" s="354"/>
      <c r="AI20" s="354"/>
      <c r="AJ20" s="354"/>
      <c r="AK20" s="354"/>
      <c r="AL20" s="354"/>
      <c r="AM20" s="357"/>
      <c r="AN20" s="357"/>
      <c r="AO20" s="357"/>
      <c r="AP20" s="357"/>
      <c r="AQ20" s="357"/>
      <c r="AR20" s="357"/>
      <c r="AS20" s="354"/>
      <c r="AT20" s="354"/>
      <c r="AU20" s="354"/>
      <c r="AV20" s="354"/>
      <c r="AW20" s="354"/>
      <c r="AX20" s="354"/>
      <c r="AY20" s="354"/>
      <c r="AZ20" s="354"/>
      <c r="BA20" s="354"/>
      <c r="BB20" s="354"/>
      <c r="BC20" s="354"/>
      <c r="BD20" s="354"/>
      <c r="BE20" s="354"/>
      <c r="BF20" s="354"/>
      <c r="BG20" s="354"/>
      <c r="BH20" s="354"/>
      <c r="BI20" s="354"/>
      <c r="BJ20" s="354"/>
      <c r="BK20" s="354"/>
      <c r="BL20" s="354"/>
      <c r="BM20" s="354"/>
      <c r="BN20" s="354"/>
      <c r="BO20" s="354"/>
      <c r="BP20" s="354"/>
      <c r="BQ20" s="354"/>
      <c r="BR20" s="354"/>
      <c r="BS20" s="354"/>
      <c r="BT20" s="354"/>
      <c r="BU20" s="354"/>
      <c r="BV20" s="354"/>
      <c r="BW20" s="354"/>
      <c r="BX20" s="354"/>
      <c r="BY20" s="354"/>
      <c r="BZ20" s="354"/>
      <c r="CA20" s="354"/>
      <c r="CB20" s="354"/>
      <c r="CC20" s="354"/>
      <c r="CD20" s="354"/>
      <c r="CE20" s="354"/>
      <c r="CF20" s="354"/>
      <c r="CG20" s="354"/>
      <c r="CH20" s="354"/>
      <c r="CI20" s="354"/>
      <c r="CJ20" s="354"/>
      <c r="CK20" s="354"/>
      <c r="CL20" s="354"/>
      <c r="CM20" s="354"/>
      <c r="CN20" s="354"/>
      <c r="CO20" s="354"/>
      <c r="CP20" s="354"/>
      <c r="CQ20" s="354"/>
      <c r="CR20" s="354"/>
      <c r="CS20" s="354"/>
      <c r="CT20" s="354"/>
      <c r="CU20" s="354"/>
      <c r="CV20" s="354"/>
      <c r="CW20" s="354"/>
      <c r="CX20" s="354"/>
      <c r="CY20" s="354"/>
      <c r="CZ20" s="354"/>
      <c r="DA20" s="354"/>
      <c r="DB20" s="354"/>
      <c r="DC20" s="354"/>
      <c r="DD20" s="354"/>
      <c r="DE20" s="354"/>
      <c r="DF20" s="354"/>
      <c r="DG20" s="354"/>
      <c r="DH20" s="354"/>
      <c r="DI20" s="354"/>
      <c r="DJ20" s="354"/>
      <c r="DK20" s="354"/>
      <c r="DL20" s="354"/>
      <c r="DM20" s="354"/>
      <c r="DN20" s="354"/>
      <c r="DO20" s="354"/>
      <c r="DP20" s="354"/>
      <c r="DQ20" s="354"/>
      <c r="DR20" s="354"/>
      <c r="DS20" s="354"/>
      <c r="DT20" s="354"/>
      <c r="DU20" s="354"/>
      <c r="DV20" s="354"/>
      <c r="DW20" s="354"/>
      <c r="DX20" s="354"/>
      <c r="DY20" s="354"/>
      <c r="DZ20" s="354"/>
      <c r="EA20" s="354"/>
      <c r="EB20" s="354"/>
      <c r="EC20" s="354"/>
      <c r="ED20" s="354"/>
      <c r="EE20" s="354"/>
      <c r="EF20" s="354"/>
      <c r="EG20" s="354"/>
      <c r="EH20" s="354"/>
      <c r="EI20" s="354"/>
      <c r="EJ20" s="354"/>
      <c r="EK20" s="354"/>
      <c r="EL20" s="354"/>
      <c r="EM20" s="354"/>
      <c r="EN20" s="354"/>
      <c r="EO20" s="354"/>
      <c r="EP20" s="354"/>
      <c r="EQ20" s="354"/>
      <c r="ER20" s="354"/>
      <c r="ES20" s="354"/>
      <c r="ET20" s="354"/>
      <c r="EU20" s="354"/>
      <c r="EV20" s="354"/>
      <c r="EW20" s="354"/>
      <c r="EX20" s="354"/>
      <c r="EY20" s="354"/>
      <c r="EZ20" s="354"/>
      <c r="FA20" s="354"/>
      <c r="FB20" s="354"/>
      <c r="FC20" s="354"/>
      <c r="FD20" s="354"/>
      <c r="FE20" s="354"/>
      <c r="FF20" s="354"/>
      <c r="FG20" s="354"/>
      <c r="FH20" s="354"/>
      <c r="FI20" s="354"/>
      <c r="FJ20" s="354"/>
      <c r="FK20" s="354"/>
      <c r="FL20" s="354"/>
      <c r="FM20" s="354"/>
      <c r="FN20" s="354"/>
      <c r="FO20" s="354"/>
      <c r="FP20" s="354"/>
      <c r="FQ20" s="354"/>
      <c r="FR20" s="354"/>
      <c r="FS20" s="354"/>
      <c r="FT20" s="354"/>
      <c r="FU20" s="354"/>
      <c r="FV20" s="354"/>
      <c r="FW20" s="354"/>
      <c r="FX20" s="354"/>
      <c r="FY20" s="354"/>
      <c r="FZ20" s="354"/>
      <c r="GA20" s="354"/>
      <c r="GB20" s="354"/>
      <c r="GC20" s="354"/>
      <c r="GD20" s="354"/>
    </row>
    <row r="21" spans="1:186" x14ac:dyDescent="0.2">
      <c r="A21" s="212" t="s">
        <v>5</v>
      </c>
      <c r="B21" s="300"/>
      <c r="C21" s="301"/>
      <c r="D21" s="301"/>
      <c r="E21" s="300"/>
      <c r="F21" s="217"/>
      <c r="G21" s="217"/>
      <c r="H21" s="217"/>
      <c r="I21" s="217"/>
      <c r="J21" s="217"/>
      <c r="K21" s="217"/>
      <c r="L21" s="217"/>
      <c r="M21" s="217"/>
      <c r="N21" s="217"/>
      <c r="O21" s="217"/>
      <c r="P21" s="217"/>
      <c r="Q21" s="217"/>
      <c r="R21" s="217"/>
      <c r="S21" s="217"/>
      <c r="T21" s="217"/>
      <c r="U21" s="217"/>
      <c r="V21" s="217"/>
      <c r="W21" s="217"/>
      <c r="X21" s="217"/>
      <c r="Y21" s="217"/>
      <c r="Z21" s="217"/>
      <c r="AA21" s="213"/>
      <c r="AB21" s="213"/>
      <c r="AC21" s="213"/>
      <c r="AD21" s="354"/>
      <c r="AE21" s="354"/>
      <c r="AF21" s="354"/>
      <c r="AG21" s="354"/>
      <c r="AH21" s="354"/>
      <c r="AI21" s="354"/>
      <c r="AJ21" s="354"/>
      <c r="AK21" s="354"/>
      <c r="AL21" s="354"/>
      <c r="AM21" s="357"/>
      <c r="AN21" s="357"/>
      <c r="AO21" s="357"/>
      <c r="AP21" s="357"/>
      <c r="AQ21" s="357"/>
      <c r="AR21" s="357"/>
      <c r="AS21" s="354"/>
      <c r="AT21" s="354"/>
      <c r="AU21" s="354"/>
      <c r="AV21" s="354"/>
      <c r="AW21" s="354"/>
      <c r="AX21" s="354"/>
      <c r="AY21" s="354"/>
      <c r="AZ21" s="354"/>
      <c r="BA21" s="354"/>
      <c r="BB21" s="354"/>
      <c r="BC21" s="354"/>
      <c r="BD21" s="354"/>
      <c r="BE21" s="354"/>
      <c r="BF21" s="354"/>
      <c r="BG21" s="354"/>
      <c r="BH21" s="354"/>
      <c r="BI21" s="354"/>
      <c r="BJ21" s="354"/>
      <c r="BK21" s="354"/>
      <c r="BL21" s="354"/>
      <c r="BM21" s="354"/>
      <c r="BN21" s="354"/>
      <c r="BO21" s="354"/>
      <c r="BP21" s="354"/>
      <c r="BQ21" s="354"/>
      <c r="BR21" s="354"/>
      <c r="BS21" s="354"/>
      <c r="BT21" s="354"/>
      <c r="BU21" s="354"/>
      <c r="BV21" s="354"/>
      <c r="BW21" s="354"/>
      <c r="BX21" s="354"/>
      <c r="BY21" s="354"/>
      <c r="BZ21" s="354"/>
      <c r="CA21" s="354"/>
      <c r="CB21" s="354"/>
      <c r="CC21" s="354"/>
      <c r="CD21" s="354"/>
      <c r="CE21" s="354"/>
      <c r="CF21" s="354"/>
      <c r="CG21" s="354"/>
      <c r="CH21" s="354"/>
      <c r="CI21" s="354"/>
      <c r="CJ21" s="354"/>
      <c r="CK21" s="354"/>
      <c r="CL21" s="354"/>
      <c r="CM21" s="354"/>
      <c r="CN21" s="354"/>
      <c r="CO21" s="354"/>
      <c r="CP21" s="354"/>
      <c r="CQ21" s="354"/>
      <c r="CR21" s="354"/>
      <c r="CS21" s="354"/>
      <c r="CT21" s="354"/>
      <c r="CU21" s="354"/>
      <c r="CV21" s="354"/>
      <c r="CW21" s="354"/>
      <c r="CX21" s="354"/>
      <c r="CY21" s="354"/>
      <c r="CZ21" s="354"/>
      <c r="DA21" s="354"/>
      <c r="DB21" s="354"/>
      <c r="DC21" s="354"/>
      <c r="DD21" s="354"/>
      <c r="DE21" s="354"/>
      <c r="DF21" s="354"/>
      <c r="DG21" s="354"/>
      <c r="DH21" s="354"/>
      <c r="DI21" s="354"/>
      <c r="DJ21" s="354"/>
      <c r="DK21" s="354"/>
      <c r="DL21" s="354"/>
      <c r="DM21" s="354"/>
      <c r="DN21" s="354"/>
      <c r="DO21" s="354"/>
      <c r="DP21" s="354"/>
      <c r="DQ21" s="354"/>
      <c r="DR21" s="354"/>
      <c r="DS21" s="354"/>
      <c r="DT21" s="354"/>
      <c r="DU21" s="354"/>
      <c r="DV21" s="354"/>
      <c r="DW21" s="354"/>
      <c r="DX21" s="354"/>
      <c r="DY21" s="354"/>
      <c r="DZ21" s="354"/>
      <c r="EA21" s="354"/>
      <c r="EB21" s="354"/>
      <c r="EC21" s="354"/>
      <c r="ED21" s="354"/>
      <c r="EE21" s="354"/>
      <c r="EF21" s="354"/>
      <c r="EG21" s="354"/>
      <c r="EH21" s="354"/>
      <c r="EI21" s="354"/>
      <c r="EJ21" s="354"/>
      <c r="EK21" s="354"/>
      <c r="EL21" s="354"/>
      <c r="EM21" s="354"/>
      <c r="EN21" s="354"/>
      <c r="EO21" s="354"/>
      <c r="EP21" s="354"/>
      <c r="EQ21" s="354"/>
      <c r="ER21" s="354"/>
      <c r="ES21" s="354"/>
      <c r="ET21" s="354"/>
      <c r="EU21" s="354"/>
      <c r="EV21" s="354"/>
      <c r="EW21" s="354"/>
      <c r="EX21" s="354"/>
      <c r="EY21" s="354"/>
      <c r="EZ21" s="354"/>
      <c r="FA21" s="354"/>
      <c r="FB21" s="354"/>
      <c r="FC21" s="354"/>
      <c r="FD21" s="354"/>
      <c r="FE21" s="354"/>
      <c r="FF21" s="354"/>
      <c r="FG21" s="354"/>
      <c r="FH21" s="354"/>
      <c r="FI21" s="354"/>
      <c r="FJ21" s="354"/>
      <c r="FK21" s="354"/>
      <c r="FL21" s="354"/>
      <c r="FM21" s="354"/>
      <c r="FN21" s="354"/>
      <c r="FO21" s="354"/>
      <c r="FP21" s="354"/>
      <c r="FQ21" s="354"/>
      <c r="FR21" s="354"/>
      <c r="FS21" s="354"/>
      <c r="FT21" s="354"/>
      <c r="FU21" s="354"/>
      <c r="FV21" s="354"/>
      <c r="FW21" s="354"/>
      <c r="FX21" s="354"/>
      <c r="FY21" s="354"/>
      <c r="FZ21" s="354"/>
      <c r="GA21" s="354"/>
      <c r="GB21" s="354"/>
      <c r="GC21" s="354"/>
      <c r="GD21" s="354"/>
    </row>
    <row r="22" spans="1:186" ht="25.5" x14ac:dyDescent="0.2">
      <c r="A22" s="220" t="s">
        <v>135</v>
      </c>
      <c r="B22" s="297">
        <v>587177</v>
      </c>
      <c r="C22" s="298">
        <v>695127</v>
      </c>
      <c r="D22" s="298">
        <v>579808</v>
      </c>
      <c r="E22" s="297">
        <v>510195</v>
      </c>
      <c r="F22" s="217">
        <v>322060.65140844998</v>
      </c>
      <c r="G22" s="217"/>
      <c r="H22" s="217">
        <v>340134.57456099999</v>
      </c>
      <c r="I22" s="217"/>
      <c r="J22" s="217">
        <v>377334</v>
      </c>
      <c r="K22" s="217"/>
      <c r="L22" s="217">
        <v>332092</v>
      </c>
      <c r="M22" s="217"/>
      <c r="N22" s="217">
        <v>290038</v>
      </c>
      <c r="O22" s="217"/>
      <c r="P22" s="217">
        <v>240008</v>
      </c>
      <c r="Q22" s="217"/>
      <c r="R22" s="217">
        <v>166406</v>
      </c>
      <c r="S22" s="217"/>
      <c r="T22" s="217">
        <v>134415</v>
      </c>
      <c r="U22" s="302" t="s">
        <v>127</v>
      </c>
      <c r="V22" s="217">
        <v>136884</v>
      </c>
      <c r="W22" s="217">
        <v>155607</v>
      </c>
      <c r="X22" s="217">
        <v>161994</v>
      </c>
      <c r="Y22" s="217">
        <v>151717</v>
      </c>
      <c r="Z22" s="217">
        <v>121751</v>
      </c>
      <c r="AA22" s="217">
        <v>74802</v>
      </c>
      <c r="AB22" s="217">
        <v>50795</v>
      </c>
      <c r="AC22" s="217">
        <v>40015</v>
      </c>
      <c r="AD22" s="354"/>
      <c r="AE22" s="354"/>
      <c r="AF22" s="354"/>
      <c r="AG22" s="354"/>
      <c r="AH22" s="354"/>
      <c r="AI22" s="354"/>
      <c r="AJ22" s="354"/>
      <c r="AK22" s="354"/>
      <c r="AL22" s="354"/>
      <c r="AM22" s="357"/>
      <c r="AN22" s="357"/>
      <c r="AO22" s="357"/>
      <c r="AP22" s="357"/>
      <c r="AQ22" s="357"/>
      <c r="AR22" s="357"/>
      <c r="AS22" s="354"/>
      <c r="AT22" s="354"/>
      <c r="AU22" s="354"/>
      <c r="AV22" s="354"/>
      <c r="AW22" s="354"/>
      <c r="AX22" s="354"/>
      <c r="AY22" s="354"/>
      <c r="AZ22" s="354"/>
      <c r="BA22" s="354"/>
      <c r="BB22" s="354"/>
      <c r="BC22" s="354"/>
      <c r="BD22" s="354"/>
      <c r="BE22" s="354"/>
      <c r="BF22" s="354"/>
      <c r="BG22" s="354"/>
      <c r="BH22" s="354"/>
      <c r="BI22" s="354"/>
      <c r="BJ22" s="354"/>
      <c r="BK22" s="354"/>
      <c r="BL22" s="354"/>
      <c r="BM22" s="354"/>
      <c r="BN22" s="354"/>
      <c r="BO22" s="354"/>
      <c r="BP22" s="354"/>
      <c r="BQ22" s="354"/>
      <c r="BR22" s="354"/>
      <c r="BS22" s="354"/>
      <c r="BT22" s="354"/>
      <c r="BU22" s="354"/>
      <c r="BV22" s="354"/>
      <c r="BW22" s="354"/>
      <c r="BX22" s="354"/>
      <c r="BY22" s="354"/>
      <c r="BZ22" s="354"/>
      <c r="CA22" s="354"/>
      <c r="CB22" s="354"/>
      <c r="CC22" s="354"/>
      <c r="CD22" s="354"/>
      <c r="CE22" s="354"/>
      <c r="CF22" s="354"/>
      <c r="CG22" s="354"/>
      <c r="CH22" s="354"/>
      <c r="CI22" s="354"/>
      <c r="CJ22" s="354"/>
      <c r="CK22" s="354"/>
      <c r="CL22" s="354"/>
      <c r="CM22" s="354"/>
      <c r="CN22" s="354"/>
      <c r="CO22" s="354"/>
      <c r="CP22" s="354"/>
      <c r="CQ22" s="354"/>
      <c r="CR22" s="354"/>
      <c r="CS22" s="354"/>
      <c r="CT22" s="354"/>
      <c r="CU22" s="354"/>
      <c r="CV22" s="354"/>
      <c r="CW22" s="354"/>
      <c r="CX22" s="354"/>
      <c r="CY22" s="354"/>
      <c r="CZ22" s="354"/>
      <c r="DA22" s="354"/>
      <c r="DB22" s="354"/>
      <c r="DC22" s="354"/>
      <c r="DD22" s="354"/>
      <c r="DE22" s="354"/>
      <c r="DF22" s="354"/>
      <c r="DG22" s="354"/>
      <c r="DH22" s="354"/>
      <c r="DI22" s="354"/>
      <c r="DJ22" s="354"/>
      <c r="DK22" s="354"/>
      <c r="DL22" s="354"/>
      <c r="DM22" s="354"/>
      <c r="DN22" s="354"/>
      <c r="DO22" s="354"/>
      <c r="DP22" s="354"/>
      <c r="DQ22" s="354"/>
      <c r="DR22" s="354"/>
      <c r="DS22" s="354"/>
      <c r="DT22" s="354"/>
      <c r="DU22" s="354"/>
      <c r="DV22" s="354"/>
      <c r="DW22" s="354"/>
      <c r="DX22" s="354"/>
      <c r="DY22" s="354"/>
      <c r="DZ22" s="354"/>
      <c r="EA22" s="354"/>
      <c r="EB22" s="354"/>
      <c r="EC22" s="354"/>
      <c r="ED22" s="354"/>
      <c r="EE22" s="354"/>
      <c r="EF22" s="354"/>
      <c r="EG22" s="354"/>
      <c r="EH22" s="354"/>
      <c r="EI22" s="354"/>
      <c r="EJ22" s="354"/>
      <c r="EK22" s="354"/>
      <c r="EL22" s="354"/>
      <c r="EM22" s="354"/>
      <c r="EN22" s="354"/>
      <c r="EO22" s="354"/>
      <c r="EP22" s="354"/>
      <c r="EQ22" s="354"/>
      <c r="ER22" s="354"/>
      <c r="ES22" s="354"/>
      <c r="ET22" s="354"/>
      <c r="EU22" s="354"/>
      <c r="EV22" s="354"/>
      <c r="EW22" s="354"/>
      <c r="EX22" s="354"/>
      <c r="EY22" s="354"/>
      <c r="EZ22" s="354"/>
      <c r="FA22" s="354"/>
      <c r="FB22" s="354"/>
      <c r="FC22" s="354"/>
      <c r="FD22" s="354"/>
      <c r="FE22" s="354"/>
      <c r="FF22" s="354"/>
      <c r="FG22" s="354"/>
      <c r="FH22" s="354"/>
      <c r="FI22" s="354"/>
      <c r="FJ22" s="354"/>
      <c r="FK22" s="354"/>
      <c r="FL22" s="354"/>
      <c r="FM22" s="354"/>
      <c r="FN22" s="354"/>
      <c r="FO22" s="354"/>
      <c r="FP22" s="354"/>
      <c r="FQ22" s="354"/>
      <c r="FR22" s="354"/>
      <c r="FS22" s="354"/>
      <c r="FT22" s="354"/>
      <c r="FU22" s="354"/>
      <c r="FV22" s="354"/>
      <c r="FW22" s="354"/>
      <c r="FX22" s="354"/>
      <c r="FY22" s="354"/>
      <c r="FZ22" s="354"/>
      <c r="GA22" s="354"/>
      <c r="GB22" s="354"/>
      <c r="GC22" s="354"/>
      <c r="GD22" s="354"/>
    </row>
    <row r="23" spans="1:186" s="229" customFormat="1" ht="11.25" x14ac:dyDescent="0.2">
      <c r="B23" s="230" t="s">
        <v>270</v>
      </c>
      <c r="C23" s="230" t="s">
        <v>271</v>
      </c>
      <c r="D23" s="230" t="s">
        <v>272</v>
      </c>
      <c r="E23" s="231" t="s">
        <v>273</v>
      </c>
      <c r="F23" s="231" t="s">
        <v>272</v>
      </c>
      <c r="G23" s="231"/>
      <c r="H23" s="232" t="s">
        <v>274</v>
      </c>
      <c r="I23" s="232"/>
      <c r="J23" s="232" t="s">
        <v>275</v>
      </c>
      <c r="K23" s="232"/>
      <c r="L23" s="232" t="s">
        <v>252</v>
      </c>
      <c r="M23" s="232"/>
      <c r="N23" s="232" t="s">
        <v>276</v>
      </c>
      <c r="O23" s="232"/>
      <c r="P23" s="232" t="s">
        <v>277</v>
      </c>
      <c r="Q23" s="232"/>
      <c r="R23" s="232" t="s">
        <v>278</v>
      </c>
      <c r="S23" s="232"/>
      <c r="T23" s="232" t="s">
        <v>279</v>
      </c>
      <c r="U23" s="232"/>
      <c r="V23" s="232" t="s">
        <v>280</v>
      </c>
      <c r="W23" s="232" t="s">
        <v>281</v>
      </c>
      <c r="X23" s="232" t="s">
        <v>282</v>
      </c>
      <c r="Y23" s="232" t="s">
        <v>279</v>
      </c>
      <c r="Z23" s="232" t="s">
        <v>283</v>
      </c>
      <c r="AA23" s="231" t="s">
        <v>284</v>
      </c>
      <c r="AB23" s="231" t="s">
        <v>285</v>
      </c>
      <c r="AC23" s="231" t="s">
        <v>286</v>
      </c>
      <c r="AD23" s="358"/>
      <c r="AE23" s="358"/>
      <c r="AF23" s="358"/>
      <c r="AG23" s="358"/>
      <c r="AH23" s="358"/>
      <c r="AI23" s="358"/>
      <c r="AJ23" s="358"/>
      <c r="AK23" s="358"/>
      <c r="AL23" s="358"/>
      <c r="AM23" s="359"/>
      <c r="AN23" s="359"/>
      <c r="AO23" s="359"/>
      <c r="AP23" s="359"/>
      <c r="AQ23" s="359"/>
      <c r="AR23" s="359"/>
      <c r="AS23" s="358"/>
      <c r="AT23" s="358"/>
      <c r="AU23" s="358"/>
      <c r="AV23" s="358"/>
      <c r="AW23" s="358"/>
      <c r="AX23" s="358"/>
      <c r="AY23" s="358"/>
      <c r="AZ23" s="358"/>
      <c r="BA23" s="358"/>
      <c r="BB23" s="358"/>
      <c r="BC23" s="358"/>
      <c r="BD23" s="358"/>
      <c r="BE23" s="358"/>
      <c r="BF23" s="358"/>
      <c r="BG23" s="358"/>
      <c r="BH23" s="358"/>
      <c r="BI23" s="358"/>
      <c r="BJ23" s="358"/>
      <c r="BK23" s="358"/>
      <c r="BL23" s="358"/>
      <c r="BM23" s="358"/>
      <c r="BN23" s="358"/>
      <c r="BO23" s="358"/>
      <c r="BP23" s="358"/>
      <c r="BQ23" s="358"/>
      <c r="BR23" s="358"/>
      <c r="BS23" s="358"/>
      <c r="BT23" s="358"/>
      <c r="BU23" s="358"/>
      <c r="BV23" s="358"/>
      <c r="BW23" s="358"/>
      <c r="BX23" s="358"/>
      <c r="BY23" s="358"/>
      <c r="BZ23" s="358"/>
      <c r="CA23" s="358"/>
      <c r="CB23" s="358"/>
      <c r="CC23" s="358"/>
      <c r="CD23" s="358"/>
      <c r="CE23" s="358"/>
      <c r="CF23" s="358"/>
      <c r="CG23" s="358"/>
      <c r="CH23" s="358"/>
      <c r="CI23" s="358"/>
      <c r="CJ23" s="358"/>
      <c r="CK23" s="358"/>
      <c r="CL23" s="358"/>
      <c r="CM23" s="358"/>
      <c r="CN23" s="358"/>
      <c r="CO23" s="358"/>
      <c r="CP23" s="358"/>
      <c r="CQ23" s="358"/>
      <c r="CR23" s="358"/>
      <c r="CS23" s="358"/>
      <c r="CT23" s="358"/>
      <c r="CU23" s="358"/>
      <c r="CV23" s="358"/>
      <c r="CW23" s="358"/>
      <c r="CX23" s="358"/>
      <c r="CY23" s="358"/>
      <c r="CZ23" s="358"/>
      <c r="DA23" s="358"/>
      <c r="DB23" s="358"/>
      <c r="DC23" s="358"/>
      <c r="DD23" s="358"/>
      <c r="DE23" s="358"/>
      <c r="DF23" s="358"/>
      <c r="DG23" s="358"/>
      <c r="DH23" s="358"/>
      <c r="DI23" s="358"/>
      <c r="DJ23" s="358"/>
      <c r="DK23" s="358"/>
      <c r="DL23" s="358"/>
      <c r="DM23" s="358"/>
      <c r="DN23" s="358"/>
      <c r="DO23" s="358"/>
      <c r="DP23" s="358"/>
      <c r="DQ23" s="358"/>
      <c r="DR23" s="358"/>
      <c r="DS23" s="358"/>
      <c r="DT23" s="358"/>
      <c r="DU23" s="358"/>
      <c r="DV23" s="358"/>
      <c r="DW23" s="358"/>
      <c r="DX23" s="358"/>
      <c r="DY23" s="358"/>
      <c r="DZ23" s="358"/>
      <c r="EA23" s="358"/>
      <c r="EB23" s="358"/>
      <c r="EC23" s="358"/>
      <c r="ED23" s="358"/>
      <c r="EE23" s="358"/>
      <c r="EF23" s="358"/>
      <c r="EG23" s="358"/>
      <c r="EH23" s="358"/>
      <c r="EI23" s="358"/>
      <c r="EJ23" s="358"/>
      <c r="EK23" s="358"/>
      <c r="EL23" s="358"/>
      <c r="EM23" s="358"/>
      <c r="EN23" s="358"/>
      <c r="EO23" s="358"/>
      <c r="EP23" s="358"/>
      <c r="EQ23" s="358"/>
      <c r="ER23" s="358"/>
      <c r="ES23" s="358"/>
      <c r="ET23" s="358"/>
      <c r="EU23" s="358"/>
      <c r="EV23" s="358"/>
      <c r="EW23" s="358"/>
      <c r="EX23" s="358"/>
      <c r="EY23" s="358"/>
      <c r="EZ23" s="358"/>
      <c r="FA23" s="358"/>
      <c r="FB23" s="358"/>
      <c r="FC23" s="358"/>
      <c r="FD23" s="358"/>
      <c r="FE23" s="358"/>
      <c r="FF23" s="358"/>
      <c r="FG23" s="358"/>
      <c r="FH23" s="358"/>
      <c r="FI23" s="358"/>
      <c r="FJ23" s="358"/>
      <c r="FK23" s="358"/>
      <c r="FL23" s="358"/>
      <c r="FM23" s="358"/>
      <c r="FN23" s="358"/>
      <c r="FO23" s="358"/>
      <c r="FP23" s="358"/>
      <c r="FQ23" s="358"/>
      <c r="FR23" s="358"/>
      <c r="FS23" s="358"/>
      <c r="FT23" s="358"/>
      <c r="FU23" s="358"/>
      <c r="FV23" s="358"/>
      <c r="FW23" s="358"/>
      <c r="FX23" s="358"/>
      <c r="FY23" s="358"/>
      <c r="FZ23" s="358"/>
      <c r="GA23" s="358"/>
      <c r="GB23" s="358"/>
      <c r="GC23" s="358"/>
      <c r="GD23" s="358"/>
    </row>
    <row r="24" spans="1:186" x14ac:dyDescent="0.2">
      <c r="A24" s="212" t="s">
        <v>133</v>
      </c>
      <c r="B24" s="218">
        <v>637907</v>
      </c>
      <c r="C24" s="295">
        <v>371081</v>
      </c>
      <c r="D24" s="295">
        <v>667277</v>
      </c>
      <c r="E24" s="218">
        <v>590557</v>
      </c>
      <c r="F24" s="217">
        <v>313126.13291138998</v>
      </c>
      <c r="G24" s="217"/>
      <c r="H24" s="217">
        <v>414363.96521699999</v>
      </c>
      <c r="I24" s="217"/>
      <c r="J24" s="217">
        <v>442963</v>
      </c>
      <c r="K24" s="217"/>
      <c r="L24" s="217">
        <v>325759</v>
      </c>
      <c r="M24" s="217"/>
      <c r="N24" s="217">
        <v>322272</v>
      </c>
      <c r="O24" s="217"/>
      <c r="P24" s="217">
        <v>176747</v>
      </c>
      <c r="Q24" s="217"/>
      <c r="R24" s="217">
        <v>142414</v>
      </c>
      <c r="S24" s="217"/>
      <c r="T24" s="217">
        <v>131269</v>
      </c>
      <c r="U24" s="217"/>
      <c r="V24" s="217">
        <v>163535</v>
      </c>
      <c r="W24" s="217">
        <v>170562</v>
      </c>
      <c r="X24" s="217">
        <v>124508</v>
      </c>
      <c r="Y24" s="217">
        <v>141390</v>
      </c>
      <c r="Z24" s="217">
        <v>93313</v>
      </c>
      <c r="AA24" s="217">
        <v>70948</v>
      </c>
      <c r="AB24" s="217">
        <v>46330</v>
      </c>
      <c r="AC24" s="217">
        <v>59266</v>
      </c>
      <c r="AD24" s="354"/>
      <c r="AE24" s="354"/>
      <c r="AF24" s="354"/>
      <c r="AG24" s="354"/>
      <c r="AH24" s="354"/>
      <c r="AI24" s="354"/>
      <c r="AJ24" s="354"/>
      <c r="AK24" s="354"/>
      <c r="AL24" s="354"/>
      <c r="AM24" s="357"/>
      <c r="AN24" s="357"/>
      <c r="AO24" s="357"/>
      <c r="AP24" s="357"/>
      <c r="AQ24" s="357"/>
      <c r="AR24" s="357"/>
      <c r="AS24" s="354"/>
      <c r="AT24" s="354"/>
      <c r="AU24" s="354"/>
      <c r="AV24" s="354"/>
      <c r="AW24" s="354"/>
      <c r="AX24" s="354"/>
      <c r="AY24" s="354"/>
      <c r="AZ24" s="354"/>
      <c r="BA24" s="354"/>
      <c r="BB24" s="354"/>
      <c r="BC24" s="354"/>
      <c r="BD24" s="354"/>
      <c r="BE24" s="354"/>
      <c r="BF24" s="354"/>
      <c r="BG24" s="354"/>
      <c r="BH24" s="354"/>
      <c r="BI24" s="354"/>
      <c r="BJ24" s="354"/>
      <c r="BK24" s="354"/>
      <c r="BL24" s="354"/>
      <c r="BM24" s="354"/>
      <c r="BN24" s="354"/>
      <c r="BO24" s="354"/>
      <c r="BP24" s="354"/>
      <c r="BQ24" s="354"/>
      <c r="BR24" s="354"/>
      <c r="BS24" s="354"/>
      <c r="BT24" s="354"/>
      <c r="BU24" s="354"/>
      <c r="BV24" s="354"/>
      <c r="BW24" s="354"/>
      <c r="BX24" s="354"/>
      <c r="BY24" s="354"/>
      <c r="BZ24" s="354"/>
      <c r="CA24" s="354"/>
      <c r="CB24" s="354"/>
      <c r="CC24" s="354"/>
      <c r="CD24" s="354"/>
      <c r="CE24" s="354"/>
      <c r="CF24" s="354"/>
      <c r="CG24" s="354"/>
      <c r="CH24" s="354"/>
      <c r="CI24" s="354"/>
      <c r="CJ24" s="354"/>
      <c r="CK24" s="354"/>
      <c r="CL24" s="354"/>
      <c r="CM24" s="354"/>
      <c r="CN24" s="354"/>
      <c r="CO24" s="354"/>
      <c r="CP24" s="354"/>
      <c r="CQ24" s="354"/>
      <c r="CR24" s="354"/>
      <c r="CS24" s="354"/>
      <c r="CT24" s="354"/>
      <c r="CU24" s="354"/>
      <c r="CV24" s="354"/>
      <c r="CW24" s="354"/>
      <c r="CX24" s="354"/>
      <c r="CY24" s="354"/>
      <c r="CZ24" s="354"/>
      <c r="DA24" s="354"/>
      <c r="DB24" s="354"/>
      <c r="DC24" s="354"/>
      <c r="DD24" s="354"/>
      <c r="DE24" s="354"/>
      <c r="DF24" s="354"/>
      <c r="DG24" s="354"/>
      <c r="DH24" s="354"/>
      <c r="DI24" s="354"/>
      <c r="DJ24" s="354"/>
      <c r="DK24" s="354"/>
      <c r="DL24" s="354"/>
      <c r="DM24" s="354"/>
      <c r="DN24" s="354"/>
      <c r="DO24" s="354"/>
      <c r="DP24" s="354"/>
      <c r="DQ24" s="354"/>
      <c r="DR24" s="354"/>
      <c r="DS24" s="354"/>
      <c r="DT24" s="354"/>
      <c r="DU24" s="354"/>
      <c r="DV24" s="354"/>
      <c r="DW24" s="354"/>
      <c r="DX24" s="354"/>
      <c r="DY24" s="354"/>
      <c r="DZ24" s="354"/>
      <c r="EA24" s="354"/>
      <c r="EB24" s="354"/>
      <c r="EC24" s="354"/>
      <c r="ED24" s="354"/>
      <c r="EE24" s="354"/>
      <c r="EF24" s="354"/>
      <c r="EG24" s="354"/>
      <c r="EH24" s="354"/>
      <c r="EI24" s="354"/>
      <c r="EJ24" s="354"/>
      <c r="EK24" s="354"/>
      <c r="EL24" s="354"/>
      <c r="EM24" s="354"/>
      <c r="EN24" s="354"/>
      <c r="EO24" s="354"/>
      <c r="EP24" s="354"/>
      <c r="EQ24" s="354"/>
      <c r="ER24" s="354"/>
      <c r="ES24" s="354"/>
      <c r="ET24" s="354"/>
      <c r="EU24" s="354"/>
      <c r="EV24" s="354"/>
      <c r="EW24" s="354"/>
      <c r="EX24" s="354"/>
      <c r="EY24" s="354"/>
      <c r="EZ24" s="354"/>
      <c r="FA24" s="354"/>
      <c r="FB24" s="354"/>
      <c r="FC24" s="354"/>
      <c r="FD24" s="354"/>
      <c r="FE24" s="354"/>
      <c r="FF24" s="354"/>
      <c r="FG24" s="354"/>
      <c r="FH24" s="354"/>
      <c r="FI24" s="354"/>
      <c r="FJ24" s="354"/>
      <c r="FK24" s="354"/>
      <c r="FL24" s="354"/>
      <c r="FM24" s="354"/>
      <c r="FN24" s="354"/>
      <c r="FO24" s="354"/>
      <c r="FP24" s="354"/>
      <c r="FQ24" s="354"/>
      <c r="FR24" s="354"/>
      <c r="FS24" s="354"/>
      <c r="FT24" s="354"/>
      <c r="FU24" s="354"/>
      <c r="FV24" s="354"/>
      <c r="FW24" s="354"/>
      <c r="FX24" s="354"/>
      <c r="FY24" s="354"/>
      <c r="FZ24" s="354"/>
      <c r="GA24" s="354"/>
      <c r="GB24" s="354"/>
      <c r="GC24" s="354"/>
      <c r="GD24" s="354"/>
    </row>
    <row r="25" spans="1:186" s="229" customFormat="1" ht="11.25" x14ac:dyDescent="0.2">
      <c r="B25" s="230" t="s">
        <v>258</v>
      </c>
      <c r="C25" s="230" t="s">
        <v>287</v>
      </c>
      <c r="D25" s="230" t="s">
        <v>288</v>
      </c>
      <c r="E25" s="231" t="s">
        <v>242</v>
      </c>
      <c r="F25" s="231" t="s">
        <v>264</v>
      </c>
      <c r="G25" s="231"/>
      <c r="H25" s="232" t="s">
        <v>289</v>
      </c>
      <c r="I25" s="232"/>
      <c r="J25" s="232" t="s">
        <v>290</v>
      </c>
      <c r="K25" s="232"/>
      <c r="L25" s="232" t="s">
        <v>290</v>
      </c>
      <c r="M25" s="232"/>
      <c r="N25" s="232" t="s">
        <v>241</v>
      </c>
      <c r="O25" s="232"/>
      <c r="P25" s="232" t="s">
        <v>291</v>
      </c>
      <c r="Q25" s="232"/>
      <c r="R25" s="232" t="s">
        <v>287</v>
      </c>
      <c r="S25" s="232"/>
      <c r="T25" s="232" t="s">
        <v>292</v>
      </c>
      <c r="U25" s="232"/>
      <c r="V25" s="232" t="s">
        <v>293</v>
      </c>
      <c r="W25" s="232" t="s">
        <v>294</v>
      </c>
      <c r="X25" s="232" t="s">
        <v>295</v>
      </c>
      <c r="Y25" s="232" t="s">
        <v>263</v>
      </c>
      <c r="Z25" s="232" t="s">
        <v>296</v>
      </c>
      <c r="AA25" s="231" t="s">
        <v>297</v>
      </c>
      <c r="AB25" s="231" t="s">
        <v>298</v>
      </c>
      <c r="AC25" s="231" t="s">
        <v>238</v>
      </c>
      <c r="AD25" s="358"/>
      <c r="AE25" s="358"/>
      <c r="AF25" s="358"/>
      <c r="AG25" s="358"/>
      <c r="AH25" s="358"/>
      <c r="AI25" s="358"/>
      <c r="AJ25" s="358"/>
      <c r="AK25" s="358"/>
      <c r="AL25" s="358"/>
      <c r="AM25" s="359"/>
      <c r="AN25" s="359"/>
      <c r="AO25" s="359"/>
      <c r="AP25" s="359"/>
      <c r="AQ25" s="359"/>
      <c r="AR25" s="359"/>
      <c r="AS25" s="358"/>
      <c r="AT25" s="358"/>
      <c r="AU25" s="358"/>
      <c r="AV25" s="358"/>
      <c r="AW25" s="358"/>
      <c r="AX25" s="358"/>
      <c r="AY25" s="358"/>
      <c r="AZ25" s="358"/>
      <c r="BA25" s="358"/>
      <c r="BB25" s="358"/>
      <c r="BC25" s="358"/>
      <c r="BD25" s="358"/>
      <c r="BE25" s="358"/>
      <c r="BF25" s="358"/>
      <c r="BG25" s="358"/>
      <c r="BH25" s="358"/>
      <c r="BI25" s="358"/>
      <c r="BJ25" s="358"/>
      <c r="BK25" s="358"/>
      <c r="BL25" s="358"/>
      <c r="BM25" s="358"/>
      <c r="BN25" s="358"/>
      <c r="BO25" s="358"/>
      <c r="BP25" s="358"/>
      <c r="BQ25" s="358"/>
      <c r="BR25" s="358"/>
      <c r="BS25" s="358"/>
      <c r="BT25" s="358"/>
      <c r="BU25" s="358"/>
      <c r="BV25" s="358"/>
      <c r="BW25" s="358"/>
      <c r="BX25" s="358"/>
      <c r="BY25" s="358"/>
      <c r="BZ25" s="358"/>
      <c r="CA25" s="358"/>
      <c r="CB25" s="358"/>
      <c r="CC25" s="358"/>
      <c r="CD25" s="358"/>
      <c r="CE25" s="358"/>
      <c r="CF25" s="358"/>
      <c r="CG25" s="358"/>
      <c r="CH25" s="358"/>
      <c r="CI25" s="358"/>
      <c r="CJ25" s="358"/>
      <c r="CK25" s="358"/>
      <c r="CL25" s="358"/>
      <c r="CM25" s="358"/>
      <c r="CN25" s="358"/>
      <c r="CO25" s="358"/>
      <c r="CP25" s="358"/>
      <c r="CQ25" s="358"/>
      <c r="CR25" s="358"/>
      <c r="CS25" s="358"/>
      <c r="CT25" s="358"/>
      <c r="CU25" s="358"/>
      <c r="CV25" s="358"/>
      <c r="CW25" s="358"/>
      <c r="CX25" s="358"/>
      <c r="CY25" s="358"/>
      <c r="CZ25" s="358"/>
      <c r="DA25" s="358"/>
      <c r="DB25" s="358"/>
      <c r="DC25" s="358"/>
      <c r="DD25" s="358"/>
      <c r="DE25" s="358"/>
      <c r="DF25" s="358"/>
      <c r="DG25" s="358"/>
      <c r="DH25" s="358"/>
      <c r="DI25" s="358"/>
      <c r="DJ25" s="358"/>
      <c r="DK25" s="358"/>
      <c r="DL25" s="358"/>
      <c r="DM25" s="358"/>
      <c r="DN25" s="358"/>
      <c r="DO25" s="358"/>
      <c r="DP25" s="358"/>
      <c r="DQ25" s="358"/>
      <c r="DR25" s="358"/>
      <c r="DS25" s="358"/>
      <c r="DT25" s="358"/>
      <c r="DU25" s="358"/>
      <c r="DV25" s="358"/>
      <c r="DW25" s="358"/>
      <c r="DX25" s="358"/>
      <c r="DY25" s="358"/>
      <c r="DZ25" s="358"/>
      <c r="EA25" s="358"/>
      <c r="EB25" s="358"/>
      <c r="EC25" s="358"/>
      <c r="ED25" s="358"/>
      <c r="EE25" s="358"/>
      <c r="EF25" s="358"/>
      <c r="EG25" s="358"/>
      <c r="EH25" s="358"/>
      <c r="EI25" s="358"/>
      <c r="EJ25" s="358"/>
      <c r="EK25" s="358"/>
      <c r="EL25" s="358"/>
      <c r="EM25" s="358"/>
      <c r="EN25" s="358"/>
      <c r="EO25" s="358"/>
      <c r="EP25" s="358"/>
      <c r="EQ25" s="358"/>
      <c r="ER25" s="358"/>
      <c r="ES25" s="358"/>
      <c r="ET25" s="358"/>
      <c r="EU25" s="358"/>
      <c r="EV25" s="358"/>
      <c r="EW25" s="358"/>
      <c r="EX25" s="358"/>
      <c r="EY25" s="358"/>
      <c r="EZ25" s="358"/>
      <c r="FA25" s="358"/>
      <c r="FB25" s="358"/>
      <c r="FC25" s="358"/>
      <c r="FD25" s="358"/>
      <c r="FE25" s="358"/>
      <c r="FF25" s="358"/>
      <c r="FG25" s="358"/>
      <c r="FH25" s="358"/>
      <c r="FI25" s="358"/>
      <c r="FJ25" s="358"/>
      <c r="FK25" s="358"/>
      <c r="FL25" s="358"/>
      <c r="FM25" s="358"/>
      <c r="FN25" s="358"/>
      <c r="FO25" s="358"/>
      <c r="FP25" s="358"/>
      <c r="FQ25" s="358"/>
      <c r="FR25" s="358"/>
      <c r="FS25" s="358"/>
      <c r="FT25" s="358"/>
      <c r="FU25" s="358"/>
      <c r="FV25" s="358"/>
      <c r="FW25" s="358"/>
      <c r="FX25" s="358"/>
      <c r="FY25" s="358"/>
      <c r="FZ25" s="358"/>
      <c r="GA25" s="358"/>
      <c r="GB25" s="358"/>
      <c r="GC25" s="358"/>
      <c r="GD25" s="358"/>
    </row>
    <row r="26" spans="1:186" x14ac:dyDescent="0.2">
      <c r="A26" s="220" t="s">
        <v>134</v>
      </c>
      <c r="B26" s="297">
        <v>514092</v>
      </c>
      <c r="C26" s="298">
        <v>863207</v>
      </c>
      <c r="D26" s="298">
        <v>499289</v>
      </c>
      <c r="E26" s="297">
        <v>355966</v>
      </c>
      <c r="F26" s="217">
        <v>333264.25396825001</v>
      </c>
      <c r="G26" s="217"/>
      <c r="H26" s="217">
        <v>264591.38938100002</v>
      </c>
      <c r="I26" s="217"/>
      <c r="J26" s="217">
        <v>311704</v>
      </c>
      <c r="K26" s="217"/>
      <c r="L26" s="217">
        <v>339391</v>
      </c>
      <c r="M26" s="217"/>
      <c r="N26" s="217">
        <v>246061</v>
      </c>
      <c r="O26" s="217"/>
      <c r="P26" s="217">
        <v>276251</v>
      </c>
      <c r="Q26" s="217"/>
      <c r="R26" s="217">
        <v>181283</v>
      </c>
      <c r="S26" s="217"/>
      <c r="T26" s="217">
        <v>133759</v>
      </c>
      <c r="U26" s="217"/>
      <c r="V26" s="217">
        <v>115494</v>
      </c>
      <c r="W26" s="217">
        <v>141356</v>
      </c>
      <c r="X26" s="217">
        <v>190960</v>
      </c>
      <c r="Y26" s="217">
        <v>162354</v>
      </c>
      <c r="Z26" s="217">
        <v>139111</v>
      </c>
      <c r="AA26" s="217">
        <v>77012</v>
      </c>
      <c r="AB26" s="217">
        <v>53352</v>
      </c>
      <c r="AC26" s="217">
        <v>20644</v>
      </c>
      <c r="AD26" s="354"/>
      <c r="AE26" s="354"/>
      <c r="AF26" s="354"/>
      <c r="AG26" s="354"/>
      <c r="AH26" s="354"/>
      <c r="AI26" s="354"/>
      <c r="AJ26" s="354"/>
      <c r="AK26" s="354"/>
      <c r="AL26" s="354"/>
      <c r="AM26" s="357"/>
      <c r="AN26" s="357"/>
      <c r="AO26" s="357"/>
      <c r="AP26" s="357"/>
      <c r="AQ26" s="357"/>
      <c r="AR26" s="357"/>
      <c r="AS26" s="354"/>
      <c r="AT26" s="354"/>
      <c r="AU26" s="354"/>
      <c r="AV26" s="354"/>
      <c r="AW26" s="354"/>
      <c r="AX26" s="354"/>
      <c r="AY26" s="354"/>
      <c r="AZ26" s="354"/>
      <c r="BA26" s="354"/>
      <c r="BB26" s="354"/>
      <c r="BC26" s="354"/>
      <c r="BD26" s="354"/>
      <c r="BE26" s="354"/>
      <c r="BF26" s="354"/>
      <c r="BG26" s="354"/>
      <c r="BH26" s="354"/>
      <c r="BI26" s="354"/>
      <c r="BJ26" s="354"/>
      <c r="BK26" s="354"/>
      <c r="BL26" s="354"/>
      <c r="BM26" s="354"/>
      <c r="BN26" s="354"/>
      <c r="BO26" s="354"/>
      <c r="BP26" s="354"/>
      <c r="BQ26" s="354"/>
      <c r="BR26" s="354"/>
      <c r="BS26" s="354"/>
      <c r="BT26" s="354"/>
      <c r="BU26" s="354"/>
      <c r="BV26" s="354"/>
      <c r="BW26" s="354"/>
      <c r="BX26" s="354"/>
      <c r="BY26" s="354"/>
      <c r="BZ26" s="354"/>
      <c r="CA26" s="354"/>
      <c r="CB26" s="354"/>
      <c r="CC26" s="354"/>
      <c r="CD26" s="354"/>
      <c r="CE26" s="354"/>
      <c r="CF26" s="354"/>
      <c r="CG26" s="354"/>
      <c r="CH26" s="354"/>
      <c r="CI26" s="354"/>
      <c r="CJ26" s="354"/>
      <c r="CK26" s="354"/>
      <c r="CL26" s="354"/>
      <c r="CM26" s="354"/>
      <c r="CN26" s="354"/>
      <c r="CO26" s="354"/>
      <c r="CP26" s="354"/>
      <c r="CQ26" s="354"/>
      <c r="CR26" s="354"/>
      <c r="CS26" s="354"/>
      <c r="CT26" s="354"/>
      <c r="CU26" s="354"/>
      <c r="CV26" s="354"/>
      <c r="CW26" s="354"/>
      <c r="CX26" s="354"/>
      <c r="CY26" s="354"/>
      <c r="CZ26" s="354"/>
      <c r="DA26" s="354"/>
      <c r="DB26" s="354"/>
      <c r="DC26" s="354"/>
      <c r="DD26" s="354"/>
      <c r="DE26" s="354"/>
      <c r="DF26" s="354"/>
      <c r="DG26" s="354"/>
      <c r="DH26" s="354"/>
      <c r="DI26" s="354"/>
      <c r="DJ26" s="354"/>
      <c r="DK26" s="354"/>
      <c r="DL26" s="354"/>
      <c r="DM26" s="354"/>
      <c r="DN26" s="354"/>
      <c r="DO26" s="354"/>
      <c r="DP26" s="354"/>
      <c r="DQ26" s="354"/>
      <c r="DR26" s="354"/>
      <c r="DS26" s="354"/>
      <c r="DT26" s="354"/>
      <c r="DU26" s="354"/>
      <c r="DV26" s="354"/>
      <c r="DW26" s="354"/>
      <c r="DX26" s="354"/>
      <c r="DY26" s="354"/>
      <c r="DZ26" s="354"/>
      <c r="EA26" s="354"/>
      <c r="EB26" s="354"/>
      <c r="EC26" s="354"/>
      <c r="ED26" s="354"/>
      <c r="EE26" s="354"/>
      <c r="EF26" s="354"/>
      <c r="EG26" s="354"/>
      <c r="EH26" s="354"/>
      <c r="EI26" s="354"/>
      <c r="EJ26" s="354"/>
      <c r="EK26" s="354"/>
      <c r="EL26" s="354"/>
      <c r="EM26" s="354"/>
      <c r="EN26" s="354"/>
      <c r="EO26" s="354"/>
      <c r="EP26" s="354"/>
      <c r="EQ26" s="354"/>
      <c r="ER26" s="354"/>
      <c r="ES26" s="354"/>
      <c r="ET26" s="354"/>
      <c r="EU26" s="354"/>
      <c r="EV26" s="354"/>
      <c r="EW26" s="354"/>
      <c r="EX26" s="354"/>
      <c r="EY26" s="354"/>
      <c r="EZ26" s="354"/>
      <c r="FA26" s="354"/>
      <c r="FB26" s="354"/>
      <c r="FC26" s="354"/>
      <c r="FD26" s="354"/>
      <c r="FE26" s="354"/>
      <c r="FF26" s="354"/>
      <c r="FG26" s="354"/>
      <c r="FH26" s="354"/>
      <c r="FI26" s="354"/>
      <c r="FJ26" s="354"/>
      <c r="FK26" s="354"/>
      <c r="FL26" s="354"/>
      <c r="FM26" s="354"/>
      <c r="FN26" s="354"/>
      <c r="FO26" s="354"/>
      <c r="FP26" s="354"/>
      <c r="FQ26" s="354"/>
      <c r="FR26" s="354"/>
      <c r="FS26" s="354"/>
      <c r="FT26" s="354"/>
      <c r="FU26" s="354"/>
      <c r="FV26" s="354"/>
      <c r="FW26" s="354"/>
      <c r="FX26" s="354"/>
      <c r="FY26" s="354"/>
      <c r="FZ26" s="354"/>
      <c r="GA26" s="354"/>
      <c r="GB26" s="354"/>
      <c r="GC26" s="354"/>
      <c r="GD26" s="354"/>
    </row>
    <row r="27" spans="1:186" s="229" customFormat="1" ht="11.25" x14ac:dyDescent="0.2">
      <c r="B27" s="230" t="s">
        <v>299</v>
      </c>
      <c r="C27" s="230" t="s">
        <v>300</v>
      </c>
      <c r="D27" s="230" t="s">
        <v>301</v>
      </c>
      <c r="E27" s="231" t="s">
        <v>302</v>
      </c>
      <c r="F27" s="231" t="s">
        <v>293</v>
      </c>
      <c r="G27" s="231"/>
      <c r="H27" s="232" t="s">
        <v>287</v>
      </c>
      <c r="I27" s="232"/>
      <c r="J27" s="232" t="s">
        <v>290</v>
      </c>
      <c r="K27" s="232"/>
      <c r="L27" s="232" t="s">
        <v>299</v>
      </c>
      <c r="M27" s="232"/>
      <c r="N27" s="232" t="s">
        <v>303</v>
      </c>
      <c r="O27" s="232"/>
      <c r="P27" s="232" t="s">
        <v>304</v>
      </c>
      <c r="Q27" s="232"/>
      <c r="R27" s="232" t="s">
        <v>305</v>
      </c>
      <c r="S27" s="232"/>
      <c r="T27" s="232" t="s">
        <v>306</v>
      </c>
      <c r="U27" s="232"/>
      <c r="V27" s="232" t="s">
        <v>257</v>
      </c>
      <c r="W27" s="232" t="s">
        <v>301</v>
      </c>
      <c r="X27" s="232" t="s">
        <v>266</v>
      </c>
      <c r="Y27" s="232" t="s">
        <v>307</v>
      </c>
      <c r="Z27" s="232" t="s">
        <v>308</v>
      </c>
      <c r="AA27" s="231" t="s">
        <v>242</v>
      </c>
      <c r="AB27" s="231" t="s">
        <v>262</v>
      </c>
      <c r="AC27" s="231" t="s">
        <v>309</v>
      </c>
      <c r="AD27" s="358"/>
      <c r="AE27" s="358"/>
      <c r="AF27" s="358"/>
      <c r="AG27" s="358"/>
      <c r="AH27" s="358"/>
      <c r="AI27" s="358"/>
      <c r="AJ27" s="358"/>
      <c r="AK27" s="358"/>
      <c r="AL27" s="358"/>
      <c r="AM27" s="359"/>
      <c r="AN27" s="359"/>
      <c r="AO27" s="359"/>
      <c r="AP27" s="359"/>
      <c r="AQ27" s="359"/>
      <c r="AR27" s="359"/>
      <c r="AS27" s="358"/>
      <c r="AT27" s="358"/>
      <c r="AU27" s="358"/>
      <c r="AV27" s="358"/>
      <c r="AW27" s="358"/>
      <c r="AX27" s="358"/>
      <c r="AY27" s="358"/>
      <c r="AZ27" s="358"/>
      <c r="BA27" s="358"/>
      <c r="BB27" s="358"/>
      <c r="BC27" s="358"/>
      <c r="BD27" s="358"/>
      <c r="BE27" s="358"/>
      <c r="BF27" s="358"/>
      <c r="BG27" s="358"/>
      <c r="BH27" s="358"/>
      <c r="BI27" s="358"/>
      <c r="BJ27" s="358"/>
      <c r="BK27" s="358"/>
      <c r="BL27" s="358"/>
      <c r="BM27" s="358"/>
      <c r="BN27" s="358"/>
      <c r="BO27" s="358"/>
      <c r="BP27" s="358"/>
      <c r="BQ27" s="358"/>
      <c r="BR27" s="358"/>
      <c r="BS27" s="358"/>
      <c r="BT27" s="358"/>
      <c r="BU27" s="358"/>
      <c r="BV27" s="358"/>
      <c r="BW27" s="358"/>
      <c r="BX27" s="358"/>
      <c r="BY27" s="358"/>
      <c r="BZ27" s="358"/>
      <c r="CA27" s="358"/>
      <c r="CB27" s="358"/>
      <c r="CC27" s="358"/>
      <c r="CD27" s="358"/>
      <c r="CE27" s="358"/>
      <c r="CF27" s="358"/>
      <c r="CG27" s="358"/>
      <c r="CH27" s="358"/>
      <c r="CI27" s="358"/>
      <c r="CJ27" s="358"/>
      <c r="CK27" s="358"/>
      <c r="CL27" s="358"/>
      <c r="CM27" s="358"/>
      <c r="CN27" s="358"/>
      <c r="CO27" s="358"/>
      <c r="CP27" s="358"/>
      <c r="CQ27" s="358"/>
      <c r="CR27" s="358"/>
      <c r="CS27" s="358"/>
      <c r="CT27" s="358"/>
      <c r="CU27" s="358"/>
      <c r="CV27" s="358"/>
      <c r="CW27" s="358"/>
      <c r="CX27" s="358"/>
      <c r="CY27" s="358"/>
      <c r="CZ27" s="358"/>
      <c r="DA27" s="358"/>
      <c r="DB27" s="358"/>
      <c r="DC27" s="358"/>
      <c r="DD27" s="358"/>
      <c r="DE27" s="358"/>
      <c r="DF27" s="358"/>
      <c r="DG27" s="358"/>
      <c r="DH27" s="358"/>
      <c r="DI27" s="358"/>
      <c r="DJ27" s="358"/>
      <c r="DK27" s="358"/>
      <c r="DL27" s="358"/>
      <c r="DM27" s="358"/>
      <c r="DN27" s="358"/>
      <c r="DO27" s="358"/>
      <c r="DP27" s="358"/>
      <c r="DQ27" s="358"/>
      <c r="DR27" s="358"/>
      <c r="DS27" s="358"/>
      <c r="DT27" s="358"/>
      <c r="DU27" s="358"/>
      <c r="DV27" s="358"/>
      <c r="DW27" s="358"/>
      <c r="DX27" s="358"/>
      <c r="DY27" s="358"/>
      <c r="DZ27" s="358"/>
      <c r="EA27" s="358"/>
      <c r="EB27" s="358"/>
      <c r="EC27" s="358"/>
      <c r="ED27" s="358"/>
      <c r="EE27" s="358"/>
      <c r="EF27" s="358"/>
      <c r="EG27" s="358"/>
      <c r="EH27" s="358"/>
      <c r="EI27" s="358"/>
      <c r="EJ27" s="358"/>
      <c r="EK27" s="358"/>
      <c r="EL27" s="358"/>
      <c r="EM27" s="358"/>
      <c r="EN27" s="358"/>
      <c r="EO27" s="358"/>
      <c r="EP27" s="358"/>
      <c r="EQ27" s="358"/>
      <c r="ER27" s="358"/>
      <c r="ES27" s="358"/>
      <c r="ET27" s="358"/>
      <c r="EU27" s="358"/>
      <c r="EV27" s="358"/>
      <c r="EW27" s="358"/>
      <c r="EX27" s="358"/>
      <c r="EY27" s="358"/>
      <c r="EZ27" s="358"/>
      <c r="FA27" s="358"/>
      <c r="FB27" s="358"/>
      <c r="FC27" s="358"/>
      <c r="FD27" s="358"/>
      <c r="FE27" s="358"/>
      <c r="FF27" s="358"/>
      <c r="FG27" s="358"/>
      <c r="FH27" s="358"/>
      <c r="FI27" s="358"/>
      <c r="FJ27" s="358"/>
      <c r="FK27" s="358"/>
      <c r="FL27" s="358"/>
      <c r="FM27" s="358"/>
      <c r="FN27" s="358"/>
      <c r="FO27" s="358"/>
      <c r="FP27" s="358"/>
      <c r="FQ27" s="358"/>
      <c r="FR27" s="358"/>
      <c r="FS27" s="358"/>
      <c r="FT27" s="358"/>
      <c r="FU27" s="358"/>
      <c r="FV27" s="358"/>
      <c r="FW27" s="358"/>
      <c r="FX27" s="358"/>
      <c r="FY27" s="358"/>
      <c r="FZ27" s="358"/>
      <c r="GA27" s="358"/>
      <c r="GB27" s="358"/>
      <c r="GC27" s="358"/>
      <c r="GD27" s="358"/>
    </row>
    <row r="28" spans="1:186" x14ac:dyDescent="0.2">
      <c r="B28" s="213"/>
      <c r="C28" s="299"/>
      <c r="D28" s="299"/>
      <c r="E28" s="213"/>
      <c r="F28" s="217"/>
      <c r="G28" s="217"/>
      <c r="H28" s="217"/>
      <c r="I28" s="217"/>
      <c r="J28" s="217"/>
      <c r="K28" s="217"/>
      <c r="L28" s="217"/>
      <c r="M28" s="217"/>
      <c r="N28" s="217"/>
      <c r="O28" s="217"/>
      <c r="P28" s="217"/>
      <c r="Q28" s="217"/>
      <c r="R28" s="217"/>
      <c r="S28" s="217"/>
      <c r="T28" s="217"/>
      <c r="U28" s="217"/>
      <c r="V28" s="217"/>
      <c r="W28" s="217"/>
      <c r="X28" s="217"/>
      <c r="Y28" s="217"/>
      <c r="Z28" s="217"/>
      <c r="AA28" s="213"/>
      <c r="AB28" s="213"/>
      <c r="AC28" s="213"/>
      <c r="AD28" s="354"/>
      <c r="AE28" s="354"/>
      <c r="AF28" s="354"/>
      <c r="AG28" s="354"/>
      <c r="AH28" s="354"/>
      <c r="AI28" s="354"/>
      <c r="AJ28" s="354"/>
      <c r="AK28" s="354"/>
      <c r="AL28" s="354"/>
      <c r="AM28" s="357"/>
      <c r="AN28" s="357"/>
      <c r="AO28" s="357"/>
      <c r="AP28" s="357"/>
      <c r="AQ28" s="357"/>
      <c r="AR28" s="357"/>
      <c r="AS28" s="354"/>
      <c r="AT28" s="354"/>
      <c r="AU28" s="354"/>
      <c r="AV28" s="354"/>
      <c r="AW28" s="354"/>
      <c r="AX28" s="354"/>
      <c r="AY28" s="354"/>
      <c r="AZ28" s="354"/>
      <c r="BA28" s="354"/>
      <c r="BB28" s="354"/>
      <c r="BC28" s="354"/>
      <c r="BD28" s="354"/>
      <c r="BE28" s="354"/>
      <c r="BF28" s="354"/>
      <c r="BG28" s="354"/>
      <c r="BH28" s="354"/>
      <c r="BI28" s="354"/>
      <c r="BJ28" s="354"/>
      <c r="BK28" s="354"/>
      <c r="BL28" s="354"/>
      <c r="BM28" s="354"/>
      <c r="BN28" s="354"/>
      <c r="BO28" s="354"/>
      <c r="BP28" s="354"/>
      <c r="BQ28" s="354"/>
      <c r="BR28" s="354"/>
      <c r="BS28" s="354"/>
      <c r="BT28" s="354"/>
      <c r="BU28" s="354"/>
      <c r="BV28" s="354"/>
      <c r="BW28" s="354"/>
      <c r="BX28" s="354"/>
      <c r="BY28" s="354"/>
      <c r="BZ28" s="354"/>
      <c r="CA28" s="354"/>
      <c r="CB28" s="354"/>
      <c r="CC28" s="354"/>
      <c r="CD28" s="354"/>
      <c r="CE28" s="354"/>
      <c r="CF28" s="354"/>
      <c r="CG28" s="354"/>
      <c r="CH28" s="354"/>
      <c r="CI28" s="354"/>
      <c r="CJ28" s="354"/>
      <c r="CK28" s="354"/>
      <c r="CL28" s="354"/>
      <c r="CM28" s="354"/>
      <c r="CN28" s="354"/>
      <c r="CO28" s="354"/>
      <c r="CP28" s="354"/>
      <c r="CQ28" s="354"/>
      <c r="CR28" s="354"/>
      <c r="CS28" s="354"/>
      <c r="CT28" s="354"/>
      <c r="CU28" s="354"/>
      <c r="CV28" s="354"/>
      <c r="CW28" s="354"/>
      <c r="CX28" s="354"/>
      <c r="CY28" s="354"/>
      <c r="CZ28" s="354"/>
      <c r="DA28" s="354"/>
      <c r="DB28" s="354"/>
      <c r="DC28" s="354"/>
      <c r="DD28" s="354"/>
      <c r="DE28" s="354"/>
      <c r="DF28" s="354"/>
      <c r="DG28" s="354"/>
      <c r="DH28" s="354"/>
      <c r="DI28" s="354"/>
      <c r="DJ28" s="354"/>
      <c r="DK28" s="354"/>
      <c r="DL28" s="354"/>
      <c r="DM28" s="354"/>
      <c r="DN28" s="354"/>
      <c r="DO28" s="354"/>
      <c r="DP28" s="354"/>
      <c r="DQ28" s="354"/>
      <c r="DR28" s="354"/>
      <c r="DS28" s="354"/>
      <c r="DT28" s="354"/>
      <c r="DU28" s="354"/>
      <c r="DV28" s="354"/>
      <c r="DW28" s="354"/>
      <c r="DX28" s="354"/>
      <c r="DY28" s="354"/>
      <c r="DZ28" s="354"/>
      <c r="EA28" s="354"/>
      <c r="EB28" s="354"/>
      <c r="EC28" s="354"/>
      <c r="ED28" s="354"/>
      <c r="EE28" s="354"/>
      <c r="EF28" s="354"/>
      <c r="EG28" s="354"/>
      <c r="EH28" s="354"/>
      <c r="EI28" s="354"/>
      <c r="EJ28" s="354"/>
      <c r="EK28" s="354"/>
      <c r="EL28" s="354"/>
      <c r="EM28" s="354"/>
      <c r="EN28" s="354"/>
      <c r="EO28" s="354"/>
      <c r="EP28" s="354"/>
      <c r="EQ28" s="354"/>
      <c r="ER28" s="354"/>
      <c r="ES28" s="354"/>
      <c r="ET28" s="354"/>
      <c r="EU28" s="354"/>
      <c r="EV28" s="354"/>
      <c r="EW28" s="354"/>
      <c r="EX28" s="354"/>
      <c r="EY28" s="354"/>
      <c r="EZ28" s="354"/>
      <c r="FA28" s="354"/>
      <c r="FB28" s="354"/>
      <c r="FC28" s="354"/>
      <c r="FD28" s="354"/>
      <c r="FE28" s="354"/>
      <c r="FF28" s="354"/>
      <c r="FG28" s="354"/>
      <c r="FH28" s="354"/>
      <c r="FI28" s="354"/>
      <c r="FJ28" s="354"/>
      <c r="FK28" s="354"/>
      <c r="FL28" s="354"/>
      <c r="FM28" s="354"/>
      <c r="FN28" s="354"/>
      <c r="FO28" s="354"/>
      <c r="FP28" s="354"/>
      <c r="FQ28" s="354"/>
      <c r="FR28" s="354"/>
      <c r="FS28" s="354"/>
      <c r="FT28" s="354"/>
      <c r="FU28" s="354"/>
      <c r="FV28" s="354"/>
      <c r="FW28" s="354"/>
      <c r="FX28" s="354"/>
      <c r="FY28" s="354"/>
      <c r="FZ28" s="354"/>
      <c r="GA28" s="354"/>
      <c r="GB28" s="354"/>
      <c r="GC28" s="354"/>
      <c r="GD28" s="354"/>
    </row>
    <row r="29" spans="1:186" x14ac:dyDescent="0.2">
      <c r="A29" s="212" t="s">
        <v>6</v>
      </c>
      <c r="B29" s="300"/>
      <c r="C29" s="301"/>
      <c r="D29" s="301"/>
      <c r="E29" s="300"/>
      <c r="F29" s="217"/>
      <c r="G29" s="217"/>
      <c r="H29" s="217"/>
      <c r="I29" s="217"/>
      <c r="J29" s="217"/>
      <c r="K29" s="217"/>
      <c r="L29" s="217"/>
      <c r="M29" s="217"/>
      <c r="N29" s="217"/>
      <c r="O29" s="217"/>
      <c r="P29" s="217"/>
      <c r="Q29" s="217"/>
      <c r="R29" s="217"/>
      <c r="S29" s="217"/>
      <c r="T29" s="217"/>
      <c r="U29" s="217"/>
      <c r="V29" s="217"/>
      <c r="W29" s="217"/>
      <c r="X29" s="217"/>
      <c r="Y29" s="217"/>
      <c r="Z29" s="217"/>
      <c r="AA29" s="213"/>
      <c r="AB29" s="213"/>
      <c r="AC29" s="213"/>
      <c r="AD29" s="354"/>
      <c r="AE29" s="354"/>
      <c r="AF29" s="354"/>
      <c r="AG29" s="354"/>
      <c r="AH29" s="354"/>
      <c r="AI29" s="354"/>
      <c r="AJ29" s="354"/>
      <c r="AK29" s="354"/>
      <c r="AL29" s="354"/>
      <c r="AM29" s="357"/>
      <c r="AN29" s="357"/>
      <c r="AO29" s="357"/>
      <c r="AP29" s="357"/>
      <c r="AQ29" s="357"/>
      <c r="AR29" s="357"/>
      <c r="AS29" s="354"/>
      <c r="AT29" s="354"/>
      <c r="AU29" s="354"/>
      <c r="AV29" s="354"/>
      <c r="AW29" s="354"/>
      <c r="AX29" s="354"/>
      <c r="AY29" s="354"/>
      <c r="AZ29" s="354"/>
      <c r="BA29" s="354"/>
      <c r="BB29" s="354"/>
      <c r="BC29" s="354"/>
      <c r="BD29" s="354"/>
      <c r="BE29" s="354"/>
      <c r="BF29" s="354"/>
      <c r="BG29" s="354"/>
      <c r="BH29" s="354"/>
      <c r="BI29" s="354"/>
      <c r="BJ29" s="354"/>
      <c r="BK29" s="354"/>
      <c r="BL29" s="354"/>
      <c r="BM29" s="354"/>
      <c r="BN29" s="354"/>
      <c r="BO29" s="354"/>
      <c r="BP29" s="354"/>
      <c r="BQ29" s="354"/>
      <c r="BR29" s="354"/>
      <c r="BS29" s="354"/>
      <c r="BT29" s="354"/>
      <c r="BU29" s="354"/>
      <c r="BV29" s="354"/>
      <c r="BW29" s="354"/>
      <c r="BX29" s="354"/>
      <c r="BY29" s="354"/>
      <c r="BZ29" s="354"/>
      <c r="CA29" s="354"/>
      <c r="CB29" s="354"/>
      <c r="CC29" s="354"/>
      <c r="CD29" s="354"/>
      <c r="CE29" s="354"/>
      <c r="CF29" s="354"/>
      <c r="CG29" s="354"/>
      <c r="CH29" s="354"/>
      <c r="CI29" s="354"/>
      <c r="CJ29" s="354"/>
      <c r="CK29" s="354"/>
      <c r="CL29" s="354"/>
      <c r="CM29" s="354"/>
      <c r="CN29" s="354"/>
      <c r="CO29" s="354"/>
      <c r="CP29" s="354"/>
      <c r="CQ29" s="354"/>
      <c r="CR29" s="354"/>
      <c r="CS29" s="354"/>
      <c r="CT29" s="354"/>
      <c r="CU29" s="354"/>
      <c r="CV29" s="354"/>
      <c r="CW29" s="354"/>
      <c r="CX29" s="354"/>
      <c r="CY29" s="354"/>
      <c r="CZ29" s="354"/>
      <c r="DA29" s="354"/>
      <c r="DB29" s="354"/>
      <c r="DC29" s="354"/>
      <c r="DD29" s="354"/>
      <c r="DE29" s="354"/>
      <c r="DF29" s="354"/>
      <c r="DG29" s="354"/>
      <c r="DH29" s="354"/>
      <c r="DI29" s="354"/>
      <c r="DJ29" s="354"/>
      <c r="DK29" s="354"/>
      <c r="DL29" s="354"/>
      <c r="DM29" s="354"/>
      <c r="DN29" s="354"/>
      <c r="DO29" s="354"/>
      <c r="DP29" s="354"/>
      <c r="DQ29" s="354"/>
      <c r="DR29" s="354"/>
      <c r="DS29" s="354"/>
      <c r="DT29" s="354"/>
      <c r="DU29" s="354"/>
      <c r="DV29" s="354"/>
      <c r="DW29" s="354"/>
      <c r="DX29" s="354"/>
      <c r="DY29" s="354"/>
      <c r="DZ29" s="354"/>
      <c r="EA29" s="354"/>
      <c r="EB29" s="354"/>
      <c r="EC29" s="354"/>
      <c r="ED29" s="354"/>
      <c r="EE29" s="354"/>
      <c r="EF29" s="354"/>
      <c r="EG29" s="354"/>
      <c r="EH29" s="354"/>
      <c r="EI29" s="354"/>
      <c r="EJ29" s="354"/>
      <c r="EK29" s="354"/>
      <c r="EL29" s="354"/>
      <c r="EM29" s="354"/>
      <c r="EN29" s="354"/>
      <c r="EO29" s="354"/>
      <c r="EP29" s="354"/>
      <c r="EQ29" s="354"/>
      <c r="ER29" s="354"/>
      <c r="ES29" s="354"/>
      <c r="ET29" s="354"/>
      <c r="EU29" s="354"/>
      <c r="EV29" s="354"/>
      <c r="EW29" s="354"/>
      <c r="EX29" s="354"/>
      <c r="EY29" s="354"/>
      <c r="EZ29" s="354"/>
      <c r="FA29" s="354"/>
      <c r="FB29" s="354"/>
      <c r="FC29" s="354"/>
      <c r="FD29" s="354"/>
      <c r="FE29" s="354"/>
      <c r="FF29" s="354"/>
      <c r="FG29" s="354"/>
      <c r="FH29" s="354"/>
      <c r="FI29" s="354"/>
      <c r="FJ29" s="354"/>
      <c r="FK29" s="354"/>
      <c r="FL29" s="354"/>
      <c r="FM29" s="354"/>
      <c r="FN29" s="354"/>
      <c r="FO29" s="354"/>
      <c r="FP29" s="354"/>
      <c r="FQ29" s="354"/>
      <c r="FR29" s="354"/>
      <c r="FS29" s="354"/>
      <c r="FT29" s="354"/>
      <c r="FU29" s="354"/>
      <c r="FV29" s="354"/>
      <c r="FW29" s="354"/>
      <c r="FX29" s="354"/>
      <c r="FY29" s="354"/>
      <c r="FZ29" s="354"/>
      <c r="GA29" s="354"/>
      <c r="GB29" s="354"/>
      <c r="GC29" s="354"/>
      <c r="GD29" s="354"/>
    </row>
    <row r="30" spans="1:186" ht="25.5" x14ac:dyDescent="0.2">
      <c r="A30" s="220" t="s">
        <v>166</v>
      </c>
      <c r="B30" s="297">
        <v>1087990</v>
      </c>
      <c r="C30" s="298">
        <v>1150838</v>
      </c>
      <c r="D30" s="298">
        <v>1568624</v>
      </c>
      <c r="E30" s="297">
        <v>1517764</v>
      </c>
      <c r="F30" s="217">
        <v>1169486.2238806</v>
      </c>
      <c r="G30" s="217"/>
      <c r="H30" s="217">
        <v>1126482.1354199999</v>
      </c>
      <c r="I30" s="217"/>
      <c r="J30" s="217">
        <v>1183910</v>
      </c>
      <c r="K30" s="217"/>
      <c r="L30" s="217">
        <v>787932</v>
      </c>
      <c r="M30" s="217"/>
      <c r="N30" s="217">
        <v>653487</v>
      </c>
      <c r="O30" s="217"/>
      <c r="P30" s="217">
        <v>584657</v>
      </c>
      <c r="Q30" s="217"/>
      <c r="R30" s="217">
        <v>433912</v>
      </c>
      <c r="S30" s="217"/>
      <c r="T30" s="217">
        <v>537266</v>
      </c>
      <c r="U30" s="217"/>
      <c r="V30" s="217">
        <v>527984</v>
      </c>
      <c r="W30" s="217">
        <v>430484</v>
      </c>
      <c r="X30" s="217">
        <v>361696</v>
      </c>
      <c r="Y30" s="217">
        <v>284476</v>
      </c>
      <c r="Z30" s="217">
        <v>201790</v>
      </c>
      <c r="AA30" s="217">
        <v>201049</v>
      </c>
      <c r="AB30" s="217">
        <v>124506</v>
      </c>
      <c r="AC30" s="217">
        <v>90426</v>
      </c>
      <c r="AD30" s="354"/>
      <c r="AE30" s="354"/>
      <c r="AF30" s="354"/>
      <c r="AG30" s="354"/>
      <c r="AH30" s="354"/>
      <c r="AI30" s="354"/>
      <c r="AJ30" s="354"/>
      <c r="AK30" s="354"/>
      <c r="AL30" s="354"/>
      <c r="AM30" s="357"/>
      <c r="AN30" s="357"/>
      <c r="AO30" s="357"/>
      <c r="AP30" s="357"/>
      <c r="AQ30" s="357"/>
      <c r="AR30" s="357"/>
      <c r="AS30" s="354"/>
      <c r="AT30" s="354"/>
      <c r="AU30" s="354"/>
      <c r="AV30" s="354"/>
      <c r="AW30" s="354"/>
      <c r="AX30" s="354"/>
      <c r="AY30" s="354"/>
      <c r="AZ30" s="354"/>
      <c r="BA30" s="354"/>
      <c r="BB30" s="354"/>
      <c r="BC30" s="354"/>
      <c r="BD30" s="354"/>
      <c r="BE30" s="354"/>
      <c r="BF30" s="354"/>
      <c r="BG30" s="354"/>
      <c r="BH30" s="354"/>
      <c r="BI30" s="354"/>
      <c r="BJ30" s="354"/>
      <c r="BK30" s="354"/>
      <c r="BL30" s="354"/>
      <c r="BM30" s="354"/>
      <c r="BN30" s="354"/>
      <c r="BO30" s="354"/>
      <c r="BP30" s="354"/>
      <c r="BQ30" s="354"/>
      <c r="BR30" s="354"/>
      <c r="BS30" s="354"/>
      <c r="BT30" s="354"/>
      <c r="BU30" s="354"/>
      <c r="BV30" s="354"/>
      <c r="BW30" s="354"/>
      <c r="BX30" s="354"/>
      <c r="BY30" s="354"/>
      <c r="BZ30" s="354"/>
      <c r="CA30" s="354"/>
      <c r="CB30" s="354"/>
      <c r="CC30" s="354"/>
      <c r="CD30" s="354"/>
      <c r="CE30" s="354"/>
      <c r="CF30" s="354"/>
      <c r="CG30" s="354"/>
      <c r="CH30" s="354"/>
      <c r="CI30" s="354"/>
      <c r="CJ30" s="354"/>
      <c r="CK30" s="354"/>
      <c r="CL30" s="354"/>
      <c r="CM30" s="354"/>
      <c r="CN30" s="354"/>
      <c r="CO30" s="354"/>
      <c r="CP30" s="354"/>
      <c r="CQ30" s="354"/>
      <c r="CR30" s="354"/>
      <c r="CS30" s="354"/>
      <c r="CT30" s="354"/>
      <c r="CU30" s="354"/>
      <c r="CV30" s="354"/>
      <c r="CW30" s="354"/>
      <c r="CX30" s="354"/>
      <c r="CY30" s="354"/>
      <c r="CZ30" s="354"/>
      <c r="DA30" s="354"/>
      <c r="DB30" s="354"/>
      <c r="DC30" s="354"/>
      <c r="DD30" s="354"/>
      <c r="DE30" s="354"/>
      <c r="DF30" s="354"/>
      <c r="DG30" s="354"/>
      <c r="DH30" s="354"/>
      <c r="DI30" s="354"/>
      <c r="DJ30" s="354"/>
      <c r="DK30" s="354"/>
      <c r="DL30" s="354"/>
      <c r="DM30" s="354"/>
      <c r="DN30" s="354"/>
      <c r="DO30" s="354"/>
      <c r="DP30" s="354"/>
      <c r="DQ30" s="354"/>
      <c r="DR30" s="354"/>
      <c r="DS30" s="354"/>
      <c r="DT30" s="354"/>
      <c r="DU30" s="354"/>
      <c r="DV30" s="354"/>
      <c r="DW30" s="354"/>
      <c r="DX30" s="354"/>
      <c r="DY30" s="354"/>
      <c r="DZ30" s="354"/>
      <c r="EA30" s="354"/>
      <c r="EB30" s="354"/>
      <c r="EC30" s="354"/>
      <c r="ED30" s="354"/>
      <c r="EE30" s="354"/>
      <c r="EF30" s="354"/>
      <c r="EG30" s="354"/>
      <c r="EH30" s="354"/>
      <c r="EI30" s="354"/>
      <c r="EJ30" s="354"/>
      <c r="EK30" s="354"/>
      <c r="EL30" s="354"/>
      <c r="EM30" s="354"/>
      <c r="EN30" s="354"/>
      <c r="EO30" s="354"/>
      <c r="EP30" s="354"/>
      <c r="EQ30" s="354"/>
      <c r="ER30" s="354"/>
      <c r="ES30" s="354"/>
      <c r="ET30" s="354"/>
      <c r="EU30" s="354"/>
      <c r="EV30" s="354"/>
      <c r="EW30" s="354"/>
      <c r="EX30" s="354"/>
      <c r="EY30" s="354"/>
      <c r="EZ30" s="354"/>
      <c r="FA30" s="354"/>
      <c r="FB30" s="354"/>
      <c r="FC30" s="354"/>
      <c r="FD30" s="354"/>
      <c r="FE30" s="354"/>
      <c r="FF30" s="354"/>
      <c r="FG30" s="354"/>
      <c r="FH30" s="354"/>
      <c r="FI30" s="354"/>
      <c r="FJ30" s="354"/>
      <c r="FK30" s="354"/>
      <c r="FL30" s="354"/>
      <c r="FM30" s="354"/>
      <c r="FN30" s="354"/>
      <c r="FO30" s="354"/>
      <c r="FP30" s="354"/>
      <c r="FQ30" s="354"/>
      <c r="FR30" s="354"/>
      <c r="FS30" s="354"/>
      <c r="FT30" s="354"/>
      <c r="FU30" s="354"/>
      <c r="FV30" s="354"/>
      <c r="FW30" s="354"/>
      <c r="FX30" s="354"/>
      <c r="FY30" s="354"/>
      <c r="FZ30" s="354"/>
      <c r="GA30" s="354"/>
      <c r="GB30" s="354"/>
      <c r="GC30" s="354"/>
      <c r="GD30" s="354"/>
    </row>
    <row r="31" spans="1:186" s="229" customFormat="1" ht="11.25" x14ac:dyDescent="0.2">
      <c r="B31" s="230" t="s">
        <v>299</v>
      </c>
      <c r="C31" s="230" t="s">
        <v>310</v>
      </c>
      <c r="D31" s="230" t="s">
        <v>311</v>
      </c>
      <c r="E31" s="231" t="s">
        <v>312</v>
      </c>
      <c r="F31" s="231" t="s">
        <v>313</v>
      </c>
      <c r="G31" s="231"/>
      <c r="H31" s="232" t="s">
        <v>302</v>
      </c>
      <c r="I31" s="232"/>
      <c r="J31" s="232" t="s">
        <v>314</v>
      </c>
      <c r="K31" s="232"/>
      <c r="L31" s="232" t="s">
        <v>315</v>
      </c>
      <c r="M31" s="232"/>
      <c r="N31" s="232" t="s">
        <v>296</v>
      </c>
      <c r="O31" s="232"/>
      <c r="P31" s="232" t="s">
        <v>316</v>
      </c>
      <c r="Q31" s="232"/>
      <c r="R31" s="232" t="s">
        <v>317</v>
      </c>
      <c r="S31" s="232"/>
      <c r="T31" s="232" t="s">
        <v>318</v>
      </c>
      <c r="U31" s="232"/>
      <c r="V31" s="232" t="s">
        <v>176</v>
      </c>
      <c r="W31" s="232" t="s">
        <v>177</v>
      </c>
      <c r="X31" s="232" t="s">
        <v>175</v>
      </c>
      <c r="Y31" s="232" t="s">
        <v>319</v>
      </c>
      <c r="Z31" s="232" t="s">
        <v>320</v>
      </c>
      <c r="AA31" s="231" t="s">
        <v>287</v>
      </c>
      <c r="AB31" s="231" t="s">
        <v>321</v>
      </c>
      <c r="AC31" s="231" t="s">
        <v>322</v>
      </c>
      <c r="AD31" s="358"/>
      <c r="AE31" s="358"/>
      <c r="AF31" s="358"/>
      <c r="AG31" s="358"/>
      <c r="AH31" s="358"/>
      <c r="AI31" s="358"/>
      <c r="AJ31" s="358"/>
      <c r="AK31" s="358"/>
      <c r="AL31" s="358"/>
      <c r="AM31" s="359"/>
      <c r="AN31" s="359"/>
      <c r="AO31" s="359"/>
      <c r="AP31" s="359"/>
      <c r="AQ31" s="359"/>
      <c r="AR31" s="359"/>
      <c r="AS31" s="358"/>
      <c r="AT31" s="358"/>
      <c r="AU31" s="358"/>
      <c r="AV31" s="358"/>
      <c r="AW31" s="358"/>
      <c r="AX31" s="358"/>
      <c r="AY31" s="358"/>
      <c r="AZ31" s="358"/>
      <c r="BA31" s="358"/>
      <c r="BB31" s="358"/>
      <c r="BC31" s="358"/>
      <c r="BD31" s="358"/>
      <c r="BE31" s="358"/>
      <c r="BF31" s="358"/>
      <c r="BG31" s="358"/>
      <c r="BH31" s="358"/>
      <c r="BI31" s="358"/>
      <c r="BJ31" s="358"/>
      <c r="BK31" s="358"/>
      <c r="BL31" s="358"/>
      <c r="BM31" s="358"/>
      <c r="BN31" s="358"/>
      <c r="BO31" s="358"/>
      <c r="BP31" s="358"/>
      <c r="BQ31" s="358"/>
      <c r="BR31" s="358"/>
      <c r="BS31" s="358"/>
      <c r="BT31" s="358"/>
      <c r="BU31" s="358"/>
      <c r="BV31" s="358"/>
      <c r="BW31" s="358"/>
      <c r="BX31" s="358"/>
      <c r="BY31" s="358"/>
      <c r="BZ31" s="358"/>
      <c r="CA31" s="358"/>
      <c r="CB31" s="358"/>
      <c r="CC31" s="358"/>
      <c r="CD31" s="358"/>
      <c r="CE31" s="358"/>
      <c r="CF31" s="358"/>
      <c r="CG31" s="358"/>
      <c r="CH31" s="358"/>
      <c r="CI31" s="358"/>
      <c r="CJ31" s="358"/>
      <c r="CK31" s="358"/>
      <c r="CL31" s="358"/>
      <c r="CM31" s="358"/>
      <c r="CN31" s="358"/>
      <c r="CO31" s="358"/>
      <c r="CP31" s="358"/>
      <c r="CQ31" s="358"/>
      <c r="CR31" s="358"/>
      <c r="CS31" s="358"/>
      <c r="CT31" s="358"/>
      <c r="CU31" s="358"/>
      <c r="CV31" s="358"/>
      <c r="CW31" s="358"/>
      <c r="CX31" s="358"/>
      <c r="CY31" s="358"/>
      <c r="CZ31" s="358"/>
      <c r="DA31" s="358"/>
      <c r="DB31" s="358"/>
      <c r="DC31" s="358"/>
      <c r="DD31" s="358"/>
      <c r="DE31" s="358"/>
      <c r="DF31" s="358"/>
      <c r="DG31" s="358"/>
      <c r="DH31" s="358"/>
      <c r="DI31" s="358"/>
      <c r="DJ31" s="358"/>
      <c r="DK31" s="358"/>
      <c r="DL31" s="358"/>
      <c r="DM31" s="358"/>
      <c r="DN31" s="358"/>
      <c r="DO31" s="358"/>
      <c r="DP31" s="358"/>
      <c r="DQ31" s="358"/>
      <c r="DR31" s="358"/>
      <c r="DS31" s="358"/>
      <c r="DT31" s="358"/>
      <c r="DU31" s="358"/>
      <c r="DV31" s="358"/>
      <c r="DW31" s="358"/>
      <c r="DX31" s="358"/>
      <c r="DY31" s="358"/>
      <c r="DZ31" s="358"/>
      <c r="EA31" s="358"/>
      <c r="EB31" s="358"/>
      <c r="EC31" s="358"/>
      <c r="ED31" s="358"/>
      <c r="EE31" s="358"/>
      <c r="EF31" s="358"/>
      <c r="EG31" s="358"/>
      <c r="EH31" s="358"/>
      <c r="EI31" s="358"/>
      <c r="EJ31" s="358"/>
      <c r="EK31" s="358"/>
      <c r="EL31" s="358"/>
      <c r="EM31" s="358"/>
      <c r="EN31" s="358"/>
      <c r="EO31" s="358"/>
      <c r="EP31" s="358"/>
      <c r="EQ31" s="358"/>
      <c r="ER31" s="358"/>
      <c r="ES31" s="358"/>
      <c r="ET31" s="358"/>
      <c r="EU31" s="358"/>
      <c r="EV31" s="358"/>
      <c r="EW31" s="358"/>
      <c r="EX31" s="358"/>
      <c r="EY31" s="358"/>
      <c r="EZ31" s="358"/>
      <c r="FA31" s="358"/>
      <c r="FB31" s="358"/>
      <c r="FC31" s="358"/>
      <c r="FD31" s="358"/>
      <c r="FE31" s="358"/>
      <c r="FF31" s="358"/>
      <c r="FG31" s="358"/>
      <c r="FH31" s="358"/>
      <c r="FI31" s="358"/>
      <c r="FJ31" s="358"/>
      <c r="FK31" s="358"/>
      <c r="FL31" s="358"/>
      <c r="FM31" s="358"/>
      <c r="FN31" s="358"/>
      <c r="FO31" s="358"/>
      <c r="FP31" s="358"/>
      <c r="FQ31" s="358"/>
      <c r="FR31" s="358"/>
      <c r="FS31" s="358"/>
      <c r="FT31" s="358"/>
      <c r="FU31" s="358"/>
      <c r="FV31" s="358"/>
      <c r="FW31" s="358"/>
      <c r="FX31" s="358"/>
      <c r="FY31" s="358"/>
      <c r="FZ31" s="358"/>
      <c r="GA31" s="358"/>
      <c r="GB31" s="358"/>
      <c r="GC31" s="358"/>
      <c r="GD31" s="358"/>
    </row>
    <row r="32" spans="1:186" x14ac:dyDescent="0.2">
      <c r="A32" s="212" t="s">
        <v>133</v>
      </c>
      <c r="B32" s="218">
        <v>1153962</v>
      </c>
      <c r="C32" s="295">
        <v>975363</v>
      </c>
      <c r="D32" s="295">
        <v>1643484</v>
      </c>
      <c r="E32" s="218">
        <v>1577958</v>
      </c>
      <c r="F32" s="217">
        <v>1038566.28125</v>
      </c>
      <c r="G32" s="217"/>
      <c r="H32" s="217">
        <v>1075835.6938799999</v>
      </c>
      <c r="I32" s="217"/>
      <c r="J32" s="217">
        <v>1063873</v>
      </c>
      <c r="K32" s="217"/>
      <c r="L32" s="217">
        <v>756855</v>
      </c>
      <c r="M32" s="217"/>
      <c r="N32" s="217">
        <v>648268</v>
      </c>
      <c r="O32" s="217"/>
      <c r="P32" s="217">
        <v>557992</v>
      </c>
      <c r="Q32" s="217"/>
      <c r="R32" s="217">
        <v>477393</v>
      </c>
      <c r="S32" s="217"/>
      <c r="T32" s="217">
        <v>543737</v>
      </c>
      <c r="U32" s="217"/>
      <c r="V32" s="217">
        <v>493467</v>
      </c>
      <c r="W32" s="217">
        <v>420138</v>
      </c>
      <c r="X32" s="217">
        <v>350804</v>
      </c>
      <c r="Y32" s="217">
        <v>256004</v>
      </c>
      <c r="Z32" s="217">
        <v>180312</v>
      </c>
      <c r="AA32" s="217">
        <v>211871</v>
      </c>
      <c r="AB32" s="217">
        <v>145497</v>
      </c>
      <c r="AC32" s="217">
        <v>99743</v>
      </c>
      <c r="AD32" s="354"/>
      <c r="AE32" s="354"/>
      <c r="AF32" s="354"/>
      <c r="AG32" s="354"/>
      <c r="AH32" s="354"/>
      <c r="AI32" s="354"/>
      <c r="AJ32" s="354"/>
      <c r="AK32" s="354"/>
      <c r="AL32" s="354"/>
      <c r="AM32" s="357"/>
      <c r="AN32" s="357"/>
      <c r="AO32" s="357"/>
      <c r="AP32" s="357"/>
      <c r="AQ32" s="357"/>
      <c r="AR32" s="357"/>
      <c r="AS32" s="354"/>
      <c r="AT32" s="354"/>
      <c r="AU32" s="354"/>
      <c r="AV32" s="354"/>
      <c r="AW32" s="354"/>
      <c r="AX32" s="354"/>
      <c r="AY32" s="354"/>
      <c r="AZ32" s="354"/>
      <c r="BA32" s="354"/>
      <c r="BB32" s="354"/>
      <c r="BC32" s="354"/>
      <c r="BD32" s="354"/>
      <c r="BE32" s="354"/>
      <c r="BF32" s="354"/>
      <c r="BG32" s="354"/>
      <c r="BH32" s="354"/>
      <c r="BI32" s="354"/>
      <c r="BJ32" s="354"/>
      <c r="BK32" s="354"/>
      <c r="BL32" s="354"/>
      <c r="BM32" s="354"/>
      <c r="BN32" s="354"/>
      <c r="BO32" s="354"/>
      <c r="BP32" s="354"/>
      <c r="BQ32" s="354"/>
      <c r="BR32" s="354"/>
      <c r="BS32" s="354"/>
      <c r="BT32" s="354"/>
      <c r="BU32" s="354"/>
      <c r="BV32" s="354"/>
      <c r="BW32" s="354"/>
      <c r="BX32" s="354"/>
      <c r="BY32" s="354"/>
      <c r="BZ32" s="354"/>
      <c r="CA32" s="354"/>
      <c r="CB32" s="354"/>
      <c r="CC32" s="354"/>
      <c r="CD32" s="354"/>
      <c r="CE32" s="354"/>
      <c r="CF32" s="354"/>
      <c r="CG32" s="354"/>
      <c r="CH32" s="354"/>
      <c r="CI32" s="354"/>
      <c r="CJ32" s="354"/>
      <c r="CK32" s="354"/>
      <c r="CL32" s="354"/>
      <c r="CM32" s="354"/>
      <c r="CN32" s="354"/>
      <c r="CO32" s="354"/>
      <c r="CP32" s="354"/>
      <c r="CQ32" s="354"/>
      <c r="CR32" s="354"/>
      <c r="CS32" s="354"/>
      <c r="CT32" s="354"/>
      <c r="CU32" s="354"/>
      <c r="CV32" s="354"/>
      <c r="CW32" s="354"/>
      <c r="CX32" s="354"/>
      <c r="CY32" s="354"/>
      <c r="CZ32" s="354"/>
      <c r="DA32" s="354"/>
      <c r="DB32" s="354"/>
      <c r="DC32" s="354"/>
      <c r="DD32" s="354"/>
      <c r="DE32" s="354"/>
      <c r="DF32" s="354"/>
      <c r="DG32" s="354"/>
      <c r="DH32" s="354"/>
      <c r="DI32" s="354"/>
      <c r="DJ32" s="354"/>
      <c r="DK32" s="354"/>
      <c r="DL32" s="354"/>
      <c r="DM32" s="354"/>
      <c r="DN32" s="354"/>
      <c r="DO32" s="354"/>
      <c r="DP32" s="354"/>
      <c r="DQ32" s="354"/>
      <c r="DR32" s="354"/>
      <c r="DS32" s="354"/>
      <c r="DT32" s="354"/>
      <c r="DU32" s="354"/>
      <c r="DV32" s="354"/>
      <c r="DW32" s="354"/>
      <c r="DX32" s="354"/>
      <c r="DY32" s="354"/>
      <c r="DZ32" s="354"/>
      <c r="EA32" s="354"/>
      <c r="EB32" s="354"/>
      <c r="EC32" s="354"/>
      <c r="ED32" s="354"/>
      <c r="EE32" s="354"/>
      <c r="EF32" s="354"/>
      <c r="EG32" s="354"/>
      <c r="EH32" s="354"/>
      <c r="EI32" s="354"/>
      <c r="EJ32" s="354"/>
      <c r="EK32" s="354"/>
      <c r="EL32" s="354"/>
      <c r="EM32" s="354"/>
      <c r="EN32" s="354"/>
      <c r="EO32" s="354"/>
      <c r="EP32" s="354"/>
      <c r="EQ32" s="354"/>
      <c r="ER32" s="354"/>
      <c r="ES32" s="354"/>
      <c r="ET32" s="354"/>
      <c r="EU32" s="354"/>
      <c r="EV32" s="354"/>
      <c r="EW32" s="354"/>
      <c r="EX32" s="354"/>
      <c r="EY32" s="354"/>
      <c r="EZ32" s="354"/>
      <c r="FA32" s="354"/>
      <c r="FB32" s="354"/>
      <c r="FC32" s="354"/>
      <c r="FD32" s="354"/>
      <c r="FE32" s="354"/>
      <c r="FF32" s="354"/>
      <c r="FG32" s="354"/>
      <c r="FH32" s="354"/>
      <c r="FI32" s="354"/>
      <c r="FJ32" s="354"/>
      <c r="FK32" s="354"/>
      <c r="FL32" s="354"/>
      <c r="FM32" s="354"/>
      <c r="FN32" s="354"/>
      <c r="FO32" s="354"/>
      <c r="FP32" s="354"/>
      <c r="FQ32" s="354"/>
      <c r="FR32" s="354"/>
      <c r="FS32" s="354"/>
      <c r="FT32" s="354"/>
      <c r="FU32" s="354"/>
      <c r="FV32" s="354"/>
      <c r="FW32" s="354"/>
      <c r="FX32" s="354"/>
      <c r="FY32" s="354"/>
      <c r="FZ32" s="354"/>
      <c r="GA32" s="354"/>
      <c r="GB32" s="354"/>
      <c r="GC32" s="354"/>
      <c r="GD32" s="354"/>
    </row>
    <row r="33" spans="1:186" s="229" customFormat="1" ht="11.25" x14ac:dyDescent="0.2">
      <c r="B33" s="230" t="s">
        <v>323</v>
      </c>
      <c r="C33" s="230" t="s">
        <v>324</v>
      </c>
      <c r="D33" s="230" t="s">
        <v>325</v>
      </c>
      <c r="E33" s="231" t="s">
        <v>173</v>
      </c>
      <c r="F33" s="231" t="s">
        <v>174</v>
      </c>
      <c r="G33" s="231"/>
      <c r="H33" s="232" t="s">
        <v>326</v>
      </c>
      <c r="I33" s="232"/>
      <c r="J33" s="232" t="s">
        <v>170</v>
      </c>
      <c r="K33" s="232"/>
      <c r="L33" s="232" t="s">
        <v>173</v>
      </c>
      <c r="M33" s="232"/>
      <c r="N33" s="232" t="s">
        <v>327</v>
      </c>
      <c r="O33" s="232"/>
      <c r="P33" s="232" t="s">
        <v>175</v>
      </c>
      <c r="Q33" s="232"/>
      <c r="R33" s="232" t="s">
        <v>328</v>
      </c>
      <c r="S33" s="232"/>
      <c r="T33" s="232" t="s">
        <v>329</v>
      </c>
      <c r="U33" s="232"/>
      <c r="V33" s="232" t="s">
        <v>330</v>
      </c>
      <c r="W33" s="232" t="s">
        <v>331</v>
      </c>
      <c r="X33" s="232" t="s">
        <v>330</v>
      </c>
      <c r="Y33" s="232" t="s">
        <v>323</v>
      </c>
      <c r="Z33" s="232" t="s">
        <v>331</v>
      </c>
      <c r="AA33" s="231" t="s">
        <v>323</v>
      </c>
      <c r="AB33" s="231" t="s">
        <v>327</v>
      </c>
      <c r="AC33" s="231" t="s">
        <v>332</v>
      </c>
      <c r="AD33" s="358"/>
      <c r="AE33" s="358"/>
      <c r="AF33" s="358"/>
      <c r="AG33" s="358"/>
      <c r="AH33" s="358"/>
      <c r="AI33" s="358"/>
      <c r="AJ33" s="358"/>
      <c r="AK33" s="358"/>
      <c r="AL33" s="358"/>
      <c r="AM33" s="359"/>
      <c r="AN33" s="359"/>
      <c r="AO33" s="359"/>
      <c r="AP33" s="359"/>
      <c r="AQ33" s="359"/>
      <c r="AR33" s="359"/>
      <c r="AS33" s="358"/>
      <c r="AT33" s="358"/>
      <c r="AU33" s="358"/>
      <c r="AV33" s="358"/>
      <c r="AW33" s="358"/>
      <c r="AX33" s="358"/>
      <c r="AY33" s="358"/>
      <c r="AZ33" s="358"/>
      <c r="BA33" s="358"/>
      <c r="BB33" s="358"/>
      <c r="BC33" s="358"/>
      <c r="BD33" s="358"/>
      <c r="BE33" s="358"/>
      <c r="BF33" s="358"/>
      <c r="BG33" s="358"/>
      <c r="BH33" s="358"/>
      <c r="BI33" s="358"/>
      <c r="BJ33" s="358"/>
      <c r="BK33" s="358"/>
      <c r="BL33" s="358"/>
      <c r="BM33" s="358"/>
      <c r="BN33" s="358"/>
      <c r="BO33" s="358"/>
      <c r="BP33" s="358"/>
      <c r="BQ33" s="358"/>
      <c r="BR33" s="358"/>
      <c r="BS33" s="358"/>
      <c r="BT33" s="358"/>
      <c r="BU33" s="358"/>
      <c r="BV33" s="358"/>
      <c r="BW33" s="358"/>
      <c r="BX33" s="358"/>
      <c r="BY33" s="358"/>
      <c r="BZ33" s="358"/>
      <c r="CA33" s="358"/>
      <c r="CB33" s="358"/>
      <c r="CC33" s="358"/>
      <c r="CD33" s="358"/>
      <c r="CE33" s="358"/>
      <c r="CF33" s="358"/>
      <c r="CG33" s="358"/>
      <c r="CH33" s="358"/>
      <c r="CI33" s="358"/>
      <c r="CJ33" s="358"/>
      <c r="CK33" s="358"/>
      <c r="CL33" s="358"/>
      <c r="CM33" s="358"/>
      <c r="CN33" s="358"/>
      <c r="CO33" s="358"/>
      <c r="CP33" s="358"/>
      <c r="CQ33" s="358"/>
      <c r="CR33" s="358"/>
      <c r="CS33" s="358"/>
      <c r="CT33" s="358"/>
      <c r="CU33" s="358"/>
      <c r="CV33" s="358"/>
      <c r="CW33" s="358"/>
      <c r="CX33" s="358"/>
      <c r="CY33" s="358"/>
      <c r="CZ33" s="358"/>
      <c r="DA33" s="358"/>
      <c r="DB33" s="358"/>
      <c r="DC33" s="358"/>
      <c r="DD33" s="358"/>
      <c r="DE33" s="358"/>
      <c r="DF33" s="358"/>
      <c r="DG33" s="358"/>
      <c r="DH33" s="358"/>
      <c r="DI33" s="358"/>
      <c r="DJ33" s="358"/>
      <c r="DK33" s="358"/>
      <c r="DL33" s="358"/>
      <c r="DM33" s="358"/>
      <c r="DN33" s="358"/>
      <c r="DO33" s="358"/>
      <c r="DP33" s="358"/>
      <c r="DQ33" s="358"/>
      <c r="DR33" s="358"/>
      <c r="DS33" s="358"/>
      <c r="DT33" s="358"/>
      <c r="DU33" s="358"/>
      <c r="DV33" s="358"/>
      <c r="DW33" s="358"/>
      <c r="DX33" s="358"/>
      <c r="DY33" s="358"/>
      <c r="DZ33" s="358"/>
      <c r="EA33" s="358"/>
      <c r="EB33" s="358"/>
      <c r="EC33" s="358"/>
      <c r="ED33" s="358"/>
      <c r="EE33" s="358"/>
      <c r="EF33" s="358"/>
      <c r="EG33" s="358"/>
      <c r="EH33" s="358"/>
      <c r="EI33" s="358"/>
      <c r="EJ33" s="358"/>
      <c r="EK33" s="358"/>
      <c r="EL33" s="358"/>
      <c r="EM33" s="358"/>
      <c r="EN33" s="358"/>
      <c r="EO33" s="358"/>
      <c r="EP33" s="358"/>
      <c r="EQ33" s="358"/>
      <c r="ER33" s="358"/>
      <c r="ES33" s="358"/>
      <c r="ET33" s="358"/>
      <c r="EU33" s="358"/>
      <c r="EV33" s="358"/>
      <c r="EW33" s="358"/>
      <c r="EX33" s="358"/>
      <c r="EY33" s="358"/>
      <c r="EZ33" s="358"/>
      <c r="FA33" s="358"/>
      <c r="FB33" s="358"/>
      <c r="FC33" s="358"/>
      <c r="FD33" s="358"/>
      <c r="FE33" s="358"/>
      <c r="FF33" s="358"/>
      <c r="FG33" s="358"/>
      <c r="FH33" s="358"/>
      <c r="FI33" s="358"/>
      <c r="FJ33" s="358"/>
      <c r="FK33" s="358"/>
      <c r="FL33" s="358"/>
      <c r="FM33" s="358"/>
      <c r="FN33" s="358"/>
      <c r="FO33" s="358"/>
      <c r="FP33" s="358"/>
      <c r="FQ33" s="358"/>
      <c r="FR33" s="358"/>
      <c r="FS33" s="358"/>
      <c r="FT33" s="358"/>
      <c r="FU33" s="358"/>
      <c r="FV33" s="358"/>
      <c r="FW33" s="358"/>
      <c r="FX33" s="358"/>
      <c r="FY33" s="358"/>
      <c r="FZ33" s="358"/>
      <c r="GA33" s="358"/>
      <c r="GB33" s="358"/>
      <c r="GC33" s="358"/>
      <c r="GD33" s="358"/>
    </row>
    <row r="34" spans="1:186" x14ac:dyDescent="0.2">
      <c r="A34" s="220" t="s">
        <v>167</v>
      </c>
      <c r="B34" s="297">
        <v>1024217</v>
      </c>
      <c r="C34" s="298">
        <v>1330699</v>
      </c>
      <c r="D34" s="298">
        <v>1491626</v>
      </c>
      <c r="E34" s="297">
        <v>1453687</v>
      </c>
      <c r="F34" s="217">
        <v>1289184.4571429</v>
      </c>
      <c r="G34" s="217"/>
      <c r="H34" s="217">
        <v>1179283.74468</v>
      </c>
      <c r="I34" s="217"/>
      <c r="J34" s="217">
        <v>1311221</v>
      </c>
      <c r="K34" s="217"/>
      <c r="L34" s="217">
        <v>819980</v>
      </c>
      <c r="M34" s="217"/>
      <c r="N34" s="217">
        <v>658807</v>
      </c>
      <c r="O34" s="217"/>
      <c r="P34" s="217">
        <v>611846</v>
      </c>
      <c r="Q34" s="217"/>
      <c r="R34" s="217">
        <v>389420</v>
      </c>
      <c r="S34" s="217"/>
      <c r="T34" s="217">
        <v>529799</v>
      </c>
      <c r="U34" s="217"/>
      <c r="V34" s="217">
        <v>573573</v>
      </c>
      <c r="W34" s="217">
        <v>440830</v>
      </c>
      <c r="X34" s="217">
        <v>372589</v>
      </c>
      <c r="Y34" s="217">
        <v>314547</v>
      </c>
      <c r="Z34" s="217">
        <v>224116</v>
      </c>
      <c r="AA34" s="217">
        <v>189205</v>
      </c>
      <c r="AB34" s="217">
        <v>101802</v>
      </c>
      <c r="AC34" s="217">
        <v>80751</v>
      </c>
      <c r="AD34" s="354"/>
      <c r="AE34" s="354"/>
      <c r="AF34" s="354"/>
      <c r="AG34" s="354"/>
      <c r="AH34" s="354"/>
      <c r="AI34" s="354"/>
      <c r="AJ34" s="354"/>
      <c r="AK34" s="354"/>
      <c r="AL34" s="354"/>
      <c r="AM34" s="357"/>
      <c r="AN34" s="357"/>
      <c r="AO34" s="357"/>
      <c r="AP34" s="357"/>
      <c r="AQ34" s="357"/>
      <c r="AR34" s="357"/>
      <c r="AS34" s="354"/>
      <c r="AT34" s="354"/>
      <c r="AU34" s="354"/>
      <c r="AV34" s="354"/>
      <c r="AW34" s="354"/>
      <c r="AX34" s="354"/>
      <c r="AY34" s="354"/>
      <c r="AZ34" s="354"/>
      <c r="BA34" s="354"/>
      <c r="BB34" s="354"/>
      <c r="BC34" s="354"/>
      <c r="BD34" s="354"/>
      <c r="BE34" s="354"/>
      <c r="BF34" s="354"/>
      <c r="BG34" s="354"/>
      <c r="BH34" s="354"/>
      <c r="BI34" s="354"/>
      <c r="BJ34" s="354"/>
      <c r="BK34" s="354"/>
      <c r="BL34" s="354"/>
      <c r="BM34" s="354"/>
      <c r="BN34" s="354"/>
      <c r="BO34" s="354"/>
      <c r="BP34" s="354"/>
      <c r="BQ34" s="354"/>
      <c r="BR34" s="354"/>
      <c r="BS34" s="354"/>
      <c r="BT34" s="354"/>
      <c r="BU34" s="354"/>
      <c r="BV34" s="354"/>
      <c r="BW34" s="354"/>
      <c r="BX34" s="354"/>
      <c r="BY34" s="354"/>
      <c r="BZ34" s="354"/>
      <c r="CA34" s="354"/>
      <c r="CB34" s="354"/>
      <c r="CC34" s="354"/>
      <c r="CD34" s="354"/>
      <c r="CE34" s="354"/>
      <c r="CF34" s="354"/>
      <c r="CG34" s="354"/>
      <c r="CH34" s="354"/>
      <c r="CI34" s="354"/>
      <c r="CJ34" s="354"/>
      <c r="CK34" s="354"/>
      <c r="CL34" s="354"/>
      <c r="CM34" s="354"/>
      <c r="CN34" s="354"/>
      <c r="CO34" s="354"/>
      <c r="CP34" s="354"/>
      <c r="CQ34" s="354"/>
      <c r="CR34" s="354"/>
      <c r="CS34" s="354"/>
      <c r="CT34" s="354"/>
      <c r="CU34" s="354"/>
      <c r="CV34" s="354"/>
      <c r="CW34" s="354"/>
      <c r="CX34" s="354"/>
      <c r="CY34" s="354"/>
      <c r="CZ34" s="354"/>
      <c r="DA34" s="354"/>
      <c r="DB34" s="354"/>
      <c r="DC34" s="354"/>
      <c r="DD34" s="354"/>
      <c r="DE34" s="354"/>
      <c r="DF34" s="354"/>
      <c r="DG34" s="354"/>
      <c r="DH34" s="354"/>
      <c r="DI34" s="354"/>
      <c r="DJ34" s="354"/>
      <c r="DK34" s="354"/>
      <c r="DL34" s="354"/>
      <c r="DM34" s="354"/>
      <c r="DN34" s="354"/>
      <c r="DO34" s="354"/>
      <c r="DP34" s="354"/>
      <c r="DQ34" s="354"/>
      <c r="DR34" s="354"/>
      <c r="DS34" s="354"/>
      <c r="DT34" s="354"/>
      <c r="DU34" s="354"/>
      <c r="DV34" s="354"/>
      <c r="DW34" s="354"/>
      <c r="DX34" s="354"/>
      <c r="DY34" s="354"/>
      <c r="DZ34" s="354"/>
      <c r="EA34" s="354"/>
      <c r="EB34" s="354"/>
      <c r="EC34" s="354"/>
      <c r="ED34" s="354"/>
      <c r="EE34" s="354"/>
      <c r="EF34" s="354"/>
      <c r="EG34" s="354"/>
      <c r="EH34" s="354"/>
      <c r="EI34" s="354"/>
      <c r="EJ34" s="354"/>
      <c r="EK34" s="354"/>
      <c r="EL34" s="354"/>
      <c r="EM34" s="354"/>
      <c r="EN34" s="354"/>
      <c r="EO34" s="354"/>
      <c r="EP34" s="354"/>
      <c r="EQ34" s="354"/>
      <c r="ER34" s="354"/>
      <c r="ES34" s="354"/>
      <c r="ET34" s="354"/>
      <c r="EU34" s="354"/>
      <c r="EV34" s="354"/>
      <c r="EW34" s="354"/>
      <c r="EX34" s="354"/>
      <c r="EY34" s="354"/>
      <c r="EZ34" s="354"/>
      <c r="FA34" s="354"/>
      <c r="FB34" s="354"/>
      <c r="FC34" s="354"/>
      <c r="FD34" s="354"/>
      <c r="FE34" s="354"/>
      <c r="FF34" s="354"/>
      <c r="FG34" s="354"/>
      <c r="FH34" s="354"/>
      <c r="FI34" s="354"/>
      <c r="FJ34" s="354"/>
      <c r="FK34" s="354"/>
      <c r="FL34" s="354"/>
      <c r="FM34" s="354"/>
      <c r="FN34" s="354"/>
      <c r="FO34" s="354"/>
      <c r="FP34" s="354"/>
      <c r="FQ34" s="354"/>
      <c r="FR34" s="354"/>
      <c r="FS34" s="354"/>
      <c r="FT34" s="354"/>
      <c r="FU34" s="354"/>
      <c r="FV34" s="354"/>
      <c r="FW34" s="354"/>
      <c r="FX34" s="354"/>
      <c r="FY34" s="354"/>
      <c r="FZ34" s="354"/>
      <c r="GA34" s="354"/>
      <c r="GB34" s="354"/>
      <c r="GC34" s="354"/>
      <c r="GD34" s="354"/>
    </row>
    <row r="35" spans="1:186" s="233" customFormat="1" ht="15.75" customHeight="1" x14ac:dyDescent="0.2">
      <c r="B35" s="234" t="s">
        <v>168</v>
      </c>
      <c r="C35" s="234" t="s">
        <v>169</v>
      </c>
      <c r="D35" s="234" t="s">
        <v>170</v>
      </c>
      <c r="E35" s="235" t="s">
        <v>171</v>
      </c>
      <c r="F35" s="235" t="s">
        <v>170</v>
      </c>
      <c r="G35" s="235"/>
      <c r="H35" s="236" t="s">
        <v>172</v>
      </c>
      <c r="I35" s="236"/>
      <c r="J35" s="236" t="s">
        <v>173</v>
      </c>
      <c r="K35" s="236"/>
      <c r="L35" s="236" t="s">
        <v>174</v>
      </c>
      <c r="M35" s="236"/>
      <c r="N35" s="236" t="s">
        <v>175</v>
      </c>
      <c r="O35" s="236"/>
      <c r="P35" s="236" t="s">
        <v>176</v>
      </c>
      <c r="Q35" s="236"/>
      <c r="R35" s="236" t="s">
        <v>177</v>
      </c>
      <c r="S35" s="236"/>
      <c r="T35" s="236" t="s">
        <v>330</v>
      </c>
      <c r="U35" s="236"/>
      <c r="V35" s="236" t="s">
        <v>333</v>
      </c>
      <c r="W35" s="236" t="s">
        <v>331</v>
      </c>
      <c r="X35" s="236" t="s">
        <v>330</v>
      </c>
      <c r="Y35" s="236" t="s">
        <v>318</v>
      </c>
      <c r="Z35" s="236" t="s">
        <v>324</v>
      </c>
      <c r="AA35" s="235" t="s">
        <v>327</v>
      </c>
      <c r="AB35" s="235" t="s">
        <v>172</v>
      </c>
      <c r="AC35" s="235" t="s">
        <v>175</v>
      </c>
      <c r="AD35" s="358"/>
      <c r="AE35" s="358"/>
      <c r="AF35" s="358"/>
      <c r="AG35" s="358"/>
      <c r="AH35" s="358"/>
      <c r="AI35" s="358"/>
      <c r="AJ35" s="358"/>
      <c r="AK35" s="358"/>
      <c r="AL35" s="358"/>
      <c r="AM35" s="359"/>
      <c r="AN35" s="359"/>
      <c r="AO35" s="359"/>
      <c r="AP35" s="359"/>
      <c r="AQ35" s="359"/>
      <c r="AR35" s="359"/>
      <c r="AS35" s="358"/>
      <c r="AT35" s="358"/>
      <c r="AU35" s="358"/>
      <c r="AV35" s="358"/>
      <c r="AW35" s="358"/>
      <c r="AX35" s="358"/>
      <c r="AY35" s="358"/>
      <c r="AZ35" s="358"/>
      <c r="BA35" s="358"/>
      <c r="BB35" s="358"/>
      <c r="BC35" s="358"/>
      <c r="BD35" s="358"/>
      <c r="BE35" s="358"/>
      <c r="BF35" s="358"/>
      <c r="BG35" s="358"/>
      <c r="BH35" s="358"/>
      <c r="BI35" s="358"/>
      <c r="BJ35" s="358"/>
      <c r="BK35" s="358"/>
      <c r="BL35" s="358"/>
      <c r="BM35" s="358"/>
      <c r="BN35" s="358"/>
      <c r="BO35" s="358"/>
      <c r="BP35" s="358"/>
      <c r="BQ35" s="358"/>
      <c r="BR35" s="358"/>
      <c r="BS35" s="358"/>
      <c r="BT35" s="358"/>
      <c r="BU35" s="358"/>
      <c r="BV35" s="358"/>
      <c r="BW35" s="358"/>
      <c r="BX35" s="358"/>
      <c r="BY35" s="358"/>
      <c r="BZ35" s="358"/>
      <c r="CA35" s="358"/>
      <c r="CB35" s="358"/>
      <c r="CC35" s="358"/>
      <c r="CD35" s="358"/>
      <c r="CE35" s="358"/>
      <c r="CF35" s="358"/>
      <c r="CG35" s="358"/>
      <c r="CH35" s="358"/>
      <c r="CI35" s="358"/>
      <c r="CJ35" s="358"/>
      <c r="CK35" s="358"/>
      <c r="CL35" s="358"/>
      <c r="CM35" s="358"/>
      <c r="CN35" s="358"/>
      <c r="CO35" s="358"/>
      <c r="CP35" s="358"/>
      <c r="CQ35" s="358"/>
      <c r="CR35" s="358"/>
      <c r="CS35" s="358"/>
      <c r="CT35" s="358"/>
      <c r="CU35" s="358"/>
      <c r="CV35" s="358"/>
      <c r="CW35" s="358"/>
      <c r="CX35" s="358"/>
      <c r="CY35" s="358"/>
      <c r="CZ35" s="358"/>
      <c r="DA35" s="358"/>
      <c r="DB35" s="358"/>
      <c r="DC35" s="358"/>
      <c r="DD35" s="358"/>
      <c r="DE35" s="358"/>
      <c r="DF35" s="358"/>
      <c r="DG35" s="358"/>
      <c r="DH35" s="358"/>
      <c r="DI35" s="358"/>
      <c r="DJ35" s="358"/>
      <c r="DK35" s="358"/>
      <c r="DL35" s="358"/>
      <c r="DM35" s="358"/>
      <c r="DN35" s="358"/>
      <c r="DO35" s="358"/>
      <c r="DP35" s="358"/>
      <c r="DQ35" s="358"/>
      <c r="DR35" s="358"/>
      <c r="DS35" s="358"/>
      <c r="DT35" s="358"/>
      <c r="DU35" s="358"/>
      <c r="DV35" s="358"/>
      <c r="DW35" s="358"/>
      <c r="DX35" s="358"/>
      <c r="DY35" s="358"/>
      <c r="DZ35" s="358"/>
      <c r="EA35" s="358"/>
      <c r="EB35" s="358"/>
      <c r="EC35" s="358"/>
      <c r="ED35" s="358"/>
      <c r="EE35" s="358"/>
      <c r="EF35" s="358"/>
      <c r="EG35" s="358"/>
      <c r="EH35" s="358"/>
      <c r="EI35" s="358"/>
      <c r="EJ35" s="358"/>
      <c r="EK35" s="358"/>
      <c r="EL35" s="358"/>
      <c r="EM35" s="358"/>
      <c r="EN35" s="358"/>
      <c r="EO35" s="358"/>
      <c r="EP35" s="358"/>
      <c r="EQ35" s="358"/>
      <c r="ER35" s="358"/>
      <c r="ES35" s="358"/>
      <c r="ET35" s="358"/>
      <c r="EU35" s="358"/>
      <c r="EV35" s="358"/>
      <c r="EW35" s="358"/>
      <c r="EX35" s="358"/>
      <c r="EY35" s="358"/>
      <c r="EZ35" s="358"/>
      <c r="FA35" s="358"/>
      <c r="FB35" s="358"/>
      <c r="FC35" s="358"/>
      <c r="FD35" s="358"/>
      <c r="FE35" s="358"/>
      <c r="FF35" s="358"/>
      <c r="FG35" s="358"/>
      <c r="FH35" s="358"/>
      <c r="FI35" s="358"/>
      <c r="FJ35" s="358"/>
      <c r="FK35" s="358"/>
      <c r="FL35" s="358"/>
      <c r="FM35" s="358"/>
      <c r="FN35" s="358"/>
      <c r="FO35" s="358"/>
      <c r="FP35" s="358"/>
      <c r="FQ35" s="358"/>
      <c r="FR35" s="358"/>
      <c r="FS35" s="358"/>
      <c r="FT35" s="358"/>
      <c r="FU35" s="358"/>
      <c r="FV35" s="358"/>
      <c r="FW35" s="358"/>
      <c r="FX35" s="358"/>
      <c r="FY35" s="358"/>
      <c r="FZ35" s="358"/>
      <c r="GA35" s="358"/>
      <c r="GB35" s="358"/>
      <c r="GC35" s="358"/>
      <c r="GD35" s="358"/>
    </row>
    <row r="36" spans="1:186" x14ac:dyDescent="0.2">
      <c r="A36" s="221"/>
      <c r="B36" s="221"/>
      <c r="C36" s="221"/>
      <c r="D36" s="222"/>
      <c r="E36" s="221"/>
      <c r="F36" s="221"/>
      <c r="G36" s="221"/>
      <c r="H36" s="221"/>
      <c r="I36" s="221"/>
      <c r="J36" s="221"/>
      <c r="K36" s="221"/>
      <c r="L36" s="221"/>
      <c r="M36" s="221"/>
      <c r="N36" s="221"/>
      <c r="O36" s="221"/>
      <c r="P36" s="221"/>
      <c r="Q36" s="221"/>
      <c r="R36" s="221"/>
      <c r="S36" s="221"/>
      <c r="T36" s="221"/>
      <c r="U36" s="221"/>
      <c r="V36" s="221"/>
      <c r="W36" s="221"/>
      <c r="X36" s="220"/>
      <c r="Y36" s="220"/>
      <c r="Z36" s="220"/>
      <c r="AA36" s="220"/>
      <c r="AB36" s="217"/>
      <c r="AC36" s="217"/>
      <c r="AD36" s="360"/>
      <c r="AE36" s="360"/>
      <c r="AF36" s="360"/>
      <c r="AG36" s="360"/>
      <c r="AH36" s="360"/>
      <c r="AI36" s="360"/>
      <c r="AJ36" s="360"/>
      <c r="AK36" s="357"/>
      <c r="AL36" s="357"/>
      <c r="AM36" s="357"/>
      <c r="AN36" s="357"/>
      <c r="AO36" s="357"/>
      <c r="AP36" s="357"/>
      <c r="AQ36" s="354"/>
      <c r="AR36" s="354"/>
      <c r="AS36" s="354"/>
      <c r="AT36" s="354"/>
      <c r="AU36" s="354"/>
      <c r="AV36" s="354"/>
      <c r="AW36" s="354"/>
      <c r="AX36" s="354"/>
      <c r="AY36" s="354"/>
      <c r="AZ36" s="354"/>
      <c r="BA36" s="354"/>
      <c r="BB36" s="354"/>
      <c r="BC36" s="354"/>
      <c r="BD36" s="354"/>
      <c r="BE36" s="354"/>
      <c r="BF36" s="354"/>
      <c r="BG36" s="354"/>
      <c r="BH36" s="354"/>
      <c r="BI36" s="354"/>
      <c r="BJ36" s="354"/>
      <c r="BK36" s="354"/>
      <c r="BL36" s="354"/>
      <c r="BM36" s="354"/>
      <c r="BN36" s="354"/>
      <c r="BO36" s="354"/>
      <c r="BP36" s="354"/>
      <c r="BQ36" s="354"/>
      <c r="BR36" s="354"/>
      <c r="BS36" s="354"/>
      <c r="BT36" s="354"/>
      <c r="BU36" s="354"/>
      <c r="BV36" s="354"/>
      <c r="BW36" s="354"/>
      <c r="BX36" s="354"/>
      <c r="BY36" s="354"/>
      <c r="BZ36" s="354"/>
      <c r="CA36" s="354"/>
      <c r="CB36" s="354"/>
      <c r="CC36" s="354"/>
      <c r="CD36" s="354"/>
      <c r="CE36" s="354"/>
      <c r="CF36" s="354"/>
      <c r="CG36" s="354"/>
      <c r="CH36" s="354"/>
      <c r="CI36" s="354"/>
      <c r="CJ36" s="354"/>
      <c r="CK36" s="354"/>
      <c r="CL36" s="354"/>
      <c r="CM36" s="354"/>
      <c r="CN36" s="354"/>
      <c r="CO36" s="354"/>
      <c r="CP36" s="354"/>
      <c r="CQ36" s="354"/>
      <c r="CR36" s="354"/>
      <c r="CS36" s="354"/>
      <c r="CT36" s="354"/>
      <c r="CU36" s="354"/>
      <c r="CV36" s="354"/>
      <c r="CW36" s="354"/>
      <c r="CX36" s="354"/>
      <c r="CY36" s="354"/>
      <c r="CZ36" s="354"/>
      <c r="DA36" s="354"/>
      <c r="DB36" s="354"/>
      <c r="DC36" s="354"/>
      <c r="DD36" s="354"/>
      <c r="DE36" s="354"/>
      <c r="DF36" s="354"/>
      <c r="DG36" s="354"/>
      <c r="DH36" s="354"/>
      <c r="DI36" s="354"/>
      <c r="DJ36" s="354"/>
      <c r="DK36" s="354"/>
      <c r="DL36" s="354"/>
      <c r="DM36" s="354"/>
      <c r="DN36" s="354"/>
      <c r="DO36" s="354"/>
      <c r="DP36" s="354"/>
      <c r="DQ36" s="354"/>
      <c r="DR36" s="354"/>
      <c r="DS36" s="354"/>
      <c r="DT36" s="354"/>
      <c r="DU36" s="354"/>
      <c r="DV36" s="354"/>
      <c r="DW36" s="354"/>
      <c r="DX36" s="354"/>
      <c r="DY36" s="354"/>
      <c r="DZ36" s="354"/>
      <c r="EA36" s="354"/>
      <c r="EB36" s="354"/>
      <c r="EC36" s="354"/>
      <c r="ED36" s="354"/>
      <c r="EE36" s="354"/>
      <c r="EF36" s="354"/>
      <c r="EG36" s="354"/>
      <c r="EH36" s="354"/>
      <c r="EI36" s="354"/>
      <c r="EJ36" s="354"/>
      <c r="EK36" s="354"/>
      <c r="EL36" s="354"/>
      <c r="EM36" s="354"/>
      <c r="EN36" s="354"/>
      <c r="EO36" s="354"/>
      <c r="EP36" s="354"/>
      <c r="EQ36" s="354"/>
      <c r="ER36" s="354"/>
      <c r="ES36" s="354"/>
      <c r="ET36" s="354"/>
      <c r="EU36" s="354"/>
      <c r="EV36" s="354"/>
      <c r="EW36" s="354"/>
      <c r="EX36" s="354"/>
      <c r="EY36" s="354"/>
      <c r="EZ36" s="354"/>
      <c r="FA36" s="354"/>
      <c r="FB36" s="354"/>
      <c r="FC36" s="354"/>
      <c r="FD36" s="354"/>
      <c r="FE36" s="354"/>
      <c r="FF36" s="354"/>
      <c r="FG36" s="354"/>
      <c r="FH36" s="354"/>
      <c r="FI36" s="354"/>
      <c r="FJ36" s="354"/>
      <c r="FK36" s="354"/>
      <c r="FL36" s="354"/>
      <c r="FM36" s="354"/>
      <c r="FN36" s="354"/>
      <c r="FO36" s="354"/>
      <c r="FP36" s="354"/>
      <c r="FQ36" s="354"/>
      <c r="FR36" s="354"/>
      <c r="FS36" s="354"/>
      <c r="FT36" s="354"/>
      <c r="FU36" s="354"/>
      <c r="FV36" s="354"/>
      <c r="FW36" s="354"/>
      <c r="FX36" s="354"/>
      <c r="FY36" s="354"/>
      <c r="FZ36" s="354"/>
      <c r="GA36" s="354"/>
      <c r="GB36" s="354"/>
      <c r="GC36" s="354"/>
      <c r="GD36" s="354"/>
    </row>
    <row r="37" spans="1:186" ht="12.75" customHeight="1" x14ac:dyDescent="0.2">
      <c r="B37" s="76" t="s">
        <v>118</v>
      </c>
      <c r="C37" s="17"/>
      <c r="D37" s="17"/>
      <c r="E37" s="17"/>
      <c r="F37" s="17"/>
      <c r="G37" s="17"/>
      <c r="H37" s="17"/>
      <c r="I37" s="17"/>
      <c r="J37" s="17"/>
      <c r="K37" s="17"/>
      <c r="M37" s="17"/>
      <c r="N37" s="220"/>
      <c r="O37" s="220"/>
      <c r="P37" s="220"/>
      <c r="Q37" s="220"/>
      <c r="R37" s="220"/>
      <c r="S37" s="220"/>
      <c r="T37" s="220"/>
      <c r="U37" s="220"/>
      <c r="V37" s="220"/>
      <c r="W37" s="220"/>
      <c r="X37" s="220"/>
      <c r="Y37" s="220"/>
      <c r="Z37" s="220"/>
      <c r="AA37" s="220"/>
      <c r="AB37" s="220"/>
      <c r="AC37" s="220"/>
      <c r="AD37" s="361"/>
      <c r="AE37" s="361"/>
      <c r="AF37" s="361"/>
      <c r="AG37" s="357"/>
      <c r="AH37" s="357"/>
      <c r="AI37" s="357"/>
      <c r="AJ37" s="357"/>
      <c r="AK37" s="357"/>
      <c r="AL37" s="357"/>
      <c r="AM37" s="357"/>
      <c r="AN37" s="357"/>
      <c r="AO37" s="357"/>
      <c r="AP37" s="357"/>
      <c r="AQ37" s="357"/>
      <c r="AR37" s="357"/>
      <c r="AS37" s="357"/>
      <c r="AT37" s="357"/>
      <c r="AU37" s="357"/>
      <c r="AV37" s="354"/>
      <c r="AW37" s="354"/>
      <c r="AX37" s="354"/>
      <c r="AY37" s="354"/>
      <c r="AZ37" s="354"/>
      <c r="BA37" s="354"/>
      <c r="BB37" s="354"/>
      <c r="BC37" s="354"/>
      <c r="BD37" s="354"/>
      <c r="BE37" s="354"/>
      <c r="BF37" s="354"/>
      <c r="BG37" s="354"/>
      <c r="BH37" s="354"/>
      <c r="BI37" s="354"/>
      <c r="BJ37" s="354"/>
      <c r="BK37" s="354"/>
      <c r="BL37" s="354"/>
      <c r="BM37" s="354"/>
      <c r="BN37" s="354"/>
      <c r="BO37" s="354"/>
      <c r="BP37" s="354"/>
      <c r="BQ37" s="354"/>
      <c r="BR37" s="354"/>
      <c r="BS37" s="354"/>
      <c r="BT37" s="354"/>
      <c r="BU37" s="354"/>
      <c r="BV37" s="354"/>
      <c r="BW37" s="354"/>
      <c r="BX37" s="354"/>
      <c r="BY37" s="354"/>
      <c r="BZ37" s="354"/>
      <c r="CA37" s="354"/>
      <c r="CB37" s="354"/>
      <c r="CC37" s="354"/>
      <c r="CD37" s="354"/>
      <c r="CE37" s="354"/>
      <c r="CF37" s="354"/>
      <c r="CG37" s="354"/>
      <c r="CH37" s="354"/>
      <c r="CI37" s="354"/>
      <c r="CJ37" s="354"/>
      <c r="CK37" s="354"/>
      <c r="CL37" s="354"/>
      <c r="CM37" s="354"/>
      <c r="CN37" s="354"/>
      <c r="CO37" s="354"/>
      <c r="CP37" s="354"/>
      <c r="CQ37" s="354"/>
      <c r="CR37" s="354"/>
      <c r="CS37" s="354"/>
      <c r="CT37" s="354"/>
      <c r="CU37" s="354"/>
      <c r="CV37" s="354"/>
      <c r="CW37" s="354"/>
      <c r="CX37" s="354"/>
      <c r="CY37" s="354"/>
      <c r="CZ37" s="354"/>
      <c r="DA37" s="354"/>
      <c r="DB37" s="354"/>
      <c r="DC37" s="354"/>
      <c r="DD37" s="354"/>
      <c r="DE37" s="354"/>
      <c r="DF37" s="354"/>
      <c r="DG37" s="354"/>
      <c r="DH37" s="354"/>
      <c r="DI37" s="354"/>
      <c r="DJ37" s="354"/>
      <c r="DK37" s="354"/>
      <c r="DL37" s="354"/>
      <c r="DM37" s="354"/>
      <c r="DN37" s="354"/>
      <c r="DO37" s="354"/>
      <c r="DP37" s="354"/>
      <c r="DQ37" s="354"/>
      <c r="DR37" s="354"/>
      <c r="DS37" s="354"/>
      <c r="DT37" s="354"/>
      <c r="DU37" s="354"/>
      <c r="DV37" s="354"/>
      <c r="DW37" s="354"/>
      <c r="DX37" s="354"/>
      <c r="DY37" s="354"/>
      <c r="DZ37" s="354"/>
      <c r="EA37" s="354"/>
      <c r="EB37" s="354"/>
      <c r="EC37" s="354"/>
      <c r="ED37" s="354"/>
      <c r="EE37" s="354"/>
      <c r="EF37" s="354"/>
      <c r="EG37" s="354"/>
      <c r="EH37" s="354"/>
      <c r="EI37" s="354"/>
      <c r="EJ37" s="354"/>
      <c r="EK37" s="354"/>
      <c r="EL37" s="354"/>
      <c r="EM37" s="354"/>
      <c r="EN37" s="354"/>
      <c r="EO37" s="354"/>
      <c r="EP37" s="354"/>
      <c r="EQ37" s="354"/>
      <c r="ER37" s="354"/>
      <c r="ES37" s="354"/>
      <c r="ET37" s="354"/>
      <c r="EU37" s="354"/>
      <c r="EV37" s="354"/>
      <c r="EW37" s="354"/>
      <c r="EX37" s="354"/>
      <c r="EY37" s="354"/>
      <c r="EZ37" s="354"/>
      <c r="FA37" s="354"/>
      <c r="FB37" s="354"/>
      <c r="FC37" s="354"/>
      <c r="FD37" s="354"/>
      <c r="FE37" s="354"/>
      <c r="FF37" s="354"/>
      <c r="FG37" s="354"/>
      <c r="FH37" s="354"/>
      <c r="FI37" s="354"/>
      <c r="FJ37" s="354"/>
      <c r="FK37" s="354"/>
      <c r="FL37" s="354"/>
      <c r="FM37" s="354"/>
      <c r="FN37" s="354"/>
      <c r="FO37" s="354"/>
      <c r="FP37" s="354"/>
      <c r="FQ37" s="354"/>
      <c r="FR37" s="354"/>
      <c r="FS37" s="354"/>
      <c r="FT37" s="354"/>
      <c r="FU37" s="354"/>
      <c r="FV37" s="354"/>
      <c r="FW37" s="354"/>
      <c r="FX37" s="354"/>
      <c r="FY37" s="354"/>
      <c r="FZ37" s="354"/>
      <c r="GA37" s="354"/>
      <c r="GB37" s="354"/>
      <c r="GC37" s="354"/>
      <c r="GD37" s="354"/>
    </row>
    <row r="38" spans="1:186" x14ac:dyDescent="0.2">
      <c r="B38" s="76"/>
      <c r="C38" s="17"/>
      <c r="D38" s="17"/>
      <c r="E38" s="17"/>
      <c r="F38" s="17"/>
      <c r="G38" s="17"/>
      <c r="H38" s="17"/>
      <c r="I38" s="17"/>
      <c r="J38" s="17"/>
      <c r="K38" s="17"/>
      <c r="M38" s="17"/>
      <c r="N38" s="220"/>
      <c r="O38" s="220"/>
      <c r="P38" s="220"/>
      <c r="Q38" s="220"/>
      <c r="R38" s="220"/>
      <c r="S38" s="220"/>
      <c r="T38" s="220"/>
      <c r="U38" s="220"/>
      <c r="V38" s="220"/>
      <c r="W38" s="220"/>
      <c r="X38" s="220"/>
      <c r="Y38" s="220"/>
      <c r="Z38" s="220"/>
      <c r="AA38" s="220"/>
      <c r="AB38" s="220"/>
      <c r="AC38" s="220"/>
      <c r="AD38" s="361"/>
      <c r="AE38" s="361"/>
      <c r="AF38" s="361"/>
      <c r="AG38" s="357"/>
      <c r="AH38" s="357"/>
      <c r="AI38" s="357"/>
      <c r="AJ38" s="357"/>
      <c r="AK38" s="357"/>
      <c r="AL38" s="357"/>
      <c r="AM38" s="357"/>
      <c r="AN38" s="357"/>
      <c r="AO38" s="357"/>
      <c r="AP38" s="357"/>
      <c r="AQ38" s="357"/>
      <c r="AR38" s="357"/>
      <c r="AS38" s="357"/>
      <c r="AT38" s="357"/>
      <c r="AU38" s="357"/>
      <c r="AV38" s="354"/>
      <c r="AW38" s="354"/>
      <c r="AX38" s="354"/>
      <c r="AY38" s="354"/>
      <c r="AZ38" s="354"/>
      <c r="BA38" s="354"/>
      <c r="BB38" s="354"/>
      <c r="BC38" s="354"/>
      <c r="BD38" s="354"/>
      <c r="BE38" s="354"/>
      <c r="BF38" s="354"/>
      <c r="BG38" s="354"/>
      <c r="BH38" s="354"/>
      <c r="BI38" s="354"/>
      <c r="BJ38" s="354"/>
      <c r="BK38" s="354"/>
      <c r="BL38" s="354"/>
      <c r="BM38" s="354"/>
      <c r="BN38" s="354"/>
      <c r="BO38" s="354"/>
      <c r="BP38" s="354"/>
      <c r="BQ38" s="354"/>
      <c r="BR38" s="354"/>
      <c r="BS38" s="354"/>
      <c r="BT38" s="354"/>
      <c r="BU38" s="354"/>
      <c r="BV38" s="354"/>
      <c r="BW38" s="354"/>
      <c r="BX38" s="354"/>
      <c r="BY38" s="354"/>
      <c r="BZ38" s="354"/>
      <c r="CA38" s="354"/>
      <c r="CB38" s="354"/>
      <c r="CC38" s="354"/>
      <c r="CD38" s="354"/>
      <c r="CE38" s="354"/>
      <c r="CF38" s="354"/>
      <c r="CG38" s="354"/>
      <c r="CH38" s="354"/>
      <c r="CI38" s="354"/>
      <c r="CJ38" s="354"/>
      <c r="CK38" s="354"/>
      <c r="CL38" s="354"/>
      <c r="CM38" s="354"/>
      <c r="CN38" s="354"/>
      <c r="CO38" s="354"/>
      <c r="CP38" s="354"/>
      <c r="CQ38" s="354"/>
      <c r="CR38" s="354"/>
      <c r="CS38" s="354"/>
      <c r="CT38" s="354"/>
      <c r="CU38" s="354"/>
      <c r="CV38" s="354"/>
      <c r="CW38" s="354"/>
      <c r="CX38" s="354"/>
      <c r="CY38" s="354"/>
      <c r="CZ38" s="354"/>
      <c r="DA38" s="354"/>
      <c r="DB38" s="354"/>
      <c r="DC38" s="354"/>
      <c r="DD38" s="354"/>
      <c r="DE38" s="354"/>
      <c r="DF38" s="354"/>
      <c r="DG38" s="354"/>
      <c r="DH38" s="354"/>
      <c r="DI38" s="354"/>
      <c r="DJ38" s="354"/>
      <c r="DK38" s="354"/>
      <c r="DL38" s="354"/>
      <c r="DM38" s="354"/>
      <c r="DN38" s="354"/>
      <c r="DO38" s="354"/>
      <c r="DP38" s="354"/>
      <c r="DQ38" s="354"/>
      <c r="DR38" s="354"/>
      <c r="DS38" s="354"/>
      <c r="DT38" s="354"/>
      <c r="DU38" s="354"/>
      <c r="DV38" s="354"/>
      <c r="DW38" s="354"/>
      <c r="DX38" s="354"/>
      <c r="DY38" s="354"/>
      <c r="DZ38" s="354"/>
      <c r="EA38" s="354"/>
      <c r="EB38" s="354"/>
      <c r="EC38" s="354"/>
      <c r="ED38" s="354"/>
      <c r="EE38" s="354"/>
      <c r="EF38" s="354"/>
      <c r="EG38" s="354"/>
      <c r="EH38" s="354"/>
      <c r="EI38" s="354"/>
      <c r="EJ38" s="354"/>
      <c r="EK38" s="354"/>
      <c r="EL38" s="354"/>
      <c r="EM38" s="354"/>
      <c r="EN38" s="354"/>
      <c r="EO38" s="354"/>
      <c r="EP38" s="354"/>
      <c r="EQ38" s="354"/>
      <c r="ER38" s="354"/>
      <c r="ES38" s="354"/>
      <c r="ET38" s="354"/>
      <c r="EU38" s="354"/>
      <c r="EV38" s="354"/>
      <c r="EW38" s="354"/>
      <c r="EX38" s="354"/>
      <c r="EY38" s="354"/>
      <c r="EZ38" s="354"/>
      <c r="FA38" s="354"/>
      <c r="FB38" s="354"/>
      <c r="FC38" s="354"/>
      <c r="FD38" s="354"/>
      <c r="FE38" s="354"/>
      <c r="FF38" s="354"/>
      <c r="FG38" s="354"/>
      <c r="FH38" s="354"/>
      <c r="FI38" s="354"/>
      <c r="FJ38" s="354"/>
      <c r="FK38" s="354"/>
      <c r="FL38" s="354"/>
      <c r="FM38" s="354"/>
      <c r="FN38" s="354"/>
      <c r="FO38" s="354"/>
      <c r="FP38" s="354"/>
      <c r="FQ38" s="354"/>
      <c r="FR38" s="354"/>
      <c r="FS38" s="354"/>
      <c r="FT38" s="354"/>
      <c r="FU38" s="354"/>
      <c r="FV38" s="354"/>
      <c r="FW38" s="354"/>
      <c r="FX38" s="354"/>
      <c r="FY38" s="354"/>
      <c r="FZ38" s="354"/>
      <c r="GA38" s="354"/>
      <c r="GB38" s="354"/>
      <c r="GC38" s="354"/>
      <c r="GD38" s="354"/>
    </row>
    <row r="39" spans="1:186" ht="12.75" customHeight="1" x14ac:dyDescent="0.2">
      <c r="B39" s="76" t="s">
        <v>129</v>
      </c>
      <c r="C39" s="17"/>
      <c r="D39" s="17"/>
      <c r="E39" s="17"/>
      <c r="F39" s="17"/>
      <c r="G39" s="17"/>
      <c r="H39" s="17"/>
      <c r="I39" s="17"/>
      <c r="J39" s="17"/>
      <c r="K39" s="17"/>
      <c r="M39" s="3"/>
      <c r="N39" s="220"/>
      <c r="O39" s="220"/>
      <c r="P39" s="220"/>
      <c r="Q39" s="220"/>
      <c r="R39" s="220"/>
      <c r="S39" s="220"/>
      <c r="T39" s="220"/>
      <c r="U39" s="220"/>
      <c r="V39" s="220"/>
      <c r="W39" s="220"/>
      <c r="X39" s="220"/>
      <c r="Y39" s="220"/>
      <c r="Z39" s="220"/>
      <c r="AA39" s="220"/>
      <c r="AB39" s="220"/>
      <c r="AC39" s="220"/>
      <c r="AD39" s="361"/>
      <c r="AE39" s="361"/>
      <c r="AF39" s="361"/>
      <c r="AG39" s="357"/>
      <c r="AH39" s="357"/>
      <c r="AI39" s="357"/>
      <c r="AJ39" s="357"/>
      <c r="AK39" s="357"/>
      <c r="AL39" s="357"/>
      <c r="AM39" s="357"/>
      <c r="AN39" s="357"/>
      <c r="AO39" s="357"/>
      <c r="AP39" s="357"/>
      <c r="AQ39" s="357"/>
      <c r="AR39" s="357"/>
      <c r="AS39" s="357"/>
      <c r="AT39" s="357"/>
      <c r="AU39" s="357"/>
      <c r="AV39" s="354"/>
      <c r="AW39" s="354"/>
      <c r="AX39" s="354"/>
      <c r="AY39" s="354"/>
      <c r="AZ39" s="354"/>
      <c r="BA39" s="354"/>
      <c r="BB39" s="354"/>
      <c r="BC39" s="354"/>
      <c r="BD39" s="354"/>
      <c r="BE39" s="354"/>
      <c r="BF39" s="354"/>
      <c r="BG39" s="354"/>
      <c r="BH39" s="354"/>
      <c r="BI39" s="354"/>
      <c r="BJ39" s="354"/>
      <c r="BK39" s="354"/>
      <c r="BL39" s="354"/>
      <c r="BM39" s="354"/>
      <c r="BN39" s="354"/>
      <c r="BO39" s="354"/>
      <c r="BP39" s="354"/>
      <c r="BQ39" s="354"/>
      <c r="BR39" s="354"/>
      <c r="BS39" s="354"/>
      <c r="BT39" s="354"/>
      <c r="BU39" s="354"/>
      <c r="BV39" s="354"/>
      <c r="BW39" s="354"/>
      <c r="BX39" s="354"/>
      <c r="BY39" s="354"/>
      <c r="BZ39" s="354"/>
      <c r="CA39" s="354"/>
      <c r="CB39" s="354"/>
      <c r="CC39" s="354"/>
      <c r="CD39" s="354"/>
      <c r="CE39" s="354"/>
      <c r="CF39" s="354"/>
      <c r="CG39" s="354"/>
      <c r="CH39" s="354"/>
      <c r="CI39" s="354"/>
      <c r="CJ39" s="354"/>
      <c r="CK39" s="354"/>
      <c r="CL39" s="354"/>
      <c r="CM39" s="354"/>
      <c r="CN39" s="354"/>
      <c r="CO39" s="354"/>
      <c r="CP39" s="354"/>
      <c r="CQ39" s="354"/>
      <c r="CR39" s="354"/>
      <c r="CS39" s="354"/>
      <c r="CT39" s="354"/>
      <c r="CU39" s="354"/>
      <c r="CV39" s="354"/>
      <c r="CW39" s="354"/>
      <c r="CX39" s="354"/>
      <c r="CY39" s="354"/>
      <c r="CZ39" s="354"/>
      <c r="DA39" s="354"/>
      <c r="DB39" s="354"/>
      <c r="DC39" s="354"/>
      <c r="DD39" s="354"/>
      <c r="DE39" s="354"/>
      <c r="DF39" s="354"/>
      <c r="DG39" s="354"/>
      <c r="DH39" s="354"/>
      <c r="DI39" s="354"/>
      <c r="DJ39" s="354"/>
      <c r="DK39" s="354"/>
      <c r="DL39" s="354"/>
      <c r="DM39" s="354"/>
      <c r="DN39" s="354"/>
      <c r="DO39" s="354"/>
      <c r="DP39" s="354"/>
      <c r="DQ39" s="354"/>
      <c r="DR39" s="354"/>
      <c r="DS39" s="354"/>
      <c r="DT39" s="354"/>
      <c r="DU39" s="354"/>
      <c r="DV39" s="354"/>
      <c r="DW39" s="354"/>
      <c r="DX39" s="354"/>
      <c r="DY39" s="354"/>
      <c r="DZ39" s="354"/>
      <c r="EA39" s="354"/>
      <c r="EB39" s="354"/>
      <c r="EC39" s="354"/>
      <c r="ED39" s="354"/>
      <c r="EE39" s="354"/>
      <c r="EF39" s="354"/>
      <c r="EG39" s="354"/>
      <c r="EH39" s="354"/>
      <c r="EI39" s="354"/>
      <c r="EJ39" s="354"/>
      <c r="EK39" s="354"/>
      <c r="EL39" s="354"/>
      <c r="EM39" s="354"/>
      <c r="EN39" s="354"/>
      <c r="EO39" s="354"/>
      <c r="EP39" s="354"/>
      <c r="EQ39" s="354"/>
      <c r="ER39" s="354"/>
      <c r="ES39" s="354"/>
      <c r="ET39" s="354"/>
      <c r="EU39" s="354"/>
      <c r="EV39" s="354"/>
      <c r="EW39" s="354"/>
      <c r="EX39" s="354"/>
      <c r="EY39" s="354"/>
      <c r="EZ39" s="354"/>
      <c r="FA39" s="354"/>
      <c r="FB39" s="354"/>
      <c r="FC39" s="354"/>
      <c r="FD39" s="354"/>
      <c r="FE39" s="354"/>
      <c r="FF39" s="354"/>
      <c r="FG39" s="354"/>
      <c r="FH39" s="354"/>
      <c r="FI39" s="354"/>
      <c r="FJ39" s="354"/>
      <c r="FK39" s="354"/>
      <c r="FL39" s="354"/>
      <c r="FM39" s="354"/>
      <c r="FN39" s="354"/>
      <c r="FO39" s="354"/>
      <c r="FP39" s="354"/>
      <c r="FQ39" s="354"/>
      <c r="FR39" s="354"/>
      <c r="FS39" s="354"/>
      <c r="FT39" s="354"/>
      <c r="FU39" s="354"/>
      <c r="FV39" s="354"/>
      <c r="FW39" s="354"/>
      <c r="FX39" s="354"/>
      <c r="FY39" s="354"/>
      <c r="FZ39" s="354"/>
      <c r="GA39" s="354"/>
      <c r="GB39" s="354"/>
      <c r="GC39" s="354"/>
      <c r="GD39" s="354"/>
    </row>
    <row r="40" spans="1:186" x14ac:dyDescent="0.2">
      <c r="B40" s="76"/>
      <c r="C40" s="17"/>
      <c r="D40" s="17"/>
      <c r="E40" s="17"/>
      <c r="F40" s="17"/>
      <c r="G40" s="17"/>
      <c r="H40" s="17"/>
      <c r="I40" s="17"/>
      <c r="J40" s="17"/>
      <c r="K40" s="17"/>
      <c r="M40" s="3"/>
      <c r="N40" s="220"/>
      <c r="O40" s="220"/>
      <c r="P40" s="220"/>
      <c r="Q40" s="220"/>
      <c r="R40" s="220"/>
      <c r="S40" s="220"/>
      <c r="T40" s="220"/>
      <c r="U40" s="220"/>
      <c r="V40" s="220"/>
      <c r="W40" s="220"/>
      <c r="X40" s="220"/>
      <c r="Y40" s="220"/>
      <c r="Z40" s="220"/>
      <c r="AA40" s="220"/>
      <c r="AB40" s="220"/>
      <c r="AC40" s="220"/>
      <c r="AD40" s="361"/>
      <c r="AE40" s="361"/>
      <c r="AF40" s="361"/>
      <c r="AG40" s="357"/>
      <c r="AH40" s="357"/>
      <c r="AI40" s="357"/>
      <c r="AJ40" s="357"/>
      <c r="AK40" s="357"/>
      <c r="AL40" s="357"/>
      <c r="AM40" s="357"/>
      <c r="AN40" s="357"/>
      <c r="AO40" s="357"/>
      <c r="AP40" s="357"/>
      <c r="AQ40" s="357"/>
      <c r="AR40" s="357"/>
      <c r="AS40" s="357"/>
      <c r="AT40" s="357"/>
      <c r="AU40" s="357"/>
      <c r="AV40" s="354"/>
      <c r="AW40" s="354"/>
      <c r="AX40" s="354"/>
      <c r="AY40" s="354"/>
      <c r="AZ40" s="354"/>
      <c r="BA40" s="354"/>
      <c r="BB40" s="354"/>
      <c r="BC40" s="354"/>
      <c r="BD40" s="354"/>
      <c r="BE40" s="354"/>
      <c r="BF40" s="354"/>
      <c r="BG40" s="354"/>
      <c r="BH40" s="354"/>
      <c r="BI40" s="354"/>
      <c r="BJ40" s="354"/>
      <c r="BK40" s="354"/>
      <c r="BL40" s="354"/>
      <c r="BM40" s="354"/>
      <c r="BN40" s="354"/>
      <c r="BO40" s="354"/>
      <c r="BP40" s="354"/>
      <c r="BQ40" s="354"/>
      <c r="BR40" s="354"/>
      <c r="BS40" s="354"/>
      <c r="BT40" s="354"/>
      <c r="BU40" s="354"/>
      <c r="BV40" s="354"/>
      <c r="BW40" s="354"/>
      <c r="BX40" s="354"/>
      <c r="BY40" s="354"/>
      <c r="BZ40" s="354"/>
      <c r="CA40" s="354"/>
      <c r="CB40" s="354"/>
      <c r="CC40" s="354"/>
      <c r="CD40" s="354"/>
      <c r="CE40" s="354"/>
      <c r="CF40" s="354"/>
      <c r="CG40" s="354"/>
      <c r="CH40" s="354"/>
      <c r="CI40" s="354"/>
      <c r="CJ40" s="354"/>
      <c r="CK40" s="354"/>
      <c r="CL40" s="354"/>
      <c r="CM40" s="354"/>
      <c r="CN40" s="354"/>
      <c r="CO40" s="354"/>
      <c r="CP40" s="354"/>
      <c r="CQ40" s="354"/>
      <c r="CR40" s="354"/>
      <c r="CS40" s="354"/>
      <c r="CT40" s="354"/>
      <c r="CU40" s="354"/>
      <c r="CV40" s="354"/>
      <c r="CW40" s="354"/>
      <c r="CX40" s="354"/>
      <c r="CY40" s="354"/>
      <c r="CZ40" s="354"/>
      <c r="DA40" s="354"/>
      <c r="DB40" s="354"/>
      <c r="DC40" s="354"/>
      <c r="DD40" s="354"/>
      <c r="DE40" s="354"/>
      <c r="DF40" s="354"/>
      <c r="DG40" s="354"/>
      <c r="DH40" s="354"/>
      <c r="DI40" s="354"/>
      <c r="DJ40" s="354"/>
      <c r="DK40" s="354"/>
      <c r="DL40" s="354"/>
      <c r="DM40" s="354"/>
      <c r="DN40" s="354"/>
      <c r="DO40" s="354"/>
      <c r="DP40" s="354"/>
      <c r="DQ40" s="354"/>
      <c r="DR40" s="354"/>
      <c r="DS40" s="354"/>
      <c r="DT40" s="354"/>
      <c r="DU40" s="354"/>
      <c r="DV40" s="354"/>
      <c r="DW40" s="354"/>
      <c r="DX40" s="354"/>
      <c r="DY40" s="354"/>
      <c r="DZ40" s="354"/>
      <c r="EA40" s="354"/>
      <c r="EB40" s="354"/>
      <c r="EC40" s="354"/>
      <c r="ED40" s="354"/>
      <c r="EE40" s="354"/>
      <c r="EF40" s="354"/>
      <c r="EG40" s="354"/>
      <c r="EH40" s="354"/>
      <c r="EI40" s="354"/>
      <c r="EJ40" s="354"/>
      <c r="EK40" s="354"/>
      <c r="EL40" s="354"/>
      <c r="EM40" s="354"/>
      <c r="EN40" s="354"/>
      <c r="EO40" s="354"/>
      <c r="EP40" s="354"/>
      <c r="EQ40" s="354"/>
      <c r="ER40" s="354"/>
      <c r="ES40" s="354"/>
      <c r="ET40" s="354"/>
      <c r="EU40" s="354"/>
      <c r="EV40" s="354"/>
      <c r="EW40" s="354"/>
      <c r="EX40" s="354"/>
      <c r="EY40" s="354"/>
      <c r="EZ40" s="354"/>
      <c r="FA40" s="354"/>
      <c r="FB40" s="354"/>
      <c r="FC40" s="354"/>
      <c r="FD40" s="354"/>
      <c r="FE40" s="354"/>
      <c r="FF40" s="354"/>
      <c r="FG40" s="354"/>
      <c r="FH40" s="354"/>
      <c r="FI40" s="354"/>
      <c r="FJ40" s="354"/>
      <c r="FK40" s="354"/>
      <c r="FL40" s="354"/>
      <c r="FM40" s="354"/>
      <c r="FN40" s="354"/>
      <c r="FO40" s="354"/>
      <c r="FP40" s="354"/>
      <c r="FQ40" s="354"/>
      <c r="FR40" s="354"/>
      <c r="FS40" s="354"/>
      <c r="FT40" s="354"/>
      <c r="FU40" s="354"/>
      <c r="FV40" s="354"/>
      <c r="FW40" s="354"/>
      <c r="FX40" s="354"/>
      <c r="FY40" s="354"/>
      <c r="FZ40" s="354"/>
      <c r="GA40" s="354"/>
      <c r="GB40" s="354"/>
      <c r="GC40" s="354"/>
      <c r="GD40" s="354"/>
    </row>
    <row r="41" spans="1:186" ht="12.75" customHeight="1" x14ac:dyDescent="0.2">
      <c r="B41" s="275" t="s">
        <v>473</v>
      </c>
      <c r="C41" s="17"/>
      <c r="D41" s="17"/>
      <c r="E41" s="17"/>
      <c r="F41" s="17"/>
      <c r="G41" s="17"/>
      <c r="H41" s="17"/>
      <c r="I41" s="17"/>
      <c r="J41" s="17"/>
      <c r="K41" s="17"/>
      <c r="M41" s="3"/>
      <c r="AD41" s="354"/>
      <c r="AE41" s="354"/>
      <c r="AF41" s="354"/>
      <c r="AG41" s="357"/>
      <c r="AH41" s="357"/>
      <c r="AI41" s="357"/>
      <c r="AJ41" s="357"/>
      <c r="AK41" s="357"/>
      <c r="AL41" s="357"/>
      <c r="AM41" s="357"/>
      <c r="AN41" s="357"/>
      <c r="AO41" s="357"/>
      <c r="AP41" s="357"/>
      <c r="AQ41" s="357"/>
      <c r="AR41" s="357"/>
      <c r="AS41" s="357"/>
      <c r="AT41" s="357"/>
      <c r="AU41" s="357"/>
      <c r="AV41" s="354"/>
      <c r="AW41" s="354"/>
      <c r="AX41" s="354"/>
      <c r="AY41" s="354"/>
      <c r="AZ41" s="354"/>
      <c r="BA41" s="354"/>
      <c r="BB41" s="354"/>
      <c r="BC41" s="354"/>
      <c r="BD41" s="354"/>
      <c r="BE41" s="354"/>
      <c r="BF41" s="354"/>
      <c r="BG41" s="354"/>
      <c r="BH41" s="354"/>
      <c r="BI41" s="354"/>
      <c r="BJ41" s="354"/>
      <c r="BK41" s="354"/>
      <c r="BL41" s="354"/>
      <c r="BM41" s="354"/>
      <c r="BN41" s="354"/>
      <c r="BO41" s="354"/>
      <c r="BP41" s="354"/>
      <c r="BQ41" s="354"/>
      <c r="BR41" s="354"/>
      <c r="BS41" s="354"/>
      <c r="BT41" s="354"/>
      <c r="BU41" s="354"/>
      <c r="BV41" s="354"/>
      <c r="BW41" s="354"/>
      <c r="BX41" s="354"/>
      <c r="BY41" s="354"/>
      <c r="BZ41" s="354"/>
      <c r="CA41" s="354"/>
      <c r="CB41" s="354"/>
      <c r="CC41" s="354"/>
      <c r="CD41" s="354"/>
      <c r="CE41" s="354"/>
      <c r="CF41" s="354"/>
      <c r="CG41" s="354"/>
      <c r="CH41" s="354"/>
      <c r="CI41" s="354"/>
      <c r="CJ41" s="354"/>
      <c r="CK41" s="354"/>
      <c r="CL41" s="354"/>
      <c r="CM41" s="354"/>
      <c r="CN41" s="354"/>
      <c r="CO41" s="354"/>
      <c r="CP41" s="354"/>
      <c r="CQ41" s="354"/>
      <c r="CR41" s="354"/>
      <c r="CS41" s="354"/>
      <c r="CT41" s="354"/>
      <c r="CU41" s="354"/>
      <c r="CV41" s="354"/>
      <c r="CW41" s="354"/>
      <c r="CX41" s="354"/>
      <c r="CY41" s="354"/>
      <c r="CZ41" s="354"/>
      <c r="DA41" s="354"/>
      <c r="DB41" s="354"/>
      <c r="DC41" s="354"/>
      <c r="DD41" s="354"/>
      <c r="DE41" s="354"/>
      <c r="DF41" s="354"/>
      <c r="DG41" s="354"/>
      <c r="DH41" s="354"/>
      <c r="DI41" s="354"/>
      <c r="DJ41" s="354"/>
      <c r="DK41" s="354"/>
      <c r="DL41" s="354"/>
      <c r="DM41" s="354"/>
      <c r="DN41" s="354"/>
      <c r="DO41" s="354"/>
      <c r="DP41" s="354"/>
      <c r="DQ41" s="354"/>
      <c r="DR41" s="354"/>
      <c r="DS41" s="354"/>
      <c r="DT41" s="354"/>
      <c r="DU41" s="354"/>
      <c r="DV41" s="354"/>
      <c r="DW41" s="354"/>
      <c r="DX41" s="354"/>
      <c r="DY41" s="354"/>
      <c r="DZ41" s="354"/>
      <c r="EA41" s="354"/>
      <c r="EB41" s="354"/>
      <c r="EC41" s="354"/>
      <c r="ED41" s="354"/>
      <c r="EE41" s="354"/>
      <c r="EF41" s="354"/>
      <c r="EG41" s="354"/>
      <c r="EH41" s="354"/>
      <c r="EI41" s="354"/>
      <c r="EJ41" s="354"/>
      <c r="EK41" s="354"/>
      <c r="EL41" s="354"/>
      <c r="EM41" s="354"/>
      <c r="EN41" s="354"/>
      <c r="EO41" s="354"/>
      <c r="EP41" s="354"/>
      <c r="EQ41" s="354"/>
      <c r="ER41" s="354"/>
      <c r="ES41" s="354"/>
      <c r="ET41" s="354"/>
      <c r="EU41" s="354"/>
      <c r="EV41" s="354"/>
      <c r="EW41" s="354"/>
      <c r="EX41" s="354"/>
      <c r="EY41" s="354"/>
      <c r="EZ41" s="354"/>
      <c r="FA41" s="354"/>
      <c r="FB41" s="354"/>
      <c r="FC41" s="354"/>
      <c r="FD41" s="354"/>
      <c r="FE41" s="354"/>
      <c r="FF41" s="354"/>
      <c r="FG41" s="354"/>
      <c r="FH41" s="354"/>
      <c r="FI41" s="354"/>
      <c r="FJ41" s="354"/>
      <c r="FK41" s="354"/>
      <c r="FL41" s="354"/>
      <c r="FM41" s="354"/>
      <c r="FN41" s="354"/>
      <c r="FO41" s="354"/>
      <c r="FP41" s="354"/>
      <c r="FQ41" s="354"/>
      <c r="FR41" s="354"/>
      <c r="FS41" s="354"/>
      <c r="FT41" s="354"/>
      <c r="FU41" s="354"/>
      <c r="FV41" s="354"/>
      <c r="FW41" s="354"/>
      <c r="FX41" s="354"/>
      <c r="FY41" s="354"/>
      <c r="FZ41" s="354"/>
      <c r="GA41" s="354"/>
      <c r="GB41" s="354"/>
      <c r="GC41" s="354"/>
      <c r="GD41" s="354"/>
    </row>
    <row r="42" spans="1:186" x14ac:dyDescent="0.2">
      <c r="A42" s="3"/>
      <c r="B42" s="3"/>
      <c r="C42" s="3"/>
      <c r="D42" s="3"/>
      <c r="E42" s="3"/>
      <c r="F42" s="3"/>
      <c r="G42" s="3"/>
      <c r="H42" s="3"/>
      <c r="I42" s="3"/>
      <c r="J42" s="3"/>
      <c r="K42" s="3"/>
      <c r="L42" s="3"/>
      <c r="M42" s="3"/>
      <c r="AC42" s="219"/>
      <c r="AD42" s="219"/>
      <c r="AE42" s="219"/>
      <c r="AF42" s="219"/>
      <c r="AG42" s="219"/>
      <c r="AH42" s="219"/>
      <c r="AI42" s="219"/>
      <c r="AJ42" s="219"/>
      <c r="AK42" s="219"/>
      <c r="AL42" s="219"/>
      <c r="AM42" s="219"/>
      <c r="AN42" s="219"/>
      <c r="AO42" s="219"/>
      <c r="AP42" s="219"/>
      <c r="AQ42" s="219"/>
      <c r="AR42" s="219"/>
      <c r="AS42" s="219"/>
      <c r="AT42" s="219"/>
      <c r="AU42" s="219"/>
    </row>
    <row r="43" spans="1:186" x14ac:dyDescent="0.2">
      <c r="AC43" s="219"/>
      <c r="AD43" s="219"/>
      <c r="AE43" s="219"/>
      <c r="AF43" s="219"/>
      <c r="AG43" s="219"/>
      <c r="AH43" s="219"/>
      <c r="AI43" s="219"/>
      <c r="AJ43" s="219"/>
      <c r="AK43" s="219"/>
      <c r="AL43" s="219"/>
      <c r="AM43" s="219"/>
      <c r="AN43" s="219"/>
      <c r="AO43" s="219"/>
      <c r="AP43" s="219"/>
      <c r="AQ43" s="219"/>
      <c r="AR43" s="219"/>
      <c r="AS43" s="219"/>
      <c r="AT43" s="219"/>
      <c r="AU43" s="219"/>
    </row>
    <row r="44" spans="1:186" x14ac:dyDescent="0.2">
      <c r="AC44" s="219"/>
      <c r="AD44" s="219"/>
      <c r="AE44" s="219"/>
      <c r="AF44" s="219"/>
      <c r="AG44" s="219"/>
      <c r="AH44" s="219"/>
      <c r="AI44" s="219"/>
      <c r="AJ44" s="219"/>
      <c r="AK44" s="219"/>
      <c r="AL44" s="219"/>
      <c r="AM44" s="219"/>
      <c r="AN44" s="219"/>
      <c r="AO44" s="219"/>
      <c r="AP44" s="219"/>
      <c r="AQ44" s="219"/>
      <c r="AR44" s="219"/>
      <c r="AS44" s="219"/>
      <c r="AT44" s="219"/>
      <c r="AU44" s="219"/>
    </row>
    <row r="45" spans="1:186" x14ac:dyDescent="0.2">
      <c r="AC45" s="219"/>
      <c r="AD45" s="219"/>
      <c r="AE45" s="219"/>
      <c r="AF45" s="219"/>
      <c r="AG45" s="219"/>
      <c r="AH45" s="219"/>
      <c r="AI45" s="219"/>
      <c r="AJ45" s="219"/>
      <c r="AK45" s="219"/>
      <c r="AL45" s="219"/>
      <c r="AM45" s="219"/>
      <c r="AN45" s="219"/>
      <c r="AO45" s="219"/>
      <c r="AP45" s="219"/>
      <c r="AQ45" s="219"/>
      <c r="AR45" s="219"/>
      <c r="AS45" s="219"/>
      <c r="AT45" s="219"/>
      <c r="AU45" s="219"/>
    </row>
    <row r="46" spans="1:186" x14ac:dyDescent="0.2">
      <c r="AC46" s="219"/>
      <c r="AD46" s="219"/>
      <c r="AE46" s="219"/>
      <c r="AF46" s="219"/>
      <c r="AG46" s="219"/>
      <c r="AH46" s="219"/>
      <c r="AI46" s="219"/>
      <c r="AJ46" s="219"/>
      <c r="AK46" s="219"/>
      <c r="AL46" s="219"/>
      <c r="AM46" s="219"/>
      <c r="AN46" s="219"/>
      <c r="AO46" s="219"/>
      <c r="AP46" s="219"/>
      <c r="AQ46" s="219"/>
      <c r="AR46" s="219"/>
      <c r="AS46" s="219"/>
      <c r="AT46" s="219"/>
      <c r="AU46" s="219"/>
    </row>
    <row r="47" spans="1:186" x14ac:dyDescent="0.2">
      <c r="AC47" s="219"/>
      <c r="AD47" s="219"/>
      <c r="AE47" s="219"/>
      <c r="AF47" s="219"/>
      <c r="AG47" s="219"/>
      <c r="AH47" s="219"/>
      <c r="AI47" s="219"/>
      <c r="AJ47" s="219"/>
      <c r="AK47" s="219"/>
      <c r="AL47" s="219"/>
      <c r="AM47" s="219"/>
      <c r="AN47" s="219"/>
      <c r="AO47" s="219"/>
      <c r="AP47" s="219"/>
      <c r="AQ47" s="219"/>
      <c r="AR47" s="219"/>
      <c r="AS47" s="219"/>
      <c r="AT47" s="219"/>
      <c r="AU47" s="219"/>
    </row>
    <row r="48" spans="1:186" x14ac:dyDescent="0.2">
      <c r="AC48" s="219"/>
      <c r="AD48" s="219"/>
      <c r="AE48" s="219"/>
      <c r="AF48" s="219"/>
      <c r="AG48" s="219"/>
      <c r="AH48" s="219"/>
      <c r="AI48" s="219"/>
      <c r="AJ48" s="219"/>
      <c r="AK48" s="219"/>
      <c r="AL48" s="219"/>
      <c r="AM48" s="219"/>
      <c r="AN48" s="219"/>
      <c r="AO48" s="219"/>
      <c r="AP48" s="219"/>
      <c r="AQ48" s="219"/>
      <c r="AR48" s="219"/>
      <c r="AS48" s="219"/>
      <c r="AT48" s="219"/>
      <c r="AU48" s="219"/>
    </row>
    <row r="49" spans="29:47" x14ac:dyDescent="0.2">
      <c r="AC49" s="219"/>
      <c r="AD49" s="219"/>
      <c r="AE49" s="219"/>
      <c r="AF49" s="219"/>
      <c r="AG49" s="219"/>
      <c r="AH49" s="219"/>
      <c r="AI49" s="219"/>
      <c r="AJ49" s="219"/>
      <c r="AK49" s="219"/>
      <c r="AL49" s="219"/>
      <c r="AM49" s="219"/>
      <c r="AN49" s="219"/>
      <c r="AO49" s="219"/>
      <c r="AP49" s="219"/>
      <c r="AQ49" s="219"/>
      <c r="AR49" s="219"/>
      <c r="AS49" s="219"/>
      <c r="AT49" s="219"/>
      <c r="AU49" s="219"/>
    </row>
    <row r="50" spans="29:47" x14ac:dyDescent="0.2">
      <c r="AC50" s="219"/>
      <c r="AD50" s="219"/>
      <c r="AE50" s="219"/>
      <c r="AF50" s="219"/>
      <c r="AG50" s="219"/>
      <c r="AH50" s="219"/>
      <c r="AI50" s="219"/>
      <c r="AJ50" s="219"/>
      <c r="AK50" s="219"/>
      <c r="AL50" s="219"/>
      <c r="AM50" s="219"/>
      <c r="AN50" s="219"/>
      <c r="AO50" s="219"/>
      <c r="AP50" s="219"/>
      <c r="AQ50" s="219"/>
      <c r="AR50" s="219"/>
      <c r="AS50" s="219"/>
      <c r="AT50" s="219"/>
      <c r="AU50" s="219"/>
    </row>
    <row r="51" spans="29:47" x14ac:dyDescent="0.2">
      <c r="AI51" s="219"/>
      <c r="AJ51" s="219"/>
      <c r="AK51" s="219"/>
      <c r="AL51" s="219"/>
      <c r="AM51" s="219"/>
      <c r="AN51" s="219"/>
      <c r="AO51" s="219"/>
      <c r="AP51" s="219"/>
      <c r="AQ51" s="219"/>
      <c r="AR51" s="219"/>
      <c r="AS51" s="219"/>
      <c r="AT51" s="219"/>
      <c r="AU51" s="219"/>
    </row>
    <row r="52" spans="29:47" x14ac:dyDescent="0.2">
      <c r="AI52" s="219"/>
      <c r="AJ52" s="219"/>
      <c r="AK52" s="219"/>
      <c r="AL52" s="219"/>
      <c r="AM52" s="219"/>
      <c r="AN52" s="219"/>
      <c r="AO52" s="219"/>
      <c r="AP52" s="219"/>
      <c r="AQ52" s="219"/>
      <c r="AR52" s="219"/>
      <c r="AS52" s="219"/>
      <c r="AT52" s="219"/>
      <c r="AU52" s="219"/>
    </row>
    <row r="53" spans="29:47" x14ac:dyDescent="0.2">
      <c r="AI53" s="219"/>
      <c r="AJ53" s="219"/>
      <c r="AK53" s="219"/>
      <c r="AL53" s="219"/>
      <c r="AM53" s="219"/>
      <c r="AN53" s="219"/>
      <c r="AO53" s="219"/>
      <c r="AP53" s="219"/>
      <c r="AQ53" s="219"/>
      <c r="AR53" s="219"/>
      <c r="AS53" s="219"/>
      <c r="AT53" s="219"/>
      <c r="AU53" s="219"/>
    </row>
    <row r="54" spans="29:47" x14ac:dyDescent="0.2">
      <c r="AI54" s="219"/>
      <c r="AJ54" s="219"/>
      <c r="AK54" s="219"/>
      <c r="AL54" s="219"/>
      <c r="AM54" s="219"/>
      <c r="AN54" s="219"/>
      <c r="AO54" s="219"/>
      <c r="AP54" s="219"/>
      <c r="AQ54" s="219"/>
      <c r="AR54" s="219"/>
      <c r="AS54" s="219"/>
      <c r="AT54" s="219"/>
      <c r="AU54" s="219"/>
    </row>
    <row r="55" spans="29:47" x14ac:dyDescent="0.2">
      <c r="AI55" s="219"/>
      <c r="AJ55" s="219"/>
      <c r="AK55" s="219"/>
      <c r="AL55" s="219"/>
      <c r="AM55" s="219"/>
      <c r="AN55" s="219"/>
      <c r="AO55" s="219"/>
      <c r="AP55" s="219"/>
      <c r="AQ55" s="219"/>
      <c r="AR55" s="219"/>
      <c r="AS55" s="219"/>
      <c r="AT55" s="219"/>
      <c r="AU55" s="219"/>
    </row>
    <row r="56" spans="29:47" x14ac:dyDescent="0.2">
      <c r="AI56" s="219"/>
      <c r="AJ56" s="219"/>
      <c r="AK56" s="219"/>
      <c r="AL56" s="219"/>
      <c r="AM56" s="219"/>
      <c r="AN56" s="219"/>
      <c r="AO56" s="219"/>
      <c r="AP56" s="219"/>
      <c r="AQ56" s="219"/>
      <c r="AR56" s="219"/>
      <c r="AS56" s="219"/>
      <c r="AT56" s="219"/>
      <c r="AU56" s="219"/>
    </row>
    <row r="57" spans="29:47" x14ac:dyDescent="0.2">
      <c r="AI57" s="219"/>
      <c r="AJ57" s="219"/>
      <c r="AK57" s="219"/>
      <c r="AL57" s="219"/>
      <c r="AM57" s="219"/>
      <c r="AN57" s="219"/>
      <c r="AO57" s="219"/>
      <c r="AP57" s="219"/>
      <c r="AQ57" s="219"/>
      <c r="AR57" s="219"/>
      <c r="AS57" s="219"/>
      <c r="AT57" s="219"/>
      <c r="AU57" s="219"/>
    </row>
    <row r="58" spans="29:47" x14ac:dyDescent="0.2">
      <c r="AI58" s="219"/>
      <c r="AJ58" s="219"/>
      <c r="AK58" s="219"/>
      <c r="AL58" s="219"/>
      <c r="AM58" s="219"/>
      <c r="AN58" s="219"/>
      <c r="AO58" s="219"/>
      <c r="AP58" s="219"/>
      <c r="AQ58" s="219"/>
      <c r="AR58" s="219"/>
      <c r="AS58" s="219"/>
      <c r="AT58" s="219"/>
      <c r="AU58" s="219"/>
    </row>
    <row r="59" spans="29:47" x14ac:dyDescent="0.2">
      <c r="AI59" s="219"/>
      <c r="AJ59" s="219"/>
      <c r="AK59" s="219"/>
      <c r="AL59" s="219"/>
      <c r="AM59" s="219"/>
      <c r="AN59" s="219"/>
      <c r="AO59" s="219"/>
      <c r="AP59" s="219"/>
      <c r="AQ59" s="219"/>
      <c r="AR59" s="219"/>
      <c r="AS59" s="219"/>
      <c r="AT59" s="219"/>
      <c r="AU59" s="219"/>
    </row>
    <row r="60" spans="29:47" x14ac:dyDescent="0.2">
      <c r="AI60" s="219"/>
      <c r="AJ60" s="219"/>
      <c r="AK60" s="219"/>
      <c r="AL60" s="219"/>
      <c r="AM60" s="219"/>
      <c r="AN60" s="219"/>
      <c r="AO60" s="219"/>
      <c r="AP60" s="219"/>
      <c r="AQ60" s="219"/>
      <c r="AR60" s="219"/>
      <c r="AS60" s="219"/>
      <c r="AT60" s="219"/>
      <c r="AU60" s="219"/>
    </row>
    <row r="61" spans="29:47" x14ac:dyDescent="0.2">
      <c r="AI61" s="219"/>
      <c r="AJ61" s="219"/>
      <c r="AK61" s="219"/>
      <c r="AL61" s="219"/>
      <c r="AM61" s="219"/>
      <c r="AN61" s="219"/>
      <c r="AO61" s="219"/>
      <c r="AP61" s="219"/>
      <c r="AQ61" s="219"/>
      <c r="AR61" s="219"/>
      <c r="AS61" s="219"/>
      <c r="AT61" s="219"/>
      <c r="AU61" s="219"/>
    </row>
    <row r="62" spans="29:47" x14ac:dyDescent="0.2">
      <c r="AI62" s="219"/>
      <c r="AJ62" s="219"/>
      <c r="AK62" s="219"/>
      <c r="AL62" s="219"/>
      <c r="AM62" s="219"/>
      <c r="AN62" s="219"/>
      <c r="AO62" s="219"/>
      <c r="AP62" s="219"/>
      <c r="AQ62" s="219"/>
      <c r="AR62" s="219"/>
      <c r="AS62" s="219"/>
      <c r="AT62" s="219"/>
      <c r="AU62" s="219"/>
    </row>
    <row r="63" spans="29:47" x14ac:dyDescent="0.2">
      <c r="AI63" s="219"/>
      <c r="AJ63" s="219"/>
      <c r="AK63" s="219"/>
      <c r="AL63" s="219"/>
      <c r="AM63" s="219"/>
      <c r="AN63" s="219"/>
      <c r="AO63" s="219"/>
      <c r="AP63" s="219"/>
      <c r="AQ63" s="219"/>
      <c r="AR63" s="219"/>
      <c r="AS63" s="219"/>
      <c r="AT63" s="219"/>
      <c r="AU63" s="219"/>
    </row>
    <row r="64" spans="29:47" x14ac:dyDescent="0.2">
      <c r="AI64" s="219"/>
      <c r="AJ64" s="219"/>
      <c r="AK64" s="219"/>
      <c r="AL64" s="219"/>
      <c r="AM64" s="219"/>
      <c r="AN64" s="219"/>
      <c r="AO64" s="219"/>
      <c r="AP64" s="219"/>
      <c r="AQ64" s="219"/>
      <c r="AR64" s="219"/>
      <c r="AS64" s="219"/>
      <c r="AT64" s="219"/>
      <c r="AU64" s="219"/>
    </row>
    <row r="65" spans="35:47" x14ac:dyDescent="0.2">
      <c r="AI65" s="219"/>
      <c r="AJ65" s="219"/>
      <c r="AK65" s="219"/>
      <c r="AL65" s="219"/>
      <c r="AM65" s="219"/>
      <c r="AN65" s="219"/>
      <c r="AO65" s="219"/>
      <c r="AP65" s="219"/>
      <c r="AQ65" s="219"/>
      <c r="AR65" s="219"/>
      <c r="AS65" s="219"/>
      <c r="AT65" s="219"/>
      <c r="AU65" s="219"/>
    </row>
    <row r="66" spans="35:47" x14ac:dyDescent="0.2">
      <c r="AI66" s="219"/>
      <c r="AJ66" s="219"/>
      <c r="AK66" s="219"/>
      <c r="AL66" s="219"/>
      <c r="AM66" s="219"/>
      <c r="AN66" s="219"/>
      <c r="AO66" s="219"/>
      <c r="AP66" s="219"/>
      <c r="AQ66" s="219"/>
      <c r="AR66" s="219"/>
      <c r="AS66" s="219"/>
      <c r="AT66" s="219"/>
      <c r="AU66" s="219"/>
    </row>
    <row r="67" spans="35:47" x14ac:dyDescent="0.2">
      <c r="AI67" s="219"/>
      <c r="AJ67" s="219"/>
      <c r="AK67" s="219"/>
      <c r="AL67" s="219"/>
      <c r="AM67" s="219"/>
      <c r="AN67" s="219"/>
      <c r="AO67" s="219"/>
      <c r="AP67" s="219"/>
      <c r="AQ67" s="219"/>
      <c r="AR67" s="219"/>
      <c r="AS67" s="219"/>
      <c r="AT67" s="219"/>
      <c r="AU67" s="219"/>
    </row>
    <row r="68" spans="35:47" x14ac:dyDescent="0.2">
      <c r="AI68" s="219"/>
      <c r="AJ68" s="219"/>
      <c r="AK68" s="219"/>
      <c r="AL68" s="219"/>
      <c r="AM68" s="219"/>
      <c r="AN68" s="219"/>
      <c r="AO68" s="219"/>
      <c r="AP68" s="219"/>
      <c r="AQ68" s="219"/>
      <c r="AR68" s="219"/>
      <c r="AS68" s="219"/>
      <c r="AT68" s="219"/>
      <c r="AU68" s="219"/>
    </row>
    <row r="69" spans="35:47" x14ac:dyDescent="0.2">
      <c r="AI69" s="219"/>
      <c r="AJ69" s="219"/>
      <c r="AK69" s="219"/>
      <c r="AL69" s="219"/>
      <c r="AM69" s="219"/>
      <c r="AN69" s="219"/>
      <c r="AO69" s="219"/>
      <c r="AP69" s="219"/>
      <c r="AQ69" s="219"/>
      <c r="AR69" s="219"/>
      <c r="AS69" s="219"/>
      <c r="AT69" s="219"/>
      <c r="AU69" s="219"/>
    </row>
  </sheetData>
  <mergeCells count="1">
    <mergeCell ref="B1:L1"/>
  </mergeCells>
  <printOptions gridLines="1"/>
  <pageMargins left="0.7" right="0.7" top="0.75" bottom="0.75" header="0.3" footer="0.3"/>
  <pageSetup scale="74" orientation="landscape" draft="1" cellComments="atEnd" r:id="rId1"/>
  <headerFooter>
    <oddHeader>&amp;C&amp;"Arial,Bold Italic"&amp;14Vital Statistics on Congress
&amp;12www.brookings.edu/vitalstats</oddHeader>
    <oddFooter>&amp;COrnstein, Mann, Malbin, and Rugg
Last updated March 14, 2013&amp;R&amp;G</oddFooter>
  </headerFooter>
  <colBreaks count="2" manualBreakCount="2">
    <brk id="15" max="40" man="1"/>
    <brk id="29" max="1048575" man="1"/>
  </colBreak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E52"/>
  <sheetViews>
    <sheetView view="pageLayout" zoomScale="55" zoomScaleNormal="100" zoomScaleSheetLayoutView="55" zoomScalePageLayoutView="55" workbookViewId="0">
      <selection activeCell="A5" sqref="A5"/>
    </sheetView>
  </sheetViews>
  <sheetFormatPr defaultRowHeight="12.75" x14ac:dyDescent="0.2"/>
  <cols>
    <col min="1" max="1" width="16.28515625" style="3" customWidth="1"/>
    <col min="2" max="2" width="11.85546875" style="11" customWidth="1"/>
    <col min="3" max="3" width="1.5703125" style="11" customWidth="1"/>
    <col min="4" max="4" width="10.85546875" style="3" customWidth="1"/>
    <col min="5" max="5" width="10.85546875" style="44" customWidth="1"/>
    <col min="6" max="6" width="10.85546875" style="3" customWidth="1"/>
    <col min="7" max="7" width="12.28515625" style="3" bestFit="1" customWidth="1"/>
    <col min="8" max="8" width="1.5703125" style="3" customWidth="1"/>
    <col min="9" max="9" width="11.140625" style="3" customWidth="1"/>
    <col min="10" max="10" width="1.5703125" style="3" customWidth="1"/>
    <col min="11" max="11" width="11.85546875" style="3" bestFit="1" customWidth="1"/>
    <col min="12" max="12" width="1.28515625" style="3" customWidth="1"/>
    <col min="13" max="13" width="11.85546875" style="3" bestFit="1" customWidth="1"/>
    <col min="14" max="14" width="1.28515625" style="3" customWidth="1"/>
    <col min="15" max="15" width="11.5703125" style="3" bestFit="1" customWidth="1"/>
    <col min="16" max="16" width="1.28515625" style="3" customWidth="1"/>
    <col min="17" max="17" width="10.85546875" style="3" customWidth="1"/>
    <col min="18" max="18" width="1.28515625" style="3" customWidth="1"/>
    <col min="19" max="19" width="10.85546875" style="3" customWidth="1"/>
    <col min="20" max="20" width="1.28515625" style="3" customWidth="1"/>
    <col min="21" max="21" width="10.85546875" style="3" customWidth="1"/>
    <col min="22" max="22" width="1.28515625" style="3" customWidth="1"/>
    <col min="23" max="23" width="10.85546875" style="3" customWidth="1"/>
    <col min="24" max="24" width="1.28515625" style="3" customWidth="1"/>
    <col min="25" max="31" width="10.85546875" style="3" customWidth="1"/>
    <col min="32" max="16384" width="9.140625" style="3"/>
  </cols>
  <sheetData>
    <row r="1" spans="1:31" x14ac:dyDescent="0.2">
      <c r="A1" s="3" t="s">
        <v>79</v>
      </c>
      <c r="B1" s="278" t="s">
        <v>477</v>
      </c>
      <c r="E1" s="3"/>
      <c r="N1" s="10"/>
      <c r="O1" s="10"/>
    </row>
    <row r="2" spans="1:31" ht="13.5" thickBot="1" x14ac:dyDescent="0.25">
      <c r="AC2" s="38"/>
      <c r="AD2" s="38"/>
      <c r="AE2" s="38"/>
    </row>
    <row r="3" spans="1:31" s="35" customFormat="1" x14ac:dyDescent="0.2">
      <c r="A3" s="55"/>
      <c r="B3" s="84">
        <v>2012</v>
      </c>
      <c r="C3" s="250"/>
      <c r="D3" s="77">
        <v>2010</v>
      </c>
      <c r="E3" s="78">
        <v>2008</v>
      </c>
      <c r="F3" s="77">
        <v>2006</v>
      </c>
      <c r="G3" s="77">
        <v>2004</v>
      </c>
      <c r="H3" s="77"/>
      <c r="I3" s="77">
        <v>2002</v>
      </c>
      <c r="J3" s="77"/>
      <c r="K3" s="77">
        <v>2000</v>
      </c>
      <c r="L3" s="77"/>
      <c r="M3" s="77">
        <v>1998</v>
      </c>
      <c r="N3" s="77"/>
      <c r="O3" s="77">
        <v>1996</v>
      </c>
      <c r="P3" s="77"/>
      <c r="Q3" s="77">
        <v>1994</v>
      </c>
      <c r="R3" s="77"/>
      <c r="S3" s="77">
        <v>1992</v>
      </c>
      <c r="T3" s="77"/>
      <c r="U3" s="77">
        <v>1990</v>
      </c>
      <c r="V3" s="77"/>
      <c r="W3" s="77">
        <v>1988</v>
      </c>
      <c r="X3" s="77"/>
      <c r="Y3" s="77">
        <v>1986</v>
      </c>
      <c r="Z3" s="77">
        <v>1984</v>
      </c>
      <c r="AA3" s="77">
        <v>1982</v>
      </c>
      <c r="AB3" s="77">
        <v>1980</v>
      </c>
      <c r="AC3" s="79">
        <v>1978</v>
      </c>
      <c r="AD3" s="79">
        <v>1976</v>
      </c>
      <c r="AE3" s="79">
        <v>1974</v>
      </c>
    </row>
    <row r="4" spans="1:31" x14ac:dyDescent="0.2">
      <c r="A4" s="60"/>
      <c r="B4" s="115"/>
      <c r="C4" s="115"/>
      <c r="D4" s="60"/>
      <c r="E4" s="61"/>
      <c r="F4" s="62"/>
      <c r="G4" s="62"/>
      <c r="H4" s="62"/>
      <c r="I4" s="62"/>
      <c r="J4" s="62"/>
      <c r="K4" s="62"/>
      <c r="L4" s="62"/>
      <c r="M4" s="62"/>
      <c r="N4" s="62"/>
      <c r="O4" s="62"/>
      <c r="P4" s="62"/>
      <c r="Q4" s="62"/>
      <c r="R4" s="62"/>
      <c r="S4" s="62"/>
      <c r="T4" s="62"/>
      <c r="U4" s="62"/>
      <c r="V4" s="62"/>
      <c r="W4" s="62"/>
      <c r="X4" s="62"/>
      <c r="Y4" s="62"/>
      <c r="Z4" s="62"/>
      <c r="AA4" s="62"/>
      <c r="AB4" s="62"/>
      <c r="AC4" s="62"/>
      <c r="AD4" s="62"/>
      <c r="AE4" s="62"/>
    </row>
    <row r="5" spans="1:31" ht="27" customHeight="1" x14ac:dyDescent="0.2">
      <c r="A5" s="293" t="s">
        <v>7</v>
      </c>
      <c r="B5" s="39"/>
      <c r="C5" s="39"/>
      <c r="D5" s="35"/>
      <c r="E5" s="59"/>
      <c r="F5" s="35"/>
    </row>
    <row r="6" spans="1:31" ht="13.7" customHeight="1" x14ac:dyDescent="0.2">
      <c r="A6" s="63" t="s">
        <v>4</v>
      </c>
      <c r="B6" s="253">
        <v>1301736</v>
      </c>
      <c r="C6" s="253"/>
      <c r="D6" s="40">
        <v>1164689</v>
      </c>
      <c r="E6" s="64">
        <v>1114738</v>
      </c>
      <c r="F6" s="44">
        <v>975047</v>
      </c>
      <c r="G6" s="43">
        <v>869367.54227404995</v>
      </c>
      <c r="H6" s="65" t="s">
        <v>127</v>
      </c>
      <c r="I6" s="43">
        <v>770762</v>
      </c>
      <c r="J6" s="65" t="s">
        <v>127</v>
      </c>
      <c r="K6" s="43">
        <v>654887</v>
      </c>
      <c r="L6" s="65" t="s">
        <v>127</v>
      </c>
      <c r="M6" s="43">
        <v>537434</v>
      </c>
      <c r="N6" s="65" t="s">
        <v>127</v>
      </c>
      <c r="O6" s="43">
        <v>521946</v>
      </c>
      <c r="P6" s="65" t="s">
        <v>127</v>
      </c>
      <c r="Q6" s="43">
        <v>451414</v>
      </c>
      <c r="R6" s="43"/>
      <c r="S6" s="43">
        <v>486420</v>
      </c>
      <c r="T6" s="65" t="s">
        <v>127</v>
      </c>
      <c r="U6" s="43">
        <v>357798</v>
      </c>
      <c r="V6" s="43"/>
      <c r="W6" s="43">
        <v>345037</v>
      </c>
      <c r="X6" s="43"/>
      <c r="Y6" s="43">
        <v>291876</v>
      </c>
      <c r="Z6" s="43">
        <v>232853</v>
      </c>
      <c r="AA6" s="43">
        <v>200170</v>
      </c>
      <c r="AB6" s="43">
        <v>125912</v>
      </c>
      <c r="AC6" s="66">
        <v>92696</v>
      </c>
      <c r="AD6" s="66">
        <v>63628</v>
      </c>
      <c r="AE6" s="66">
        <v>40925</v>
      </c>
    </row>
    <row r="7" spans="1:31" s="237" customFormat="1" ht="13.7" customHeight="1" x14ac:dyDescent="0.2">
      <c r="B7" s="251" t="s">
        <v>445</v>
      </c>
      <c r="C7" s="251"/>
      <c r="D7" s="239" t="s">
        <v>334</v>
      </c>
      <c r="E7" s="239" t="s">
        <v>335</v>
      </c>
      <c r="F7" s="240" t="s">
        <v>336</v>
      </c>
      <c r="G7" s="240" t="s">
        <v>337</v>
      </c>
      <c r="I7" s="240" t="s">
        <v>338</v>
      </c>
      <c r="J7" s="240"/>
      <c r="K7" s="240" t="s">
        <v>339</v>
      </c>
      <c r="L7" s="240"/>
      <c r="M7" s="240" t="s">
        <v>340</v>
      </c>
      <c r="N7" s="240"/>
      <c r="O7" s="240" t="s">
        <v>281</v>
      </c>
      <c r="P7" s="240"/>
      <c r="Q7" s="240" t="s">
        <v>341</v>
      </c>
      <c r="R7" s="240"/>
      <c r="S7" s="240" t="s">
        <v>342</v>
      </c>
      <c r="T7" s="240"/>
      <c r="U7" s="240" t="s">
        <v>343</v>
      </c>
      <c r="V7" s="240"/>
      <c r="W7" s="240" t="s">
        <v>344</v>
      </c>
      <c r="X7" s="240"/>
      <c r="Y7" s="240" t="s">
        <v>345</v>
      </c>
      <c r="Z7" s="240" t="s">
        <v>346</v>
      </c>
      <c r="AA7" s="240" t="s">
        <v>347</v>
      </c>
      <c r="AB7" s="240" t="s">
        <v>272</v>
      </c>
      <c r="AC7" s="238" t="s">
        <v>348</v>
      </c>
      <c r="AD7" s="238" t="s">
        <v>275</v>
      </c>
      <c r="AE7" s="238" t="s">
        <v>349</v>
      </c>
    </row>
    <row r="8" spans="1:31" x14ac:dyDescent="0.2">
      <c r="A8" s="3" t="s">
        <v>112</v>
      </c>
      <c r="B8" s="40">
        <v>1230956</v>
      </c>
      <c r="C8" s="40"/>
      <c r="D8" s="40">
        <v>1169198</v>
      </c>
      <c r="E8" s="64">
        <v>1086574</v>
      </c>
      <c r="F8" s="44">
        <v>913487</v>
      </c>
      <c r="G8" s="43">
        <v>835266.97590361</v>
      </c>
      <c r="H8" s="43"/>
      <c r="I8" s="43">
        <v>749196</v>
      </c>
      <c r="J8" s="43"/>
      <c r="K8" s="43">
        <v>605512</v>
      </c>
      <c r="L8" s="43"/>
      <c r="M8" s="43">
        <v>447989</v>
      </c>
      <c r="N8" s="43"/>
      <c r="O8" s="43">
        <v>474059</v>
      </c>
      <c r="P8" s="43"/>
      <c r="Q8" s="43">
        <v>449710</v>
      </c>
      <c r="R8" s="43"/>
      <c r="S8" s="43">
        <v>489450</v>
      </c>
      <c r="T8" s="43"/>
      <c r="U8" s="43">
        <v>367388</v>
      </c>
      <c r="V8" s="43"/>
      <c r="W8" s="43">
        <v>336606</v>
      </c>
      <c r="X8" s="43"/>
      <c r="Y8" s="43">
        <v>293484</v>
      </c>
      <c r="Z8" s="43">
        <v>219506</v>
      </c>
      <c r="AA8" s="43">
        <v>206670</v>
      </c>
      <c r="AB8" s="43">
        <v>117773</v>
      </c>
      <c r="AC8" s="66">
        <v>85424</v>
      </c>
      <c r="AD8" s="66">
        <v>56937</v>
      </c>
      <c r="AE8" s="66">
        <v>35146</v>
      </c>
    </row>
    <row r="9" spans="1:31" s="237" customFormat="1" ht="12" x14ac:dyDescent="0.2">
      <c r="B9" s="251" t="s">
        <v>444</v>
      </c>
      <c r="C9" s="251"/>
      <c r="D9" s="239" t="s">
        <v>350</v>
      </c>
      <c r="E9" s="241" t="s">
        <v>261</v>
      </c>
      <c r="F9" s="240" t="s">
        <v>351</v>
      </c>
      <c r="G9" s="240" t="s">
        <v>352</v>
      </c>
      <c r="H9" s="240"/>
      <c r="I9" s="240" t="s">
        <v>353</v>
      </c>
      <c r="J9" s="240"/>
      <c r="K9" s="240" t="s">
        <v>267</v>
      </c>
      <c r="L9" s="240"/>
      <c r="M9" s="240" t="s">
        <v>354</v>
      </c>
      <c r="N9" s="240"/>
      <c r="O9" s="240" t="s">
        <v>355</v>
      </c>
      <c r="P9" s="240"/>
      <c r="Q9" s="240" t="s">
        <v>356</v>
      </c>
      <c r="R9" s="240"/>
      <c r="S9" s="240" t="s">
        <v>357</v>
      </c>
      <c r="T9" s="240"/>
      <c r="U9" s="240" t="s">
        <v>261</v>
      </c>
      <c r="V9" s="240"/>
      <c r="W9" s="240" t="s">
        <v>358</v>
      </c>
      <c r="X9" s="240"/>
      <c r="Y9" s="240" t="s">
        <v>359</v>
      </c>
      <c r="Z9" s="240" t="s">
        <v>360</v>
      </c>
      <c r="AA9" s="240" t="s">
        <v>361</v>
      </c>
      <c r="AB9" s="240" t="s">
        <v>258</v>
      </c>
      <c r="AC9" s="238" t="s">
        <v>362</v>
      </c>
      <c r="AD9" s="238" t="s">
        <v>363</v>
      </c>
      <c r="AE9" s="238" t="s">
        <v>364</v>
      </c>
    </row>
    <row r="10" spans="1:31" x14ac:dyDescent="0.2">
      <c r="A10" s="3" t="s">
        <v>111</v>
      </c>
      <c r="B10" s="40">
        <v>1372516</v>
      </c>
      <c r="C10" s="40"/>
      <c r="D10" s="40">
        <v>1161228</v>
      </c>
      <c r="E10" s="64">
        <v>1166111</v>
      </c>
      <c r="F10" s="44">
        <v>1067388</v>
      </c>
      <c r="G10" s="43">
        <v>901867.60795454995</v>
      </c>
      <c r="H10" s="43"/>
      <c r="I10" s="43">
        <v>790850</v>
      </c>
      <c r="J10" s="43"/>
      <c r="K10" s="43">
        <v>709989</v>
      </c>
      <c r="L10" s="43"/>
      <c r="M10" s="43">
        <v>616019</v>
      </c>
      <c r="N10" s="43"/>
      <c r="O10" s="43">
        <v>562219</v>
      </c>
      <c r="P10" s="43"/>
      <c r="Q10" s="43">
        <v>452844</v>
      </c>
      <c r="R10" s="43"/>
      <c r="S10" s="43">
        <v>481074</v>
      </c>
      <c r="T10" s="43"/>
      <c r="U10" s="43">
        <v>341512</v>
      </c>
      <c r="V10" s="43"/>
      <c r="W10" s="43">
        <v>358381</v>
      </c>
      <c r="X10" s="43"/>
      <c r="Y10" s="43">
        <v>289099</v>
      </c>
      <c r="Z10" s="43">
        <v>250945</v>
      </c>
      <c r="AA10" s="43">
        <v>186717</v>
      </c>
      <c r="AB10" s="43">
        <v>138050</v>
      </c>
      <c r="AC10" s="66">
        <v>105687</v>
      </c>
      <c r="AD10" s="66">
        <v>77855</v>
      </c>
      <c r="AE10" s="66">
        <v>60593</v>
      </c>
    </row>
    <row r="11" spans="1:31" s="237" customFormat="1" ht="12" x14ac:dyDescent="0.2">
      <c r="B11" s="251" t="s">
        <v>444</v>
      </c>
      <c r="C11" s="251"/>
      <c r="D11" s="239" t="s">
        <v>365</v>
      </c>
      <c r="E11" s="241" t="s">
        <v>366</v>
      </c>
      <c r="F11" s="240" t="s">
        <v>356</v>
      </c>
      <c r="G11" s="240" t="s">
        <v>367</v>
      </c>
      <c r="H11" s="240"/>
      <c r="I11" s="240" t="s">
        <v>367</v>
      </c>
      <c r="J11" s="240"/>
      <c r="K11" s="240" t="s">
        <v>257</v>
      </c>
      <c r="L11" s="240"/>
      <c r="M11" s="240" t="s">
        <v>368</v>
      </c>
      <c r="N11" s="240"/>
      <c r="O11" s="240" t="s">
        <v>263</v>
      </c>
      <c r="P11" s="240"/>
      <c r="Q11" s="240" t="s">
        <v>268</v>
      </c>
      <c r="R11" s="240"/>
      <c r="S11" s="240" t="s">
        <v>369</v>
      </c>
      <c r="T11" s="240"/>
      <c r="U11" s="240" t="s">
        <v>370</v>
      </c>
      <c r="V11" s="240"/>
      <c r="W11" s="240" t="s">
        <v>301</v>
      </c>
      <c r="X11" s="240"/>
      <c r="Y11" s="240" t="s">
        <v>371</v>
      </c>
      <c r="Z11" s="240" t="s">
        <v>372</v>
      </c>
      <c r="AA11" s="240" t="s">
        <v>177</v>
      </c>
      <c r="AB11" s="240" t="s">
        <v>319</v>
      </c>
      <c r="AC11" s="238" t="s">
        <v>316</v>
      </c>
      <c r="AD11" s="238" t="s">
        <v>373</v>
      </c>
      <c r="AE11" s="238" t="s">
        <v>374</v>
      </c>
    </row>
    <row r="12" spans="1:31" x14ac:dyDescent="0.2">
      <c r="A12" s="63" t="s">
        <v>5</v>
      </c>
      <c r="B12" s="253">
        <v>154204</v>
      </c>
      <c r="C12" s="253"/>
      <c r="D12" s="40">
        <v>170932</v>
      </c>
      <c r="E12" s="64">
        <v>243072</v>
      </c>
      <c r="F12" s="44">
        <v>147072</v>
      </c>
      <c r="G12" s="43">
        <v>184171.70869565001</v>
      </c>
      <c r="H12" s="43"/>
      <c r="I12" s="43">
        <v>195274.17777800001</v>
      </c>
      <c r="J12" s="43"/>
      <c r="K12" s="43">
        <v>152739</v>
      </c>
      <c r="L12" s="43"/>
      <c r="M12" s="43">
        <v>133148</v>
      </c>
      <c r="N12" s="43"/>
      <c r="O12" s="43">
        <v>104440</v>
      </c>
      <c r="P12" s="43"/>
      <c r="Q12" s="43">
        <v>113943</v>
      </c>
      <c r="R12" s="43"/>
      <c r="S12" s="43">
        <v>86726</v>
      </c>
      <c r="T12" s="43"/>
      <c r="U12" s="43">
        <v>60277</v>
      </c>
      <c r="V12" s="43"/>
      <c r="W12" s="43">
        <v>79000</v>
      </c>
      <c r="X12" s="43"/>
      <c r="Y12" s="43">
        <v>92436</v>
      </c>
      <c r="Z12" s="43">
        <v>71922</v>
      </c>
      <c r="AA12" s="43">
        <v>82373</v>
      </c>
      <c r="AB12" s="43">
        <v>47525</v>
      </c>
      <c r="AC12" s="66">
        <v>34132</v>
      </c>
      <c r="AD12" s="66">
        <v>25492</v>
      </c>
      <c r="AE12" s="66">
        <v>16372</v>
      </c>
    </row>
    <row r="13" spans="1:31" s="237" customFormat="1" ht="12" x14ac:dyDescent="0.2">
      <c r="B13" s="251" t="s">
        <v>446</v>
      </c>
      <c r="C13" s="251"/>
      <c r="D13" s="239" t="s">
        <v>363</v>
      </c>
      <c r="E13" s="239" t="s">
        <v>241</v>
      </c>
      <c r="F13" s="240" t="s">
        <v>243</v>
      </c>
      <c r="G13" s="240" t="s">
        <v>375</v>
      </c>
      <c r="H13" s="240"/>
      <c r="I13" s="240" t="s">
        <v>305</v>
      </c>
      <c r="J13" s="240"/>
      <c r="K13" s="240" t="s">
        <v>260</v>
      </c>
      <c r="L13" s="240"/>
      <c r="M13" s="240" t="s">
        <v>309</v>
      </c>
      <c r="N13" s="240"/>
      <c r="O13" s="240" t="s">
        <v>376</v>
      </c>
      <c r="P13" s="240"/>
      <c r="Q13" s="240" t="s">
        <v>360</v>
      </c>
      <c r="R13" s="240"/>
      <c r="S13" s="240" t="s">
        <v>377</v>
      </c>
      <c r="T13" s="240"/>
      <c r="U13" s="240" t="s">
        <v>351</v>
      </c>
      <c r="V13" s="240"/>
      <c r="W13" s="240" t="s">
        <v>342</v>
      </c>
      <c r="X13" s="240"/>
      <c r="Y13" s="240" t="s">
        <v>378</v>
      </c>
      <c r="Z13" s="240" t="s">
        <v>362</v>
      </c>
      <c r="AA13" s="240" t="s">
        <v>265</v>
      </c>
      <c r="AB13" s="240" t="s">
        <v>258</v>
      </c>
      <c r="AC13" s="242" t="s">
        <v>359</v>
      </c>
      <c r="AD13" s="242" t="s">
        <v>379</v>
      </c>
      <c r="AE13" s="242" t="s">
        <v>380</v>
      </c>
    </row>
    <row r="14" spans="1:31" x14ac:dyDescent="0.2">
      <c r="A14" s="3" t="s">
        <v>112</v>
      </c>
      <c r="B14" s="40">
        <v>105852</v>
      </c>
      <c r="C14" s="40"/>
      <c r="D14" s="40">
        <v>163116</v>
      </c>
      <c r="E14" s="64">
        <v>216913</v>
      </c>
      <c r="F14" s="44">
        <v>115477</v>
      </c>
      <c r="G14" s="43">
        <v>164672.34920634999</v>
      </c>
      <c r="H14" s="43"/>
      <c r="I14" s="43">
        <v>221500</v>
      </c>
      <c r="J14" s="43"/>
      <c r="K14" s="43">
        <v>166982</v>
      </c>
      <c r="L14" s="43"/>
      <c r="M14" s="43">
        <v>112388</v>
      </c>
      <c r="N14" s="43"/>
      <c r="O14" s="43">
        <v>97926</v>
      </c>
      <c r="P14" s="43"/>
      <c r="Q14" s="43">
        <v>132598</v>
      </c>
      <c r="R14" s="43"/>
      <c r="S14" s="43">
        <v>76022</v>
      </c>
      <c r="T14" s="43"/>
      <c r="U14" s="43">
        <v>43057</v>
      </c>
      <c r="V14" s="43"/>
      <c r="W14" s="43">
        <v>87361</v>
      </c>
      <c r="X14" s="43"/>
      <c r="Y14" s="43">
        <v>72769</v>
      </c>
      <c r="Z14" s="43">
        <v>73835</v>
      </c>
      <c r="AA14" s="43">
        <v>36628</v>
      </c>
      <c r="AB14" s="43">
        <v>44120</v>
      </c>
      <c r="AC14" s="66">
        <v>36040</v>
      </c>
      <c r="AD14" s="66">
        <v>26606</v>
      </c>
      <c r="AE14" s="66">
        <v>25891</v>
      </c>
    </row>
    <row r="15" spans="1:31" s="237" customFormat="1" ht="12" x14ac:dyDescent="0.2">
      <c r="B15" s="251" t="s">
        <v>442</v>
      </c>
      <c r="C15" s="251"/>
      <c r="D15" s="239" t="s">
        <v>381</v>
      </c>
      <c r="E15" s="239" t="s">
        <v>320</v>
      </c>
      <c r="F15" s="240" t="s">
        <v>302</v>
      </c>
      <c r="G15" s="240" t="s">
        <v>293</v>
      </c>
      <c r="H15" s="240"/>
      <c r="I15" s="240" t="s">
        <v>369</v>
      </c>
      <c r="J15" s="240"/>
      <c r="K15" s="240" t="s">
        <v>382</v>
      </c>
      <c r="L15" s="240"/>
      <c r="M15" s="240" t="s">
        <v>383</v>
      </c>
      <c r="N15" s="240"/>
      <c r="O15" s="240" t="s">
        <v>289</v>
      </c>
      <c r="P15" s="240"/>
      <c r="Q15" s="240" t="s">
        <v>382</v>
      </c>
      <c r="R15" s="240"/>
      <c r="S15" s="240" t="s">
        <v>384</v>
      </c>
      <c r="T15" s="240"/>
      <c r="U15" s="240" t="s">
        <v>315</v>
      </c>
      <c r="V15" s="240"/>
      <c r="W15" s="240" t="s">
        <v>321</v>
      </c>
      <c r="X15" s="240"/>
      <c r="Y15" s="240" t="s">
        <v>385</v>
      </c>
      <c r="Z15" s="240" t="s">
        <v>302</v>
      </c>
      <c r="AA15" s="240" t="s">
        <v>386</v>
      </c>
      <c r="AB15" s="240" t="s">
        <v>387</v>
      </c>
      <c r="AC15" s="242" t="s">
        <v>320</v>
      </c>
      <c r="AD15" s="242" t="s">
        <v>310</v>
      </c>
      <c r="AE15" s="242" t="s">
        <v>318</v>
      </c>
    </row>
    <row r="16" spans="1:31" x14ac:dyDescent="0.2">
      <c r="A16" s="3" t="s">
        <v>111</v>
      </c>
      <c r="B16" s="40">
        <v>199809</v>
      </c>
      <c r="C16" s="40"/>
      <c r="D16" s="40">
        <v>179736</v>
      </c>
      <c r="E16" s="64">
        <v>263608</v>
      </c>
      <c r="F16" s="44">
        <v>182217</v>
      </c>
      <c r="G16" s="43">
        <v>207795.93269230999</v>
      </c>
      <c r="H16" s="43"/>
      <c r="I16" s="43">
        <v>146045</v>
      </c>
      <c r="J16" s="43"/>
      <c r="K16" s="43">
        <v>139334</v>
      </c>
      <c r="L16" s="43"/>
      <c r="M16" s="43">
        <v>158811</v>
      </c>
      <c r="N16" s="43"/>
      <c r="O16" s="43">
        <v>112162</v>
      </c>
      <c r="P16" s="43"/>
      <c r="Q16" s="43">
        <v>93358</v>
      </c>
      <c r="R16" s="43"/>
      <c r="S16" s="43">
        <v>94055</v>
      </c>
      <c r="T16" s="43"/>
      <c r="U16" s="43">
        <v>70009</v>
      </c>
      <c r="V16" s="43"/>
      <c r="W16" s="43">
        <v>72540</v>
      </c>
      <c r="X16" s="43"/>
      <c r="Y16" s="43">
        <v>106724</v>
      </c>
      <c r="Z16" s="43">
        <v>69693</v>
      </c>
      <c r="AA16" s="43">
        <v>110454</v>
      </c>
      <c r="AB16" s="43">
        <v>50213</v>
      </c>
      <c r="AC16" s="66">
        <v>32850</v>
      </c>
      <c r="AD16" s="66">
        <v>24865</v>
      </c>
      <c r="AE16" s="66">
        <v>12481</v>
      </c>
    </row>
    <row r="17" spans="1:31" s="237" customFormat="1" ht="12" x14ac:dyDescent="0.2">
      <c r="B17" s="251" t="s">
        <v>443</v>
      </c>
      <c r="C17" s="251"/>
      <c r="D17" s="239" t="s">
        <v>388</v>
      </c>
      <c r="E17" s="239" t="s">
        <v>389</v>
      </c>
      <c r="F17" s="240" t="s">
        <v>383</v>
      </c>
      <c r="G17" s="240" t="s">
        <v>292</v>
      </c>
      <c r="H17" s="240"/>
      <c r="I17" s="240" t="s">
        <v>177</v>
      </c>
      <c r="J17" s="240"/>
      <c r="K17" s="240" t="s">
        <v>321</v>
      </c>
      <c r="L17" s="240"/>
      <c r="M17" s="240" t="s">
        <v>390</v>
      </c>
      <c r="N17" s="240"/>
      <c r="O17" s="240" t="s">
        <v>382</v>
      </c>
      <c r="P17" s="240"/>
      <c r="Q17" s="240" t="s">
        <v>373</v>
      </c>
      <c r="R17" s="240"/>
      <c r="S17" s="240" t="s">
        <v>287</v>
      </c>
      <c r="T17" s="240"/>
      <c r="U17" s="240" t="s">
        <v>289</v>
      </c>
      <c r="V17" s="240"/>
      <c r="W17" s="240" t="s">
        <v>391</v>
      </c>
      <c r="X17" s="240"/>
      <c r="Y17" s="240" t="s">
        <v>392</v>
      </c>
      <c r="Z17" s="240" t="s">
        <v>385</v>
      </c>
      <c r="AA17" s="240" t="s">
        <v>393</v>
      </c>
      <c r="AB17" s="240" t="s">
        <v>369</v>
      </c>
      <c r="AC17" s="242" t="s">
        <v>394</v>
      </c>
      <c r="AD17" s="242" t="s">
        <v>354</v>
      </c>
      <c r="AE17" s="242" t="s">
        <v>263</v>
      </c>
    </row>
    <row r="18" spans="1:31" x14ac:dyDescent="0.2">
      <c r="D18" s="11"/>
      <c r="E18" s="67"/>
      <c r="F18" s="37"/>
      <c r="G18" s="43"/>
      <c r="H18" s="43"/>
      <c r="I18" s="43"/>
      <c r="J18" s="43"/>
      <c r="K18" s="43"/>
      <c r="L18" s="43"/>
      <c r="M18" s="43"/>
      <c r="N18" s="43"/>
      <c r="O18" s="43"/>
      <c r="P18" s="43"/>
      <c r="Q18" s="43"/>
      <c r="R18" s="43"/>
      <c r="S18" s="43"/>
      <c r="T18" s="43"/>
      <c r="U18" s="43"/>
      <c r="V18" s="43"/>
      <c r="W18" s="43"/>
      <c r="X18" s="43"/>
      <c r="Y18" s="43"/>
      <c r="Z18" s="43"/>
      <c r="AA18" s="43"/>
      <c r="AB18" s="43"/>
      <c r="AC18" s="66"/>
      <c r="AD18" s="66"/>
      <c r="AE18" s="66"/>
    </row>
    <row r="19" spans="1:31" ht="26.25" customHeight="1" x14ac:dyDescent="0.2">
      <c r="A19" s="293" t="s">
        <v>8</v>
      </c>
      <c r="B19" s="39"/>
      <c r="C19" s="39"/>
      <c r="D19" s="39"/>
      <c r="E19" s="68"/>
      <c r="F19" s="69"/>
      <c r="G19" s="43"/>
      <c r="H19" s="43"/>
      <c r="I19" s="43"/>
      <c r="J19" s="43"/>
      <c r="K19" s="43"/>
      <c r="L19" s="43"/>
      <c r="M19" s="43"/>
      <c r="N19" s="43"/>
      <c r="O19" s="43"/>
      <c r="P19" s="43"/>
      <c r="Q19" s="43"/>
      <c r="R19" s="43"/>
      <c r="S19" s="43"/>
      <c r="T19" s="43"/>
      <c r="U19" s="43"/>
      <c r="V19" s="43"/>
      <c r="W19" s="43"/>
      <c r="X19" s="43"/>
      <c r="Y19" s="43"/>
      <c r="Z19" s="43"/>
      <c r="AA19" s="43"/>
      <c r="AB19" s="43"/>
      <c r="AC19" s="66"/>
      <c r="AD19" s="66"/>
      <c r="AE19" s="66"/>
    </row>
    <row r="20" spans="1:31" ht="13.7" customHeight="1" x14ac:dyDescent="0.2">
      <c r="A20" s="63" t="s">
        <v>4</v>
      </c>
      <c r="B20" s="253">
        <v>2256048</v>
      </c>
      <c r="C20" s="253"/>
      <c r="D20" s="40">
        <v>2050151</v>
      </c>
      <c r="E20" s="70">
        <v>1962637</v>
      </c>
      <c r="F20" s="44">
        <v>1910840</v>
      </c>
      <c r="G20" s="43">
        <v>1884901.372549</v>
      </c>
      <c r="H20" s="43"/>
      <c r="I20" s="43">
        <v>1477582</v>
      </c>
      <c r="J20" s="43"/>
      <c r="K20" s="43">
        <v>1447392</v>
      </c>
      <c r="L20" s="43"/>
      <c r="M20" s="43">
        <v>1029650</v>
      </c>
      <c r="N20" s="43"/>
      <c r="O20" s="43">
        <v>992563</v>
      </c>
      <c r="P20" s="43"/>
      <c r="Q20" s="43">
        <v>718490</v>
      </c>
      <c r="R20" s="65" t="s">
        <v>127</v>
      </c>
      <c r="S20" s="43">
        <v>779254</v>
      </c>
      <c r="T20" s="43"/>
      <c r="U20" s="43">
        <v>607286</v>
      </c>
      <c r="V20" s="43"/>
      <c r="W20" s="43">
        <v>700009</v>
      </c>
      <c r="X20" s="43"/>
      <c r="Y20" s="43">
        <v>785493</v>
      </c>
      <c r="Z20" s="43">
        <v>437752</v>
      </c>
      <c r="AA20" s="43">
        <v>394447</v>
      </c>
      <c r="AB20" s="43">
        <v>261901</v>
      </c>
      <c r="AC20" s="66">
        <v>161856</v>
      </c>
      <c r="AD20" s="66">
        <v>113939</v>
      </c>
      <c r="AE20" s="66">
        <v>80272</v>
      </c>
    </row>
    <row r="21" spans="1:31" s="237" customFormat="1" ht="13.5" x14ac:dyDescent="0.2">
      <c r="B21" s="251" t="s">
        <v>447</v>
      </c>
      <c r="C21" s="244" t="s">
        <v>131</v>
      </c>
      <c r="D21" s="239" t="s">
        <v>388</v>
      </c>
      <c r="E21" s="239" t="s">
        <v>387</v>
      </c>
      <c r="F21" s="240" t="s">
        <v>395</v>
      </c>
      <c r="G21" s="240" t="s">
        <v>176</v>
      </c>
      <c r="H21" s="240"/>
      <c r="I21" s="240" t="s">
        <v>396</v>
      </c>
      <c r="J21" s="240"/>
      <c r="K21" s="240" t="s">
        <v>314</v>
      </c>
      <c r="L21" s="240"/>
      <c r="M21" s="240" t="s">
        <v>385</v>
      </c>
      <c r="N21" s="240"/>
      <c r="O21" s="240" t="s">
        <v>302</v>
      </c>
      <c r="P21" s="240"/>
      <c r="Q21" s="240" t="s">
        <v>385</v>
      </c>
      <c r="R21" s="240"/>
      <c r="S21" s="240" t="s">
        <v>397</v>
      </c>
      <c r="T21" s="240"/>
      <c r="U21" s="240" t="s">
        <v>398</v>
      </c>
      <c r="V21" s="240"/>
      <c r="W21" s="240" t="s">
        <v>399</v>
      </c>
      <c r="X21" s="240"/>
      <c r="Y21" s="240" t="s">
        <v>175</v>
      </c>
      <c r="Z21" s="240" t="s">
        <v>400</v>
      </c>
      <c r="AA21" s="240" t="s">
        <v>401</v>
      </c>
      <c r="AB21" s="240" t="s">
        <v>384</v>
      </c>
      <c r="AC21" s="242" t="s">
        <v>311</v>
      </c>
      <c r="AD21" s="242" t="s">
        <v>402</v>
      </c>
      <c r="AE21" s="242" t="s">
        <v>401</v>
      </c>
    </row>
    <row r="22" spans="1:31" x14ac:dyDescent="0.2">
      <c r="A22" s="3" t="s">
        <v>112</v>
      </c>
      <c r="B22" s="40">
        <v>2030892</v>
      </c>
      <c r="C22" s="40"/>
      <c r="D22" s="40">
        <v>1932584</v>
      </c>
      <c r="E22" s="70">
        <v>2255795</v>
      </c>
      <c r="F22" s="44">
        <v>2131343</v>
      </c>
      <c r="G22" s="43">
        <v>1583537.4210526</v>
      </c>
      <c r="H22" s="43"/>
      <c r="I22" s="43">
        <v>1213166</v>
      </c>
      <c r="J22" s="43"/>
      <c r="K22" s="43">
        <v>1465364</v>
      </c>
      <c r="L22" s="43"/>
      <c r="M22" s="43">
        <v>1052776</v>
      </c>
      <c r="N22" s="43"/>
      <c r="O22" s="43">
        <v>919568</v>
      </c>
      <c r="P22" s="43"/>
      <c r="Q22" s="43">
        <v>729774</v>
      </c>
      <c r="R22" s="43"/>
      <c r="S22" s="43">
        <v>828957</v>
      </c>
      <c r="T22" s="43"/>
      <c r="U22" s="43">
        <v>629143</v>
      </c>
      <c r="V22" s="43"/>
      <c r="W22" s="43">
        <v>689280</v>
      </c>
      <c r="X22" s="43"/>
      <c r="Y22" s="43">
        <v>938374</v>
      </c>
      <c r="Z22" s="43">
        <v>421834</v>
      </c>
      <c r="AA22" s="43">
        <v>446542</v>
      </c>
      <c r="AB22" s="43">
        <v>223345</v>
      </c>
      <c r="AC22" s="66">
        <v>145065</v>
      </c>
      <c r="AD22" s="66">
        <v>119440</v>
      </c>
      <c r="AE22" s="66">
        <v>68513</v>
      </c>
    </row>
    <row r="23" spans="1:31" s="237" customFormat="1" ht="12" x14ac:dyDescent="0.2">
      <c r="B23" s="251" t="s">
        <v>451</v>
      </c>
      <c r="C23" s="251"/>
      <c r="D23" s="239" t="s">
        <v>403</v>
      </c>
      <c r="E23" s="243" t="s">
        <v>404</v>
      </c>
      <c r="F23" s="240" t="s">
        <v>405</v>
      </c>
      <c r="G23" s="240" t="s">
        <v>406</v>
      </c>
      <c r="H23" s="240"/>
      <c r="I23" s="240" t="s">
        <v>330</v>
      </c>
      <c r="J23" s="240"/>
      <c r="K23" s="240" t="s">
        <v>174</v>
      </c>
      <c r="L23" s="240"/>
      <c r="M23" s="240" t="s">
        <v>399</v>
      </c>
      <c r="N23" s="240"/>
      <c r="O23" s="240" t="s">
        <v>324</v>
      </c>
      <c r="P23" s="240"/>
      <c r="Q23" s="240" t="s">
        <v>407</v>
      </c>
      <c r="R23" s="240"/>
      <c r="S23" s="240" t="s">
        <v>374</v>
      </c>
      <c r="T23" s="240"/>
      <c r="U23" s="240" t="s">
        <v>399</v>
      </c>
      <c r="V23" s="240"/>
      <c r="W23" s="240" t="s">
        <v>408</v>
      </c>
      <c r="X23" s="240"/>
      <c r="Y23" s="240" t="s">
        <v>409</v>
      </c>
      <c r="Z23" s="240" t="s">
        <v>323</v>
      </c>
      <c r="AA23" s="240" t="s">
        <v>170</v>
      </c>
      <c r="AB23" s="240" t="s">
        <v>326</v>
      </c>
      <c r="AC23" s="242" t="s">
        <v>176</v>
      </c>
      <c r="AD23" s="242" t="s">
        <v>386</v>
      </c>
      <c r="AE23" s="242" t="s">
        <v>409</v>
      </c>
    </row>
    <row r="24" spans="1:31" x14ac:dyDescent="0.2">
      <c r="A24" s="3" t="s">
        <v>111</v>
      </c>
      <c r="B24" s="40">
        <v>2343609</v>
      </c>
      <c r="C24" s="40"/>
      <c r="D24" s="40">
        <v>2719380</v>
      </c>
      <c r="E24" s="70">
        <v>1797736</v>
      </c>
      <c r="F24" s="44">
        <v>1875687</v>
      </c>
      <c r="G24" s="43">
        <v>2063836.21875</v>
      </c>
      <c r="H24" s="43"/>
      <c r="I24" s="43">
        <v>1821322</v>
      </c>
      <c r="J24" s="43"/>
      <c r="K24" s="43">
        <v>1431416</v>
      </c>
      <c r="L24" s="43"/>
      <c r="M24" s="43">
        <v>1004833</v>
      </c>
      <c r="N24" s="43"/>
      <c r="O24" s="43">
        <v>1044163.069</v>
      </c>
      <c r="P24" s="43"/>
      <c r="Q24" s="43">
        <v>669900</v>
      </c>
      <c r="R24" s="43"/>
      <c r="S24" s="43">
        <v>695928</v>
      </c>
      <c r="T24" s="43"/>
      <c r="U24" s="43">
        <v>578143</v>
      </c>
      <c r="V24" s="43"/>
      <c r="W24" s="43">
        <v>711760</v>
      </c>
      <c r="X24" s="43"/>
      <c r="Y24" s="43">
        <v>689943</v>
      </c>
      <c r="Z24" s="43">
        <v>495455</v>
      </c>
      <c r="AA24" s="43">
        <v>361295</v>
      </c>
      <c r="AB24" s="43">
        <v>336046</v>
      </c>
      <c r="AC24" s="66">
        <v>204674</v>
      </c>
      <c r="AD24" s="66">
        <v>104465</v>
      </c>
      <c r="AE24" s="66">
        <v>83632</v>
      </c>
    </row>
    <row r="25" spans="1:31" s="237" customFormat="1" ht="12" x14ac:dyDescent="0.2">
      <c r="B25" s="251" t="s">
        <v>452</v>
      </c>
      <c r="C25" s="251"/>
      <c r="D25" s="239" t="s">
        <v>410</v>
      </c>
      <c r="E25" s="243" t="s">
        <v>411</v>
      </c>
      <c r="F25" s="240" t="s">
        <v>412</v>
      </c>
      <c r="G25" s="240" t="s">
        <v>174</v>
      </c>
      <c r="H25" s="240"/>
      <c r="I25" s="240" t="s">
        <v>409</v>
      </c>
      <c r="J25" s="240"/>
      <c r="K25" s="240" t="s">
        <v>325</v>
      </c>
      <c r="L25" s="240"/>
      <c r="M25" s="240" t="s">
        <v>324</v>
      </c>
      <c r="N25" s="240"/>
      <c r="O25" s="240" t="s">
        <v>323</v>
      </c>
      <c r="P25" s="240"/>
      <c r="Q25" s="240" t="s">
        <v>413</v>
      </c>
      <c r="R25" s="240"/>
      <c r="S25" s="240" t="s">
        <v>414</v>
      </c>
      <c r="T25" s="240"/>
      <c r="U25" s="240" t="s">
        <v>173</v>
      </c>
      <c r="V25" s="240"/>
      <c r="W25" s="240" t="s">
        <v>415</v>
      </c>
      <c r="X25" s="240"/>
      <c r="Y25" s="240" t="s">
        <v>174</v>
      </c>
      <c r="Z25" s="240" t="s">
        <v>416</v>
      </c>
      <c r="AA25" s="240" t="s">
        <v>417</v>
      </c>
      <c r="AB25" s="240" t="s">
        <v>330</v>
      </c>
      <c r="AC25" s="242" t="s">
        <v>409</v>
      </c>
      <c r="AD25" s="242" t="s">
        <v>325</v>
      </c>
      <c r="AE25" s="242" t="s">
        <v>407</v>
      </c>
    </row>
    <row r="26" spans="1:31" x14ac:dyDescent="0.2">
      <c r="A26" s="63" t="s">
        <v>5</v>
      </c>
      <c r="B26" s="253">
        <v>928797</v>
      </c>
      <c r="C26" s="253"/>
      <c r="D26" s="40">
        <v>1145133</v>
      </c>
      <c r="E26" s="70">
        <v>1101453</v>
      </c>
      <c r="F26" s="44">
        <v>1005016</v>
      </c>
      <c r="G26" s="43">
        <v>831722.95918367</v>
      </c>
      <c r="H26" s="43"/>
      <c r="I26" s="43">
        <v>850354</v>
      </c>
      <c r="J26" s="43"/>
      <c r="K26" s="43">
        <v>872263</v>
      </c>
      <c r="L26" s="43"/>
      <c r="M26" s="43">
        <v>644781</v>
      </c>
      <c r="N26" s="43"/>
      <c r="O26" s="43">
        <v>521292</v>
      </c>
      <c r="P26" s="43"/>
      <c r="Q26" s="43">
        <v>328025</v>
      </c>
      <c r="R26" s="43"/>
      <c r="S26" s="43">
        <v>280562</v>
      </c>
      <c r="T26" s="43"/>
      <c r="U26" s="43">
        <v>248582</v>
      </c>
      <c r="V26" s="43"/>
      <c r="W26" s="43">
        <v>389236</v>
      </c>
      <c r="X26" s="43"/>
      <c r="Y26" s="43">
        <v>334946</v>
      </c>
      <c r="Z26" s="43">
        <v>307938</v>
      </c>
      <c r="AA26" s="43">
        <v>234790</v>
      </c>
      <c r="AB26" s="43">
        <v>197499</v>
      </c>
      <c r="AC26" s="66">
        <v>156444</v>
      </c>
      <c r="AD26" s="66">
        <v>97322</v>
      </c>
      <c r="AE26" s="66">
        <v>63861</v>
      </c>
    </row>
    <row r="27" spans="1:31" s="237" customFormat="1" ht="13.5" x14ac:dyDescent="0.2">
      <c r="B27" s="251" t="s">
        <v>448</v>
      </c>
      <c r="C27" s="244" t="s">
        <v>131</v>
      </c>
      <c r="D27" s="239" t="s">
        <v>388</v>
      </c>
      <c r="E27" s="239" t="s">
        <v>387</v>
      </c>
      <c r="F27" s="240" t="s">
        <v>418</v>
      </c>
      <c r="G27" s="240" t="s">
        <v>172</v>
      </c>
      <c r="H27" s="240"/>
      <c r="I27" s="240" t="s">
        <v>331</v>
      </c>
      <c r="J27" s="240"/>
      <c r="K27" s="240" t="s">
        <v>314</v>
      </c>
      <c r="L27" s="240"/>
      <c r="M27" s="240" t="s">
        <v>177</v>
      </c>
      <c r="N27" s="240"/>
      <c r="O27" s="240" t="s">
        <v>402</v>
      </c>
      <c r="P27" s="240"/>
      <c r="Q27" s="240" t="s">
        <v>385</v>
      </c>
      <c r="R27" s="240"/>
      <c r="S27" s="240" t="s">
        <v>320</v>
      </c>
      <c r="T27" s="240"/>
      <c r="U27" s="240" t="s">
        <v>387</v>
      </c>
      <c r="V27" s="240"/>
      <c r="W27" s="240" t="s">
        <v>399</v>
      </c>
      <c r="X27" s="240"/>
      <c r="Y27" s="240" t="s">
        <v>396</v>
      </c>
      <c r="Z27" s="240" t="s">
        <v>390</v>
      </c>
      <c r="AA27" s="240" t="s">
        <v>320</v>
      </c>
      <c r="AB27" s="240" t="s">
        <v>384</v>
      </c>
      <c r="AC27" s="242" t="s">
        <v>311</v>
      </c>
      <c r="AD27" s="242" t="s">
        <v>402</v>
      </c>
      <c r="AE27" s="242" t="s">
        <v>401</v>
      </c>
    </row>
    <row r="28" spans="1:31" x14ac:dyDescent="0.2">
      <c r="A28" s="3" t="s">
        <v>112</v>
      </c>
      <c r="B28" s="40">
        <v>758652</v>
      </c>
      <c r="C28" s="40"/>
      <c r="D28" s="40">
        <v>1667912</v>
      </c>
      <c r="E28" s="70">
        <v>1011649</v>
      </c>
      <c r="F28" s="44">
        <v>874970</v>
      </c>
      <c r="G28" s="43">
        <v>842344.03333332995</v>
      </c>
      <c r="H28" s="43"/>
      <c r="I28" s="43">
        <v>1207168</v>
      </c>
      <c r="J28" s="43"/>
      <c r="K28" s="43">
        <v>931770</v>
      </c>
      <c r="L28" s="43"/>
      <c r="M28" s="43">
        <v>672726</v>
      </c>
      <c r="N28" s="43"/>
      <c r="O28" s="43">
        <v>538147</v>
      </c>
      <c r="P28" s="43"/>
      <c r="Q28" s="43">
        <v>479485</v>
      </c>
      <c r="R28" s="43"/>
      <c r="S28" s="43">
        <v>273077</v>
      </c>
      <c r="T28" s="43"/>
      <c r="U28" s="43">
        <v>213907</v>
      </c>
      <c r="V28" s="43"/>
      <c r="W28" s="43">
        <v>441331</v>
      </c>
      <c r="X28" s="43"/>
      <c r="Y28" s="43">
        <v>353939</v>
      </c>
      <c r="Z28" s="43">
        <v>386819</v>
      </c>
      <c r="AA28" s="43">
        <v>182232</v>
      </c>
      <c r="AB28" s="43">
        <v>195135</v>
      </c>
      <c r="AC28" s="66">
        <v>187290</v>
      </c>
      <c r="AD28" s="66">
        <v>77075</v>
      </c>
      <c r="AE28" s="66">
        <v>63134</v>
      </c>
    </row>
    <row r="29" spans="1:31" s="237" customFormat="1" ht="12" x14ac:dyDescent="0.2">
      <c r="B29" s="251" t="s">
        <v>449</v>
      </c>
      <c r="C29" s="251"/>
      <c r="D29" s="239" t="s">
        <v>410</v>
      </c>
      <c r="E29" s="239" t="s">
        <v>411</v>
      </c>
      <c r="F29" s="240" t="s">
        <v>412</v>
      </c>
      <c r="G29" s="240" t="s">
        <v>329</v>
      </c>
      <c r="H29" s="240"/>
      <c r="I29" s="240" t="s">
        <v>419</v>
      </c>
      <c r="J29" s="240"/>
      <c r="K29" s="240" t="s">
        <v>325</v>
      </c>
      <c r="L29" s="240"/>
      <c r="M29" s="240" t="s">
        <v>420</v>
      </c>
      <c r="N29" s="240"/>
      <c r="O29" s="240" t="s">
        <v>323</v>
      </c>
      <c r="P29" s="240"/>
      <c r="Q29" s="240" t="s">
        <v>413</v>
      </c>
      <c r="R29" s="240"/>
      <c r="S29" s="240" t="s">
        <v>421</v>
      </c>
      <c r="T29" s="240"/>
      <c r="U29" s="240" t="s">
        <v>171</v>
      </c>
      <c r="V29" s="240"/>
      <c r="W29" s="240" t="s">
        <v>415</v>
      </c>
      <c r="X29" s="240"/>
      <c r="Y29" s="240" t="s">
        <v>422</v>
      </c>
      <c r="Z29" s="240" t="s">
        <v>416</v>
      </c>
      <c r="AA29" s="240" t="s">
        <v>327</v>
      </c>
      <c r="AB29" s="240" t="s">
        <v>330</v>
      </c>
      <c r="AC29" s="242" t="s">
        <v>409</v>
      </c>
      <c r="AD29" s="242" t="s">
        <v>325</v>
      </c>
      <c r="AE29" s="242" t="s">
        <v>407</v>
      </c>
    </row>
    <row r="30" spans="1:31" x14ac:dyDescent="0.2">
      <c r="A30" s="3" t="s">
        <v>111</v>
      </c>
      <c r="B30" s="40">
        <v>1380337</v>
      </c>
      <c r="C30" s="40"/>
      <c r="D30" s="40">
        <v>1053294</v>
      </c>
      <c r="E30" s="70">
        <v>1261107</v>
      </c>
      <c r="F30" s="44">
        <v>1902330</v>
      </c>
      <c r="G30" s="43">
        <v>814952.84210526</v>
      </c>
      <c r="H30" s="43"/>
      <c r="I30" s="43">
        <v>593448</v>
      </c>
      <c r="J30" s="43"/>
      <c r="K30" s="43">
        <v>805317</v>
      </c>
      <c r="L30" s="43"/>
      <c r="M30" s="43">
        <v>618106</v>
      </c>
      <c r="N30" s="43"/>
      <c r="O30" s="43">
        <v>496852</v>
      </c>
      <c r="P30" s="43"/>
      <c r="Q30" s="43">
        <v>298160</v>
      </c>
      <c r="R30" s="43"/>
      <c r="S30" s="43">
        <v>284509</v>
      </c>
      <c r="T30" s="43"/>
      <c r="U30" s="43">
        <v>273013</v>
      </c>
      <c r="V30" s="43"/>
      <c r="W30" s="43">
        <v>341671</v>
      </c>
      <c r="X30" s="43"/>
      <c r="Y30" s="43">
        <v>305401</v>
      </c>
      <c r="Z30" s="43">
        <v>285401</v>
      </c>
      <c r="AA30" s="43">
        <v>324647</v>
      </c>
      <c r="AB30" s="43">
        <v>198728</v>
      </c>
      <c r="AC30" s="66">
        <v>144347</v>
      </c>
      <c r="AD30" s="66">
        <v>109079</v>
      </c>
      <c r="AE30" s="66">
        <v>66405</v>
      </c>
    </row>
    <row r="31" spans="1:31" s="237" customFormat="1" ht="12" x14ac:dyDescent="0.2">
      <c r="B31" s="251" t="s">
        <v>450</v>
      </c>
      <c r="C31" s="251"/>
      <c r="D31" s="239" t="s">
        <v>403</v>
      </c>
      <c r="E31" s="239" t="s">
        <v>404</v>
      </c>
      <c r="F31" s="240" t="s">
        <v>423</v>
      </c>
      <c r="G31" s="240" t="s">
        <v>406</v>
      </c>
      <c r="H31" s="240"/>
      <c r="I31" s="240" t="s">
        <v>424</v>
      </c>
      <c r="J31" s="240"/>
      <c r="K31" s="240" t="s">
        <v>174</v>
      </c>
      <c r="L31" s="240"/>
      <c r="M31" s="240" t="s">
        <v>399</v>
      </c>
      <c r="N31" s="240"/>
      <c r="O31" s="240" t="s">
        <v>169</v>
      </c>
      <c r="P31" s="240"/>
      <c r="Q31" s="240" t="s">
        <v>311</v>
      </c>
      <c r="R31" s="240"/>
      <c r="S31" s="240" t="s">
        <v>417</v>
      </c>
      <c r="T31" s="240"/>
      <c r="U31" s="240" t="s">
        <v>399</v>
      </c>
      <c r="V31" s="240"/>
      <c r="W31" s="240" t="s">
        <v>408</v>
      </c>
      <c r="X31" s="240"/>
      <c r="Y31" s="240" t="s">
        <v>419</v>
      </c>
      <c r="Z31" s="240" t="s">
        <v>318</v>
      </c>
      <c r="AA31" s="240" t="s">
        <v>171</v>
      </c>
      <c r="AB31" s="240" t="s">
        <v>326</v>
      </c>
      <c r="AC31" s="242" t="s">
        <v>176</v>
      </c>
      <c r="AD31" s="242" t="s">
        <v>386</v>
      </c>
      <c r="AE31" s="242" t="s">
        <v>409</v>
      </c>
    </row>
    <row r="32" spans="1:31" x14ac:dyDescent="0.2">
      <c r="D32" s="11"/>
      <c r="E32" s="67"/>
      <c r="F32" s="37"/>
      <c r="G32" s="43"/>
      <c r="H32" s="43"/>
      <c r="I32" s="43"/>
      <c r="J32" s="43"/>
      <c r="K32" s="43"/>
      <c r="L32" s="43"/>
      <c r="M32" s="43"/>
      <c r="N32" s="43"/>
      <c r="O32" s="43"/>
      <c r="P32" s="43"/>
      <c r="Q32" s="43"/>
      <c r="R32" s="43"/>
      <c r="S32" s="43"/>
      <c r="T32" s="43"/>
      <c r="U32" s="43"/>
      <c r="V32" s="43"/>
      <c r="W32" s="43"/>
      <c r="X32" s="43"/>
      <c r="Y32" s="43"/>
      <c r="Z32" s="43"/>
      <c r="AA32" s="43"/>
      <c r="AB32" s="43"/>
      <c r="AC32" s="66"/>
      <c r="AD32" s="66"/>
      <c r="AE32" s="66"/>
    </row>
    <row r="33" spans="1:31" ht="25.5" customHeight="1" x14ac:dyDescent="0.2">
      <c r="A33" s="293" t="s">
        <v>9</v>
      </c>
      <c r="B33" s="39"/>
      <c r="C33" s="39"/>
      <c r="D33" s="39"/>
      <c r="E33" s="68"/>
      <c r="F33" s="69"/>
      <c r="G33" s="43"/>
      <c r="H33" s="43"/>
      <c r="I33" s="43"/>
      <c r="J33" s="43"/>
      <c r="K33" s="43"/>
      <c r="L33" s="43"/>
      <c r="M33" s="43"/>
      <c r="N33" s="43"/>
      <c r="O33" s="43"/>
      <c r="P33" s="43"/>
      <c r="Q33" s="43"/>
      <c r="R33" s="43"/>
      <c r="S33" s="43"/>
      <c r="T33" s="43"/>
      <c r="U33" s="43"/>
      <c r="V33" s="43"/>
      <c r="W33" s="43"/>
      <c r="X33" s="43"/>
      <c r="Y33" s="43"/>
      <c r="Z33" s="43"/>
      <c r="AA33" s="43"/>
      <c r="AB33" s="43"/>
      <c r="AC33" s="66"/>
      <c r="AD33" s="66"/>
      <c r="AE33" s="66"/>
    </row>
    <row r="34" spans="1:31" x14ac:dyDescent="0.2">
      <c r="A34" s="63" t="s">
        <v>4</v>
      </c>
      <c r="B34" s="40">
        <v>3109662</v>
      </c>
      <c r="C34" s="40"/>
      <c r="D34" s="40">
        <v>2537954</v>
      </c>
      <c r="E34" s="71">
        <v>2356382</v>
      </c>
      <c r="F34" s="44">
        <v>2807512</v>
      </c>
      <c r="G34" s="43">
        <v>2477049.4285714002</v>
      </c>
      <c r="H34" s="43"/>
      <c r="I34" s="43">
        <v>1848559</v>
      </c>
      <c r="J34" s="43"/>
      <c r="K34" s="43">
        <v>2529571</v>
      </c>
      <c r="L34" s="43"/>
      <c r="M34" s="43">
        <v>1344603</v>
      </c>
      <c r="N34" s="43"/>
      <c r="O34" s="43">
        <v>1096655.1429999999</v>
      </c>
      <c r="P34" s="43"/>
      <c r="Q34" s="43">
        <v>990992</v>
      </c>
      <c r="R34" s="43"/>
      <c r="S34" s="43">
        <v>888204</v>
      </c>
      <c r="T34" s="43"/>
      <c r="U34" s="43">
        <v>666647</v>
      </c>
      <c r="V34" s="43"/>
      <c r="W34" s="43">
        <v>956081</v>
      </c>
      <c r="X34" s="43"/>
      <c r="Y34" s="43">
        <v>582647</v>
      </c>
      <c r="Z34" s="43">
        <v>463070</v>
      </c>
      <c r="AA34" s="43">
        <v>453459</v>
      </c>
      <c r="AB34" s="43">
        <v>286559</v>
      </c>
      <c r="AC34" s="66">
        <v>200607</v>
      </c>
      <c r="AD34" s="66">
        <v>154774</v>
      </c>
      <c r="AE34" s="66">
        <v>101102</v>
      </c>
    </row>
    <row r="35" spans="1:31" s="237" customFormat="1" ht="12.75" customHeight="1" x14ac:dyDescent="0.2">
      <c r="B35" s="251" t="s">
        <v>458</v>
      </c>
      <c r="C35" s="244" t="s">
        <v>131</v>
      </c>
      <c r="D35" s="239" t="s">
        <v>425</v>
      </c>
      <c r="E35" s="239" t="s">
        <v>406</v>
      </c>
      <c r="F35" s="240" t="s">
        <v>426</v>
      </c>
      <c r="G35" s="240" t="s">
        <v>427</v>
      </c>
      <c r="H35" s="244" t="s">
        <v>131</v>
      </c>
      <c r="I35" s="240" t="s">
        <v>428</v>
      </c>
      <c r="J35" s="244" t="s">
        <v>131</v>
      </c>
      <c r="K35" s="240" t="s">
        <v>429</v>
      </c>
      <c r="L35" s="240"/>
      <c r="M35" s="240" t="s">
        <v>429</v>
      </c>
      <c r="N35" s="240"/>
      <c r="O35" s="240" t="s">
        <v>415</v>
      </c>
      <c r="P35" s="240"/>
      <c r="Q35" s="240" t="s">
        <v>414</v>
      </c>
      <c r="R35" s="240"/>
      <c r="S35" s="240" t="s">
        <v>333</v>
      </c>
      <c r="T35" s="244" t="s">
        <v>131</v>
      </c>
      <c r="U35" s="240" t="s">
        <v>430</v>
      </c>
      <c r="V35" s="240"/>
      <c r="W35" s="240" t="s">
        <v>431</v>
      </c>
      <c r="X35" s="240"/>
      <c r="Y35" s="240" t="s">
        <v>429</v>
      </c>
      <c r="Z35" s="240" t="s">
        <v>416</v>
      </c>
      <c r="AA35" s="240" t="s">
        <v>421</v>
      </c>
      <c r="AB35" s="240" t="s">
        <v>171</v>
      </c>
      <c r="AC35" s="242" t="s">
        <v>406</v>
      </c>
      <c r="AD35" s="242" t="s">
        <v>432</v>
      </c>
      <c r="AE35" s="242" t="s">
        <v>169</v>
      </c>
    </row>
    <row r="36" spans="1:31" x14ac:dyDescent="0.2">
      <c r="A36" s="3" t="s">
        <v>112</v>
      </c>
      <c r="B36" s="40">
        <v>2520405</v>
      </c>
      <c r="C36" s="40"/>
      <c r="D36" s="40">
        <v>2569867</v>
      </c>
      <c r="E36" s="71">
        <v>1976661</v>
      </c>
      <c r="F36" s="37" t="s">
        <v>119</v>
      </c>
      <c r="G36" s="43">
        <v>2584509.4</v>
      </c>
      <c r="H36" s="43"/>
      <c r="I36" s="43">
        <v>1793020</v>
      </c>
      <c r="J36" s="43"/>
      <c r="K36" s="43">
        <v>1332829</v>
      </c>
      <c r="L36" s="43"/>
      <c r="M36" s="43">
        <v>854227</v>
      </c>
      <c r="N36" s="43"/>
      <c r="O36" s="43">
        <v>710406</v>
      </c>
      <c r="P36" s="43"/>
      <c r="Q36" s="43">
        <v>990992</v>
      </c>
      <c r="R36" s="43"/>
      <c r="S36" s="43">
        <v>947775</v>
      </c>
      <c r="T36" s="43"/>
      <c r="U36" s="43">
        <v>589707</v>
      </c>
      <c r="V36" s="43"/>
      <c r="W36" s="43">
        <v>935494</v>
      </c>
      <c r="X36" s="43"/>
      <c r="Y36" s="43">
        <v>528101</v>
      </c>
      <c r="Z36" s="43">
        <v>483204</v>
      </c>
      <c r="AA36" s="43">
        <v>353201</v>
      </c>
      <c r="AB36" s="43">
        <v>285636</v>
      </c>
      <c r="AC36" s="66">
        <v>189994</v>
      </c>
      <c r="AD36" s="66">
        <v>97874</v>
      </c>
      <c r="AE36" s="66">
        <v>64191</v>
      </c>
    </row>
    <row r="37" spans="1:31" s="237" customFormat="1" ht="12" x14ac:dyDescent="0.2">
      <c r="B37" s="251" t="s">
        <v>456</v>
      </c>
      <c r="C37" s="251"/>
      <c r="D37" s="239" t="s">
        <v>433</v>
      </c>
      <c r="E37" s="239" t="s">
        <v>431</v>
      </c>
      <c r="F37" s="238" t="s">
        <v>434</v>
      </c>
      <c r="G37" s="240" t="s">
        <v>431</v>
      </c>
      <c r="H37" s="240"/>
      <c r="I37" s="240" t="s">
        <v>431</v>
      </c>
      <c r="J37" s="240"/>
      <c r="K37" s="240" t="s">
        <v>435</v>
      </c>
      <c r="L37" s="240"/>
      <c r="M37" s="240" t="s">
        <v>436</v>
      </c>
      <c r="N37" s="240"/>
      <c r="O37" s="240" t="s">
        <v>437</v>
      </c>
      <c r="P37" s="240"/>
      <c r="Q37" s="240" t="s">
        <v>414</v>
      </c>
      <c r="R37" s="240"/>
      <c r="S37" s="240" t="s">
        <v>416</v>
      </c>
      <c r="T37" s="240"/>
      <c r="U37" s="240" t="s">
        <v>429</v>
      </c>
      <c r="V37" s="240"/>
      <c r="W37" s="240" t="s">
        <v>435</v>
      </c>
      <c r="X37" s="240"/>
      <c r="Y37" s="240" t="s">
        <v>436</v>
      </c>
      <c r="Z37" s="240" t="s">
        <v>438</v>
      </c>
      <c r="AA37" s="240" t="s">
        <v>437</v>
      </c>
      <c r="AB37" s="240" t="s">
        <v>422</v>
      </c>
      <c r="AC37" s="242" t="s">
        <v>413</v>
      </c>
      <c r="AD37" s="242" t="s">
        <v>427</v>
      </c>
      <c r="AE37" s="242" t="s">
        <v>439</v>
      </c>
    </row>
    <row r="38" spans="1:31" x14ac:dyDescent="0.2">
      <c r="A38" s="3" t="s">
        <v>111</v>
      </c>
      <c r="B38" s="40">
        <v>3463216</v>
      </c>
      <c r="C38" s="40"/>
      <c r="D38" s="40">
        <v>1692257</v>
      </c>
      <c r="E38" s="71">
        <v>2491997</v>
      </c>
      <c r="F38" s="44">
        <v>2807512</v>
      </c>
      <c r="G38" s="43">
        <v>2208399.5</v>
      </c>
      <c r="H38" s="43"/>
      <c r="I38" s="43">
        <v>1941124</v>
      </c>
      <c r="J38" s="43"/>
      <c r="K38" s="43">
        <v>3127942</v>
      </c>
      <c r="L38" s="43"/>
      <c r="M38" s="43">
        <v>1442678</v>
      </c>
      <c r="N38" s="43"/>
      <c r="O38" s="43">
        <v>1170502</v>
      </c>
      <c r="P38" s="43"/>
      <c r="Q38" s="37" t="s">
        <v>119</v>
      </c>
      <c r="S38" s="43">
        <v>769062</v>
      </c>
      <c r="T38" s="43"/>
      <c r="U38" s="43">
        <v>717941</v>
      </c>
      <c r="V38" s="43"/>
      <c r="W38" s="43">
        <v>969806</v>
      </c>
      <c r="X38" s="43"/>
      <c r="Y38" s="43">
        <v>593556</v>
      </c>
      <c r="Z38" s="43">
        <v>375824</v>
      </c>
      <c r="AA38" s="43">
        <v>465027</v>
      </c>
      <c r="AB38" s="43">
        <v>295170</v>
      </c>
      <c r="AC38" s="66">
        <v>230323</v>
      </c>
      <c r="AD38" s="66">
        <v>234435</v>
      </c>
      <c r="AE38" s="66">
        <v>105203</v>
      </c>
    </row>
    <row r="39" spans="1:31" s="237" customFormat="1" ht="12" x14ac:dyDescent="0.2">
      <c r="B39" s="251" t="s">
        <v>455</v>
      </c>
      <c r="C39" s="251"/>
      <c r="D39" s="239" t="s">
        <v>440</v>
      </c>
      <c r="E39" s="239" t="s">
        <v>413</v>
      </c>
      <c r="F39" s="240" t="s">
        <v>426</v>
      </c>
      <c r="G39" s="240" t="s">
        <v>435</v>
      </c>
      <c r="H39" s="240"/>
      <c r="I39" s="240" t="s">
        <v>437</v>
      </c>
      <c r="J39" s="240"/>
      <c r="K39" s="240" t="s">
        <v>439</v>
      </c>
      <c r="L39" s="240"/>
      <c r="M39" s="240" t="s">
        <v>431</v>
      </c>
      <c r="N39" s="240"/>
      <c r="O39" s="240" t="s">
        <v>419</v>
      </c>
      <c r="P39" s="240"/>
      <c r="Q39" s="238" t="s">
        <v>434</v>
      </c>
      <c r="S39" s="240" t="s">
        <v>428</v>
      </c>
      <c r="T39" s="240"/>
      <c r="U39" s="240" t="s">
        <v>441</v>
      </c>
      <c r="V39" s="240"/>
      <c r="W39" s="240" t="s">
        <v>437</v>
      </c>
      <c r="X39" s="240"/>
      <c r="Y39" s="240" t="s">
        <v>431</v>
      </c>
      <c r="Z39" s="240" t="s">
        <v>437</v>
      </c>
      <c r="AA39" s="240" t="s">
        <v>330</v>
      </c>
      <c r="AB39" s="240" t="s">
        <v>437</v>
      </c>
      <c r="AC39" s="242" t="s">
        <v>431</v>
      </c>
      <c r="AD39" s="242" t="s">
        <v>431</v>
      </c>
      <c r="AE39" s="242" t="s">
        <v>325</v>
      </c>
    </row>
    <row r="40" spans="1:31" ht="14.25" customHeight="1" x14ac:dyDescent="0.2">
      <c r="A40" s="63" t="s">
        <v>5</v>
      </c>
      <c r="B40" s="40">
        <v>2477386</v>
      </c>
      <c r="C40" s="40"/>
      <c r="D40" s="40">
        <v>1721226</v>
      </c>
      <c r="E40" s="71">
        <v>1988831</v>
      </c>
      <c r="F40" s="44">
        <v>1836394</v>
      </c>
      <c r="G40" s="43">
        <v>1670261.4</v>
      </c>
      <c r="H40" s="43"/>
      <c r="I40" s="43">
        <v>1603226</v>
      </c>
      <c r="J40" s="43"/>
      <c r="K40" s="43">
        <v>1980195</v>
      </c>
      <c r="L40" s="43"/>
      <c r="M40" s="43">
        <v>1148979</v>
      </c>
      <c r="N40" s="43"/>
      <c r="O40" s="43">
        <v>1088275</v>
      </c>
      <c r="P40" s="43"/>
      <c r="Q40" s="43">
        <v>698489</v>
      </c>
      <c r="R40" s="43"/>
      <c r="S40" s="43">
        <v>445930</v>
      </c>
      <c r="T40" s="43"/>
      <c r="U40" s="43">
        <v>453241</v>
      </c>
      <c r="V40" s="65" t="s">
        <v>127</v>
      </c>
      <c r="W40" s="43">
        <v>625120</v>
      </c>
      <c r="X40" s="43"/>
      <c r="Y40" s="43">
        <v>455071</v>
      </c>
      <c r="Z40" s="43">
        <v>515622</v>
      </c>
      <c r="AA40" s="43">
        <v>296273</v>
      </c>
      <c r="AB40" s="43">
        <v>343093</v>
      </c>
      <c r="AC40" s="66">
        <v>217083</v>
      </c>
      <c r="AD40" s="66">
        <v>144720</v>
      </c>
      <c r="AE40" s="66">
        <v>100435</v>
      </c>
    </row>
    <row r="41" spans="1:31" s="237" customFormat="1" ht="13.5" x14ac:dyDescent="0.2">
      <c r="B41" s="251" t="s">
        <v>457</v>
      </c>
      <c r="C41" s="244" t="s">
        <v>131</v>
      </c>
      <c r="D41" s="239" t="s">
        <v>425</v>
      </c>
      <c r="E41" s="239" t="s">
        <v>406</v>
      </c>
      <c r="F41" s="240" t="s">
        <v>426</v>
      </c>
      <c r="G41" s="240" t="s">
        <v>431</v>
      </c>
      <c r="H41" s="240"/>
      <c r="I41" s="240" t="s">
        <v>439</v>
      </c>
      <c r="J41" s="240"/>
      <c r="K41" s="240" t="s">
        <v>429</v>
      </c>
      <c r="L41" s="240"/>
      <c r="M41" s="240" t="s">
        <v>429</v>
      </c>
      <c r="N41" s="240"/>
      <c r="O41" s="240" t="s">
        <v>415</v>
      </c>
      <c r="P41" s="240"/>
      <c r="Q41" s="240" t="s">
        <v>414</v>
      </c>
      <c r="R41" s="240"/>
      <c r="S41" s="240" t="s">
        <v>406</v>
      </c>
      <c r="T41" s="240"/>
      <c r="U41" s="240" t="s">
        <v>430</v>
      </c>
      <c r="V41" s="240"/>
      <c r="W41" s="240" t="s">
        <v>431</v>
      </c>
      <c r="X41" s="240"/>
      <c r="Y41" s="240" t="s">
        <v>405</v>
      </c>
      <c r="Z41" s="240" t="s">
        <v>416</v>
      </c>
      <c r="AA41" s="240" t="s">
        <v>408</v>
      </c>
      <c r="AB41" s="240" t="s">
        <v>171</v>
      </c>
      <c r="AC41" s="242" t="s">
        <v>406</v>
      </c>
      <c r="AD41" s="242" t="s">
        <v>432</v>
      </c>
      <c r="AE41" s="242" t="s">
        <v>169</v>
      </c>
    </row>
    <row r="42" spans="1:31" x14ac:dyDescent="0.2">
      <c r="A42" s="3" t="s">
        <v>112</v>
      </c>
      <c r="B42" s="40">
        <v>2628422</v>
      </c>
      <c r="C42" s="40"/>
      <c r="D42" s="40">
        <v>1760914</v>
      </c>
      <c r="E42" s="71">
        <v>2188754</v>
      </c>
      <c r="F42" s="44">
        <v>1836394</v>
      </c>
      <c r="G42" s="43">
        <v>1727446</v>
      </c>
      <c r="H42" s="43"/>
      <c r="I42" s="43">
        <v>1977279</v>
      </c>
      <c r="J42" s="43"/>
      <c r="K42" s="43">
        <v>2479356</v>
      </c>
      <c r="L42" s="43"/>
      <c r="M42" s="43">
        <v>1209237</v>
      </c>
      <c r="N42" s="43"/>
      <c r="O42" s="43">
        <v>1064852</v>
      </c>
      <c r="P42" s="43"/>
      <c r="Q42" s="37" t="s">
        <v>119</v>
      </c>
      <c r="S42" s="43">
        <v>351847</v>
      </c>
      <c r="T42" s="43"/>
      <c r="U42" s="43">
        <v>527773</v>
      </c>
      <c r="V42" s="43"/>
      <c r="W42" s="43">
        <v>808908</v>
      </c>
      <c r="X42" s="43"/>
      <c r="Y42" s="43">
        <v>504673</v>
      </c>
      <c r="Z42" s="43">
        <v>249462</v>
      </c>
      <c r="AA42" s="43">
        <v>292781</v>
      </c>
      <c r="AB42" s="43">
        <v>353855</v>
      </c>
      <c r="AC42" s="66">
        <v>192037</v>
      </c>
      <c r="AD42" s="66">
        <v>144491</v>
      </c>
      <c r="AE42" s="66">
        <v>103661</v>
      </c>
    </row>
    <row r="43" spans="1:31" s="237" customFormat="1" ht="12" x14ac:dyDescent="0.2">
      <c r="B43" s="251" t="s">
        <v>454</v>
      </c>
      <c r="C43" s="251"/>
      <c r="D43" s="239" t="s">
        <v>440</v>
      </c>
      <c r="E43" s="239" t="s">
        <v>413</v>
      </c>
      <c r="F43" s="240" t="s">
        <v>426</v>
      </c>
      <c r="G43" s="240" t="s">
        <v>435</v>
      </c>
      <c r="H43" s="240"/>
      <c r="I43" s="240" t="s">
        <v>435</v>
      </c>
      <c r="J43" s="240"/>
      <c r="K43" s="240" t="s">
        <v>439</v>
      </c>
      <c r="L43" s="240"/>
      <c r="M43" s="240" t="s">
        <v>431</v>
      </c>
      <c r="N43" s="240"/>
      <c r="O43" s="240" t="s">
        <v>419</v>
      </c>
      <c r="P43" s="240"/>
      <c r="Q43" s="238" t="s">
        <v>434</v>
      </c>
      <c r="S43" s="240" t="s">
        <v>429</v>
      </c>
      <c r="T43" s="240"/>
      <c r="U43" s="240" t="s">
        <v>428</v>
      </c>
      <c r="V43" s="240"/>
      <c r="W43" s="240" t="s">
        <v>437</v>
      </c>
      <c r="X43" s="240"/>
      <c r="Y43" s="240" t="s">
        <v>441</v>
      </c>
      <c r="Z43" s="240" t="s">
        <v>437</v>
      </c>
      <c r="AA43" s="240" t="s">
        <v>426</v>
      </c>
      <c r="AB43" s="240" t="s">
        <v>439</v>
      </c>
      <c r="AC43" s="242" t="s">
        <v>431</v>
      </c>
      <c r="AD43" s="242" t="s">
        <v>431</v>
      </c>
      <c r="AE43" s="242" t="s">
        <v>325</v>
      </c>
    </row>
    <row r="44" spans="1:31" x14ac:dyDescent="0.2">
      <c r="A44" s="3" t="s">
        <v>111</v>
      </c>
      <c r="B44" s="40">
        <v>1797724</v>
      </c>
      <c r="C44" s="40"/>
      <c r="D44" s="40">
        <v>1719728</v>
      </c>
      <c r="E44" s="71">
        <v>1429049</v>
      </c>
      <c r="F44" s="37" t="s">
        <v>119</v>
      </c>
      <c r="G44" s="43">
        <v>1632138.3333333</v>
      </c>
      <c r="H44" s="43"/>
      <c r="I44" s="43">
        <v>1229173</v>
      </c>
      <c r="J44" s="43"/>
      <c r="K44" s="43">
        <v>981874</v>
      </c>
      <c r="L44" s="43"/>
      <c r="M44" s="43">
        <v>847692</v>
      </c>
      <c r="N44" s="43"/>
      <c r="O44" s="43">
        <v>1231615</v>
      </c>
      <c r="P44" s="43"/>
      <c r="Q44" s="43">
        <v>698489</v>
      </c>
      <c r="R44" s="43"/>
      <c r="S44" s="43">
        <v>489353</v>
      </c>
      <c r="T44" s="43"/>
      <c r="U44" s="43">
        <v>334444</v>
      </c>
      <c r="V44" s="43"/>
      <c r="W44" s="43">
        <v>349438</v>
      </c>
      <c r="X44" s="43"/>
      <c r="Y44" s="43">
        <v>231864</v>
      </c>
      <c r="Z44" s="43">
        <v>577044</v>
      </c>
      <c r="AA44" s="43">
        <v>373093</v>
      </c>
      <c r="AB44" s="43">
        <v>341499</v>
      </c>
      <c r="AC44" s="66">
        <v>226028</v>
      </c>
      <c r="AD44" s="66">
        <v>144883</v>
      </c>
      <c r="AE44" s="66">
        <v>71404</v>
      </c>
    </row>
    <row r="45" spans="1:31" s="237" customFormat="1" ht="12" x14ac:dyDescent="0.2">
      <c r="A45" s="245"/>
      <c r="B45" s="252" t="s">
        <v>453</v>
      </c>
      <c r="C45" s="252"/>
      <c r="D45" s="247" t="s">
        <v>433</v>
      </c>
      <c r="E45" s="247" t="s">
        <v>431</v>
      </c>
      <c r="F45" s="246" t="s">
        <v>434</v>
      </c>
      <c r="G45" s="248" t="s">
        <v>437</v>
      </c>
      <c r="H45" s="248"/>
      <c r="I45" s="248" t="s">
        <v>435</v>
      </c>
      <c r="J45" s="248"/>
      <c r="K45" s="248" t="s">
        <v>435</v>
      </c>
      <c r="L45" s="248"/>
      <c r="M45" s="248" t="s">
        <v>436</v>
      </c>
      <c r="N45" s="248"/>
      <c r="O45" s="248" t="s">
        <v>437</v>
      </c>
      <c r="P45" s="248"/>
      <c r="Q45" s="248" t="s">
        <v>414</v>
      </c>
      <c r="R45" s="248"/>
      <c r="S45" s="248" t="s">
        <v>438</v>
      </c>
      <c r="T45" s="248"/>
      <c r="U45" s="248" t="s">
        <v>429</v>
      </c>
      <c r="V45" s="248"/>
      <c r="W45" s="248" t="s">
        <v>435</v>
      </c>
      <c r="X45" s="248"/>
      <c r="Y45" s="248" t="s">
        <v>435</v>
      </c>
      <c r="Z45" s="248" t="s">
        <v>438</v>
      </c>
      <c r="AA45" s="248" t="s">
        <v>436</v>
      </c>
      <c r="AB45" s="248" t="s">
        <v>404</v>
      </c>
      <c r="AC45" s="249" t="s">
        <v>413</v>
      </c>
      <c r="AD45" s="249" t="s">
        <v>427</v>
      </c>
      <c r="AE45" s="249" t="s">
        <v>439</v>
      </c>
    </row>
    <row r="46" spans="1:31" x14ac:dyDescent="0.2">
      <c r="AC46" s="43"/>
      <c r="AD46" s="43"/>
      <c r="AE46" s="43"/>
    </row>
    <row r="47" spans="1:31" x14ac:dyDescent="0.2">
      <c r="B47" s="76" t="s">
        <v>118</v>
      </c>
      <c r="C47" s="223"/>
      <c r="D47" s="223"/>
      <c r="E47" s="223"/>
      <c r="F47" s="223"/>
      <c r="G47" s="223"/>
      <c r="H47" s="223"/>
      <c r="I47" s="223"/>
      <c r="J47" s="223"/>
      <c r="K47" s="223"/>
      <c r="L47" s="223"/>
      <c r="M47" s="223"/>
      <c r="N47" s="223"/>
      <c r="P47" s="63"/>
      <c r="Q47" s="63"/>
      <c r="R47" s="63"/>
      <c r="S47" s="63"/>
      <c r="T47" s="63"/>
      <c r="U47" s="63"/>
      <c r="V47" s="63"/>
      <c r="W47" s="63"/>
      <c r="X47" s="63"/>
      <c r="Y47" s="63"/>
      <c r="Z47" s="63"/>
      <c r="AA47" s="63"/>
      <c r="AB47" s="63"/>
    </row>
    <row r="48" spans="1:31" x14ac:dyDescent="0.2">
      <c r="B48" s="76"/>
      <c r="E48" s="72"/>
    </row>
    <row r="49" spans="2:14" x14ac:dyDescent="0.2">
      <c r="B49" s="76" t="s">
        <v>129</v>
      </c>
      <c r="C49" s="223"/>
      <c r="D49" s="223"/>
      <c r="E49" s="223"/>
      <c r="F49" s="223"/>
      <c r="G49" s="223"/>
      <c r="H49" s="223"/>
      <c r="I49" s="223"/>
      <c r="J49" s="223"/>
      <c r="K49" s="223"/>
      <c r="L49" s="223"/>
      <c r="M49" s="223"/>
      <c r="N49" s="223"/>
    </row>
    <row r="50" spans="2:14" x14ac:dyDescent="0.2">
      <c r="B50" s="271" t="s">
        <v>470</v>
      </c>
      <c r="C50" s="223"/>
      <c r="D50" s="223"/>
      <c r="E50" s="223"/>
      <c r="F50" s="223"/>
      <c r="G50" s="223"/>
      <c r="H50" s="223"/>
      <c r="I50" s="223"/>
      <c r="J50" s="223"/>
      <c r="K50" s="223"/>
      <c r="L50" s="223"/>
      <c r="M50" s="223"/>
      <c r="N50" s="223"/>
    </row>
    <row r="51" spans="2:14" x14ac:dyDescent="0.2">
      <c r="B51" s="272"/>
      <c r="C51" s="3"/>
      <c r="D51" s="75"/>
      <c r="E51" s="3"/>
    </row>
    <row r="52" spans="2:14" ht="12.75" customHeight="1" x14ac:dyDescent="0.2">
      <c r="B52" s="275" t="s">
        <v>473</v>
      </c>
      <c r="C52" s="223"/>
      <c r="D52" s="223"/>
      <c r="E52" s="223"/>
      <c r="F52" s="223"/>
      <c r="G52" s="223"/>
      <c r="H52" s="223"/>
      <c r="I52" s="223"/>
      <c r="J52" s="223"/>
      <c r="K52" s="223"/>
      <c r="L52" s="223"/>
      <c r="M52" s="223"/>
      <c r="N52" s="223"/>
    </row>
  </sheetData>
  <phoneticPr fontId="0" type="noConversion"/>
  <pageMargins left="0.7" right="0.7" top="0.75" bottom="0.75" header="0.3" footer="0.3"/>
  <pageSetup scale="73" orientation="landscape" cellComments="atEnd" r:id="rId1"/>
  <headerFooter>
    <oddHeader>&amp;C&amp;"Arial,Bold Italic"&amp;14Vital Statistics on Congress
&amp;12www.brookings.edu/vitalstats</oddHeader>
    <oddFooter>&amp;COrnstein, Mann, Malbin, and Rugg
Last updated March 14, 2013&amp;R&amp;G</oddFooter>
  </headerFooter>
  <colBreaks count="1" manualBreakCount="1">
    <brk id="20" max="1048575" man="1"/>
  </col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HD48"/>
  <sheetViews>
    <sheetView view="pageLayout" zoomScale="55" zoomScaleNormal="100" zoomScaleSheetLayoutView="85" zoomScalePageLayoutView="55" workbookViewId="0">
      <selection activeCell="D27" sqref="D27"/>
    </sheetView>
  </sheetViews>
  <sheetFormatPr defaultRowHeight="12.75" x14ac:dyDescent="0.2"/>
  <cols>
    <col min="1" max="1" width="17" style="3" customWidth="1"/>
    <col min="2" max="2" width="12.7109375" style="11" customWidth="1"/>
    <col min="3" max="3" width="10.7109375" style="44" customWidth="1"/>
    <col min="4" max="4" width="10.7109375" style="3" customWidth="1"/>
    <col min="5" max="5" width="10.42578125" style="3" bestFit="1" customWidth="1"/>
    <col min="6" max="6" width="12" style="3" bestFit="1" customWidth="1"/>
    <col min="7" max="9" width="11.85546875" style="3" bestFit="1" customWidth="1"/>
    <col min="10" max="12" width="10.5703125" style="3" bestFit="1" customWidth="1"/>
    <col min="13" max="13" width="10.42578125" style="3" bestFit="1" customWidth="1"/>
    <col min="14" max="16" width="10.5703125" style="3" bestFit="1" customWidth="1"/>
    <col min="17" max="16384" width="9.140625" style="3"/>
  </cols>
  <sheetData>
    <row r="1" spans="1:212" x14ac:dyDescent="0.2">
      <c r="A1" s="53" t="s">
        <v>80</v>
      </c>
      <c r="B1" s="277" t="s">
        <v>478</v>
      </c>
      <c r="J1" s="10"/>
    </row>
    <row r="2" spans="1:212" ht="13.5" thickBot="1" x14ac:dyDescent="0.25"/>
    <row r="3" spans="1:212" s="35" customFormat="1" x14ac:dyDescent="0.2">
      <c r="A3" s="55"/>
      <c r="B3" s="77">
        <v>2012</v>
      </c>
      <c r="C3" s="84">
        <v>2010</v>
      </c>
      <c r="D3" s="78">
        <v>2008</v>
      </c>
      <c r="E3" s="77">
        <v>2006</v>
      </c>
      <c r="F3" s="77">
        <v>2004</v>
      </c>
      <c r="G3" s="77">
        <v>2002</v>
      </c>
      <c r="H3" s="77">
        <v>2000</v>
      </c>
      <c r="I3" s="77">
        <v>1998</v>
      </c>
      <c r="J3" s="77">
        <v>1996</v>
      </c>
      <c r="K3" s="77">
        <v>1994</v>
      </c>
      <c r="L3" s="77">
        <v>1992</v>
      </c>
      <c r="M3" s="77">
        <v>1990</v>
      </c>
      <c r="N3" s="77">
        <v>1988</v>
      </c>
      <c r="O3" s="77">
        <v>1986</v>
      </c>
      <c r="P3" s="77">
        <v>1984</v>
      </c>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c r="AR3" s="83"/>
      <c r="AS3" s="83"/>
      <c r="AT3" s="83"/>
      <c r="AU3" s="83"/>
      <c r="AV3" s="83"/>
      <c r="AW3" s="83"/>
      <c r="AX3" s="83"/>
      <c r="AY3" s="83"/>
      <c r="AZ3" s="83"/>
      <c r="BA3" s="83"/>
      <c r="BB3" s="83"/>
      <c r="BC3" s="83"/>
      <c r="BD3" s="83"/>
      <c r="BE3" s="83"/>
      <c r="BF3" s="83"/>
      <c r="BG3" s="83"/>
      <c r="BH3" s="83"/>
      <c r="BI3" s="83"/>
      <c r="BJ3" s="83"/>
      <c r="BK3" s="83"/>
      <c r="BL3" s="83"/>
      <c r="BM3" s="83"/>
      <c r="BN3" s="83"/>
      <c r="BO3" s="83"/>
      <c r="BP3" s="83"/>
      <c r="BQ3" s="83"/>
      <c r="BR3" s="83"/>
      <c r="BS3" s="83"/>
      <c r="BT3" s="83"/>
      <c r="BU3" s="83"/>
      <c r="BV3" s="83"/>
      <c r="BW3" s="83"/>
      <c r="BX3" s="83"/>
      <c r="BY3" s="83"/>
      <c r="BZ3" s="83"/>
      <c r="CA3" s="83"/>
      <c r="CB3" s="83"/>
      <c r="CC3" s="83"/>
      <c r="CD3" s="83"/>
      <c r="CE3" s="83"/>
      <c r="CF3" s="83"/>
      <c r="CG3" s="83"/>
      <c r="CH3" s="83"/>
      <c r="CI3" s="83"/>
      <c r="CJ3" s="83"/>
      <c r="CK3" s="83"/>
      <c r="CL3" s="83"/>
      <c r="CM3" s="83"/>
      <c r="CN3" s="83"/>
      <c r="CO3" s="83"/>
      <c r="CP3" s="83"/>
      <c r="CQ3" s="83"/>
      <c r="CR3" s="83"/>
      <c r="CS3" s="83"/>
      <c r="CT3" s="83"/>
      <c r="CU3" s="83"/>
      <c r="CV3" s="83"/>
      <c r="CW3" s="83"/>
      <c r="CX3" s="83"/>
      <c r="CY3" s="83"/>
      <c r="CZ3" s="83"/>
      <c r="DA3" s="83"/>
      <c r="DB3" s="83"/>
      <c r="DC3" s="83"/>
      <c r="DD3" s="83"/>
      <c r="DE3" s="83"/>
      <c r="DF3" s="83"/>
      <c r="DG3" s="83"/>
      <c r="DH3" s="83"/>
      <c r="DI3" s="83"/>
      <c r="DJ3" s="83"/>
      <c r="DK3" s="83"/>
      <c r="DL3" s="83"/>
      <c r="DM3" s="83"/>
      <c r="DN3" s="83"/>
      <c r="DO3" s="83"/>
      <c r="DP3" s="83"/>
      <c r="DQ3" s="83"/>
      <c r="DR3" s="83"/>
      <c r="DS3" s="83"/>
      <c r="DT3" s="83"/>
      <c r="DU3" s="83"/>
      <c r="DV3" s="83"/>
      <c r="DW3" s="83"/>
      <c r="DX3" s="83"/>
      <c r="DY3" s="83"/>
      <c r="DZ3" s="83"/>
      <c r="EA3" s="83"/>
      <c r="EB3" s="83"/>
      <c r="EC3" s="83"/>
      <c r="ED3" s="83"/>
      <c r="EE3" s="83"/>
      <c r="EF3" s="83"/>
      <c r="EG3" s="83"/>
      <c r="EH3" s="83"/>
      <c r="EI3" s="83"/>
      <c r="EJ3" s="83"/>
      <c r="EK3" s="83"/>
      <c r="EL3" s="83"/>
      <c r="EM3" s="83"/>
      <c r="EN3" s="83"/>
      <c r="EO3" s="83"/>
      <c r="EP3" s="83"/>
      <c r="EQ3" s="83"/>
      <c r="ER3" s="83"/>
      <c r="ES3" s="83"/>
      <c r="ET3" s="83"/>
      <c r="EU3" s="83"/>
      <c r="EV3" s="83"/>
      <c r="EW3" s="83"/>
      <c r="EX3" s="83"/>
      <c r="EY3" s="83"/>
      <c r="EZ3" s="83"/>
      <c r="FA3" s="83"/>
      <c r="FB3" s="83"/>
      <c r="FC3" s="83"/>
      <c r="FD3" s="83"/>
      <c r="FE3" s="83"/>
      <c r="FF3" s="83"/>
      <c r="FG3" s="83"/>
      <c r="FH3" s="83"/>
      <c r="FI3" s="83"/>
      <c r="FJ3" s="83"/>
      <c r="FK3" s="83"/>
      <c r="FL3" s="83"/>
      <c r="FM3" s="83"/>
      <c r="FN3" s="83"/>
      <c r="FO3" s="83"/>
      <c r="FP3" s="83"/>
      <c r="FQ3" s="83"/>
      <c r="FR3" s="83"/>
      <c r="FS3" s="83"/>
      <c r="FT3" s="83"/>
      <c r="FU3" s="83"/>
      <c r="FV3" s="83"/>
      <c r="FW3" s="83"/>
      <c r="FX3" s="83"/>
      <c r="FY3" s="83"/>
      <c r="FZ3" s="83"/>
      <c r="GA3" s="83"/>
      <c r="GB3" s="83"/>
      <c r="GC3" s="83"/>
      <c r="GD3" s="83"/>
      <c r="GE3" s="83"/>
      <c r="GF3" s="83"/>
      <c r="GG3" s="83"/>
      <c r="GH3" s="83"/>
      <c r="GI3" s="83"/>
      <c r="GJ3" s="83"/>
      <c r="GK3" s="83"/>
      <c r="GL3" s="83"/>
      <c r="GM3" s="83"/>
      <c r="GN3" s="83"/>
      <c r="GO3" s="83"/>
      <c r="GP3" s="83"/>
      <c r="GQ3" s="83"/>
      <c r="GR3" s="83"/>
      <c r="GS3" s="83"/>
      <c r="GT3" s="83"/>
      <c r="GU3" s="83"/>
      <c r="GV3" s="83"/>
      <c r="GW3" s="83"/>
      <c r="GX3" s="83"/>
      <c r="GY3" s="83"/>
      <c r="GZ3" s="83"/>
      <c r="HA3" s="83"/>
      <c r="HB3" s="83"/>
      <c r="HC3" s="83"/>
      <c r="HD3" s="83"/>
    </row>
    <row r="4" spans="1:212" x14ac:dyDescent="0.2">
      <c r="A4" s="3" t="s">
        <v>10</v>
      </c>
      <c r="B4" s="41">
        <v>1519454</v>
      </c>
      <c r="C4" s="40">
        <v>1398885</v>
      </c>
      <c r="D4" s="80">
        <v>1907270</v>
      </c>
      <c r="E4" s="41">
        <v>1885671</v>
      </c>
      <c r="F4" s="43">
        <v>1503718.6944444</v>
      </c>
      <c r="G4" s="43">
        <v>1290443.4489800001</v>
      </c>
      <c r="H4" s="43">
        <v>1364737</v>
      </c>
      <c r="I4" s="44">
        <v>993978</v>
      </c>
      <c r="J4" s="43">
        <v>768068.84900000005</v>
      </c>
      <c r="K4" s="43">
        <v>602009</v>
      </c>
      <c r="L4" s="43">
        <v>536918</v>
      </c>
      <c r="M4" s="43">
        <v>618705</v>
      </c>
      <c r="N4" s="43">
        <v>606434</v>
      </c>
      <c r="O4" s="43">
        <v>523759</v>
      </c>
      <c r="P4" s="43">
        <v>440912</v>
      </c>
    </row>
    <row r="5" spans="1:212" s="237" customFormat="1" ht="12" x14ac:dyDescent="0.2">
      <c r="B5" s="238" t="s">
        <v>386</v>
      </c>
      <c r="C5" s="254" t="s">
        <v>420</v>
      </c>
      <c r="D5" s="254" t="s">
        <v>325</v>
      </c>
      <c r="E5" s="240" t="s">
        <v>173</v>
      </c>
      <c r="F5" s="240" t="s">
        <v>325</v>
      </c>
      <c r="G5" s="240" t="s">
        <v>172</v>
      </c>
      <c r="H5" s="240" t="s">
        <v>325</v>
      </c>
      <c r="I5" s="240" t="s">
        <v>414</v>
      </c>
      <c r="J5" s="240" t="s">
        <v>327</v>
      </c>
      <c r="K5" s="240" t="s">
        <v>175</v>
      </c>
      <c r="L5" s="240" t="s">
        <v>397</v>
      </c>
      <c r="M5" s="240" t="s">
        <v>329</v>
      </c>
      <c r="N5" s="240" t="s">
        <v>404</v>
      </c>
      <c r="O5" s="240" t="s">
        <v>396</v>
      </c>
      <c r="P5" s="240" t="s">
        <v>330</v>
      </c>
    </row>
    <row r="6" spans="1:212" x14ac:dyDescent="0.2">
      <c r="A6" s="3" t="s">
        <v>112</v>
      </c>
      <c r="B6" s="41">
        <v>1780970</v>
      </c>
      <c r="C6" s="40">
        <v>1285168</v>
      </c>
      <c r="D6" s="80">
        <v>2175064</v>
      </c>
      <c r="E6" s="41">
        <v>1765031</v>
      </c>
      <c r="F6" s="43">
        <v>1455906.3333333</v>
      </c>
      <c r="G6" s="43">
        <v>1237138.94444</v>
      </c>
      <c r="H6" s="43">
        <v>1303041</v>
      </c>
      <c r="I6" s="44">
        <v>949685</v>
      </c>
      <c r="J6" s="43">
        <v>749245.875</v>
      </c>
      <c r="K6" s="43">
        <v>676437</v>
      </c>
      <c r="L6" s="43">
        <v>505550</v>
      </c>
      <c r="M6" s="43">
        <v>587804</v>
      </c>
      <c r="N6" s="43">
        <v>551275</v>
      </c>
      <c r="O6" s="43">
        <v>515570</v>
      </c>
      <c r="P6" s="43">
        <v>428416</v>
      </c>
    </row>
    <row r="7" spans="1:212" s="237" customFormat="1" ht="12" x14ac:dyDescent="0.2">
      <c r="B7" s="238" t="s">
        <v>171</v>
      </c>
      <c r="C7" s="254" t="s">
        <v>427</v>
      </c>
      <c r="D7" s="254" t="s">
        <v>406</v>
      </c>
      <c r="E7" s="238" t="s">
        <v>409</v>
      </c>
      <c r="F7" s="240" t="s">
        <v>430</v>
      </c>
      <c r="G7" s="240" t="s">
        <v>419</v>
      </c>
      <c r="H7" s="240" t="s">
        <v>423</v>
      </c>
      <c r="I7" s="240" t="s">
        <v>419</v>
      </c>
      <c r="J7" s="240" t="s">
        <v>333</v>
      </c>
      <c r="K7" s="240" t="s">
        <v>413</v>
      </c>
      <c r="L7" s="240" t="s">
        <v>374</v>
      </c>
      <c r="M7" s="240" t="s">
        <v>419</v>
      </c>
      <c r="N7" s="240" t="s">
        <v>438</v>
      </c>
      <c r="O7" s="240" t="s">
        <v>426</v>
      </c>
      <c r="P7" s="240" t="s">
        <v>428</v>
      </c>
    </row>
    <row r="8" spans="1:212" x14ac:dyDescent="0.2">
      <c r="A8" s="3" t="s">
        <v>111</v>
      </c>
      <c r="B8" s="41">
        <v>1257939</v>
      </c>
      <c r="C8" s="40">
        <v>1421628</v>
      </c>
      <c r="D8" s="80">
        <v>1607971</v>
      </c>
      <c r="E8" s="41">
        <v>2071270</v>
      </c>
      <c r="F8" s="43">
        <v>1537870.3809523999</v>
      </c>
      <c r="G8" s="43">
        <v>1321394.45</v>
      </c>
      <c r="H8" s="43">
        <v>1388466</v>
      </c>
      <c r="I8" s="43">
        <v>1043808</v>
      </c>
      <c r="J8" s="43">
        <v>783646.48300000001</v>
      </c>
      <c r="K8" s="43">
        <v>574588</v>
      </c>
      <c r="L8" s="43">
        <v>589505</v>
      </c>
      <c r="M8" s="43">
        <v>665058</v>
      </c>
      <c r="N8" s="43">
        <v>657654</v>
      </c>
      <c r="O8" s="43">
        <v>531266</v>
      </c>
      <c r="P8" s="43">
        <v>446467</v>
      </c>
    </row>
    <row r="9" spans="1:212" s="237" customFormat="1" ht="12" x14ac:dyDescent="0.2">
      <c r="B9" s="238" t="s">
        <v>171</v>
      </c>
      <c r="C9" s="254" t="s">
        <v>170</v>
      </c>
      <c r="D9" s="254" t="s">
        <v>459</v>
      </c>
      <c r="E9" s="238" t="s">
        <v>438</v>
      </c>
      <c r="F9" s="240" t="s">
        <v>415</v>
      </c>
      <c r="G9" s="240" t="s">
        <v>171</v>
      </c>
      <c r="H9" s="240" t="s">
        <v>330</v>
      </c>
      <c r="I9" s="240" t="s">
        <v>416</v>
      </c>
      <c r="J9" s="240" t="s">
        <v>421</v>
      </c>
      <c r="K9" s="240" t="s">
        <v>460</v>
      </c>
      <c r="L9" s="240" t="s">
        <v>414</v>
      </c>
      <c r="M9" s="240" t="s">
        <v>432</v>
      </c>
      <c r="N9" s="240" t="s">
        <v>413</v>
      </c>
      <c r="O9" s="240" t="s">
        <v>333</v>
      </c>
      <c r="P9" s="240" t="s">
        <v>419</v>
      </c>
    </row>
    <row r="10" spans="1:212" ht="6" customHeight="1" x14ac:dyDescent="0.2">
      <c r="B10" s="3"/>
      <c r="C10" s="11"/>
      <c r="D10" s="80"/>
      <c r="F10" s="43"/>
      <c r="G10" s="43"/>
      <c r="H10" s="43"/>
      <c r="I10" s="43"/>
      <c r="J10" s="43"/>
      <c r="K10" s="43"/>
      <c r="L10" s="43"/>
      <c r="M10" s="43"/>
      <c r="N10" s="43"/>
      <c r="O10" s="43"/>
      <c r="P10" s="43"/>
    </row>
    <row r="11" spans="1:212" ht="26.25" customHeight="1" x14ac:dyDescent="0.2">
      <c r="A11" s="17" t="s">
        <v>11</v>
      </c>
      <c r="B11" s="47">
        <v>1437065</v>
      </c>
      <c r="C11" s="46">
        <v>1173093</v>
      </c>
      <c r="D11" s="80">
        <v>1767021.3636363635</v>
      </c>
      <c r="E11" s="47">
        <v>1170543</v>
      </c>
      <c r="F11" s="43">
        <v>1293878.25</v>
      </c>
      <c r="G11" s="43">
        <v>1143756.7916699999</v>
      </c>
      <c r="H11" s="43">
        <v>1076754</v>
      </c>
      <c r="I11" s="44">
        <v>754860</v>
      </c>
      <c r="J11" s="43">
        <v>651225</v>
      </c>
      <c r="K11" s="43">
        <v>618153</v>
      </c>
      <c r="L11" s="43">
        <v>516055</v>
      </c>
      <c r="M11" s="43">
        <v>618152</v>
      </c>
      <c r="N11" s="43">
        <v>543935</v>
      </c>
      <c r="O11" s="43">
        <v>543382</v>
      </c>
      <c r="P11" s="43">
        <v>372989</v>
      </c>
    </row>
    <row r="12" spans="1:212" s="237" customFormat="1" ht="12" x14ac:dyDescent="0.2">
      <c r="B12" s="238" t="s">
        <v>173</v>
      </c>
      <c r="C12" s="254" t="s">
        <v>330</v>
      </c>
      <c r="D12" s="254" t="s">
        <v>405</v>
      </c>
      <c r="E12" s="238" t="s">
        <v>430</v>
      </c>
      <c r="F12" s="240" t="s">
        <v>409</v>
      </c>
      <c r="G12" s="240" t="s">
        <v>333</v>
      </c>
      <c r="H12" s="240" t="s">
        <v>413</v>
      </c>
      <c r="I12" s="240" t="s">
        <v>405</v>
      </c>
      <c r="J12" s="240" t="s">
        <v>419</v>
      </c>
      <c r="K12" s="240" t="s">
        <v>415</v>
      </c>
      <c r="L12" s="240" t="s">
        <v>399</v>
      </c>
      <c r="M12" s="240" t="s">
        <v>413</v>
      </c>
      <c r="N12" s="240" t="s">
        <v>405</v>
      </c>
      <c r="O12" s="240" t="s">
        <v>406</v>
      </c>
      <c r="P12" s="240" t="s">
        <v>428</v>
      </c>
    </row>
    <row r="13" spans="1:212" x14ac:dyDescent="0.2">
      <c r="A13" s="3" t="s">
        <v>112</v>
      </c>
      <c r="B13" s="44">
        <v>1623438</v>
      </c>
      <c r="C13" s="40">
        <v>840294</v>
      </c>
      <c r="D13" s="80">
        <v>2206182.6666666665</v>
      </c>
      <c r="E13" s="41">
        <v>1216683</v>
      </c>
      <c r="F13" s="43">
        <v>956768</v>
      </c>
      <c r="G13" s="43">
        <v>1299406.875</v>
      </c>
      <c r="H13" s="43">
        <v>968414</v>
      </c>
      <c r="I13" s="44">
        <v>657743</v>
      </c>
      <c r="J13" s="43">
        <v>593421</v>
      </c>
      <c r="K13" s="43">
        <v>587314</v>
      </c>
      <c r="L13" s="43">
        <v>395193</v>
      </c>
      <c r="M13" s="43">
        <v>523728</v>
      </c>
      <c r="N13" s="43">
        <v>391885</v>
      </c>
      <c r="O13" s="43">
        <v>537552</v>
      </c>
      <c r="P13" s="43">
        <v>290693</v>
      </c>
    </row>
    <row r="14" spans="1:212" s="237" customFormat="1" ht="12" x14ac:dyDescent="0.2">
      <c r="B14" s="238" t="s">
        <v>406</v>
      </c>
      <c r="C14" s="254" t="s">
        <v>439</v>
      </c>
      <c r="D14" s="254" t="s">
        <v>429</v>
      </c>
      <c r="E14" s="238" t="s">
        <v>405</v>
      </c>
      <c r="F14" s="240" t="s">
        <v>428</v>
      </c>
      <c r="G14" s="240" t="s">
        <v>428</v>
      </c>
      <c r="H14" s="240" t="s">
        <v>439</v>
      </c>
      <c r="I14" s="240" t="s">
        <v>428</v>
      </c>
      <c r="J14" s="240" t="s">
        <v>428</v>
      </c>
      <c r="K14" s="240" t="s">
        <v>437</v>
      </c>
      <c r="L14" s="240" t="s">
        <v>173</v>
      </c>
      <c r="M14" s="240" t="s">
        <v>441</v>
      </c>
      <c r="N14" s="240" t="s">
        <v>427</v>
      </c>
      <c r="O14" s="240" t="s">
        <v>427</v>
      </c>
      <c r="P14" s="240" t="s">
        <v>437</v>
      </c>
    </row>
    <row r="15" spans="1:212" x14ac:dyDescent="0.2">
      <c r="A15" s="3" t="s">
        <v>111</v>
      </c>
      <c r="B15" s="44">
        <v>1184130</v>
      </c>
      <c r="C15" s="40">
        <v>1233602</v>
      </c>
      <c r="D15" s="80">
        <v>1240027.8</v>
      </c>
      <c r="E15" s="44">
        <v>1043660</v>
      </c>
      <c r="F15" s="43">
        <v>1518618.4166667</v>
      </c>
      <c r="G15" s="43">
        <v>1065931.75</v>
      </c>
      <c r="H15" s="43">
        <v>1120090</v>
      </c>
      <c r="I15" s="43">
        <v>1013839</v>
      </c>
      <c r="J15" s="43">
        <v>697469</v>
      </c>
      <c r="K15" s="43">
        <v>623293</v>
      </c>
      <c r="L15" s="43">
        <v>878644</v>
      </c>
      <c r="M15" s="43">
        <v>788116</v>
      </c>
      <c r="N15" s="43">
        <v>810023</v>
      </c>
      <c r="O15" s="43">
        <v>546783</v>
      </c>
      <c r="P15" s="43">
        <v>422366</v>
      </c>
      <c r="Q15" s="43"/>
    </row>
    <row r="16" spans="1:212" s="237" customFormat="1" ht="12" x14ac:dyDescent="0.2">
      <c r="B16" s="238" t="s">
        <v>413</v>
      </c>
      <c r="C16" s="254" t="s">
        <v>426</v>
      </c>
      <c r="D16" s="254" t="s">
        <v>431</v>
      </c>
      <c r="E16" s="238" t="s">
        <v>439</v>
      </c>
      <c r="F16" s="240" t="s">
        <v>432</v>
      </c>
      <c r="G16" s="240" t="s">
        <v>416</v>
      </c>
      <c r="H16" s="240" t="s">
        <v>423</v>
      </c>
      <c r="I16" s="240" t="s">
        <v>437</v>
      </c>
      <c r="J16" s="240" t="s">
        <v>423</v>
      </c>
      <c r="K16" s="240" t="s">
        <v>419</v>
      </c>
      <c r="L16" s="240" t="s">
        <v>405</v>
      </c>
      <c r="M16" s="240" t="s">
        <v>431</v>
      </c>
      <c r="N16" s="240" t="s">
        <v>439</v>
      </c>
      <c r="O16" s="240" t="s">
        <v>432</v>
      </c>
      <c r="P16" s="240" t="s">
        <v>431</v>
      </c>
    </row>
    <row r="17" spans="1:16" x14ac:dyDescent="0.2">
      <c r="B17" s="37"/>
      <c r="C17" s="11"/>
      <c r="D17" s="80"/>
      <c r="E17" s="37"/>
      <c r="F17" s="43"/>
      <c r="G17" s="43"/>
      <c r="H17" s="43"/>
      <c r="I17" s="43"/>
      <c r="J17" s="43"/>
      <c r="K17" s="43"/>
      <c r="L17" s="43"/>
      <c r="M17" s="43"/>
      <c r="N17" s="43"/>
      <c r="O17" s="43"/>
      <c r="P17" s="43"/>
    </row>
    <row r="18" spans="1:16" x14ac:dyDescent="0.2">
      <c r="A18" s="3" t="s">
        <v>12</v>
      </c>
      <c r="B18" s="44">
        <v>1613208</v>
      </c>
      <c r="C18" s="40">
        <v>1710431</v>
      </c>
      <c r="D18" s="80">
        <v>1968979</v>
      </c>
      <c r="E18" s="44">
        <v>2481610</v>
      </c>
      <c r="F18" s="43">
        <v>1766019.25</v>
      </c>
      <c r="G18" s="43">
        <v>1431262.64</v>
      </c>
      <c r="H18" s="43">
        <v>1547998</v>
      </c>
      <c r="I18" s="44">
        <v>1108339</v>
      </c>
      <c r="J18" s="43">
        <v>828160</v>
      </c>
      <c r="K18" s="43">
        <v>591072</v>
      </c>
      <c r="L18" s="43">
        <v>556449</v>
      </c>
      <c r="M18" s="43">
        <v>619189</v>
      </c>
      <c r="N18" s="43">
        <v>649402</v>
      </c>
      <c r="O18" s="43">
        <v>509950</v>
      </c>
      <c r="P18" s="43">
        <v>471100</v>
      </c>
    </row>
    <row r="19" spans="1:16" s="237" customFormat="1" ht="12" x14ac:dyDescent="0.2">
      <c r="B19" s="238" t="s">
        <v>421</v>
      </c>
      <c r="C19" s="254" t="s">
        <v>416</v>
      </c>
      <c r="D19" s="254" t="s">
        <v>424</v>
      </c>
      <c r="E19" s="238" t="s">
        <v>419</v>
      </c>
      <c r="F19" s="240" t="s">
        <v>416</v>
      </c>
      <c r="G19" s="240" t="s">
        <v>424</v>
      </c>
      <c r="H19" s="240" t="s">
        <v>426</v>
      </c>
      <c r="I19" s="240" t="s">
        <v>408</v>
      </c>
      <c r="J19" s="240" t="s">
        <v>170</v>
      </c>
      <c r="K19" s="240" t="s">
        <v>171</v>
      </c>
      <c r="L19" s="240" t="s">
        <v>461</v>
      </c>
      <c r="M19" s="240" t="s">
        <v>416</v>
      </c>
      <c r="N19" s="240" t="s">
        <v>416</v>
      </c>
      <c r="O19" s="240" t="s">
        <v>404</v>
      </c>
      <c r="P19" s="240" t="s">
        <v>419</v>
      </c>
    </row>
    <row r="20" spans="1:16" x14ac:dyDescent="0.2">
      <c r="A20" s="3" t="s">
        <v>112</v>
      </c>
      <c r="B20" s="44">
        <v>2030394</v>
      </c>
      <c r="C20" s="40">
        <v>1843009</v>
      </c>
      <c r="D20" s="80">
        <v>2160701</v>
      </c>
      <c r="E20" s="44">
        <v>2435235</v>
      </c>
      <c r="F20" s="43">
        <v>2026350.1428571001</v>
      </c>
      <c r="G20" s="43">
        <v>1187324.6000000001</v>
      </c>
      <c r="H20" s="43">
        <v>1526125</v>
      </c>
      <c r="I20" s="44">
        <v>1183239</v>
      </c>
      <c r="J20" s="43">
        <v>827158</v>
      </c>
      <c r="K20" s="43">
        <v>700743</v>
      </c>
      <c r="L20" s="43">
        <v>657293</v>
      </c>
      <c r="M20" s="43">
        <v>651880</v>
      </c>
      <c r="N20" s="43">
        <v>737230</v>
      </c>
      <c r="O20" s="43">
        <v>505312</v>
      </c>
      <c r="P20" s="43">
        <v>511049</v>
      </c>
    </row>
    <row r="21" spans="1:16" s="237" customFormat="1" ht="12" x14ac:dyDescent="0.2">
      <c r="B21" s="238" t="s">
        <v>432</v>
      </c>
      <c r="C21" s="254" t="s">
        <v>437</v>
      </c>
      <c r="D21" s="254" t="s">
        <v>438</v>
      </c>
      <c r="E21" s="238" t="s">
        <v>441</v>
      </c>
      <c r="F21" s="240" t="s">
        <v>427</v>
      </c>
      <c r="G21" s="240" t="s">
        <v>423</v>
      </c>
      <c r="H21" s="240" t="s">
        <v>429</v>
      </c>
      <c r="I21" s="240" t="s">
        <v>423</v>
      </c>
      <c r="J21" s="240" t="s">
        <v>416</v>
      </c>
      <c r="K21" s="240" t="s">
        <v>405</v>
      </c>
      <c r="L21" s="240" t="s">
        <v>333</v>
      </c>
      <c r="M21" s="240" t="s">
        <v>441</v>
      </c>
      <c r="N21" s="240" t="s">
        <v>429</v>
      </c>
      <c r="O21" s="240" t="s">
        <v>430</v>
      </c>
      <c r="P21" s="240" t="s">
        <v>431</v>
      </c>
    </row>
    <row r="22" spans="1:16" x14ac:dyDescent="0.2">
      <c r="A22" s="3" t="s">
        <v>111</v>
      </c>
      <c r="B22" s="44">
        <v>1318723</v>
      </c>
      <c r="C22" s="40">
        <v>1679836</v>
      </c>
      <c r="D22" s="80">
        <v>1761281</v>
      </c>
      <c r="E22" s="44">
        <v>2527985</v>
      </c>
      <c r="F22" s="43">
        <v>1563539.6666667</v>
      </c>
      <c r="G22" s="43">
        <v>1593888</v>
      </c>
      <c r="H22" s="43">
        <v>1556201</v>
      </c>
      <c r="I22" s="43">
        <v>1050724</v>
      </c>
      <c r="J22" s="43">
        <v>829003</v>
      </c>
      <c r="K22" s="43">
        <v>530754</v>
      </c>
      <c r="L22" s="43">
        <v>451221</v>
      </c>
      <c r="M22" s="43">
        <v>577159</v>
      </c>
      <c r="N22" s="43">
        <v>596706</v>
      </c>
      <c r="O22" s="43">
        <v>515749</v>
      </c>
      <c r="P22" s="43">
        <v>455736</v>
      </c>
    </row>
    <row r="23" spans="1:16" s="237" customFormat="1" ht="12" x14ac:dyDescent="0.2">
      <c r="B23" s="238" t="s">
        <v>459</v>
      </c>
      <c r="C23" s="254" t="s">
        <v>438</v>
      </c>
      <c r="D23" s="254" t="s">
        <v>432</v>
      </c>
      <c r="E23" s="238" t="s">
        <v>441</v>
      </c>
      <c r="F23" s="240" t="s">
        <v>441</v>
      </c>
      <c r="G23" s="240" t="s">
        <v>430</v>
      </c>
      <c r="H23" s="240" t="s">
        <v>416</v>
      </c>
      <c r="I23" s="240" t="s">
        <v>438</v>
      </c>
      <c r="J23" s="240" t="s">
        <v>406</v>
      </c>
      <c r="K23" s="240" t="s">
        <v>409</v>
      </c>
      <c r="L23" s="240" t="s">
        <v>408</v>
      </c>
      <c r="M23" s="240" t="s">
        <v>427</v>
      </c>
      <c r="N23" s="240" t="s">
        <v>423</v>
      </c>
      <c r="O23" s="240" t="s">
        <v>432</v>
      </c>
      <c r="P23" s="240" t="s">
        <v>438</v>
      </c>
    </row>
    <row r="24" spans="1:16" x14ac:dyDescent="0.2">
      <c r="B24" s="37"/>
      <c r="C24" s="11"/>
      <c r="D24" s="80"/>
      <c r="E24" s="37"/>
      <c r="F24" s="43"/>
      <c r="G24" s="43"/>
      <c r="H24" s="43"/>
      <c r="I24" s="43"/>
      <c r="J24" s="43"/>
      <c r="K24" s="43"/>
      <c r="L24" s="43"/>
      <c r="M24" s="43"/>
      <c r="N24" s="43"/>
      <c r="O24" s="43"/>
      <c r="P24" s="43"/>
    </row>
    <row r="25" spans="1:16" x14ac:dyDescent="0.2">
      <c r="A25" s="3" t="s">
        <v>13</v>
      </c>
      <c r="B25" s="44">
        <v>610298</v>
      </c>
      <c r="C25" s="40">
        <v>872500</v>
      </c>
      <c r="D25" s="80">
        <v>1220303</v>
      </c>
      <c r="E25" s="44">
        <v>1126122</v>
      </c>
      <c r="F25" s="43">
        <v>781345.29032258003</v>
      </c>
      <c r="G25" s="43">
        <v>955543.74468100001</v>
      </c>
      <c r="H25" s="43">
        <v>980479</v>
      </c>
      <c r="I25" s="44">
        <v>561945</v>
      </c>
      <c r="J25" s="43">
        <v>536703</v>
      </c>
      <c r="K25" s="43">
        <v>566966</v>
      </c>
      <c r="L25" s="43">
        <v>320997</v>
      </c>
      <c r="M25" s="43">
        <v>443297</v>
      </c>
      <c r="N25" s="43">
        <v>439728</v>
      </c>
      <c r="O25" s="43">
        <v>323718</v>
      </c>
      <c r="P25" s="43">
        <v>282480</v>
      </c>
    </row>
    <row r="26" spans="1:16" s="237" customFormat="1" ht="12" x14ac:dyDescent="0.2">
      <c r="B26" s="238" t="s">
        <v>318</v>
      </c>
      <c r="C26" s="254" t="s">
        <v>462</v>
      </c>
      <c r="D26" s="254" t="s">
        <v>170</v>
      </c>
      <c r="E26" s="238" t="s">
        <v>171</v>
      </c>
      <c r="F26" s="240" t="s">
        <v>171</v>
      </c>
      <c r="G26" s="240" t="s">
        <v>461</v>
      </c>
      <c r="H26" s="240" t="s">
        <v>174</v>
      </c>
      <c r="I26" s="240" t="s">
        <v>171</v>
      </c>
      <c r="J26" s="240" t="s">
        <v>175</v>
      </c>
      <c r="K26" s="240" t="s">
        <v>176</v>
      </c>
      <c r="L26" s="240" t="s">
        <v>463</v>
      </c>
      <c r="M26" s="240" t="s">
        <v>330</v>
      </c>
      <c r="N26" s="240" t="s">
        <v>333</v>
      </c>
      <c r="O26" s="240" t="s">
        <v>169</v>
      </c>
      <c r="P26" s="240" t="s">
        <v>330</v>
      </c>
    </row>
    <row r="27" spans="1:16" x14ac:dyDescent="0.2">
      <c r="A27" s="3" t="s">
        <v>112</v>
      </c>
      <c r="B27" s="44">
        <v>434065</v>
      </c>
      <c r="C27" s="40">
        <v>911579</v>
      </c>
      <c r="D27" s="80">
        <v>1049366</v>
      </c>
      <c r="E27" s="44">
        <v>1290154</v>
      </c>
      <c r="F27" s="43">
        <v>670325.05882352998</v>
      </c>
      <c r="G27" s="43">
        <v>982175.74193500006</v>
      </c>
      <c r="H27" s="43">
        <v>968206</v>
      </c>
      <c r="I27" s="44">
        <v>525458</v>
      </c>
      <c r="J27" s="43">
        <v>564701</v>
      </c>
      <c r="K27" s="43">
        <v>514354</v>
      </c>
      <c r="L27" s="43">
        <v>425618</v>
      </c>
      <c r="M27" s="43">
        <v>477638</v>
      </c>
      <c r="N27" s="43">
        <v>435660</v>
      </c>
      <c r="O27" s="43">
        <v>320161</v>
      </c>
      <c r="P27" s="43">
        <v>316309</v>
      </c>
    </row>
    <row r="28" spans="1:16" s="237" customFormat="1" ht="12" x14ac:dyDescent="0.2">
      <c r="B28" s="238" t="s">
        <v>404</v>
      </c>
      <c r="C28" s="254" t="s">
        <v>414</v>
      </c>
      <c r="D28" s="254" t="s">
        <v>459</v>
      </c>
      <c r="E28" s="238" t="s">
        <v>438</v>
      </c>
      <c r="F28" s="240" t="s">
        <v>459</v>
      </c>
      <c r="G28" s="240" t="s">
        <v>171</v>
      </c>
      <c r="H28" s="240" t="s">
        <v>424</v>
      </c>
      <c r="I28" s="240" t="s">
        <v>430</v>
      </c>
      <c r="J28" s="240" t="s">
        <v>421</v>
      </c>
      <c r="K28" s="240" t="s">
        <v>460</v>
      </c>
      <c r="L28" s="240" t="s">
        <v>171</v>
      </c>
      <c r="M28" s="240" t="s">
        <v>432</v>
      </c>
      <c r="N28" s="240" t="s">
        <v>438</v>
      </c>
      <c r="O28" s="240" t="s">
        <v>415</v>
      </c>
      <c r="P28" s="240" t="s">
        <v>419</v>
      </c>
    </row>
    <row r="29" spans="1:16" ht="17.25" customHeight="1" x14ac:dyDescent="0.2">
      <c r="A29" s="3" t="s">
        <v>111</v>
      </c>
      <c r="B29" s="44">
        <v>774376</v>
      </c>
      <c r="C29" s="40">
        <v>694196</v>
      </c>
      <c r="D29" s="80">
        <v>1381744</v>
      </c>
      <c r="E29" s="44">
        <v>1007655</v>
      </c>
      <c r="F29" s="43">
        <v>916155.57142856997</v>
      </c>
      <c r="G29" s="43">
        <v>903944.25</v>
      </c>
      <c r="H29" s="43">
        <v>1024312</v>
      </c>
      <c r="I29" s="44">
        <v>596152</v>
      </c>
      <c r="J29" s="43">
        <v>501401</v>
      </c>
      <c r="K29" s="43">
        <v>720753</v>
      </c>
      <c r="L29" s="43">
        <v>258595</v>
      </c>
      <c r="M29" s="43">
        <v>413862</v>
      </c>
      <c r="N29" s="43">
        <v>455860</v>
      </c>
      <c r="O29" s="43">
        <v>326596</v>
      </c>
      <c r="P29" s="43">
        <v>206363</v>
      </c>
    </row>
    <row r="30" spans="1:16" s="237" customFormat="1" ht="12" x14ac:dyDescent="0.2">
      <c r="B30" s="238" t="s">
        <v>421</v>
      </c>
      <c r="C30" s="254" t="s">
        <v>431</v>
      </c>
      <c r="D30" s="254" t="s">
        <v>419</v>
      </c>
      <c r="E30" s="238" t="s">
        <v>419</v>
      </c>
      <c r="F30" s="240" t="s">
        <v>413</v>
      </c>
      <c r="G30" s="240" t="s">
        <v>416</v>
      </c>
      <c r="H30" s="240" t="s">
        <v>427</v>
      </c>
      <c r="I30" s="240" t="s">
        <v>416</v>
      </c>
      <c r="J30" s="240" t="s">
        <v>408</v>
      </c>
      <c r="K30" s="240" t="s">
        <v>438</v>
      </c>
      <c r="L30" s="240" t="s">
        <v>175</v>
      </c>
      <c r="M30" s="240" t="s">
        <v>413</v>
      </c>
      <c r="N30" s="240" t="s">
        <v>423</v>
      </c>
      <c r="O30" s="240" t="s">
        <v>406</v>
      </c>
      <c r="P30" s="240" t="s">
        <v>428</v>
      </c>
    </row>
    <row r="31" spans="1:16" x14ac:dyDescent="0.2">
      <c r="B31" s="37"/>
      <c r="C31" s="11"/>
      <c r="D31" s="80"/>
      <c r="E31" s="37"/>
      <c r="F31" s="43"/>
      <c r="G31" s="43"/>
      <c r="H31" s="43"/>
      <c r="I31" s="43"/>
      <c r="J31" s="43"/>
      <c r="K31" s="43"/>
      <c r="L31" s="43"/>
      <c r="M31" s="43"/>
      <c r="N31" s="43"/>
      <c r="O31" s="43"/>
      <c r="P31" s="43"/>
    </row>
    <row r="32" spans="1:16" x14ac:dyDescent="0.2">
      <c r="A32" s="3" t="s">
        <v>14</v>
      </c>
      <c r="B32" s="44">
        <v>1079601</v>
      </c>
      <c r="C32" s="40">
        <v>1426952</v>
      </c>
      <c r="D32" s="80">
        <v>1550804</v>
      </c>
      <c r="E32" s="44">
        <v>1684233</v>
      </c>
      <c r="F32" s="43">
        <v>1373471.875</v>
      </c>
      <c r="G32" s="43">
        <v>1221532.04</v>
      </c>
      <c r="H32" s="43">
        <v>1470378</v>
      </c>
      <c r="I32" s="44">
        <v>762097</v>
      </c>
      <c r="J32" s="43">
        <v>652323</v>
      </c>
      <c r="K32" s="43">
        <v>683257</v>
      </c>
      <c r="L32" s="43">
        <v>449666</v>
      </c>
      <c r="M32" s="43">
        <v>465767</v>
      </c>
      <c r="N32" s="43">
        <v>565182</v>
      </c>
      <c r="O32" s="43">
        <v>360978</v>
      </c>
      <c r="P32" s="43">
        <v>352961</v>
      </c>
    </row>
    <row r="33" spans="1:16" s="237" customFormat="1" ht="12" x14ac:dyDescent="0.2">
      <c r="B33" s="238" t="s">
        <v>404</v>
      </c>
      <c r="C33" s="254" t="s">
        <v>416</v>
      </c>
      <c r="D33" s="254" t="s">
        <v>424</v>
      </c>
      <c r="E33" s="238" t="s">
        <v>419</v>
      </c>
      <c r="F33" s="240" t="s">
        <v>416</v>
      </c>
      <c r="G33" s="240" t="s">
        <v>424</v>
      </c>
      <c r="H33" s="240" t="s">
        <v>409</v>
      </c>
      <c r="I33" s="240" t="s">
        <v>426</v>
      </c>
      <c r="J33" s="240" t="s">
        <v>170</v>
      </c>
      <c r="K33" s="240" t="s">
        <v>171</v>
      </c>
      <c r="L33" s="240" t="s">
        <v>461</v>
      </c>
      <c r="M33" s="240" t="s">
        <v>416</v>
      </c>
      <c r="N33" s="240" t="s">
        <v>416</v>
      </c>
      <c r="O33" s="240" t="s">
        <v>408</v>
      </c>
      <c r="P33" s="240" t="s">
        <v>419</v>
      </c>
    </row>
    <row r="34" spans="1:16" x14ac:dyDescent="0.2">
      <c r="A34" s="3" t="s">
        <v>112</v>
      </c>
      <c r="B34" s="44">
        <v>730985</v>
      </c>
      <c r="C34" s="40">
        <v>1493830</v>
      </c>
      <c r="D34" s="80">
        <v>1401339</v>
      </c>
      <c r="E34" s="44">
        <v>1792526</v>
      </c>
      <c r="F34" s="43">
        <v>1063167.1111111001</v>
      </c>
      <c r="G34" s="43">
        <v>1121144.8666699999</v>
      </c>
      <c r="H34" s="43">
        <v>1545889</v>
      </c>
      <c r="I34" s="44">
        <v>620288</v>
      </c>
      <c r="J34" s="43">
        <v>657299</v>
      </c>
      <c r="K34" s="43">
        <v>596359</v>
      </c>
      <c r="L34" s="43">
        <v>472034</v>
      </c>
      <c r="M34" s="43">
        <v>435365</v>
      </c>
      <c r="N34" s="43">
        <v>505609</v>
      </c>
      <c r="O34" s="43">
        <v>294362</v>
      </c>
      <c r="P34" s="43">
        <v>393262</v>
      </c>
    </row>
    <row r="35" spans="1:16" s="237" customFormat="1" ht="12" x14ac:dyDescent="0.2">
      <c r="B35" s="238" t="s">
        <v>413</v>
      </c>
      <c r="C35" s="254" t="s">
        <v>438</v>
      </c>
      <c r="D35" s="254" t="s">
        <v>432</v>
      </c>
      <c r="E35" s="238" t="s">
        <v>441</v>
      </c>
      <c r="F35" s="240" t="s">
        <v>441</v>
      </c>
      <c r="G35" s="240" t="s">
        <v>430</v>
      </c>
      <c r="H35" s="240" t="s">
        <v>430</v>
      </c>
      <c r="I35" s="240" t="s">
        <v>432</v>
      </c>
      <c r="J35" s="240" t="s">
        <v>406</v>
      </c>
      <c r="K35" s="240" t="s">
        <v>409</v>
      </c>
      <c r="L35" s="240" t="s">
        <v>408</v>
      </c>
      <c r="M35" s="240" t="s">
        <v>428</v>
      </c>
      <c r="N35" s="240" t="s">
        <v>441</v>
      </c>
      <c r="O35" s="240" t="s">
        <v>423</v>
      </c>
      <c r="P35" s="240" t="s">
        <v>438</v>
      </c>
    </row>
    <row r="36" spans="1:16" x14ac:dyDescent="0.2">
      <c r="A36" s="3" t="s">
        <v>111</v>
      </c>
      <c r="B36" s="44">
        <v>1455034</v>
      </c>
      <c r="C36" s="40">
        <v>1137144</v>
      </c>
      <c r="D36" s="80">
        <v>1688772</v>
      </c>
      <c r="E36" s="44">
        <v>1575940</v>
      </c>
      <c r="F36" s="43">
        <v>1772435.1428571001</v>
      </c>
      <c r="G36" s="43">
        <v>1372112.8</v>
      </c>
      <c r="H36" s="43">
        <v>1243844</v>
      </c>
      <c r="I36" s="44">
        <v>932269</v>
      </c>
      <c r="J36" s="43">
        <v>646414</v>
      </c>
      <c r="K36" s="43">
        <v>841253</v>
      </c>
      <c r="L36" s="43">
        <v>428230</v>
      </c>
      <c r="M36" s="43">
        <v>496168</v>
      </c>
      <c r="N36" s="43">
        <v>693525</v>
      </c>
      <c r="O36" s="43">
        <v>412220</v>
      </c>
      <c r="P36" s="43">
        <v>248180</v>
      </c>
    </row>
    <row r="37" spans="1:16" s="237" customFormat="1" ht="12" x14ac:dyDescent="0.2">
      <c r="B37" s="238" t="s">
        <v>438</v>
      </c>
      <c r="C37" s="254" t="s">
        <v>437</v>
      </c>
      <c r="D37" s="254" t="s">
        <v>438</v>
      </c>
      <c r="E37" s="238" t="s">
        <v>441</v>
      </c>
      <c r="F37" s="240" t="s">
        <v>427</v>
      </c>
      <c r="G37" s="240" t="s">
        <v>423</v>
      </c>
      <c r="H37" s="240" t="s">
        <v>431</v>
      </c>
      <c r="I37" s="240" t="s">
        <v>423</v>
      </c>
      <c r="J37" s="240" t="s">
        <v>416</v>
      </c>
      <c r="K37" s="240" t="s">
        <v>405</v>
      </c>
      <c r="L37" s="240" t="s">
        <v>333</v>
      </c>
      <c r="M37" s="240" t="s">
        <v>428</v>
      </c>
      <c r="N37" s="240" t="s">
        <v>429</v>
      </c>
      <c r="O37" s="240" t="s">
        <v>438</v>
      </c>
      <c r="P37" s="240" t="s">
        <v>431</v>
      </c>
    </row>
    <row r="38" spans="1:16" ht="4.5" customHeight="1" x14ac:dyDescent="0.2">
      <c r="B38" s="37"/>
      <c r="C38" s="11"/>
      <c r="D38" s="80"/>
      <c r="E38" s="37"/>
      <c r="F38" s="43"/>
      <c r="G38" s="43"/>
      <c r="H38" s="43"/>
      <c r="I38" s="43"/>
      <c r="J38" s="43"/>
      <c r="K38" s="43"/>
      <c r="L38" s="43"/>
      <c r="M38" s="43"/>
      <c r="N38" s="43"/>
      <c r="O38" s="43"/>
      <c r="P38" s="43"/>
    </row>
    <row r="39" spans="1:16" ht="25.5" x14ac:dyDescent="0.2">
      <c r="A39" s="17" t="s">
        <v>15</v>
      </c>
      <c r="B39" s="82">
        <v>173360</v>
      </c>
      <c r="C39" s="46">
        <v>505802</v>
      </c>
      <c r="D39" s="80">
        <v>394049.8</v>
      </c>
      <c r="E39" s="82">
        <v>353353</v>
      </c>
      <c r="F39" s="43">
        <v>149743.6</v>
      </c>
      <c r="G39" s="43">
        <v>625350</v>
      </c>
      <c r="H39" s="43">
        <v>163982</v>
      </c>
      <c r="I39" s="44">
        <v>72685</v>
      </c>
      <c r="J39" s="43">
        <v>298660</v>
      </c>
      <c r="K39" s="43">
        <v>386715</v>
      </c>
      <c r="L39" s="43">
        <v>152967</v>
      </c>
      <c r="M39" s="43">
        <v>407346</v>
      </c>
      <c r="N39" s="43">
        <v>188819</v>
      </c>
      <c r="O39" s="43">
        <v>193794</v>
      </c>
      <c r="P39" s="43">
        <v>123896</v>
      </c>
    </row>
    <row r="40" spans="1:16" s="237" customFormat="1" ht="12" x14ac:dyDescent="0.2">
      <c r="B40" s="238" t="s">
        <v>421</v>
      </c>
      <c r="C40" s="254" t="s">
        <v>408</v>
      </c>
      <c r="D40" s="254" t="s">
        <v>423</v>
      </c>
      <c r="E40" s="238" t="s">
        <v>438</v>
      </c>
      <c r="F40" s="240" t="s">
        <v>430</v>
      </c>
      <c r="G40" s="240" t="s">
        <v>426</v>
      </c>
      <c r="H40" s="240" t="s">
        <v>432</v>
      </c>
      <c r="I40" s="240" t="s">
        <v>441</v>
      </c>
      <c r="J40" s="240" t="s">
        <v>459</v>
      </c>
      <c r="K40" s="240" t="s">
        <v>409</v>
      </c>
      <c r="L40" s="240" t="s">
        <v>325</v>
      </c>
      <c r="M40" s="240" t="s">
        <v>423</v>
      </c>
      <c r="N40" s="240" t="s">
        <v>428</v>
      </c>
      <c r="O40" s="240" t="s">
        <v>430</v>
      </c>
      <c r="P40" s="240" t="s">
        <v>428</v>
      </c>
    </row>
    <row r="41" spans="1:16" x14ac:dyDescent="0.2">
      <c r="A41" s="3" t="s">
        <v>112</v>
      </c>
      <c r="B41" s="44">
        <v>114305</v>
      </c>
      <c r="C41" s="40">
        <v>551138</v>
      </c>
      <c r="D41" s="80">
        <v>204629.4</v>
      </c>
      <c r="E41" s="44">
        <v>159815</v>
      </c>
      <c r="F41" s="43">
        <v>228377.75</v>
      </c>
      <c r="G41" s="43">
        <v>851892.1875</v>
      </c>
      <c r="H41" s="43">
        <v>101682</v>
      </c>
      <c r="I41" s="44">
        <v>146137</v>
      </c>
      <c r="J41" s="43">
        <v>388764</v>
      </c>
      <c r="K41" s="43">
        <v>423239</v>
      </c>
      <c r="L41" s="43">
        <v>292173</v>
      </c>
      <c r="M41" s="43">
        <v>562183</v>
      </c>
      <c r="N41" s="43">
        <v>278276</v>
      </c>
      <c r="O41" s="43">
        <v>228939</v>
      </c>
      <c r="P41" s="43">
        <v>116232</v>
      </c>
    </row>
    <row r="42" spans="1:16" s="237" customFormat="1" ht="12" x14ac:dyDescent="0.2">
      <c r="B42" s="238" t="s">
        <v>438</v>
      </c>
      <c r="C42" s="254" t="s">
        <v>415</v>
      </c>
      <c r="D42" s="254" t="s">
        <v>431</v>
      </c>
      <c r="E42" s="238" t="s">
        <v>439</v>
      </c>
      <c r="F42" s="240" t="s">
        <v>428</v>
      </c>
      <c r="G42" s="240" t="s">
        <v>416</v>
      </c>
      <c r="H42" s="240" t="s">
        <v>423</v>
      </c>
      <c r="I42" s="240" t="s">
        <v>437</v>
      </c>
      <c r="J42" s="240" t="s">
        <v>423</v>
      </c>
      <c r="K42" s="240" t="s">
        <v>419</v>
      </c>
      <c r="L42" s="240" t="s">
        <v>428</v>
      </c>
      <c r="M42" s="240" t="s">
        <v>439</v>
      </c>
      <c r="N42" s="240" t="s">
        <v>439</v>
      </c>
      <c r="O42" s="240" t="s">
        <v>441</v>
      </c>
      <c r="P42" s="240" t="s">
        <v>431</v>
      </c>
    </row>
    <row r="43" spans="1:16" x14ac:dyDescent="0.2">
      <c r="A43" s="3" t="s">
        <v>111</v>
      </c>
      <c r="B43" s="44">
        <v>221342</v>
      </c>
      <c r="C43" s="40">
        <v>29773</v>
      </c>
      <c r="D43" s="80">
        <v>583470.19999999995</v>
      </c>
      <c r="E43" s="44">
        <v>439370</v>
      </c>
      <c r="F43" s="43">
        <v>59876</v>
      </c>
      <c r="G43" s="43">
        <v>123663.3333</v>
      </c>
      <c r="H43" s="43">
        <v>475481</v>
      </c>
      <c r="I43" s="43">
        <v>35959</v>
      </c>
      <c r="J43" s="43">
        <v>169941</v>
      </c>
      <c r="K43" s="43">
        <v>58005</v>
      </c>
      <c r="L43" s="43">
        <v>113194</v>
      </c>
      <c r="M43" s="43">
        <v>304122</v>
      </c>
      <c r="N43" s="43">
        <v>99363</v>
      </c>
      <c r="O43" s="43">
        <v>141077</v>
      </c>
      <c r="P43" s="43">
        <v>136668</v>
      </c>
    </row>
    <row r="44" spans="1:16" s="237" customFormat="1" ht="12" x14ac:dyDescent="0.2">
      <c r="A44" s="245"/>
      <c r="B44" s="246" t="s">
        <v>416</v>
      </c>
      <c r="C44" s="247" t="s">
        <v>435</v>
      </c>
      <c r="D44" s="247" t="s">
        <v>431</v>
      </c>
      <c r="E44" s="246" t="s">
        <v>441</v>
      </c>
      <c r="F44" s="248" t="s">
        <v>427</v>
      </c>
      <c r="G44" s="248" t="s">
        <v>429</v>
      </c>
      <c r="H44" s="248" t="s">
        <v>435</v>
      </c>
      <c r="I44" s="248" t="s">
        <v>429</v>
      </c>
      <c r="J44" s="248" t="s">
        <v>427</v>
      </c>
      <c r="K44" s="248" t="s">
        <v>435</v>
      </c>
      <c r="L44" s="248" t="s">
        <v>422</v>
      </c>
      <c r="M44" s="248" t="s">
        <v>429</v>
      </c>
      <c r="N44" s="248" t="s">
        <v>439</v>
      </c>
      <c r="O44" s="248" t="s">
        <v>429</v>
      </c>
      <c r="P44" s="248" t="s">
        <v>437</v>
      </c>
    </row>
    <row r="45" spans="1:16" x14ac:dyDescent="0.2">
      <c r="E45" s="37"/>
      <c r="F45" s="37"/>
      <c r="G45" s="37"/>
      <c r="H45" s="37"/>
      <c r="I45" s="37"/>
      <c r="J45" s="37"/>
      <c r="K45" s="37"/>
      <c r="L45" s="37"/>
      <c r="M45" s="37"/>
      <c r="N45" s="37"/>
      <c r="O45" s="37"/>
    </row>
    <row r="46" spans="1:16" ht="12.75" customHeight="1" x14ac:dyDescent="0.2">
      <c r="A46" s="76" t="s">
        <v>118</v>
      </c>
      <c r="B46" s="223"/>
      <c r="C46" s="223"/>
      <c r="D46" s="223"/>
      <c r="E46" s="223"/>
      <c r="F46" s="223"/>
      <c r="G46" s="223"/>
      <c r="H46" s="223"/>
      <c r="I46" s="223"/>
      <c r="J46" s="223"/>
      <c r="K46" s="223"/>
    </row>
    <row r="47" spans="1:16" x14ac:dyDescent="0.2">
      <c r="A47" s="76"/>
      <c r="B47" s="74"/>
      <c r="C47" s="3"/>
    </row>
    <row r="48" spans="1:16" ht="12.75" customHeight="1" x14ac:dyDescent="0.2">
      <c r="A48" s="275" t="s">
        <v>473</v>
      </c>
      <c r="B48" s="223"/>
      <c r="C48" s="223"/>
      <c r="D48" s="223"/>
      <c r="E48" s="223"/>
      <c r="F48" s="223"/>
      <c r="G48" s="223"/>
      <c r="H48" s="223"/>
      <c r="I48" s="223"/>
      <c r="J48" s="223"/>
      <c r="K48" s="223"/>
    </row>
  </sheetData>
  <phoneticPr fontId="0" type="noConversion"/>
  <pageMargins left="0.7" right="0.7" top="0.75" bottom="0.75" header="0.3" footer="0.3"/>
  <pageSetup scale="67" orientation="landscape" cellComments="atEnd" r:id="rId1"/>
  <headerFooter>
    <oddHeader>&amp;C&amp;"Arial,Bold Italic"&amp;14Vital Statistics on Congress
&amp;12www.brookings.edu/vitalstats</oddHeader>
    <oddFooter>&amp;COrnstein, Mann, Malbin, and Rugg
Last updated March 14, 2013&amp;R&amp;G</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E55"/>
  <sheetViews>
    <sheetView view="pageLayout" zoomScale="55" zoomScaleNormal="100" zoomScalePageLayoutView="55" workbookViewId="0">
      <selection activeCell="G28" sqref="G28"/>
    </sheetView>
  </sheetViews>
  <sheetFormatPr defaultRowHeight="12.75" x14ac:dyDescent="0.2"/>
  <cols>
    <col min="1" max="1" width="20.7109375" style="3" customWidth="1"/>
    <col min="2" max="2" width="12.42578125" style="3" customWidth="1"/>
    <col min="3" max="3" width="1.140625" style="3" customWidth="1"/>
    <col min="4" max="4" width="11.7109375" style="3" customWidth="1"/>
    <col min="5" max="5" width="1.28515625" style="3" customWidth="1"/>
    <col min="6" max="6" width="12.5703125" style="3" bestFit="1" customWidth="1"/>
    <col min="7" max="7" width="12.42578125" style="3" customWidth="1"/>
    <col min="8" max="8" width="1.42578125" style="3" customWidth="1"/>
    <col min="9" max="10" width="12.5703125" style="3" customWidth="1"/>
    <col min="11" max="11" width="12.85546875" style="3" customWidth="1"/>
    <col min="12" max="12" width="12.7109375" style="3" customWidth="1"/>
    <col min="13" max="13" width="13.28515625" style="3" bestFit="1" customWidth="1"/>
    <col min="14" max="14" width="12.28515625" style="3" bestFit="1" customWidth="1"/>
    <col min="15" max="15" width="12.7109375" style="3" bestFit="1" customWidth="1"/>
    <col min="16" max="17" width="12.28515625" style="3" bestFit="1" customWidth="1"/>
    <col min="18" max="18" width="14.140625" style="3" bestFit="1" customWidth="1"/>
    <col min="19" max="20" width="13.42578125" style="3" bestFit="1" customWidth="1"/>
    <col min="21" max="21" width="12.7109375" style="3" bestFit="1" customWidth="1"/>
    <col min="22" max="22" width="12.28515625" style="3" bestFit="1" customWidth="1"/>
    <col min="23" max="23" width="12.5703125" style="3" bestFit="1" customWidth="1"/>
    <col min="24" max="24" width="13.42578125" style="3" bestFit="1" customWidth="1"/>
    <col min="25" max="16384" width="9.140625" style="3"/>
  </cols>
  <sheetData>
    <row r="1" spans="1:24" x14ac:dyDescent="0.2">
      <c r="A1" s="3" t="s">
        <v>81</v>
      </c>
      <c r="B1" s="279" t="s">
        <v>479</v>
      </c>
      <c r="D1" s="35"/>
      <c r="M1" s="10"/>
    </row>
    <row r="2" spans="1:24" ht="13.5" thickBot="1" x14ac:dyDescent="0.25">
      <c r="V2" s="38"/>
      <c r="W2" s="38"/>
      <c r="X2" s="38"/>
    </row>
    <row r="3" spans="1:24" s="35" customFormat="1" x14ac:dyDescent="0.2">
      <c r="A3" s="86"/>
      <c r="B3" s="87">
        <v>2012</v>
      </c>
      <c r="C3" s="87"/>
      <c r="D3" s="87">
        <v>2010</v>
      </c>
      <c r="E3" s="87"/>
      <c r="F3" s="84">
        <v>2008</v>
      </c>
      <c r="G3" s="77">
        <v>2006</v>
      </c>
      <c r="H3" s="77"/>
      <c r="I3" s="77">
        <v>2004</v>
      </c>
      <c r="J3" s="77">
        <v>2002</v>
      </c>
      <c r="K3" s="77">
        <v>2000</v>
      </c>
      <c r="L3" s="77">
        <v>1998</v>
      </c>
      <c r="M3" s="77">
        <v>1996</v>
      </c>
      <c r="N3" s="77">
        <v>1994</v>
      </c>
      <c r="O3" s="77">
        <v>1992</v>
      </c>
      <c r="P3" s="77">
        <v>1990</v>
      </c>
      <c r="Q3" s="77">
        <v>1988</v>
      </c>
      <c r="R3" s="77">
        <v>1986</v>
      </c>
      <c r="S3" s="77">
        <v>1984</v>
      </c>
      <c r="T3" s="77">
        <v>1982</v>
      </c>
      <c r="U3" s="77">
        <v>1980</v>
      </c>
      <c r="V3" s="84">
        <v>1978</v>
      </c>
      <c r="W3" s="84">
        <v>1976</v>
      </c>
      <c r="X3" s="84">
        <v>1974</v>
      </c>
    </row>
    <row r="4" spans="1:24" x14ac:dyDescent="0.2">
      <c r="A4" s="81" t="s">
        <v>3</v>
      </c>
      <c r="B4" s="81"/>
      <c r="C4" s="81"/>
      <c r="D4" s="81"/>
      <c r="E4" s="81"/>
      <c r="F4" s="88"/>
      <c r="G4" s="81"/>
      <c r="H4" s="81"/>
    </row>
    <row r="5" spans="1:24" ht="13.7" customHeight="1" x14ac:dyDescent="0.2">
      <c r="A5" s="17" t="s">
        <v>138</v>
      </c>
      <c r="B5" s="46">
        <v>587532049</v>
      </c>
      <c r="C5" s="46"/>
      <c r="D5" s="47">
        <v>568193547</v>
      </c>
      <c r="E5" s="89" t="s">
        <v>141</v>
      </c>
      <c r="F5" s="46">
        <v>389348721</v>
      </c>
      <c r="G5" s="47">
        <v>514937502</v>
      </c>
      <c r="H5" s="89" t="s">
        <v>127</v>
      </c>
      <c r="I5" s="41">
        <v>367514648</v>
      </c>
      <c r="J5" s="41">
        <v>281529788</v>
      </c>
      <c r="K5" s="41">
        <v>384591165</v>
      </c>
      <c r="L5" s="41">
        <v>249184622</v>
      </c>
      <c r="M5" s="42">
        <v>230420000</v>
      </c>
      <c r="N5" s="41">
        <v>279483211</v>
      </c>
      <c r="O5" s="41">
        <v>194322039</v>
      </c>
      <c r="P5" s="41">
        <v>173370282</v>
      </c>
      <c r="Q5" s="41">
        <v>184695501</v>
      </c>
      <c r="R5" s="43">
        <v>183432489</v>
      </c>
      <c r="S5" s="43">
        <v>141962276</v>
      </c>
      <c r="T5" s="43">
        <v>114036379</v>
      </c>
      <c r="U5" s="43">
        <v>74163669</v>
      </c>
      <c r="V5" s="43">
        <v>64695510</v>
      </c>
      <c r="W5" s="43">
        <v>38108745</v>
      </c>
      <c r="X5" s="43">
        <v>28436308</v>
      </c>
    </row>
    <row r="6" spans="1:24" ht="13.7" customHeight="1" x14ac:dyDescent="0.2">
      <c r="A6" s="17" t="s">
        <v>137</v>
      </c>
      <c r="B6" s="46">
        <v>9325906</v>
      </c>
      <c r="C6" s="46"/>
      <c r="D6" s="47">
        <v>8002726</v>
      </c>
      <c r="E6" s="47"/>
      <c r="F6" s="46">
        <v>5899223</v>
      </c>
      <c r="G6" s="47">
        <v>7922115</v>
      </c>
      <c r="H6" s="47"/>
      <c r="I6" s="43">
        <v>5404627</v>
      </c>
      <c r="J6" s="43">
        <v>4540803.0322599998</v>
      </c>
      <c r="K6" s="43">
        <v>5827139</v>
      </c>
      <c r="L6" s="43">
        <v>3775525</v>
      </c>
      <c r="M6" s="43">
        <v>3544918</v>
      </c>
      <c r="N6" s="43">
        <v>3992617</v>
      </c>
      <c r="O6" s="43">
        <v>2816261</v>
      </c>
      <c r="P6" s="43">
        <v>2587616</v>
      </c>
      <c r="Q6" s="43">
        <v>2798417</v>
      </c>
      <c r="R6" s="43">
        <v>2737798</v>
      </c>
      <c r="S6" s="43">
        <v>2327250</v>
      </c>
      <c r="T6" s="43">
        <v>1781815</v>
      </c>
      <c r="U6" s="43">
        <v>1106920</v>
      </c>
      <c r="V6" s="43">
        <v>951405</v>
      </c>
      <c r="W6" s="66">
        <v>595499</v>
      </c>
      <c r="X6" s="43">
        <v>437482</v>
      </c>
    </row>
    <row r="7" spans="1:24" s="237" customFormat="1" ht="12" x14ac:dyDescent="0.2">
      <c r="A7" s="255"/>
      <c r="B7" s="256" t="s">
        <v>466</v>
      </c>
      <c r="C7" s="256"/>
      <c r="D7" s="256" t="s">
        <v>311</v>
      </c>
      <c r="E7" s="256"/>
      <c r="F7" s="256" t="s">
        <v>464</v>
      </c>
      <c r="G7" s="240" t="s">
        <v>315</v>
      </c>
      <c r="H7" s="240"/>
      <c r="I7" s="240" t="s">
        <v>314</v>
      </c>
      <c r="J7" s="240" t="s">
        <v>386</v>
      </c>
      <c r="K7" s="240" t="s">
        <v>464</v>
      </c>
      <c r="L7" s="240" t="s">
        <v>464</v>
      </c>
      <c r="M7" s="240" t="s">
        <v>315</v>
      </c>
      <c r="N7" s="240" t="s">
        <v>407</v>
      </c>
      <c r="O7" s="240" t="s">
        <v>412</v>
      </c>
      <c r="P7" s="240" t="s">
        <v>313</v>
      </c>
      <c r="Q7" s="240" t="s">
        <v>464</v>
      </c>
      <c r="R7" s="240" t="s">
        <v>313</v>
      </c>
      <c r="S7" s="240" t="s">
        <v>465</v>
      </c>
      <c r="T7" s="240" t="s">
        <v>312</v>
      </c>
      <c r="U7" s="240" t="s">
        <v>313</v>
      </c>
      <c r="V7" s="240" t="s">
        <v>314</v>
      </c>
      <c r="W7" s="238" t="s">
        <v>312</v>
      </c>
      <c r="X7" s="238" t="s">
        <v>315</v>
      </c>
    </row>
    <row r="8" spans="1:24" ht="13.7" customHeight="1" x14ac:dyDescent="0.2">
      <c r="A8" s="17" t="s">
        <v>133</v>
      </c>
      <c r="B8" s="46">
        <v>10809482</v>
      </c>
      <c r="C8" s="46"/>
      <c r="D8" s="47">
        <v>7133000</v>
      </c>
      <c r="E8" s="47"/>
      <c r="F8" s="46">
        <v>5867841</v>
      </c>
      <c r="G8" s="47">
        <v>8609875</v>
      </c>
      <c r="H8" s="47"/>
      <c r="I8" s="43">
        <v>5625326</v>
      </c>
      <c r="J8" s="43">
        <v>4602810.0999999996</v>
      </c>
      <c r="K8" s="43">
        <v>6095450</v>
      </c>
      <c r="L8" s="43">
        <v>3481733</v>
      </c>
      <c r="M8" s="43">
        <v>3385904</v>
      </c>
      <c r="N8" s="43">
        <v>3394769</v>
      </c>
      <c r="O8" s="43">
        <v>2813701</v>
      </c>
      <c r="P8" s="43">
        <v>2465285</v>
      </c>
      <c r="Q8" s="43">
        <v>2930305</v>
      </c>
      <c r="R8" s="43">
        <v>2260415</v>
      </c>
      <c r="S8" s="43">
        <v>2160637</v>
      </c>
      <c r="T8" s="43">
        <v>1881379</v>
      </c>
      <c r="U8" s="43">
        <v>1170580</v>
      </c>
      <c r="V8" s="43">
        <v>762831</v>
      </c>
      <c r="W8" s="43">
        <v>569902</v>
      </c>
      <c r="X8" s="43">
        <v>487775</v>
      </c>
    </row>
    <row r="9" spans="1:24" s="237" customFormat="1" ht="12" x14ac:dyDescent="0.2">
      <c r="A9" s="255"/>
      <c r="B9" s="256" t="s">
        <v>422</v>
      </c>
      <c r="C9" s="256"/>
      <c r="D9" s="256" t="s">
        <v>174</v>
      </c>
      <c r="E9" s="256"/>
      <c r="F9" s="256" t="s">
        <v>414</v>
      </c>
      <c r="G9" s="240" t="s">
        <v>171</v>
      </c>
      <c r="H9" s="240"/>
      <c r="I9" s="240" t="s">
        <v>414</v>
      </c>
      <c r="J9" s="240" t="s">
        <v>329</v>
      </c>
      <c r="K9" s="240" t="s">
        <v>173</v>
      </c>
      <c r="L9" s="240" t="s">
        <v>414</v>
      </c>
      <c r="M9" s="240" t="s">
        <v>174</v>
      </c>
      <c r="N9" s="240" t="s">
        <v>170</v>
      </c>
      <c r="O9" s="240" t="s">
        <v>170</v>
      </c>
      <c r="P9" s="240" t="s">
        <v>414</v>
      </c>
      <c r="Q9" s="240" t="s">
        <v>173</v>
      </c>
      <c r="R9" s="240" t="s">
        <v>173</v>
      </c>
      <c r="S9" s="240" t="s">
        <v>171</v>
      </c>
      <c r="T9" s="240" t="s">
        <v>174</v>
      </c>
      <c r="U9" s="240" t="s">
        <v>414</v>
      </c>
      <c r="V9" s="240" t="s">
        <v>170</v>
      </c>
      <c r="W9" s="238" t="s">
        <v>173</v>
      </c>
      <c r="X9" s="240" t="s">
        <v>414</v>
      </c>
    </row>
    <row r="10" spans="1:24" ht="12.75" customHeight="1" x14ac:dyDescent="0.2">
      <c r="A10" s="17" t="s">
        <v>134</v>
      </c>
      <c r="B10" s="46">
        <v>8464453</v>
      </c>
      <c r="C10" s="46"/>
      <c r="D10" s="47">
        <v>8587602</v>
      </c>
      <c r="E10" s="47"/>
      <c r="F10" s="46">
        <v>5932567</v>
      </c>
      <c r="G10" s="47">
        <v>7035429</v>
      </c>
      <c r="H10" s="47"/>
      <c r="I10" s="43">
        <v>5183929</v>
      </c>
      <c r="J10" s="43">
        <v>4482671.4000000004</v>
      </c>
      <c r="K10" s="43">
        <v>5558828</v>
      </c>
      <c r="L10" s="43">
        <v>4087678</v>
      </c>
      <c r="M10" s="43">
        <v>3699114</v>
      </c>
      <c r="N10" s="43">
        <v>4590465</v>
      </c>
      <c r="O10" s="43">
        <v>2818898</v>
      </c>
      <c r="P10" s="43">
        <v>2713654</v>
      </c>
      <c r="Q10" s="43">
        <v>2666529</v>
      </c>
      <c r="R10" s="43">
        <v>3201141</v>
      </c>
      <c r="S10" s="43">
        <v>2499417</v>
      </c>
      <c r="T10" s="43">
        <v>1682252</v>
      </c>
      <c r="U10" s="43">
        <v>1041332</v>
      </c>
      <c r="V10" s="43">
        <v>1151407</v>
      </c>
      <c r="W10" s="43">
        <v>616635</v>
      </c>
      <c r="X10" s="43">
        <v>382343</v>
      </c>
    </row>
    <row r="11" spans="1:24" s="237" customFormat="1" ht="12" x14ac:dyDescent="0.2">
      <c r="A11" s="255"/>
      <c r="B11" s="256" t="s">
        <v>173</v>
      </c>
      <c r="C11" s="256"/>
      <c r="D11" s="256" t="s">
        <v>460</v>
      </c>
      <c r="E11" s="256"/>
      <c r="F11" s="256" t="s">
        <v>174</v>
      </c>
      <c r="G11" s="240" t="s">
        <v>174</v>
      </c>
      <c r="H11" s="240"/>
      <c r="I11" s="240" t="s">
        <v>414</v>
      </c>
      <c r="J11" s="240" t="s">
        <v>174</v>
      </c>
      <c r="K11" s="240" t="s">
        <v>173</v>
      </c>
      <c r="L11" s="240" t="s">
        <v>174</v>
      </c>
      <c r="M11" s="240" t="s">
        <v>173</v>
      </c>
      <c r="N11" s="240" t="s">
        <v>170</v>
      </c>
      <c r="O11" s="240" t="s">
        <v>414</v>
      </c>
      <c r="P11" s="240" t="s">
        <v>173</v>
      </c>
      <c r="Q11" s="240" t="s">
        <v>173</v>
      </c>
      <c r="R11" s="240" t="s">
        <v>414</v>
      </c>
      <c r="S11" s="240" t="s">
        <v>329</v>
      </c>
      <c r="T11" s="240" t="s">
        <v>174</v>
      </c>
      <c r="U11" s="240" t="s">
        <v>173</v>
      </c>
      <c r="V11" s="240" t="s">
        <v>173</v>
      </c>
      <c r="W11" s="238" t="s">
        <v>329</v>
      </c>
      <c r="X11" s="240" t="s">
        <v>171</v>
      </c>
    </row>
    <row r="12" spans="1:24" x14ac:dyDescent="0.2">
      <c r="A12" s="17"/>
      <c r="B12" s="85"/>
      <c r="C12" s="85"/>
      <c r="D12" s="17"/>
      <c r="E12" s="17"/>
      <c r="F12" s="85"/>
      <c r="G12" s="17"/>
      <c r="H12" s="17"/>
      <c r="I12" s="43"/>
      <c r="J12" s="43"/>
      <c r="K12" s="43"/>
      <c r="L12" s="43"/>
      <c r="M12" s="43"/>
      <c r="N12" s="43"/>
      <c r="O12" s="43"/>
      <c r="P12" s="43"/>
      <c r="Q12" s="43"/>
      <c r="R12" s="43"/>
      <c r="S12" s="43"/>
      <c r="T12" s="43"/>
      <c r="U12" s="43"/>
      <c r="V12" s="37"/>
      <c r="W12" s="37"/>
      <c r="X12" s="37"/>
    </row>
    <row r="13" spans="1:24" x14ac:dyDescent="0.2">
      <c r="A13" s="81" t="s">
        <v>4</v>
      </c>
      <c r="B13" s="88"/>
      <c r="C13" s="88"/>
      <c r="D13" s="81"/>
      <c r="E13" s="81"/>
      <c r="F13" s="88"/>
      <c r="G13" s="81"/>
      <c r="H13" s="81"/>
      <c r="I13" s="43"/>
      <c r="J13" s="43"/>
      <c r="K13" s="43"/>
      <c r="L13" s="43"/>
      <c r="M13" s="43"/>
      <c r="N13" s="43"/>
      <c r="O13" s="43"/>
      <c r="P13" s="43"/>
      <c r="Q13" s="43"/>
      <c r="R13" s="43"/>
      <c r="S13" s="43"/>
      <c r="T13" s="43"/>
      <c r="U13" s="43"/>
      <c r="V13" s="37"/>
      <c r="W13" s="37"/>
      <c r="X13" s="37"/>
    </row>
    <row r="14" spans="1:24" ht="14.25" x14ac:dyDescent="0.2">
      <c r="A14" s="17" t="s">
        <v>136</v>
      </c>
      <c r="B14" s="46">
        <v>10700957</v>
      </c>
      <c r="C14" s="89" t="s">
        <v>127</v>
      </c>
      <c r="D14" s="47">
        <v>9519592</v>
      </c>
      <c r="E14" s="47"/>
      <c r="F14" s="46">
        <v>7753323</v>
      </c>
      <c r="G14" s="47">
        <v>9426175</v>
      </c>
      <c r="H14" s="47"/>
      <c r="I14" s="43">
        <v>6566787</v>
      </c>
      <c r="J14" s="43">
        <v>4535740.4444399998</v>
      </c>
      <c r="K14" s="43">
        <v>4530693</v>
      </c>
      <c r="L14" s="43">
        <v>4728639</v>
      </c>
      <c r="M14" s="43">
        <v>4233304</v>
      </c>
      <c r="N14" s="43">
        <v>7672755</v>
      </c>
      <c r="O14" s="43">
        <v>3708456</v>
      </c>
      <c r="P14" s="43">
        <v>3577980</v>
      </c>
      <c r="Q14" s="43">
        <v>3748132</v>
      </c>
      <c r="R14" s="43">
        <v>3374602</v>
      </c>
      <c r="S14" s="43">
        <v>2539929</v>
      </c>
      <c r="T14" s="43">
        <v>1858140</v>
      </c>
      <c r="U14" s="43">
        <v>1301692</v>
      </c>
      <c r="V14" s="43">
        <v>1341942</v>
      </c>
      <c r="W14" s="66">
        <v>623809</v>
      </c>
      <c r="X14" s="43">
        <v>555714</v>
      </c>
    </row>
    <row r="15" spans="1:24" s="237" customFormat="1" ht="14.25" customHeight="1" x14ac:dyDescent="0.2">
      <c r="A15" s="255"/>
      <c r="B15" s="256" t="s">
        <v>426</v>
      </c>
      <c r="C15" s="256"/>
      <c r="D15" s="256" t="s">
        <v>408</v>
      </c>
      <c r="E15" s="256"/>
      <c r="F15" s="256" t="s">
        <v>329</v>
      </c>
      <c r="G15" s="240" t="s">
        <v>421</v>
      </c>
      <c r="H15" s="240"/>
      <c r="I15" s="240" t="s">
        <v>330</v>
      </c>
      <c r="J15" s="240" t="s">
        <v>404</v>
      </c>
      <c r="K15" s="240" t="s">
        <v>421</v>
      </c>
      <c r="L15" s="240" t="s">
        <v>421</v>
      </c>
      <c r="M15" s="240" t="s">
        <v>409</v>
      </c>
      <c r="N15" s="240" t="s">
        <v>330</v>
      </c>
      <c r="O15" s="240" t="s">
        <v>404</v>
      </c>
      <c r="P15" s="240" t="s">
        <v>174</v>
      </c>
      <c r="Q15" s="240" t="s">
        <v>404</v>
      </c>
      <c r="R15" s="240" t="s">
        <v>422</v>
      </c>
      <c r="S15" s="240" t="s">
        <v>422</v>
      </c>
      <c r="T15" s="240" t="s">
        <v>421</v>
      </c>
      <c r="U15" s="240" t="s">
        <v>424</v>
      </c>
      <c r="V15" s="238" t="s">
        <v>426</v>
      </c>
      <c r="W15" s="238" t="s">
        <v>424</v>
      </c>
      <c r="X15" s="240" t="s">
        <v>424</v>
      </c>
    </row>
    <row r="16" spans="1:24" ht="14.25" customHeight="1" x14ac:dyDescent="0.2">
      <c r="A16" s="17" t="s">
        <v>133</v>
      </c>
      <c r="B16" s="46">
        <v>11271301</v>
      </c>
      <c r="C16" s="46"/>
      <c r="D16" s="47">
        <v>12600970</v>
      </c>
      <c r="E16" s="47"/>
      <c r="F16" s="46">
        <v>6349119</v>
      </c>
      <c r="G16" s="47">
        <v>9560029</v>
      </c>
      <c r="H16" s="47"/>
      <c r="I16" s="43">
        <v>7418068</v>
      </c>
      <c r="J16" s="43">
        <v>6142398.8333299998</v>
      </c>
      <c r="K16" s="43">
        <v>3672975</v>
      </c>
      <c r="L16" s="43">
        <v>4560721</v>
      </c>
      <c r="M16" s="43">
        <v>5207602</v>
      </c>
      <c r="N16" s="43">
        <v>5152998</v>
      </c>
      <c r="O16" s="43">
        <v>2849946</v>
      </c>
      <c r="P16" s="43">
        <v>3616906</v>
      </c>
      <c r="Q16" s="43">
        <v>3457144</v>
      </c>
      <c r="R16" s="43">
        <v>2712796</v>
      </c>
      <c r="S16" s="43">
        <v>1755004</v>
      </c>
      <c r="T16" s="43">
        <v>1696226</v>
      </c>
      <c r="U16" s="43">
        <v>1355660</v>
      </c>
      <c r="V16" s="43">
        <v>618211</v>
      </c>
      <c r="W16" s="43">
        <v>503111</v>
      </c>
      <c r="X16" s="43">
        <v>525766</v>
      </c>
    </row>
    <row r="17" spans="1:24" s="237" customFormat="1" ht="14.25" customHeight="1" x14ac:dyDescent="0.2">
      <c r="A17" s="255"/>
      <c r="B17" s="256" t="s">
        <v>430</v>
      </c>
      <c r="C17" s="256"/>
      <c r="D17" s="256" t="s">
        <v>432</v>
      </c>
      <c r="E17" s="256"/>
      <c r="F17" s="256" t="s">
        <v>432</v>
      </c>
      <c r="G17" s="240" t="s">
        <v>413</v>
      </c>
      <c r="H17" s="240"/>
      <c r="I17" s="240" t="s">
        <v>413</v>
      </c>
      <c r="J17" s="240" t="s">
        <v>432</v>
      </c>
      <c r="K17" s="240" t="s">
        <v>405</v>
      </c>
      <c r="L17" s="240" t="s">
        <v>430</v>
      </c>
      <c r="M17" s="240" t="s">
        <v>427</v>
      </c>
      <c r="N17" s="240" t="s">
        <v>416</v>
      </c>
      <c r="O17" s="240" t="s">
        <v>430</v>
      </c>
      <c r="P17" s="240" t="s">
        <v>459</v>
      </c>
      <c r="Q17" s="240" t="s">
        <v>430</v>
      </c>
      <c r="R17" s="240" t="s">
        <v>441</v>
      </c>
      <c r="S17" s="240" t="s">
        <v>432</v>
      </c>
      <c r="T17" s="240" t="s">
        <v>419</v>
      </c>
      <c r="U17" s="240" t="s">
        <v>406</v>
      </c>
      <c r="V17" s="238" t="s">
        <v>405</v>
      </c>
      <c r="W17" s="238" t="s">
        <v>459</v>
      </c>
      <c r="X17" s="240" t="s">
        <v>430</v>
      </c>
    </row>
    <row r="18" spans="1:24" ht="14.25" customHeight="1" x14ac:dyDescent="0.2">
      <c r="A18" s="17" t="s">
        <v>134</v>
      </c>
      <c r="B18" s="46">
        <v>10616741</v>
      </c>
      <c r="C18" s="46"/>
      <c r="D18" s="47">
        <v>6158089</v>
      </c>
      <c r="E18" s="47"/>
      <c r="F18" s="46">
        <v>8689459</v>
      </c>
      <c r="G18" s="47">
        <v>8758947</v>
      </c>
      <c r="H18" s="47"/>
      <c r="I18" s="43">
        <v>5573627</v>
      </c>
      <c r="J18" s="43">
        <v>3250413.73</v>
      </c>
      <c r="K18" s="43">
        <v>5054855</v>
      </c>
      <c r="L18" s="43">
        <v>4908551</v>
      </c>
      <c r="M18" s="43">
        <v>3708682</v>
      </c>
      <c r="N18" s="43">
        <v>3904368</v>
      </c>
      <c r="O18" s="43">
        <v>4781593</v>
      </c>
      <c r="P18" s="43">
        <v>3533864</v>
      </c>
      <c r="Q18" s="43">
        <v>4111866</v>
      </c>
      <c r="R18" s="43">
        <v>3688089</v>
      </c>
      <c r="S18" s="43">
        <v>3128622</v>
      </c>
      <c r="T18" s="43">
        <v>2123089</v>
      </c>
      <c r="U18" s="43">
        <v>1130792</v>
      </c>
      <c r="V18" s="43">
        <v>2065674</v>
      </c>
      <c r="W18" s="43">
        <v>891342</v>
      </c>
      <c r="X18" s="43">
        <v>600636</v>
      </c>
    </row>
    <row r="19" spans="1:24" s="237" customFormat="1" ht="14.25" customHeight="1" x14ac:dyDescent="0.2">
      <c r="A19" s="255"/>
      <c r="B19" s="256" t="s">
        <v>429</v>
      </c>
      <c r="C19" s="256"/>
      <c r="D19" s="256" t="s">
        <v>405</v>
      </c>
      <c r="E19" s="256"/>
      <c r="F19" s="256" t="s">
        <v>419</v>
      </c>
      <c r="G19" s="240" t="s">
        <v>413</v>
      </c>
      <c r="H19" s="240"/>
      <c r="I19" s="240" t="s">
        <v>432</v>
      </c>
      <c r="J19" s="240" t="s">
        <v>430</v>
      </c>
      <c r="K19" s="240" t="s">
        <v>419</v>
      </c>
      <c r="L19" s="240" t="s">
        <v>413</v>
      </c>
      <c r="M19" s="240" t="s">
        <v>438</v>
      </c>
      <c r="N19" s="240" t="s">
        <v>423</v>
      </c>
      <c r="O19" s="240" t="s">
        <v>432</v>
      </c>
      <c r="P19" s="240" t="s">
        <v>430</v>
      </c>
      <c r="Q19" s="240" t="s">
        <v>432</v>
      </c>
      <c r="R19" s="240" t="s">
        <v>406</v>
      </c>
      <c r="S19" s="240" t="s">
        <v>416</v>
      </c>
      <c r="T19" s="240" t="s">
        <v>405</v>
      </c>
      <c r="U19" s="240" t="s">
        <v>429</v>
      </c>
      <c r="V19" s="238" t="s">
        <v>405</v>
      </c>
      <c r="W19" s="238" t="s">
        <v>427</v>
      </c>
      <c r="X19" s="240" t="s">
        <v>423</v>
      </c>
    </row>
    <row r="20" spans="1:24" x14ac:dyDescent="0.2">
      <c r="A20" s="17"/>
      <c r="B20" s="85"/>
      <c r="C20" s="85"/>
      <c r="D20" s="17"/>
      <c r="E20" s="17"/>
      <c r="F20" s="85"/>
      <c r="G20" s="17"/>
      <c r="H20" s="17"/>
      <c r="I20" s="43"/>
      <c r="J20" s="43"/>
      <c r="K20" s="43"/>
      <c r="L20" s="43"/>
      <c r="M20" s="43"/>
      <c r="N20" s="43"/>
      <c r="O20" s="43"/>
      <c r="P20" s="43"/>
      <c r="Q20" s="43"/>
      <c r="R20" s="43"/>
      <c r="S20" s="43"/>
      <c r="T20" s="43"/>
      <c r="U20" s="43"/>
      <c r="V20" s="37"/>
      <c r="W20" s="37"/>
      <c r="X20" s="37"/>
    </row>
    <row r="21" spans="1:24" x14ac:dyDescent="0.2">
      <c r="A21" s="81" t="s">
        <v>5</v>
      </c>
      <c r="B21" s="88"/>
      <c r="C21" s="88"/>
      <c r="D21" s="81"/>
      <c r="E21" s="81"/>
      <c r="F21" s="88"/>
      <c r="G21" s="81"/>
      <c r="H21" s="81"/>
      <c r="I21" s="43"/>
      <c r="J21" s="43"/>
      <c r="K21" s="43"/>
      <c r="L21" s="43"/>
      <c r="M21" s="43"/>
      <c r="N21" s="43"/>
      <c r="O21" s="43"/>
      <c r="P21" s="43"/>
      <c r="Q21" s="43"/>
      <c r="R21" s="43"/>
      <c r="S21" s="43"/>
      <c r="T21" s="43"/>
      <c r="U21" s="43"/>
      <c r="V21" s="37"/>
      <c r="W21" s="37"/>
      <c r="X21" s="37"/>
    </row>
    <row r="22" spans="1:24" ht="13.7" customHeight="1" x14ac:dyDescent="0.2">
      <c r="A22" s="17" t="s">
        <v>135</v>
      </c>
      <c r="B22" s="46">
        <v>7226119</v>
      </c>
      <c r="C22" s="46"/>
      <c r="D22" s="47">
        <v>5260056</v>
      </c>
      <c r="E22" s="47"/>
      <c r="F22" s="46">
        <v>3792399</v>
      </c>
      <c r="G22" s="47">
        <v>5659763</v>
      </c>
      <c r="H22" s="47"/>
      <c r="I22" s="43">
        <v>2425098</v>
      </c>
      <c r="J22" s="43">
        <v>2885334.9523800001</v>
      </c>
      <c r="K22" s="43">
        <v>3153464</v>
      </c>
      <c r="L22" s="43">
        <v>3144244</v>
      </c>
      <c r="M22" s="43">
        <v>3109930</v>
      </c>
      <c r="N22" s="43">
        <v>3997011</v>
      </c>
      <c r="O22" s="43">
        <v>1824993</v>
      </c>
      <c r="P22" s="43">
        <v>1699247</v>
      </c>
      <c r="Q22" s="43">
        <v>1817161</v>
      </c>
      <c r="R22" s="43">
        <v>1899417</v>
      </c>
      <c r="S22" s="43">
        <v>1241434</v>
      </c>
      <c r="T22" s="43">
        <v>1217034</v>
      </c>
      <c r="U22" s="43">
        <v>842547</v>
      </c>
      <c r="V22" s="43">
        <v>697766</v>
      </c>
      <c r="W22" s="43">
        <v>452275</v>
      </c>
      <c r="X22" s="43">
        <v>332579</v>
      </c>
    </row>
    <row r="23" spans="1:24" s="237" customFormat="1" ht="13.7" customHeight="1" x14ac:dyDescent="0.2">
      <c r="A23" s="255"/>
      <c r="B23" s="256" t="s">
        <v>406</v>
      </c>
      <c r="C23" s="256"/>
      <c r="D23" s="256" t="s">
        <v>409</v>
      </c>
      <c r="E23" s="256"/>
      <c r="F23" s="256" t="s">
        <v>330</v>
      </c>
      <c r="G23" s="240" t="s">
        <v>422</v>
      </c>
      <c r="H23" s="240"/>
      <c r="I23" s="240" t="s">
        <v>330</v>
      </c>
      <c r="J23" s="240" t="s">
        <v>415</v>
      </c>
      <c r="K23" s="240" t="s">
        <v>404</v>
      </c>
      <c r="L23" s="240" t="s">
        <v>404</v>
      </c>
      <c r="M23" s="240" t="s">
        <v>459</v>
      </c>
      <c r="N23" s="240" t="s">
        <v>330</v>
      </c>
      <c r="O23" s="240" t="s">
        <v>330</v>
      </c>
      <c r="P23" s="240" t="s">
        <v>421</v>
      </c>
      <c r="Q23" s="240" t="s">
        <v>404</v>
      </c>
      <c r="R23" s="240" t="s">
        <v>404</v>
      </c>
      <c r="S23" s="240" t="s">
        <v>424</v>
      </c>
      <c r="T23" s="240" t="s">
        <v>421</v>
      </c>
      <c r="U23" s="240" t="s">
        <v>333</v>
      </c>
      <c r="V23" s="238" t="s">
        <v>415</v>
      </c>
      <c r="W23" s="238" t="s">
        <v>408</v>
      </c>
      <c r="X23" s="240" t="s">
        <v>426</v>
      </c>
    </row>
    <row r="24" spans="1:24" ht="13.7" customHeight="1" x14ac:dyDescent="0.2">
      <c r="A24" s="17" t="s">
        <v>133</v>
      </c>
      <c r="B24" s="46">
        <v>18085797</v>
      </c>
      <c r="C24" s="46"/>
      <c r="D24" s="47">
        <v>1793580</v>
      </c>
      <c r="E24" s="47"/>
      <c r="F24" s="46">
        <v>5103524</v>
      </c>
      <c r="G24" s="47">
        <v>7129691</v>
      </c>
      <c r="H24" s="47"/>
      <c r="I24" s="43">
        <v>1554631</v>
      </c>
      <c r="J24" s="43">
        <v>2182146.1818200001</v>
      </c>
      <c r="K24" s="43">
        <v>3281655</v>
      </c>
      <c r="L24" s="43">
        <v>2615103</v>
      </c>
      <c r="M24" s="43">
        <v>2920075</v>
      </c>
      <c r="N24" s="43">
        <v>1226228</v>
      </c>
      <c r="O24" s="43">
        <v>2550724</v>
      </c>
      <c r="P24" s="43">
        <v>1395011</v>
      </c>
      <c r="Q24" s="43">
        <v>2154283</v>
      </c>
      <c r="R24" s="43">
        <v>1911693</v>
      </c>
      <c r="S24" s="43">
        <v>1515412</v>
      </c>
      <c r="T24" s="43">
        <v>1516015</v>
      </c>
      <c r="U24" s="43">
        <v>557006</v>
      </c>
      <c r="V24" s="43">
        <v>830282</v>
      </c>
      <c r="W24" s="43">
        <v>645441</v>
      </c>
      <c r="X24" s="43">
        <v>390297</v>
      </c>
    </row>
    <row r="25" spans="1:24" s="237" customFormat="1" ht="13.7" customHeight="1" x14ac:dyDescent="0.2">
      <c r="A25" s="255"/>
      <c r="B25" s="256" t="s">
        <v>437</v>
      </c>
      <c r="C25" s="256"/>
      <c r="D25" s="256" t="s">
        <v>427</v>
      </c>
      <c r="E25" s="256"/>
      <c r="F25" s="256" t="s">
        <v>459</v>
      </c>
      <c r="G25" s="240" t="s">
        <v>413</v>
      </c>
      <c r="H25" s="240"/>
      <c r="I25" s="240" t="s">
        <v>432</v>
      </c>
      <c r="J25" s="240" t="s">
        <v>405</v>
      </c>
      <c r="K25" s="240" t="s">
        <v>459</v>
      </c>
      <c r="L25" s="240" t="s">
        <v>413</v>
      </c>
      <c r="M25" s="240" t="s">
        <v>405</v>
      </c>
      <c r="N25" s="240" t="s">
        <v>423</v>
      </c>
      <c r="O25" s="240" t="s">
        <v>432</v>
      </c>
      <c r="P25" s="240" t="s">
        <v>413</v>
      </c>
      <c r="Q25" s="240" t="s">
        <v>432</v>
      </c>
      <c r="R25" s="240" t="s">
        <v>419</v>
      </c>
      <c r="S25" s="240" t="s">
        <v>430</v>
      </c>
      <c r="T25" s="240" t="s">
        <v>405</v>
      </c>
      <c r="U25" s="240" t="s">
        <v>429</v>
      </c>
      <c r="V25" s="238" t="s">
        <v>405</v>
      </c>
      <c r="W25" s="238" t="s">
        <v>428</v>
      </c>
      <c r="X25" s="240" t="s">
        <v>423</v>
      </c>
    </row>
    <row r="26" spans="1:24" ht="13.7" customHeight="1" x14ac:dyDescent="0.2">
      <c r="A26" s="17" t="s">
        <v>134</v>
      </c>
      <c r="B26" s="46">
        <v>5189930</v>
      </c>
      <c r="C26" s="46"/>
      <c r="D26" s="47">
        <v>7126620</v>
      </c>
      <c r="E26" s="47"/>
      <c r="F26" s="46">
        <v>1315831</v>
      </c>
      <c r="G26" s="47">
        <v>4189836</v>
      </c>
      <c r="H26" s="89" t="s">
        <v>131</v>
      </c>
      <c r="I26" s="43">
        <v>3171212</v>
      </c>
      <c r="J26" s="43">
        <v>3658842.6</v>
      </c>
      <c r="K26" s="43">
        <v>2935540</v>
      </c>
      <c r="L26" s="43">
        <v>3714088</v>
      </c>
      <c r="M26" s="43">
        <v>3457997</v>
      </c>
      <c r="N26" s="43">
        <v>5703750</v>
      </c>
      <c r="O26" s="43">
        <v>1202034</v>
      </c>
      <c r="P26" s="43">
        <v>1983202</v>
      </c>
      <c r="Q26" s="43">
        <v>1547464</v>
      </c>
      <c r="R26" s="43">
        <v>1874864</v>
      </c>
      <c r="S26" s="43">
        <v>830466</v>
      </c>
      <c r="T26" s="43">
        <v>1034324</v>
      </c>
      <c r="U26" s="43">
        <v>937727</v>
      </c>
      <c r="V26" s="43">
        <v>551999</v>
      </c>
      <c r="W26" s="43">
        <v>349253</v>
      </c>
      <c r="X26" s="43">
        <v>284480</v>
      </c>
    </row>
    <row r="27" spans="1:24" s="237" customFormat="1" ht="13.7" customHeight="1" x14ac:dyDescent="0.2">
      <c r="A27" s="255"/>
      <c r="B27" s="256" t="s">
        <v>416</v>
      </c>
      <c r="C27" s="256"/>
      <c r="D27" s="256" t="s">
        <v>438</v>
      </c>
      <c r="E27" s="256"/>
      <c r="F27" s="256" t="s">
        <v>441</v>
      </c>
      <c r="G27" s="240" t="s">
        <v>413</v>
      </c>
      <c r="H27" s="240"/>
      <c r="I27" s="240" t="s">
        <v>413</v>
      </c>
      <c r="J27" s="240" t="s">
        <v>423</v>
      </c>
      <c r="K27" s="240" t="s">
        <v>423</v>
      </c>
      <c r="L27" s="240" t="s">
        <v>438</v>
      </c>
      <c r="M27" s="240" t="s">
        <v>429</v>
      </c>
      <c r="N27" s="240" t="s">
        <v>416</v>
      </c>
      <c r="O27" s="240" t="s">
        <v>413</v>
      </c>
      <c r="P27" s="240" t="s">
        <v>430</v>
      </c>
      <c r="Q27" s="240" t="s">
        <v>430</v>
      </c>
      <c r="R27" s="240" t="s">
        <v>441</v>
      </c>
      <c r="S27" s="240" t="s">
        <v>423</v>
      </c>
      <c r="T27" s="240" t="s">
        <v>419</v>
      </c>
      <c r="U27" s="240" t="s">
        <v>419</v>
      </c>
      <c r="V27" s="238" t="s">
        <v>423</v>
      </c>
      <c r="W27" s="238" t="s">
        <v>430</v>
      </c>
      <c r="X27" s="240" t="s">
        <v>432</v>
      </c>
    </row>
    <row r="28" spans="1:24" x14ac:dyDescent="0.2">
      <c r="A28" s="17"/>
      <c r="B28" s="85"/>
      <c r="C28" s="85"/>
      <c r="D28" s="17"/>
      <c r="E28" s="17"/>
      <c r="F28" s="85"/>
      <c r="G28" s="17"/>
      <c r="H28" s="17"/>
      <c r="I28" s="43"/>
      <c r="J28" s="43"/>
      <c r="K28" s="43"/>
      <c r="L28" s="43"/>
      <c r="M28" s="43"/>
      <c r="N28" s="43"/>
      <c r="O28" s="43"/>
      <c r="P28" s="43"/>
      <c r="Q28" s="43"/>
      <c r="R28" s="43"/>
      <c r="S28" s="43"/>
      <c r="T28" s="43"/>
      <c r="U28" s="43"/>
      <c r="V28" s="37"/>
      <c r="W28" s="37"/>
      <c r="X28" s="37"/>
    </row>
    <row r="29" spans="1:24" x14ac:dyDescent="0.2">
      <c r="A29" s="81" t="s">
        <v>6</v>
      </c>
      <c r="B29" s="88"/>
      <c r="C29" s="88"/>
      <c r="D29" s="81"/>
      <c r="E29" s="81"/>
      <c r="F29" s="88"/>
      <c r="G29" s="81"/>
      <c r="H29" s="81"/>
      <c r="I29" s="43"/>
      <c r="J29" s="43"/>
      <c r="K29" s="43"/>
      <c r="L29" s="43"/>
      <c r="M29" s="43"/>
      <c r="N29" s="43"/>
      <c r="O29" s="43"/>
      <c r="P29" s="43"/>
      <c r="Q29" s="43"/>
      <c r="R29" s="43"/>
      <c r="S29" s="43"/>
      <c r="T29" s="43"/>
      <c r="U29" s="43"/>
      <c r="V29" s="37"/>
      <c r="W29" s="37"/>
      <c r="X29" s="37"/>
    </row>
    <row r="30" spans="1:24" ht="14.25" customHeight="1" x14ac:dyDescent="0.2">
      <c r="A30" s="17" t="s">
        <v>132</v>
      </c>
      <c r="B30" s="46">
        <v>9764306</v>
      </c>
      <c r="C30" s="89" t="s">
        <v>127</v>
      </c>
      <c r="D30" s="47">
        <v>8715779</v>
      </c>
      <c r="E30" s="47"/>
      <c r="F30" s="46">
        <v>5814666</v>
      </c>
      <c r="G30" s="47">
        <v>10388132</v>
      </c>
      <c r="H30" s="89" t="s">
        <v>127</v>
      </c>
      <c r="I30" s="43">
        <v>8357852</v>
      </c>
      <c r="J30" s="43">
        <v>7033768.7142899996</v>
      </c>
      <c r="K30" s="43">
        <v>16805752</v>
      </c>
      <c r="L30" s="43">
        <v>2715951</v>
      </c>
      <c r="M30" s="43">
        <v>3317314</v>
      </c>
      <c r="N30" s="43">
        <v>3003850</v>
      </c>
      <c r="O30" s="43">
        <v>2922286</v>
      </c>
      <c r="P30" s="43">
        <v>1599459</v>
      </c>
      <c r="Q30" s="43">
        <v>2869383</v>
      </c>
      <c r="R30" s="43">
        <v>3138282</v>
      </c>
      <c r="S30" s="43">
        <v>4976051</v>
      </c>
      <c r="T30" s="43">
        <v>4142687</v>
      </c>
      <c r="U30" s="43">
        <v>1132560</v>
      </c>
      <c r="V30" s="43">
        <v>820787</v>
      </c>
      <c r="W30" s="43">
        <v>756951</v>
      </c>
      <c r="X30" s="43">
        <v>401484</v>
      </c>
    </row>
    <row r="31" spans="1:24" s="237" customFormat="1" ht="14.25" customHeight="1" x14ac:dyDescent="0.2">
      <c r="A31" s="255"/>
      <c r="B31" s="256" t="s">
        <v>426</v>
      </c>
      <c r="C31" s="256"/>
      <c r="D31" s="256" t="s">
        <v>422</v>
      </c>
      <c r="E31" s="256"/>
      <c r="F31" s="256" t="s">
        <v>423</v>
      </c>
      <c r="G31" s="240" t="s">
        <v>428</v>
      </c>
      <c r="H31" s="240"/>
      <c r="I31" s="240" t="s">
        <v>416</v>
      </c>
      <c r="J31" s="240" t="s">
        <v>413</v>
      </c>
      <c r="K31" s="240" t="s">
        <v>423</v>
      </c>
      <c r="L31" s="240" t="s">
        <v>423</v>
      </c>
      <c r="M31" s="240" t="s">
        <v>422</v>
      </c>
      <c r="N31" s="240" t="s">
        <v>419</v>
      </c>
      <c r="O31" s="240" t="s">
        <v>416</v>
      </c>
      <c r="P31" s="240" t="s">
        <v>429</v>
      </c>
      <c r="Q31" s="240" t="s">
        <v>432</v>
      </c>
      <c r="R31" s="240" t="s">
        <v>432</v>
      </c>
      <c r="S31" s="240" t="s">
        <v>428</v>
      </c>
      <c r="T31" s="240" t="s">
        <v>429</v>
      </c>
      <c r="U31" s="240" t="s">
        <v>419</v>
      </c>
      <c r="V31" s="238" t="s">
        <v>424</v>
      </c>
      <c r="W31" s="238" t="s">
        <v>416</v>
      </c>
      <c r="X31" s="240" t="s">
        <v>419</v>
      </c>
    </row>
    <row r="32" spans="1:24" ht="14.25" customHeight="1" x14ac:dyDescent="0.2">
      <c r="A32" s="17" t="s">
        <v>133</v>
      </c>
      <c r="B32" s="46">
        <v>7933859</v>
      </c>
      <c r="C32" s="46"/>
      <c r="D32" s="47">
        <v>4960716</v>
      </c>
      <c r="E32" s="47"/>
      <c r="F32" s="90">
        <v>7311451</v>
      </c>
      <c r="G32" s="47">
        <v>11083353</v>
      </c>
      <c r="H32" s="47"/>
      <c r="I32" s="43">
        <v>8594068</v>
      </c>
      <c r="J32" s="43">
        <v>5767415.5714299995</v>
      </c>
      <c r="K32" s="43">
        <v>20991796</v>
      </c>
      <c r="L32" s="43">
        <v>2671336</v>
      </c>
      <c r="M32" s="43">
        <v>2841062</v>
      </c>
      <c r="N32" s="43">
        <v>2634075</v>
      </c>
      <c r="O32" s="43">
        <v>3140205</v>
      </c>
      <c r="P32" s="43">
        <v>934046</v>
      </c>
      <c r="Q32" s="43">
        <v>3165250</v>
      </c>
      <c r="R32" s="43">
        <v>2628009</v>
      </c>
      <c r="S32" s="43">
        <v>5797131</v>
      </c>
      <c r="T32" s="43">
        <v>4331959</v>
      </c>
      <c r="U32" s="43">
        <v>1188903</v>
      </c>
      <c r="V32" s="43">
        <v>828127</v>
      </c>
      <c r="W32" s="43">
        <v>636295</v>
      </c>
      <c r="X32" s="43">
        <v>532691</v>
      </c>
    </row>
    <row r="33" spans="1:24" s="237" customFormat="1" ht="14.25" customHeight="1" x14ac:dyDescent="0.2">
      <c r="A33" s="255"/>
      <c r="B33" s="256" t="s">
        <v>423</v>
      </c>
      <c r="C33" s="256"/>
      <c r="D33" s="256" t="s">
        <v>438</v>
      </c>
      <c r="E33" s="256"/>
      <c r="F33" s="257" t="s">
        <v>431</v>
      </c>
      <c r="G33" s="240" t="s">
        <v>437</v>
      </c>
      <c r="H33" s="240"/>
      <c r="I33" s="240" t="s">
        <v>428</v>
      </c>
      <c r="J33" s="240" t="s">
        <v>427</v>
      </c>
      <c r="K33" s="240" t="s">
        <v>431</v>
      </c>
      <c r="L33" s="240" t="s">
        <v>431</v>
      </c>
      <c r="M33" s="240" t="s">
        <v>413</v>
      </c>
      <c r="N33" s="240" t="s">
        <v>441</v>
      </c>
      <c r="O33" s="240" t="s">
        <v>428</v>
      </c>
      <c r="P33" s="240" t="s">
        <v>437</v>
      </c>
      <c r="Q33" s="240" t="s">
        <v>429</v>
      </c>
      <c r="R33" s="240" t="s">
        <v>429</v>
      </c>
      <c r="S33" s="240" t="s">
        <v>439</v>
      </c>
      <c r="T33" s="240" t="s">
        <v>437</v>
      </c>
      <c r="U33" s="240" t="s">
        <v>441</v>
      </c>
      <c r="V33" s="238" t="s">
        <v>438</v>
      </c>
      <c r="W33" s="238" t="s">
        <v>428</v>
      </c>
      <c r="X33" s="240" t="s">
        <v>441</v>
      </c>
    </row>
    <row r="34" spans="1:24" ht="14.25" customHeight="1" x14ac:dyDescent="0.2">
      <c r="A34" s="17" t="s">
        <v>134</v>
      </c>
      <c r="B34" s="46">
        <v>12053421</v>
      </c>
      <c r="C34" s="46"/>
      <c r="D34" s="47">
        <v>11853130</v>
      </c>
      <c r="E34" s="47"/>
      <c r="F34" s="90">
        <v>4317880</v>
      </c>
      <c r="G34" s="47">
        <v>10962693</v>
      </c>
      <c r="H34" s="47"/>
      <c r="I34" s="43">
        <v>8121636</v>
      </c>
      <c r="J34" s="43">
        <v>8300121.8569999998</v>
      </c>
      <c r="K34" s="43">
        <v>12619707</v>
      </c>
      <c r="L34" s="43">
        <v>2760565</v>
      </c>
      <c r="M34" s="43">
        <v>3793565</v>
      </c>
      <c r="N34" s="43">
        <v>3373624</v>
      </c>
      <c r="O34" s="43">
        <v>2704366</v>
      </c>
      <c r="P34" s="43">
        <v>2264872</v>
      </c>
      <c r="Q34" s="43">
        <v>2573516</v>
      </c>
      <c r="R34" s="43">
        <v>3648555</v>
      </c>
      <c r="S34" s="43">
        <v>4154971</v>
      </c>
      <c r="T34" s="43">
        <v>3953415</v>
      </c>
      <c r="U34" s="43">
        <v>1076218</v>
      </c>
      <c r="V34" s="43">
        <v>812835</v>
      </c>
      <c r="W34" s="43">
        <v>877606</v>
      </c>
      <c r="X34" s="43">
        <v>270277</v>
      </c>
    </row>
    <row r="35" spans="1:24" s="237" customFormat="1" ht="14.25" customHeight="1" x14ac:dyDescent="0.2">
      <c r="A35" s="258"/>
      <c r="B35" s="259" t="s">
        <v>405</v>
      </c>
      <c r="C35" s="259"/>
      <c r="D35" s="259" t="s">
        <v>413</v>
      </c>
      <c r="E35" s="259"/>
      <c r="F35" s="259" t="s">
        <v>431</v>
      </c>
      <c r="G35" s="248" t="s">
        <v>439</v>
      </c>
      <c r="H35" s="248"/>
      <c r="I35" s="248" t="s">
        <v>428</v>
      </c>
      <c r="J35" s="248" t="s">
        <v>427</v>
      </c>
      <c r="K35" s="248" t="s">
        <v>431</v>
      </c>
      <c r="L35" s="248" t="s">
        <v>431</v>
      </c>
      <c r="M35" s="248" t="s">
        <v>413</v>
      </c>
      <c r="N35" s="248" t="s">
        <v>441</v>
      </c>
      <c r="O35" s="248" t="s">
        <v>428</v>
      </c>
      <c r="P35" s="248" t="s">
        <v>437</v>
      </c>
      <c r="Q35" s="248" t="s">
        <v>429</v>
      </c>
      <c r="R35" s="248" t="s">
        <v>429</v>
      </c>
      <c r="S35" s="248" t="s">
        <v>439</v>
      </c>
      <c r="T35" s="248" t="s">
        <v>437</v>
      </c>
      <c r="U35" s="248" t="s">
        <v>441</v>
      </c>
      <c r="V35" s="246" t="s">
        <v>432</v>
      </c>
      <c r="W35" s="246" t="s">
        <v>428</v>
      </c>
      <c r="X35" s="248" t="s">
        <v>441</v>
      </c>
    </row>
    <row r="36" spans="1:24" x14ac:dyDescent="0.2">
      <c r="I36" s="37"/>
      <c r="J36" s="37"/>
      <c r="K36" s="37"/>
      <c r="L36" s="37"/>
      <c r="M36" s="37"/>
      <c r="N36" s="37"/>
      <c r="O36" s="37"/>
      <c r="P36" s="37"/>
      <c r="Q36" s="37"/>
      <c r="R36" s="37"/>
      <c r="S36" s="37"/>
      <c r="T36" s="37"/>
      <c r="U36" s="37"/>
    </row>
    <row r="37" spans="1:24" x14ac:dyDescent="0.2">
      <c r="B37" s="324" t="s">
        <v>118</v>
      </c>
      <c r="C37" s="324"/>
      <c r="D37" s="324"/>
      <c r="E37" s="324"/>
      <c r="F37" s="324"/>
      <c r="G37" s="324"/>
      <c r="H37" s="324"/>
      <c r="I37" s="324"/>
      <c r="J37" s="324"/>
      <c r="K37" s="324"/>
      <c r="L37" s="324"/>
      <c r="M37" s="324"/>
      <c r="N37" s="17"/>
      <c r="O37" s="17"/>
      <c r="P37" s="17"/>
    </row>
    <row r="38" spans="1:24" ht="14.25" customHeight="1" x14ac:dyDescent="0.2">
      <c r="B38" s="260" t="s">
        <v>139</v>
      </c>
      <c r="C38" s="223"/>
      <c r="D38" s="223"/>
      <c r="E38" s="223"/>
      <c r="F38" s="223"/>
      <c r="G38" s="223"/>
      <c r="H38" s="223"/>
      <c r="I38" s="223"/>
      <c r="J38" s="223"/>
      <c r="K38" s="223"/>
      <c r="L38" s="223"/>
      <c r="M38" s="223"/>
    </row>
    <row r="39" spans="1:24" ht="14.25" customHeight="1" x14ac:dyDescent="0.2">
      <c r="B39" s="228" t="s">
        <v>140</v>
      </c>
      <c r="C39" s="223"/>
      <c r="D39" s="223"/>
      <c r="E39" s="223"/>
      <c r="F39" s="223"/>
      <c r="G39" s="223"/>
      <c r="H39" s="223"/>
      <c r="I39" s="223"/>
      <c r="J39" s="223"/>
      <c r="K39" s="223"/>
      <c r="L39" s="223"/>
      <c r="M39" s="223"/>
    </row>
    <row r="40" spans="1:24" ht="27" customHeight="1" x14ac:dyDescent="0.2">
      <c r="B40" s="324" t="s">
        <v>142</v>
      </c>
      <c r="C40" s="324"/>
      <c r="D40" s="324"/>
      <c r="E40" s="324"/>
      <c r="F40" s="324"/>
      <c r="G40" s="324"/>
      <c r="H40" s="324"/>
      <c r="I40" s="324"/>
      <c r="J40" s="324"/>
      <c r="K40" s="324"/>
      <c r="L40" s="324"/>
      <c r="M40" s="324"/>
      <c r="N40" s="17"/>
      <c r="O40" s="17"/>
      <c r="P40" s="17"/>
      <c r="Q40" s="17"/>
    </row>
    <row r="42" spans="1:24" ht="12.75" customHeight="1" x14ac:dyDescent="0.2">
      <c r="B42" s="275" t="s">
        <v>473</v>
      </c>
      <c r="C42" s="223"/>
      <c r="D42" s="223"/>
      <c r="E42" s="223"/>
      <c r="F42" s="223"/>
      <c r="G42" s="223"/>
      <c r="H42" s="223"/>
      <c r="I42" s="223"/>
      <c r="J42" s="223"/>
      <c r="K42" s="223"/>
      <c r="L42" s="223"/>
      <c r="M42" s="223"/>
    </row>
    <row r="50" spans="16:31" x14ac:dyDescent="0.2">
      <c r="P50" s="17"/>
      <c r="Q50" s="17"/>
      <c r="R50" s="17"/>
      <c r="S50" s="17"/>
      <c r="T50" s="17"/>
      <c r="U50" s="17"/>
      <c r="V50" s="17"/>
      <c r="W50" s="17"/>
      <c r="X50" s="17"/>
      <c r="Y50" s="17"/>
      <c r="Z50" s="17"/>
      <c r="AA50" s="17"/>
      <c r="AB50" s="17"/>
      <c r="AC50" s="17"/>
      <c r="AD50" s="17"/>
    </row>
    <row r="51" spans="16:31" x14ac:dyDescent="0.2">
      <c r="P51" s="260"/>
      <c r="Q51" s="223"/>
      <c r="R51" s="223"/>
      <c r="S51" s="223"/>
      <c r="T51" s="223"/>
      <c r="U51" s="223"/>
      <c r="V51" s="223"/>
      <c r="W51" s="223"/>
      <c r="X51" s="223"/>
      <c r="Y51" s="223"/>
      <c r="Z51" s="223"/>
      <c r="AA51" s="223"/>
    </row>
    <row r="52" spans="16:31" x14ac:dyDescent="0.2">
      <c r="P52" s="228"/>
      <c r="Q52" s="223"/>
      <c r="R52" s="223"/>
      <c r="S52" s="223"/>
      <c r="T52" s="223"/>
      <c r="U52" s="223"/>
      <c r="V52" s="223"/>
      <c r="W52" s="223"/>
      <c r="X52" s="223"/>
      <c r="Y52" s="223"/>
      <c r="Z52" s="223"/>
      <c r="AA52" s="223"/>
    </row>
    <row r="53" spans="16:31" x14ac:dyDescent="0.2">
      <c r="P53" s="17"/>
      <c r="Q53" s="17"/>
      <c r="R53" s="17"/>
      <c r="S53" s="17"/>
      <c r="T53" s="17"/>
      <c r="U53" s="17"/>
      <c r="V53" s="17"/>
      <c r="W53" s="17"/>
      <c r="X53" s="17"/>
      <c r="Y53" s="17"/>
      <c r="Z53" s="17"/>
      <c r="AA53" s="17"/>
      <c r="AB53" s="17"/>
      <c r="AC53" s="17"/>
      <c r="AD53" s="17"/>
      <c r="AE53" s="17"/>
    </row>
    <row r="55" spans="16:31" x14ac:dyDescent="0.2">
      <c r="P55" s="275"/>
      <c r="Q55" s="223"/>
      <c r="R55" s="223"/>
      <c r="S55" s="223"/>
      <c r="T55" s="223"/>
      <c r="U55" s="223"/>
      <c r="V55" s="223"/>
      <c r="W55" s="223"/>
      <c r="X55" s="223"/>
      <c r="Y55" s="223"/>
      <c r="Z55" s="223"/>
      <c r="AA55" s="223"/>
    </row>
  </sheetData>
  <mergeCells count="2">
    <mergeCell ref="B37:M37"/>
    <mergeCell ref="B40:M40"/>
  </mergeCells>
  <phoneticPr fontId="0" type="noConversion"/>
  <pageMargins left="0.7" right="0.7" top="0.75" bottom="0.75" header="0.3" footer="0.3"/>
  <pageSetup scale="72" orientation="landscape" cellComments="atEnd" r:id="rId1"/>
  <headerFooter>
    <oddHeader>&amp;C&amp;"Arial,Bold Italic"&amp;14Vital Statistics on Congress
&amp;12www.brookings.edu/vitalstats</oddHeader>
    <oddFooter>&amp;COrnstein, Mann, Malbin, and Rugg
Last updated March 14, 2013&amp;R&amp;G</oddFooter>
  </headerFooter>
  <colBreaks count="1" manualBreakCount="1">
    <brk id="14" max="1048575" man="1"/>
  </colBreaks>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X54"/>
  <sheetViews>
    <sheetView view="pageLayout" zoomScale="55" zoomScaleNormal="100" zoomScaleSheetLayoutView="55" zoomScalePageLayoutView="55" workbookViewId="0">
      <selection activeCell="F34" sqref="F34"/>
    </sheetView>
  </sheetViews>
  <sheetFormatPr defaultRowHeight="12.75" x14ac:dyDescent="0.2"/>
  <cols>
    <col min="1" max="1" width="17.42578125" style="3" customWidth="1"/>
    <col min="2" max="2" width="11.7109375" style="3" customWidth="1"/>
    <col min="3" max="3" width="1.28515625" style="3" customWidth="1"/>
    <col min="4" max="4" width="11.7109375" style="3" customWidth="1"/>
    <col min="5" max="5" width="1.42578125" style="3" customWidth="1"/>
    <col min="6" max="6" width="11.28515625" style="44" bestFit="1" customWidth="1"/>
    <col min="7" max="7" width="11.5703125" style="37" bestFit="1" customWidth="1"/>
    <col min="8" max="8" width="1.28515625" style="37" customWidth="1"/>
    <col min="9" max="13" width="12.28515625" style="3" bestFit="1" customWidth="1"/>
    <col min="14" max="14" width="12.28515625" style="3" customWidth="1"/>
    <col min="15" max="16" width="12" style="3" bestFit="1" customWidth="1"/>
    <col min="17" max="17" width="12.28515625" style="3" bestFit="1" customWidth="1"/>
    <col min="18" max="18" width="12" style="3" bestFit="1" customWidth="1"/>
    <col min="19" max="19" width="12.28515625" style="3" bestFit="1" customWidth="1"/>
    <col min="20" max="20" width="12" style="3" bestFit="1" customWidth="1"/>
    <col min="21" max="21" width="11.85546875" style="3" bestFit="1" customWidth="1"/>
    <col min="22" max="22" width="12.28515625" style="3" bestFit="1" customWidth="1"/>
    <col min="23" max="23" width="11.85546875" style="3" bestFit="1" customWidth="1"/>
    <col min="24" max="24" width="10.7109375" style="3" customWidth="1"/>
    <col min="25" max="16384" width="9.140625" style="3"/>
  </cols>
  <sheetData>
    <row r="1" spans="1:24" ht="13.5" thickBot="1" x14ac:dyDescent="0.25">
      <c r="A1" s="3" t="s">
        <v>82</v>
      </c>
      <c r="B1" s="280" t="s">
        <v>480</v>
      </c>
      <c r="C1" s="29"/>
      <c r="D1" s="35"/>
      <c r="E1" s="35"/>
      <c r="F1" s="59"/>
      <c r="N1" s="10"/>
      <c r="V1" s="38"/>
      <c r="W1" s="38"/>
      <c r="X1" s="38"/>
    </row>
    <row r="2" spans="1:24" s="35" customFormat="1" x14ac:dyDescent="0.2">
      <c r="A2" s="55"/>
      <c r="B2" s="77">
        <v>2012</v>
      </c>
      <c r="C2" s="77"/>
      <c r="D2" s="77">
        <v>2010</v>
      </c>
      <c r="E2" s="77"/>
      <c r="F2" s="78">
        <v>2008</v>
      </c>
      <c r="G2" s="77">
        <v>2006</v>
      </c>
      <c r="H2" s="77"/>
      <c r="I2" s="77">
        <v>2004</v>
      </c>
      <c r="J2" s="77">
        <v>2002</v>
      </c>
      <c r="K2" s="77">
        <v>2000</v>
      </c>
      <c r="L2" s="77">
        <v>1998</v>
      </c>
      <c r="M2" s="77">
        <v>1996</v>
      </c>
      <c r="N2" s="77">
        <v>1994</v>
      </c>
      <c r="O2" s="77">
        <v>1992</v>
      </c>
      <c r="P2" s="77">
        <v>1990</v>
      </c>
      <c r="Q2" s="77">
        <v>1988</v>
      </c>
      <c r="R2" s="77">
        <v>1986</v>
      </c>
      <c r="S2" s="77">
        <v>1984</v>
      </c>
      <c r="T2" s="77">
        <v>1982</v>
      </c>
      <c r="U2" s="77">
        <v>1980</v>
      </c>
      <c r="V2" s="84">
        <v>1978</v>
      </c>
      <c r="W2" s="84">
        <v>1976</v>
      </c>
      <c r="X2" s="84">
        <v>1974</v>
      </c>
    </row>
    <row r="4" spans="1:24" ht="37.5" customHeight="1" x14ac:dyDescent="0.2">
      <c r="A4" s="293" t="s">
        <v>7</v>
      </c>
      <c r="B4" s="35"/>
      <c r="C4" s="35"/>
      <c r="D4" s="35"/>
      <c r="E4" s="35"/>
      <c r="F4" s="59"/>
      <c r="G4" s="69"/>
      <c r="H4" s="69"/>
      <c r="V4" s="66"/>
      <c r="W4" s="66"/>
      <c r="X4" s="66"/>
    </row>
    <row r="5" spans="1:24" ht="14.25" x14ac:dyDescent="0.2">
      <c r="A5" s="63" t="s">
        <v>4</v>
      </c>
      <c r="B5" s="253">
        <v>7117061</v>
      </c>
      <c r="C5" s="89" t="s">
        <v>127</v>
      </c>
      <c r="D5" s="41">
        <v>7206925</v>
      </c>
      <c r="E5" s="41"/>
      <c r="F5" s="91">
        <v>5007322</v>
      </c>
      <c r="G5" s="44">
        <v>6681589</v>
      </c>
      <c r="H5" s="44"/>
      <c r="I5" s="43">
        <v>4710449</v>
      </c>
      <c r="J5" s="43">
        <v>3287354.5625</v>
      </c>
      <c r="K5" s="43">
        <v>3421925</v>
      </c>
      <c r="L5" s="43">
        <v>2640723</v>
      </c>
      <c r="M5" s="43">
        <v>2418451</v>
      </c>
      <c r="N5" s="43">
        <v>3610535</v>
      </c>
      <c r="O5" s="43">
        <v>2695624</v>
      </c>
      <c r="P5" s="43">
        <v>2314689</v>
      </c>
      <c r="Q5" s="43">
        <v>2733348</v>
      </c>
      <c r="R5" s="43">
        <v>1963140</v>
      </c>
      <c r="S5" s="43">
        <v>1612152</v>
      </c>
      <c r="T5" s="43">
        <v>1494578</v>
      </c>
      <c r="U5" s="43">
        <v>1162385</v>
      </c>
      <c r="V5" s="66">
        <v>456062</v>
      </c>
      <c r="W5" s="66">
        <v>340362</v>
      </c>
      <c r="X5" s="66">
        <v>447234</v>
      </c>
    </row>
    <row r="6" spans="1:24" s="237" customFormat="1" ht="12" x14ac:dyDescent="0.2">
      <c r="B6" s="239" t="s">
        <v>432</v>
      </c>
      <c r="C6" s="261"/>
      <c r="D6" s="261" t="s">
        <v>438</v>
      </c>
      <c r="E6" s="261"/>
      <c r="F6" s="261" t="s">
        <v>459</v>
      </c>
      <c r="G6" s="238" t="s">
        <v>459</v>
      </c>
      <c r="H6" s="238"/>
      <c r="I6" s="240" t="s">
        <v>419</v>
      </c>
      <c r="J6" s="240" t="s">
        <v>416</v>
      </c>
      <c r="K6" s="240" t="s">
        <v>409</v>
      </c>
      <c r="L6" s="240" t="s">
        <v>406</v>
      </c>
      <c r="M6" s="240" t="s">
        <v>429</v>
      </c>
      <c r="N6" s="240" t="s">
        <v>423</v>
      </c>
      <c r="O6" s="240" t="s">
        <v>438</v>
      </c>
      <c r="P6" s="240" t="s">
        <v>406</v>
      </c>
      <c r="Q6" s="240" t="s">
        <v>430</v>
      </c>
      <c r="R6" s="240" t="s">
        <v>413</v>
      </c>
      <c r="S6" s="240" t="s">
        <v>419</v>
      </c>
      <c r="T6" s="240" t="s">
        <v>438</v>
      </c>
      <c r="U6" s="240" t="s">
        <v>423</v>
      </c>
      <c r="V6" s="242" t="s">
        <v>427</v>
      </c>
      <c r="W6" s="242" t="s">
        <v>405</v>
      </c>
      <c r="X6" s="242" t="s">
        <v>405</v>
      </c>
    </row>
    <row r="7" spans="1:24" x14ac:dyDescent="0.2">
      <c r="A7" s="3" t="s">
        <v>112</v>
      </c>
      <c r="B7" s="40">
        <v>8087526</v>
      </c>
      <c r="C7" s="41"/>
      <c r="D7" s="41">
        <v>8495966</v>
      </c>
      <c r="E7" s="41"/>
      <c r="F7" s="91">
        <v>5808535</v>
      </c>
      <c r="G7" s="44">
        <v>8661938</v>
      </c>
      <c r="H7" s="44"/>
      <c r="I7" s="43">
        <v>5741981</v>
      </c>
      <c r="J7" s="43">
        <v>4779507.8333299998</v>
      </c>
      <c r="K7" s="43">
        <v>3359248</v>
      </c>
      <c r="L7" s="43">
        <v>3131344</v>
      </c>
      <c r="M7" s="43">
        <v>2266951</v>
      </c>
      <c r="N7" s="43">
        <v>1735768</v>
      </c>
      <c r="O7" s="43">
        <v>2661397</v>
      </c>
      <c r="P7" s="43">
        <v>2439405</v>
      </c>
      <c r="Q7" s="43">
        <v>2320232</v>
      </c>
      <c r="R7" s="43">
        <v>1672182</v>
      </c>
      <c r="S7" s="43">
        <v>1620869</v>
      </c>
      <c r="T7" s="43">
        <v>1401794</v>
      </c>
      <c r="U7" s="43">
        <v>1220616</v>
      </c>
      <c r="V7" s="66">
        <v>559046</v>
      </c>
      <c r="W7" s="93">
        <v>340362</v>
      </c>
      <c r="X7" s="93">
        <v>447234</v>
      </c>
    </row>
    <row r="8" spans="1:24" s="237" customFormat="1" ht="12" x14ac:dyDescent="0.2">
      <c r="B8" s="239" t="s">
        <v>428</v>
      </c>
      <c r="C8" s="261"/>
      <c r="D8" s="261" t="s">
        <v>431</v>
      </c>
      <c r="E8" s="261"/>
      <c r="F8" s="262" t="s">
        <v>423</v>
      </c>
      <c r="G8" s="238" t="s">
        <v>405</v>
      </c>
      <c r="H8" s="238"/>
      <c r="I8" s="240" t="s">
        <v>423</v>
      </c>
      <c r="J8" s="240" t="s">
        <v>429</v>
      </c>
      <c r="K8" s="240" t="s">
        <v>423</v>
      </c>
      <c r="L8" s="240" t="s">
        <v>441</v>
      </c>
      <c r="M8" s="240" t="s">
        <v>435</v>
      </c>
      <c r="N8" s="240" t="s">
        <v>437</v>
      </c>
      <c r="O8" s="240" t="s">
        <v>441</v>
      </c>
      <c r="P8" s="240" t="s">
        <v>423</v>
      </c>
      <c r="Q8" s="240" t="s">
        <v>423</v>
      </c>
      <c r="R8" s="240" t="s">
        <v>428</v>
      </c>
      <c r="S8" s="240" t="s">
        <v>427</v>
      </c>
      <c r="T8" s="240" t="s">
        <v>432</v>
      </c>
      <c r="U8" s="240" t="s">
        <v>429</v>
      </c>
      <c r="V8" s="263" t="s">
        <v>439</v>
      </c>
      <c r="W8" s="263" t="s">
        <v>405</v>
      </c>
      <c r="X8" s="263" t="s">
        <v>405</v>
      </c>
    </row>
    <row r="9" spans="1:24" x14ac:dyDescent="0.2">
      <c r="A9" s="3" t="s">
        <v>111</v>
      </c>
      <c r="B9" s="40">
        <v>6017810</v>
      </c>
      <c r="C9" s="41"/>
      <c r="D9" s="41">
        <v>6401274</v>
      </c>
      <c r="E9" s="41"/>
      <c r="F9" s="91">
        <v>3862732</v>
      </c>
      <c r="G9" s="44">
        <v>3050950</v>
      </c>
      <c r="H9" s="44"/>
      <c r="I9" s="43">
        <v>3421034</v>
      </c>
      <c r="J9" s="43">
        <v>2392062.6</v>
      </c>
      <c r="K9" s="43">
        <v>3484603</v>
      </c>
      <c r="L9" s="43">
        <v>2199165</v>
      </c>
      <c r="M9" s="43">
        <v>2494201</v>
      </c>
      <c r="N9" s="43">
        <v>4414006</v>
      </c>
      <c r="O9" s="43">
        <v>2772633</v>
      </c>
      <c r="P9" s="43">
        <v>2176116</v>
      </c>
      <c r="Q9" s="43">
        <v>3559581</v>
      </c>
      <c r="R9" s="43">
        <v>2351083</v>
      </c>
      <c r="S9" s="43">
        <v>1606604</v>
      </c>
      <c r="T9" s="43">
        <v>2607983</v>
      </c>
      <c r="U9" s="43">
        <v>1075038</v>
      </c>
      <c r="V9" s="93">
        <v>318749</v>
      </c>
      <c r="W9" s="93">
        <v>0</v>
      </c>
      <c r="X9" s="93">
        <v>0</v>
      </c>
    </row>
    <row r="10" spans="1:24" s="237" customFormat="1" ht="12" x14ac:dyDescent="0.2">
      <c r="B10" s="239" t="s">
        <v>437</v>
      </c>
      <c r="C10" s="261"/>
      <c r="D10" s="261" t="s">
        <v>428</v>
      </c>
      <c r="E10" s="261"/>
      <c r="F10" s="262" t="s">
        <v>427</v>
      </c>
      <c r="G10" s="238" t="s">
        <v>429</v>
      </c>
      <c r="H10" s="238"/>
      <c r="I10" s="240" t="s">
        <v>428</v>
      </c>
      <c r="J10" s="240" t="s">
        <v>423</v>
      </c>
      <c r="K10" s="240" t="s">
        <v>423</v>
      </c>
      <c r="L10" s="240" t="s">
        <v>423</v>
      </c>
      <c r="M10" s="240" t="s">
        <v>439</v>
      </c>
      <c r="N10" s="240" t="s">
        <v>427</v>
      </c>
      <c r="O10" s="240" t="s">
        <v>439</v>
      </c>
      <c r="P10" s="240" t="s">
        <v>441</v>
      </c>
      <c r="Q10" s="240" t="s">
        <v>431</v>
      </c>
      <c r="R10" s="240" t="s">
        <v>467</v>
      </c>
      <c r="S10" s="240" t="s">
        <v>405</v>
      </c>
      <c r="T10" s="240" t="s">
        <v>436</v>
      </c>
      <c r="U10" s="240" t="s">
        <v>439</v>
      </c>
      <c r="V10" s="263" t="s">
        <v>437</v>
      </c>
      <c r="W10" s="242">
        <v>0</v>
      </c>
      <c r="X10" s="242">
        <v>0</v>
      </c>
    </row>
    <row r="11" spans="1:24" x14ac:dyDescent="0.2">
      <c r="B11" s="11"/>
      <c r="F11" s="92"/>
      <c r="I11" s="43"/>
      <c r="J11" s="43"/>
      <c r="K11" s="43"/>
      <c r="L11" s="43"/>
      <c r="M11" s="43"/>
      <c r="N11" s="43"/>
      <c r="O11" s="43"/>
      <c r="P11" s="43"/>
      <c r="Q11" s="43"/>
      <c r="R11" s="43"/>
      <c r="S11" s="43"/>
      <c r="T11" s="43"/>
      <c r="U11" s="43"/>
      <c r="V11" s="66"/>
      <c r="W11" s="66"/>
      <c r="X11" s="66"/>
    </row>
    <row r="12" spans="1:24" x14ac:dyDescent="0.2">
      <c r="A12" s="63" t="s">
        <v>5</v>
      </c>
      <c r="B12" s="253">
        <v>1411351</v>
      </c>
      <c r="C12" s="267"/>
      <c r="D12" s="41">
        <v>1450544</v>
      </c>
      <c r="E12" s="41"/>
      <c r="F12" s="91">
        <v>1159873</v>
      </c>
      <c r="G12" s="44">
        <v>2255831</v>
      </c>
      <c r="H12" s="44"/>
      <c r="I12" s="43">
        <v>1001610</v>
      </c>
      <c r="J12" s="43">
        <v>849542.5</v>
      </c>
      <c r="K12" s="43">
        <v>764569</v>
      </c>
      <c r="L12" s="43">
        <v>447843</v>
      </c>
      <c r="M12" s="43">
        <v>762003</v>
      </c>
      <c r="N12" s="43">
        <v>1002306</v>
      </c>
      <c r="O12" s="43">
        <v>701442</v>
      </c>
      <c r="P12" s="43">
        <v>844346</v>
      </c>
      <c r="Q12" s="43">
        <v>581494</v>
      </c>
      <c r="R12" s="43">
        <v>451671</v>
      </c>
      <c r="S12" s="43">
        <v>384263</v>
      </c>
      <c r="T12" s="43">
        <v>777830</v>
      </c>
      <c r="U12" s="43">
        <v>302812</v>
      </c>
      <c r="V12" s="66">
        <v>47346</v>
      </c>
      <c r="W12" s="66">
        <v>171997</v>
      </c>
      <c r="X12" s="66">
        <v>222955</v>
      </c>
    </row>
    <row r="13" spans="1:24" s="237" customFormat="1" ht="12" x14ac:dyDescent="0.2">
      <c r="B13" s="239" t="s">
        <v>423</v>
      </c>
      <c r="C13" s="261"/>
      <c r="D13" s="261" t="s">
        <v>423</v>
      </c>
      <c r="E13" s="261"/>
      <c r="F13" s="261" t="s">
        <v>438</v>
      </c>
      <c r="G13" s="240" t="s">
        <v>416</v>
      </c>
      <c r="H13" s="240"/>
      <c r="I13" s="240" t="s">
        <v>419</v>
      </c>
      <c r="J13" s="240" t="s">
        <v>423</v>
      </c>
      <c r="K13" s="240" t="s">
        <v>419</v>
      </c>
      <c r="L13" s="240" t="s">
        <v>459</v>
      </c>
      <c r="M13" s="240" t="s">
        <v>437</v>
      </c>
      <c r="N13" s="240" t="s">
        <v>423</v>
      </c>
      <c r="O13" s="240" t="s">
        <v>432</v>
      </c>
      <c r="P13" s="240" t="s">
        <v>416</v>
      </c>
      <c r="Q13" s="240" t="s">
        <v>430</v>
      </c>
      <c r="R13" s="240" t="s">
        <v>438</v>
      </c>
      <c r="S13" s="240" t="s">
        <v>430</v>
      </c>
      <c r="T13" s="240" t="s">
        <v>438</v>
      </c>
      <c r="U13" s="240" t="s">
        <v>441</v>
      </c>
      <c r="V13" s="242" t="s">
        <v>429</v>
      </c>
      <c r="W13" s="242" t="s">
        <v>441</v>
      </c>
      <c r="X13" s="242" t="s">
        <v>428</v>
      </c>
    </row>
    <row r="14" spans="1:24" x14ac:dyDescent="0.2">
      <c r="A14" s="3" t="s">
        <v>112</v>
      </c>
      <c r="B14" s="40">
        <v>420779</v>
      </c>
      <c r="C14" s="41"/>
      <c r="D14" s="41">
        <v>1869908</v>
      </c>
      <c r="E14" s="41"/>
      <c r="F14" s="91">
        <v>1588229</v>
      </c>
      <c r="G14" s="44">
        <v>398864</v>
      </c>
      <c r="H14" s="44"/>
      <c r="I14" s="43">
        <v>211821</v>
      </c>
      <c r="J14" s="43">
        <v>909843.33333299996</v>
      </c>
      <c r="K14" s="43">
        <v>486019</v>
      </c>
      <c r="L14" s="43">
        <v>292748</v>
      </c>
      <c r="M14" s="43">
        <v>479791</v>
      </c>
      <c r="N14" s="43">
        <v>1365651</v>
      </c>
      <c r="O14" s="43">
        <v>595192</v>
      </c>
      <c r="P14" s="43">
        <v>438732</v>
      </c>
      <c r="Q14" s="43">
        <v>805077</v>
      </c>
      <c r="R14" s="43">
        <v>155853</v>
      </c>
      <c r="S14" s="43">
        <v>322263</v>
      </c>
      <c r="T14" s="43">
        <v>424507</v>
      </c>
      <c r="U14" s="43">
        <v>265822</v>
      </c>
      <c r="V14" s="93">
        <v>38458</v>
      </c>
      <c r="W14" s="93">
        <v>0</v>
      </c>
      <c r="X14" s="93">
        <v>0</v>
      </c>
    </row>
    <row r="15" spans="1:24" s="237" customFormat="1" ht="12" x14ac:dyDescent="0.2">
      <c r="B15" s="239" t="s">
        <v>436</v>
      </c>
      <c r="C15" s="261"/>
      <c r="D15" s="261" t="s">
        <v>431</v>
      </c>
      <c r="E15" s="261"/>
      <c r="F15" s="262" t="s">
        <v>429</v>
      </c>
      <c r="G15" s="240" t="s">
        <v>431</v>
      </c>
      <c r="H15" s="240"/>
      <c r="I15" s="240" t="s">
        <v>428</v>
      </c>
      <c r="J15" s="240" t="s">
        <v>429</v>
      </c>
      <c r="K15" s="240" t="s">
        <v>441</v>
      </c>
      <c r="L15" s="240" t="s">
        <v>423</v>
      </c>
      <c r="M15" s="240" t="s">
        <v>435</v>
      </c>
      <c r="N15" s="240" t="s">
        <v>427</v>
      </c>
      <c r="O15" s="240" t="s">
        <v>439</v>
      </c>
      <c r="P15" s="240" t="s">
        <v>428</v>
      </c>
      <c r="Q15" s="240" t="s">
        <v>431</v>
      </c>
      <c r="R15" s="240" t="s">
        <v>431</v>
      </c>
      <c r="S15" s="240" t="s">
        <v>423</v>
      </c>
      <c r="T15" s="240" t="s">
        <v>436</v>
      </c>
      <c r="U15" s="240" t="s">
        <v>439</v>
      </c>
      <c r="V15" s="263" t="s">
        <v>437</v>
      </c>
      <c r="W15" s="242">
        <v>0</v>
      </c>
      <c r="X15" s="242">
        <v>0</v>
      </c>
    </row>
    <row r="16" spans="1:24" x14ac:dyDescent="0.2">
      <c r="A16" s="3" t="s">
        <v>111</v>
      </c>
      <c r="B16" s="40">
        <v>1521415</v>
      </c>
      <c r="C16" s="41"/>
      <c r="D16" s="41">
        <v>1031180</v>
      </c>
      <c r="E16" s="41"/>
      <c r="F16" s="91">
        <v>792710</v>
      </c>
      <c r="G16" s="44">
        <v>3099908</v>
      </c>
      <c r="H16" s="44"/>
      <c r="I16" s="43">
        <v>1633441</v>
      </c>
      <c r="J16" s="43">
        <v>759091.25</v>
      </c>
      <c r="K16" s="43">
        <v>1043118</v>
      </c>
      <c r="L16" s="43">
        <v>669406</v>
      </c>
      <c r="M16" s="43">
        <v>1326427</v>
      </c>
      <c r="N16" s="43">
        <v>154500</v>
      </c>
      <c r="O16" s="43">
        <v>754568</v>
      </c>
      <c r="P16" s="43">
        <v>1249961</v>
      </c>
      <c r="Q16" s="43">
        <v>469702</v>
      </c>
      <c r="R16" s="43">
        <v>636557</v>
      </c>
      <c r="S16" s="43">
        <v>508264</v>
      </c>
      <c r="T16" s="43">
        <v>807276</v>
      </c>
      <c r="U16" s="43">
        <v>332404</v>
      </c>
      <c r="V16" s="93">
        <v>56233</v>
      </c>
      <c r="W16" s="93">
        <v>171997</v>
      </c>
      <c r="X16" s="93">
        <v>222955</v>
      </c>
    </row>
    <row r="17" spans="1:24" s="237" customFormat="1" ht="12" x14ac:dyDescent="0.2">
      <c r="B17" s="239" t="s">
        <v>441</v>
      </c>
      <c r="C17" s="261"/>
      <c r="D17" s="261" t="s">
        <v>431</v>
      </c>
      <c r="E17" s="261"/>
      <c r="F17" s="262" t="s">
        <v>427</v>
      </c>
      <c r="G17" s="240" t="s">
        <v>405</v>
      </c>
      <c r="H17" s="240"/>
      <c r="I17" s="240" t="s">
        <v>423</v>
      </c>
      <c r="J17" s="240" t="s">
        <v>439</v>
      </c>
      <c r="K17" s="240" t="s">
        <v>441</v>
      </c>
      <c r="L17" s="240" t="s">
        <v>427</v>
      </c>
      <c r="M17" s="240" t="s">
        <v>436</v>
      </c>
      <c r="N17" s="240" t="s">
        <v>437</v>
      </c>
      <c r="O17" s="240" t="s">
        <v>428</v>
      </c>
      <c r="P17" s="240" t="s">
        <v>428</v>
      </c>
      <c r="Q17" s="240" t="s">
        <v>423</v>
      </c>
      <c r="R17" s="240" t="s">
        <v>428</v>
      </c>
      <c r="S17" s="240" t="s">
        <v>431</v>
      </c>
      <c r="T17" s="240" t="s">
        <v>432</v>
      </c>
      <c r="U17" s="240" t="s">
        <v>431</v>
      </c>
      <c r="V17" s="263" t="s">
        <v>437</v>
      </c>
      <c r="W17" s="263" t="s">
        <v>441</v>
      </c>
      <c r="X17" s="263" t="s">
        <v>428</v>
      </c>
    </row>
    <row r="18" spans="1:24" x14ac:dyDescent="0.2">
      <c r="B18" s="11"/>
      <c r="F18" s="92"/>
      <c r="I18" s="43"/>
      <c r="J18" s="43"/>
      <c r="K18" s="43"/>
      <c r="L18" s="43"/>
      <c r="M18" s="43"/>
      <c r="N18" s="43"/>
      <c r="O18" s="43"/>
      <c r="P18" s="43"/>
      <c r="Q18" s="43"/>
      <c r="R18" s="43"/>
      <c r="S18" s="43"/>
      <c r="T18" s="43"/>
      <c r="U18" s="43"/>
      <c r="V18" s="66"/>
      <c r="W18" s="66"/>
      <c r="X18" s="66"/>
    </row>
    <row r="19" spans="1:24" ht="27" customHeight="1" x14ac:dyDescent="0.2">
      <c r="A19" s="293" t="s">
        <v>8</v>
      </c>
      <c r="B19" s="39"/>
      <c r="C19" s="35"/>
      <c r="D19" s="35"/>
      <c r="E19" s="35"/>
      <c r="F19" s="94"/>
      <c r="G19" s="69"/>
      <c r="H19" s="69"/>
      <c r="I19" s="43"/>
      <c r="J19" s="43"/>
      <c r="K19" s="43"/>
      <c r="L19" s="43"/>
      <c r="M19" s="43"/>
      <c r="N19" s="43"/>
      <c r="O19" s="43"/>
      <c r="P19" s="43"/>
      <c r="Q19" s="43"/>
      <c r="R19" s="43"/>
      <c r="S19" s="43"/>
      <c r="T19" s="43"/>
      <c r="U19" s="43"/>
      <c r="V19" s="66"/>
      <c r="W19" s="66"/>
      <c r="X19" s="66"/>
    </row>
    <row r="20" spans="1:24" ht="14.25" x14ac:dyDescent="0.2">
      <c r="A20" s="63" t="s">
        <v>4</v>
      </c>
      <c r="B20" s="253">
        <v>12773107</v>
      </c>
      <c r="C20" s="267"/>
      <c r="D20" s="40">
        <v>12271341</v>
      </c>
      <c r="E20" s="89" t="s">
        <v>141</v>
      </c>
      <c r="F20" s="95">
        <v>10943005</v>
      </c>
      <c r="G20" s="44">
        <v>12579501</v>
      </c>
      <c r="H20" s="89" t="s">
        <v>127</v>
      </c>
      <c r="I20" s="43">
        <v>9424745</v>
      </c>
      <c r="J20" s="43">
        <v>5424130.25</v>
      </c>
      <c r="K20" s="43">
        <v>5738301</v>
      </c>
      <c r="L20" s="43">
        <v>6609358</v>
      </c>
      <c r="M20" s="43">
        <v>5052842</v>
      </c>
      <c r="N20" s="43">
        <v>5312041</v>
      </c>
      <c r="O20" s="43">
        <v>4550595</v>
      </c>
      <c r="P20" s="43">
        <v>5273925</v>
      </c>
      <c r="Q20" s="43">
        <v>6235198</v>
      </c>
      <c r="R20" s="43">
        <v>5213789</v>
      </c>
      <c r="S20" s="43">
        <v>4505574</v>
      </c>
      <c r="T20" s="43">
        <v>2224235</v>
      </c>
      <c r="U20" s="43">
        <v>945423</v>
      </c>
      <c r="V20" s="66">
        <v>2496483</v>
      </c>
      <c r="W20" s="66">
        <v>503773</v>
      </c>
      <c r="X20" s="66">
        <v>567597</v>
      </c>
    </row>
    <row r="21" spans="1:24" s="237" customFormat="1" ht="12" x14ac:dyDescent="0.2">
      <c r="B21" s="239" t="s">
        <v>441</v>
      </c>
      <c r="C21" s="261"/>
      <c r="D21" s="239" t="s">
        <v>428</v>
      </c>
      <c r="E21" s="239"/>
      <c r="F21" s="261" t="s">
        <v>428</v>
      </c>
      <c r="G21" s="240" t="s">
        <v>429</v>
      </c>
      <c r="H21" s="240"/>
      <c r="I21" s="240" t="s">
        <v>427</v>
      </c>
      <c r="J21" s="240" t="s">
        <v>428</v>
      </c>
      <c r="K21" s="240" t="s">
        <v>437</v>
      </c>
      <c r="L21" s="240" t="s">
        <v>427</v>
      </c>
      <c r="M21" s="240" t="s">
        <v>438</v>
      </c>
      <c r="N21" s="240" t="s">
        <v>413</v>
      </c>
      <c r="O21" s="240" t="s">
        <v>423</v>
      </c>
      <c r="P21" s="240" t="s">
        <v>432</v>
      </c>
      <c r="Q21" s="240" t="s">
        <v>428</v>
      </c>
      <c r="R21" s="240" t="s">
        <v>427</v>
      </c>
      <c r="S21" s="240" t="s">
        <v>427</v>
      </c>
      <c r="T21" s="240" t="s">
        <v>413</v>
      </c>
      <c r="U21" s="240" t="s">
        <v>429</v>
      </c>
      <c r="V21" s="242" t="s">
        <v>428</v>
      </c>
      <c r="W21" s="242" t="s">
        <v>431</v>
      </c>
      <c r="X21" s="242" t="s">
        <v>413</v>
      </c>
    </row>
    <row r="22" spans="1:24" x14ac:dyDescent="0.2">
      <c r="A22" s="3" t="s">
        <v>112</v>
      </c>
      <c r="B22" s="40">
        <v>14909900</v>
      </c>
      <c r="C22" s="41"/>
      <c r="D22" s="40">
        <v>16328389</v>
      </c>
      <c r="E22" s="40"/>
      <c r="F22" s="95">
        <v>9052038.5</v>
      </c>
      <c r="G22" s="44">
        <v>12853029</v>
      </c>
      <c r="H22" s="44"/>
      <c r="I22" s="43">
        <v>8819323</v>
      </c>
      <c r="J22" s="43">
        <v>5905346.25</v>
      </c>
      <c r="K22" s="43">
        <v>0</v>
      </c>
      <c r="L22" s="43">
        <v>6619822</v>
      </c>
      <c r="M22" s="43">
        <v>6383863</v>
      </c>
      <c r="N22" s="43">
        <v>6020368</v>
      </c>
      <c r="O22" s="43">
        <v>2841405</v>
      </c>
      <c r="P22" s="43">
        <v>5299049</v>
      </c>
      <c r="Q22" s="43">
        <v>6829055</v>
      </c>
      <c r="R22" s="43">
        <v>11037707</v>
      </c>
      <c r="S22" s="43">
        <v>1833432</v>
      </c>
      <c r="T22" s="43">
        <v>2417100</v>
      </c>
      <c r="U22" s="43">
        <v>796984</v>
      </c>
      <c r="V22" s="93">
        <v>586055</v>
      </c>
      <c r="W22" s="93">
        <v>1237910</v>
      </c>
      <c r="X22" s="93">
        <v>741729</v>
      </c>
    </row>
    <row r="23" spans="1:24" s="237" customFormat="1" ht="12" x14ac:dyDescent="0.2">
      <c r="B23" s="239" t="s">
        <v>427</v>
      </c>
      <c r="C23" s="261"/>
      <c r="D23" s="239" t="s">
        <v>431</v>
      </c>
      <c r="E23" s="239"/>
      <c r="F23" s="264" t="s">
        <v>435</v>
      </c>
      <c r="G23" s="240" t="s">
        <v>437</v>
      </c>
      <c r="H23" s="240"/>
      <c r="I23" s="240" t="s">
        <v>437</v>
      </c>
      <c r="J23" s="240" t="s">
        <v>439</v>
      </c>
      <c r="K23" s="240" t="s">
        <v>434</v>
      </c>
      <c r="L23" s="240" t="s">
        <v>431</v>
      </c>
      <c r="M23" s="240" t="s">
        <v>431</v>
      </c>
      <c r="N23" s="240" t="s">
        <v>405</v>
      </c>
      <c r="O23" s="240" t="s">
        <v>439</v>
      </c>
      <c r="P23" s="240" t="s">
        <v>427</v>
      </c>
      <c r="Q23" s="240" t="s">
        <v>439</v>
      </c>
      <c r="R23" s="240" t="s">
        <v>436</v>
      </c>
      <c r="S23" s="240" t="s">
        <v>439</v>
      </c>
      <c r="T23" s="240" t="s">
        <v>431</v>
      </c>
      <c r="U23" s="240" t="s">
        <v>439</v>
      </c>
      <c r="V23" s="263" t="s">
        <v>435</v>
      </c>
      <c r="W23" s="242" t="s">
        <v>436</v>
      </c>
      <c r="X23" s="242" t="s">
        <v>439</v>
      </c>
    </row>
    <row r="24" spans="1:24" x14ac:dyDescent="0.2">
      <c r="A24" s="3" t="s">
        <v>111</v>
      </c>
      <c r="B24" s="40">
        <v>5294331</v>
      </c>
      <c r="C24" s="41"/>
      <c r="D24" s="40">
        <v>5509594</v>
      </c>
      <c r="E24" s="40"/>
      <c r="F24" s="95">
        <v>11573327</v>
      </c>
      <c r="G24" s="44">
        <v>10012253</v>
      </c>
      <c r="H24" s="44"/>
      <c r="I24" s="43">
        <v>9878811</v>
      </c>
      <c r="J24" s="43">
        <v>4942914.25</v>
      </c>
      <c r="K24" s="43">
        <v>5738301</v>
      </c>
      <c r="L24" s="43">
        <v>6583197</v>
      </c>
      <c r="M24" s="43">
        <v>4220954</v>
      </c>
      <c r="N24" s="43">
        <v>2715212</v>
      </c>
      <c r="O24" s="43">
        <v>5690055</v>
      </c>
      <c r="P24" s="43">
        <v>5238751</v>
      </c>
      <c r="Q24" s="43">
        <v>5641341</v>
      </c>
      <c r="R24" s="43">
        <v>4243136</v>
      </c>
      <c r="S24" s="43">
        <v>8068429</v>
      </c>
      <c r="T24" s="43">
        <v>2117088</v>
      </c>
      <c r="U24" s="43">
        <v>1242300</v>
      </c>
      <c r="V24" s="66">
        <v>3133293</v>
      </c>
      <c r="W24" s="93">
        <v>320239</v>
      </c>
      <c r="X24" s="93">
        <v>497945</v>
      </c>
    </row>
    <row r="25" spans="1:24" s="237" customFormat="1" ht="12" x14ac:dyDescent="0.2">
      <c r="B25" s="239" t="s">
        <v>435</v>
      </c>
      <c r="C25" s="261"/>
      <c r="D25" s="239" t="s">
        <v>437</v>
      </c>
      <c r="E25" s="239"/>
      <c r="F25" s="264" t="s">
        <v>429</v>
      </c>
      <c r="G25" s="240" t="s">
        <v>435</v>
      </c>
      <c r="H25" s="240"/>
      <c r="I25" s="240" t="s">
        <v>439</v>
      </c>
      <c r="J25" s="240" t="s">
        <v>439</v>
      </c>
      <c r="K25" s="240" t="s">
        <v>437</v>
      </c>
      <c r="L25" s="240" t="s">
        <v>435</v>
      </c>
      <c r="M25" s="240" t="s">
        <v>428</v>
      </c>
      <c r="N25" s="240" t="s">
        <v>437</v>
      </c>
      <c r="O25" s="240" t="s">
        <v>429</v>
      </c>
      <c r="P25" s="240" t="s">
        <v>431</v>
      </c>
      <c r="Q25" s="240" t="s">
        <v>439</v>
      </c>
      <c r="R25" s="240" t="s">
        <v>429</v>
      </c>
      <c r="S25" s="240" t="s">
        <v>437</v>
      </c>
      <c r="T25" s="240" t="s">
        <v>441</v>
      </c>
      <c r="U25" s="240" t="s">
        <v>435</v>
      </c>
      <c r="V25" s="263" t="s">
        <v>429</v>
      </c>
      <c r="W25" s="242" t="s">
        <v>439</v>
      </c>
      <c r="X25" s="242" t="s">
        <v>423</v>
      </c>
    </row>
    <row r="26" spans="1:24" x14ac:dyDescent="0.2">
      <c r="B26" s="11"/>
      <c r="D26" s="11"/>
      <c r="E26" s="11"/>
      <c r="F26" s="92"/>
      <c r="I26" s="43"/>
      <c r="J26" s="43"/>
      <c r="K26" s="43"/>
      <c r="L26" s="43"/>
      <c r="M26" s="43"/>
      <c r="N26" s="43"/>
      <c r="O26" s="43"/>
      <c r="P26" s="43"/>
      <c r="Q26" s="43"/>
      <c r="R26" s="43"/>
      <c r="S26" s="43"/>
      <c r="T26" s="43"/>
      <c r="U26" s="43"/>
      <c r="V26" s="66"/>
      <c r="W26" s="66"/>
      <c r="X26" s="66"/>
    </row>
    <row r="27" spans="1:24" ht="14.25" x14ac:dyDescent="0.2">
      <c r="A27" s="63" t="s">
        <v>5</v>
      </c>
      <c r="B27" s="253">
        <v>10121385</v>
      </c>
      <c r="C27" s="267"/>
      <c r="D27" s="40">
        <v>9032104</v>
      </c>
      <c r="E27" s="40"/>
      <c r="F27" s="95">
        <v>4291294.25</v>
      </c>
      <c r="G27" s="44">
        <v>10356810</v>
      </c>
      <c r="H27" s="89" t="s">
        <v>131</v>
      </c>
      <c r="I27" s="43">
        <v>4337629</v>
      </c>
      <c r="J27" s="43">
        <v>2570080.375</v>
      </c>
      <c r="K27" s="43">
        <v>2757598</v>
      </c>
      <c r="L27" s="43">
        <v>4932471</v>
      </c>
      <c r="M27" s="43">
        <v>3660942</v>
      </c>
      <c r="N27" s="43">
        <v>5546353</v>
      </c>
      <c r="O27" s="43">
        <v>2283708</v>
      </c>
      <c r="P27" s="43">
        <v>2865673</v>
      </c>
      <c r="Q27" s="43">
        <v>3784451</v>
      </c>
      <c r="R27" s="43">
        <v>3389477</v>
      </c>
      <c r="S27" s="43">
        <v>2296194</v>
      </c>
      <c r="T27" s="43">
        <v>1615338</v>
      </c>
      <c r="U27" s="43">
        <v>864870</v>
      </c>
      <c r="V27" s="66">
        <v>1075965</v>
      </c>
      <c r="W27" s="66">
        <v>358964</v>
      </c>
      <c r="X27" s="66">
        <v>298133</v>
      </c>
    </row>
    <row r="28" spans="1:24" s="237" customFormat="1" ht="12" x14ac:dyDescent="0.2">
      <c r="B28" s="239" t="s">
        <v>428</v>
      </c>
      <c r="C28" s="261"/>
      <c r="D28" s="239" t="s">
        <v>428</v>
      </c>
      <c r="E28" s="239"/>
      <c r="F28" s="261" t="s">
        <v>428</v>
      </c>
      <c r="G28" s="240" t="s">
        <v>429</v>
      </c>
      <c r="H28" s="240"/>
      <c r="I28" s="240" t="s">
        <v>427</v>
      </c>
      <c r="J28" s="240" t="s">
        <v>428</v>
      </c>
      <c r="K28" s="240" t="s">
        <v>437</v>
      </c>
      <c r="L28" s="240" t="s">
        <v>427</v>
      </c>
      <c r="M28" s="240" t="s">
        <v>438</v>
      </c>
      <c r="N28" s="240" t="s">
        <v>413</v>
      </c>
      <c r="O28" s="240" t="s">
        <v>423</v>
      </c>
      <c r="P28" s="240" t="s">
        <v>432</v>
      </c>
      <c r="Q28" s="240" t="s">
        <v>428</v>
      </c>
      <c r="R28" s="240" t="s">
        <v>427</v>
      </c>
      <c r="S28" s="240" t="s">
        <v>427</v>
      </c>
      <c r="T28" s="240" t="s">
        <v>413</v>
      </c>
      <c r="U28" s="240" t="s">
        <v>429</v>
      </c>
      <c r="V28" s="242" t="s">
        <v>428</v>
      </c>
      <c r="W28" s="242" t="s">
        <v>431</v>
      </c>
      <c r="X28" s="242" t="s">
        <v>413</v>
      </c>
    </row>
    <row r="29" spans="1:24" x14ac:dyDescent="0.2">
      <c r="A29" s="3" t="s">
        <v>112</v>
      </c>
      <c r="B29" s="40">
        <v>11624934</v>
      </c>
      <c r="C29" s="41"/>
      <c r="D29" s="40">
        <v>1602760</v>
      </c>
      <c r="E29" s="40"/>
      <c r="F29" s="95">
        <v>4672807</v>
      </c>
      <c r="G29" s="44">
        <v>12527378</v>
      </c>
      <c r="H29" s="44"/>
      <c r="I29" s="43">
        <v>4240253</v>
      </c>
      <c r="J29" s="43">
        <v>2466825.75</v>
      </c>
      <c r="K29" s="43">
        <v>2757598</v>
      </c>
      <c r="L29" s="43">
        <v>4304098</v>
      </c>
      <c r="M29" s="43">
        <v>3521336</v>
      </c>
      <c r="N29" s="43">
        <v>1034241</v>
      </c>
      <c r="O29" s="43">
        <v>3032533</v>
      </c>
      <c r="P29" s="43">
        <v>2927948</v>
      </c>
      <c r="Q29" s="43">
        <v>3209075</v>
      </c>
      <c r="R29" s="43">
        <v>1990836</v>
      </c>
      <c r="S29" s="43">
        <v>4028715</v>
      </c>
      <c r="T29" s="43">
        <v>1629490</v>
      </c>
      <c r="U29" s="43">
        <v>1139376</v>
      </c>
      <c r="V29" s="93">
        <v>1212929</v>
      </c>
      <c r="W29" s="93">
        <v>282441</v>
      </c>
      <c r="X29" s="93">
        <v>254374</v>
      </c>
    </row>
    <row r="30" spans="1:24" s="237" customFormat="1" ht="12" x14ac:dyDescent="0.2">
      <c r="B30" s="239" t="s">
        <v>436</v>
      </c>
      <c r="C30" s="261"/>
      <c r="D30" s="239" t="s">
        <v>435</v>
      </c>
      <c r="E30" s="239"/>
      <c r="F30" s="264" t="s">
        <v>429</v>
      </c>
      <c r="G30" s="240" t="s">
        <v>437</v>
      </c>
      <c r="H30" s="240"/>
      <c r="I30" s="240" t="s">
        <v>439</v>
      </c>
      <c r="J30" s="240" t="s">
        <v>439</v>
      </c>
      <c r="K30" s="240" t="s">
        <v>437</v>
      </c>
      <c r="L30" s="240" t="s">
        <v>435</v>
      </c>
      <c r="M30" s="240" t="s">
        <v>428</v>
      </c>
      <c r="N30" s="240" t="s">
        <v>437</v>
      </c>
      <c r="O30" s="240" t="s">
        <v>429</v>
      </c>
      <c r="P30" s="240" t="s">
        <v>431</v>
      </c>
      <c r="Q30" s="240" t="s">
        <v>439</v>
      </c>
      <c r="R30" s="240" t="s">
        <v>429</v>
      </c>
      <c r="S30" s="240" t="s">
        <v>437</v>
      </c>
      <c r="T30" s="240" t="s">
        <v>441</v>
      </c>
      <c r="U30" s="240" t="s">
        <v>435</v>
      </c>
      <c r="V30" s="263" t="s">
        <v>429</v>
      </c>
      <c r="W30" s="263" t="s">
        <v>439</v>
      </c>
      <c r="X30" s="263" t="s">
        <v>423</v>
      </c>
    </row>
    <row r="31" spans="1:24" x14ac:dyDescent="0.2">
      <c r="A31" s="3" t="s">
        <v>111</v>
      </c>
      <c r="B31" s="40">
        <v>9906592</v>
      </c>
      <c r="C31" s="41"/>
      <c r="D31" s="40">
        <v>11508552</v>
      </c>
      <c r="E31" s="40"/>
      <c r="F31" s="95">
        <v>3146756</v>
      </c>
      <c r="G31" s="44">
        <v>8186241</v>
      </c>
      <c r="H31" s="44"/>
      <c r="I31" s="43">
        <v>4467463</v>
      </c>
      <c r="J31" s="43">
        <v>2673335</v>
      </c>
      <c r="K31" s="43">
        <v>0</v>
      </c>
      <c r="L31" s="43">
        <v>5183821</v>
      </c>
      <c r="M31" s="43">
        <v>3884311</v>
      </c>
      <c r="N31" s="43">
        <v>6776929</v>
      </c>
      <c r="O31" s="43">
        <v>1160471</v>
      </c>
      <c r="P31" s="43">
        <v>2821191</v>
      </c>
      <c r="Q31" s="43">
        <v>4359826</v>
      </c>
      <c r="R31" s="43">
        <v>11781316</v>
      </c>
      <c r="S31" s="43">
        <v>996804</v>
      </c>
      <c r="T31" s="43">
        <v>1589864</v>
      </c>
      <c r="U31" s="43">
        <v>727617</v>
      </c>
      <c r="V31" s="93">
        <v>332537</v>
      </c>
      <c r="W31" s="93">
        <v>665058</v>
      </c>
      <c r="X31" s="93">
        <v>407531</v>
      </c>
    </row>
    <row r="32" spans="1:24" s="237" customFormat="1" ht="12" x14ac:dyDescent="0.2">
      <c r="B32" s="239" t="s">
        <v>427</v>
      </c>
      <c r="C32" s="261"/>
      <c r="D32" s="239" t="s">
        <v>429</v>
      </c>
      <c r="E32" s="239"/>
      <c r="F32" s="264" t="s">
        <v>435</v>
      </c>
      <c r="G32" s="240" t="s">
        <v>437</v>
      </c>
      <c r="H32" s="240"/>
      <c r="I32" s="240" t="s">
        <v>437</v>
      </c>
      <c r="J32" s="240" t="s">
        <v>439</v>
      </c>
      <c r="K32" s="240" t="s">
        <v>434</v>
      </c>
      <c r="L32" s="240" t="s">
        <v>431</v>
      </c>
      <c r="M32" s="240" t="s">
        <v>431</v>
      </c>
      <c r="N32" s="240" t="s">
        <v>405</v>
      </c>
      <c r="O32" s="240" t="s">
        <v>439</v>
      </c>
      <c r="P32" s="240" t="s">
        <v>427</v>
      </c>
      <c r="Q32" s="240" t="s">
        <v>439</v>
      </c>
      <c r="R32" s="240" t="s">
        <v>436</v>
      </c>
      <c r="S32" s="240" t="s">
        <v>439</v>
      </c>
      <c r="T32" s="240" t="s">
        <v>431</v>
      </c>
      <c r="U32" s="240" t="s">
        <v>439</v>
      </c>
      <c r="V32" s="263" t="s">
        <v>435</v>
      </c>
      <c r="W32" s="263" t="s">
        <v>436</v>
      </c>
      <c r="X32" s="263" t="s">
        <v>439</v>
      </c>
    </row>
    <row r="33" spans="1:24" x14ac:dyDescent="0.2">
      <c r="B33" s="11"/>
      <c r="F33" s="92"/>
      <c r="I33" s="43"/>
      <c r="J33" s="43"/>
      <c r="K33" s="43"/>
      <c r="L33" s="43"/>
      <c r="M33" s="43"/>
      <c r="N33" s="43"/>
      <c r="O33" s="43"/>
      <c r="P33" s="43"/>
      <c r="Q33" s="43"/>
      <c r="R33" s="43"/>
      <c r="S33" s="43"/>
      <c r="T33" s="43"/>
      <c r="U33" s="43"/>
      <c r="V33" s="66"/>
      <c r="W33" s="66"/>
      <c r="X33" s="66"/>
    </row>
    <row r="34" spans="1:24" ht="27" customHeight="1" x14ac:dyDescent="0.2">
      <c r="A34" s="293" t="s">
        <v>9</v>
      </c>
      <c r="B34" s="39"/>
      <c r="C34" s="35"/>
      <c r="D34" s="35"/>
      <c r="E34" s="35"/>
      <c r="F34" s="94"/>
      <c r="G34" s="69"/>
      <c r="H34" s="69"/>
      <c r="I34" s="43"/>
      <c r="J34" s="43"/>
      <c r="K34" s="43"/>
      <c r="L34" s="43"/>
      <c r="M34" s="43"/>
      <c r="N34" s="43"/>
      <c r="O34" s="43"/>
      <c r="P34" s="43"/>
      <c r="Q34" s="43"/>
      <c r="R34" s="43"/>
      <c r="S34" s="43"/>
      <c r="T34" s="43"/>
      <c r="U34" s="43"/>
      <c r="V34" s="66"/>
      <c r="W34" s="66"/>
      <c r="X34" s="66"/>
    </row>
    <row r="35" spans="1:24" x14ac:dyDescent="0.2">
      <c r="A35" s="63" t="s">
        <v>4</v>
      </c>
      <c r="B35" s="40">
        <v>35058354</v>
      </c>
      <c r="C35" s="41"/>
      <c r="D35" s="92">
        <v>13544935</v>
      </c>
      <c r="E35" s="92"/>
      <c r="F35" s="96">
        <v>11986236</v>
      </c>
      <c r="G35" s="44">
        <v>14049176</v>
      </c>
      <c r="H35" s="44"/>
      <c r="I35" s="43">
        <v>19975170</v>
      </c>
      <c r="J35" s="43">
        <v>8824759</v>
      </c>
      <c r="K35" s="43">
        <v>7622785</v>
      </c>
      <c r="L35" s="42">
        <v>13563761</v>
      </c>
      <c r="M35" s="43">
        <v>4468434</v>
      </c>
      <c r="N35" s="43">
        <v>5508854</v>
      </c>
      <c r="O35" s="43">
        <v>4894814</v>
      </c>
      <c r="P35" s="43">
        <v>7229154</v>
      </c>
      <c r="Q35" s="43">
        <v>2579437</v>
      </c>
      <c r="R35" s="43">
        <v>4358340</v>
      </c>
      <c r="S35" s="43">
        <v>3520088</v>
      </c>
      <c r="T35" s="43">
        <v>1658623</v>
      </c>
      <c r="U35" s="43">
        <v>1693991</v>
      </c>
      <c r="V35" s="66">
        <v>908348</v>
      </c>
      <c r="W35" s="66">
        <v>983196</v>
      </c>
      <c r="X35" s="66">
        <v>513456</v>
      </c>
    </row>
    <row r="36" spans="1:24" s="237" customFormat="1" ht="12" x14ac:dyDescent="0.2">
      <c r="B36" s="239" t="s">
        <v>436</v>
      </c>
      <c r="C36" s="261"/>
      <c r="D36" s="261" t="s">
        <v>435</v>
      </c>
      <c r="E36" s="261"/>
      <c r="F36" s="261" t="s">
        <v>431</v>
      </c>
      <c r="G36" s="240" t="s">
        <v>429</v>
      </c>
      <c r="H36" s="240"/>
      <c r="I36" s="240" t="s">
        <v>436</v>
      </c>
      <c r="J36" s="240" t="s">
        <v>437</v>
      </c>
      <c r="K36" s="240" t="s">
        <v>429</v>
      </c>
      <c r="L36" s="240" t="s">
        <v>437</v>
      </c>
      <c r="M36" s="240" t="s">
        <v>436</v>
      </c>
      <c r="N36" s="240" t="s">
        <v>435</v>
      </c>
      <c r="O36" s="240" t="s">
        <v>439</v>
      </c>
      <c r="P36" s="240" t="s">
        <v>436</v>
      </c>
      <c r="Q36" s="240" t="s">
        <v>439</v>
      </c>
      <c r="R36" s="240" t="s">
        <v>427</v>
      </c>
      <c r="S36" s="240" t="s">
        <v>437</v>
      </c>
      <c r="T36" s="240" t="s">
        <v>435</v>
      </c>
      <c r="U36" s="240" t="s">
        <v>441</v>
      </c>
      <c r="V36" s="242" t="s">
        <v>427</v>
      </c>
      <c r="W36" s="242" t="s">
        <v>441</v>
      </c>
      <c r="X36" s="242" t="s">
        <v>435</v>
      </c>
    </row>
    <row r="37" spans="1:24" x14ac:dyDescent="0.2">
      <c r="A37" s="3" t="s">
        <v>112</v>
      </c>
      <c r="B37" s="11">
        <v>0</v>
      </c>
      <c r="D37" s="41">
        <v>13544935</v>
      </c>
      <c r="E37" s="41"/>
      <c r="F37" s="92" t="s">
        <v>98</v>
      </c>
      <c r="G37" s="43" t="s">
        <v>98</v>
      </c>
      <c r="H37" s="43"/>
      <c r="I37" s="43">
        <v>19975170</v>
      </c>
      <c r="J37" s="41">
        <v>10705177</v>
      </c>
      <c r="K37" s="3">
        <v>6810252</v>
      </c>
      <c r="L37" s="43">
        <v>7129612</v>
      </c>
      <c r="M37" s="37" t="s">
        <v>119</v>
      </c>
      <c r="N37" s="43">
        <v>5508854</v>
      </c>
      <c r="O37" s="43">
        <v>3751500</v>
      </c>
      <c r="P37" s="37" t="s">
        <v>119</v>
      </c>
      <c r="Q37" s="43">
        <v>1338622</v>
      </c>
      <c r="R37" s="37" t="s">
        <v>119</v>
      </c>
      <c r="S37" s="43">
        <v>2380239</v>
      </c>
      <c r="T37" s="43">
        <v>1625042</v>
      </c>
      <c r="U37" s="43">
        <v>1693991</v>
      </c>
      <c r="V37" s="93">
        <v>678406</v>
      </c>
      <c r="W37" s="93">
        <v>714201</v>
      </c>
      <c r="X37" s="37" t="s">
        <v>119</v>
      </c>
    </row>
    <row r="38" spans="1:24" s="237" customFormat="1" ht="12" x14ac:dyDescent="0.2">
      <c r="B38" s="239" t="s">
        <v>434</v>
      </c>
      <c r="C38" s="261"/>
      <c r="D38" s="261" t="s">
        <v>435</v>
      </c>
      <c r="E38" s="261"/>
      <c r="F38" s="261" t="s">
        <v>434</v>
      </c>
      <c r="G38" s="240" t="s">
        <v>434</v>
      </c>
      <c r="H38" s="240"/>
      <c r="I38" s="240" t="s">
        <v>436</v>
      </c>
      <c r="J38" s="240" t="s">
        <v>435</v>
      </c>
      <c r="K38" s="240" t="s">
        <v>436</v>
      </c>
      <c r="L38" s="240" t="s">
        <v>436</v>
      </c>
      <c r="M38" s="240" t="s">
        <v>434</v>
      </c>
      <c r="N38" s="240" t="s">
        <v>435</v>
      </c>
      <c r="O38" s="240" t="s">
        <v>435</v>
      </c>
      <c r="P38" s="240" t="s">
        <v>434</v>
      </c>
      <c r="Q38" s="240" t="s">
        <v>436</v>
      </c>
      <c r="R38" s="240" t="s">
        <v>434</v>
      </c>
      <c r="S38" s="240" t="s">
        <v>436</v>
      </c>
      <c r="T38" s="240" t="s">
        <v>436</v>
      </c>
      <c r="U38" s="240" t="s">
        <v>441</v>
      </c>
      <c r="V38" s="263" t="s">
        <v>431</v>
      </c>
      <c r="W38" s="263" t="s">
        <v>431</v>
      </c>
      <c r="X38" s="240" t="s">
        <v>434</v>
      </c>
    </row>
    <row r="39" spans="1:24" x14ac:dyDescent="0.2">
      <c r="A39" s="3" t="s">
        <v>111</v>
      </c>
      <c r="B39" s="40">
        <v>35058354</v>
      </c>
      <c r="C39" s="41"/>
      <c r="D39" s="3">
        <v>0</v>
      </c>
      <c r="F39" s="96">
        <v>11986236</v>
      </c>
      <c r="G39" s="44">
        <v>14049176</v>
      </c>
      <c r="H39" s="44"/>
      <c r="I39" s="43" t="s">
        <v>98</v>
      </c>
      <c r="J39" s="43">
        <v>5063923</v>
      </c>
      <c r="K39" s="43">
        <v>7785291</v>
      </c>
      <c r="L39" s="42">
        <v>16780835.5</v>
      </c>
      <c r="M39" s="43">
        <v>4468434</v>
      </c>
      <c r="N39" s="37" t="s">
        <v>119</v>
      </c>
      <c r="O39" s="43">
        <v>6074128</v>
      </c>
      <c r="P39" s="43">
        <v>7229154</v>
      </c>
      <c r="Q39" s="43">
        <v>2993042</v>
      </c>
      <c r="R39" s="43">
        <v>4358340</v>
      </c>
      <c r="S39" s="43">
        <v>4090013</v>
      </c>
      <c r="T39" s="43">
        <v>1692204</v>
      </c>
      <c r="U39" s="37" t="s">
        <v>119</v>
      </c>
      <c r="V39" s="93">
        <v>1483203</v>
      </c>
      <c r="W39" s="93">
        <v>1319440</v>
      </c>
      <c r="X39" s="93">
        <v>513456</v>
      </c>
    </row>
    <row r="40" spans="1:24" s="237" customFormat="1" ht="12" x14ac:dyDescent="0.2">
      <c r="B40" s="239" t="s">
        <v>436</v>
      </c>
      <c r="C40" s="261"/>
      <c r="D40" s="261" t="s">
        <v>434</v>
      </c>
      <c r="E40" s="261"/>
      <c r="F40" s="261" t="s">
        <v>431</v>
      </c>
      <c r="G40" s="240" t="s">
        <v>429</v>
      </c>
      <c r="H40" s="240"/>
      <c r="I40" s="240" t="s">
        <v>434</v>
      </c>
      <c r="J40" s="240" t="s">
        <v>436</v>
      </c>
      <c r="K40" s="240" t="s">
        <v>431</v>
      </c>
      <c r="L40" s="240" t="s">
        <v>435</v>
      </c>
      <c r="M40" s="240" t="s">
        <v>436</v>
      </c>
      <c r="N40" s="240" t="s">
        <v>434</v>
      </c>
      <c r="O40" s="240" t="s">
        <v>435</v>
      </c>
      <c r="P40" s="240" t="s">
        <v>436</v>
      </c>
      <c r="Q40" s="240" t="s">
        <v>437</v>
      </c>
      <c r="R40" s="240" t="s">
        <v>427</v>
      </c>
      <c r="S40" s="240" t="s">
        <v>435</v>
      </c>
      <c r="T40" s="240" t="s">
        <v>436</v>
      </c>
      <c r="U40" s="240" t="s">
        <v>434</v>
      </c>
      <c r="V40" s="263" t="s">
        <v>435</v>
      </c>
      <c r="W40" s="263" t="s">
        <v>439</v>
      </c>
      <c r="X40" s="263" t="s">
        <v>435</v>
      </c>
    </row>
    <row r="41" spans="1:24" x14ac:dyDescent="0.2">
      <c r="B41" s="11"/>
      <c r="F41" s="92"/>
      <c r="I41" s="43"/>
      <c r="J41" s="43"/>
      <c r="K41" s="43"/>
      <c r="L41" s="43"/>
      <c r="M41" s="43"/>
      <c r="N41" s="43"/>
      <c r="O41" s="43"/>
      <c r="P41" s="43"/>
      <c r="Q41" s="43"/>
      <c r="R41" s="43"/>
      <c r="S41" s="43"/>
      <c r="T41" s="43"/>
      <c r="U41" s="43"/>
      <c r="V41" s="66"/>
      <c r="W41" s="66"/>
      <c r="X41" s="66"/>
    </row>
    <row r="42" spans="1:24" x14ac:dyDescent="0.2">
      <c r="A42" s="63" t="s">
        <v>5</v>
      </c>
      <c r="B42" s="40">
        <v>42211677</v>
      </c>
      <c r="C42" s="41"/>
      <c r="D42" s="41">
        <v>9219425</v>
      </c>
      <c r="E42" s="41"/>
      <c r="F42" s="96">
        <v>9838737</v>
      </c>
      <c r="G42" s="44">
        <v>10039869</v>
      </c>
      <c r="H42" s="44"/>
      <c r="I42" s="43">
        <v>14660167</v>
      </c>
      <c r="J42" s="43">
        <v>4698340</v>
      </c>
      <c r="K42" s="43">
        <v>10518085</v>
      </c>
      <c r="L42" s="42">
        <v>14251319.33</v>
      </c>
      <c r="M42" s="43">
        <v>2990554</v>
      </c>
      <c r="N42" s="43">
        <v>8125137</v>
      </c>
      <c r="O42" s="43">
        <v>4045732</v>
      </c>
      <c r="P42" s="43">
        <v>1380560</v>
      </c>
      <c r="Q42" s="43">
        <v>2516337</v>
      </c>
      <c r="R42" s="43">
        <v>3098027</v>
      </c>
      <c r="S42" s="43">
        <v>3066175</v>
      </c>
      <c r="T42" s="43">
        <v>793123</v>
      </c>
      <c r="U42" s="43">
        <v>1367400</v>
      </c>
      <c r="V42" s="66">
        <v>918054</v>
      </c>
      <c r="W42" s="66">
        <v>784392</v>
      </c>
      <c r="X42" s="66">
        <v>679614</v>
      </c>
    </row>
    <row r="43" spans="1:24" s="237" customFormat="1" ht="12" x14ac:dyDescent="0.2">
      <c r="B43" s="239" t="s">
        <v>436</v>
      </c>
      <c r="C43" s="261"/>
      <c r="D43" s="261" t="s">
        <v>435</v>
      </c>
      <c r="E43" s="261"/>
      <c r="F43" s="261" t="s">
        <v>431</v>
      </c>
      <c r="G43" s="240" t="s">
        <v>429</v>
      </c>
      <c r="H43" s="240"/>
      <c r="I43" s="240" t="s">
        <v>436</v>
      </c>
      <c r="J43" s="240" t="s">
        <v>437</v>
      </c>
      <c r="K43" s="240" t="s">
        <v>429</v>
      </c>
      <c r="L43" s="240" t="s">
        <v>437</v>
      </c>
      <c r="M43" s="240" t="s">
        <v>436</v>
      </c>
      <c r="N43" s="240" t="s">
        <v>435</v>
      </c>
      <c r="O43" s="240" t="s">
        <v>439</v>
      </c>
      <c r="P43" s="240" t="s">
        <v>436</v>
      </c>
      <c r="Q43" s="240" t="s">
        <v>439</v>
      </c>
      <c r="R43" s="240" t="s">
        <v>427</v>
      </c>
      <c r="S43" s="240" t="s">
        <v>437</v>
      </c>
      <c r="T43" s="240" t="s">
        <v>435</v>
      </c>
      <c r="U43" s="240" t="s">
        <v>441</v>
      </c>
      <c r="V43" s="242" t="s">
        <v>427</v>
      </c>
      <c r="W43" s="242" t="s">
        <v>441</v>
      </c>
      <c r="X43" s="242" t="s">
        <v>435</v>
      </c>
    </row>
    <row r="44" spans="1:24" x14ac:dyDescent="0.2">
      <c r="A44" s="3" t="s">
        <v>112</v>
      </c>
      <c r="B44" s="40">
        <v>42211677</v>
      </c>
      <c r="C44" s="41"/>
      <c r="D44" s="3">
        <v>0</v>
      </c>
      <c r="F44" s="96">
        <v>9838737</v>
      </c>
      <c r="G44" s="44">
        <v>10039869</v>
      </c>
      <c r="H44" s="44"/>
      <c r="I44" s="37" t="s">
        <v>119</v>
      </c>
      <c r="J44" s="43">
        <v>3629022</v>
      </c>
      <c r="K44" s="43">
        <v>8628233</v>
      </c>
      <c r="L44" s="42">
        <v>12537880</v>
      </c>
      <c r="M44" s="43">
        <v>2990554</v>
      </c>
      <c r="N44" s="37" t="s">
        <v>119</v>
      </c>
      <c r="O44" s="43">
        <v>5016438</v>
      </c>
      <c r="P44" s="43">
        <v>1380560</v>
      </c>
      <c r="Q44" s="43">
        <v>2996572</v>
      </c>
      <c r="R44" s="43">
        <v>3098027</v>
      </c>
      <c r="S44" s="43">
        <v>3711199</v>
      </c>
      <c r="T44" s="43">
        <v>1586245</v>
      </c>
      <c r="U44" s="37" t="s">
        <v>119</v>
      </c>
      <c r="V44" s="93">
        <v>870079</v>
      </c>
      <c r="W44" s="93">
        <v>1008440</v>
      </c>
      <c r="X44" s="93">
        <v>679614</v>
      </c>
    </row>
    <row r="45" spans="1:24" s="237" customFormat="1" ht="12" x14ac:dyDescent="0.2">
      <c r="B45" s="239" t="s">
        <v>436</v>
      </c>
      <c r="C45" s="261"/>
      <c r="D45" s="261" t="s">
        <v>434</v>
      </c>
      <c r="E45" s="261"/>
      <c r="F45" s="261" t="s">
        <v>431</v>
      </c>
      <c r="G45" s="240" t="s">
        <v>429</v>
      </c>
      <c r="H45" s="240"/>
      <c r="I45" s="238" t="s">
        <v>434</v>
      </c>
      <c r="J45" s="240" t="s">
        <v>436</v>
      </c>
      <c r="K45" s="240" t="s">
        <v>431</v>
      </c>
      <c r="L45" s="240" t="s">
        <v>435</v>
      </c>
      <c r="M45" s="240" t="s">
        <v>436</v>
      </c>
      <c r="N45" s="240" t="s">
        <v>434</v>
      </c>
      <c r="O45" s="240" t="s">
        <v>435</v>
      </c>
      <c r="P45" s="240" t="s">
        <v>436</v>
      </c>
      <c r="Q45" s="240" t="s">
        <v>437</v>
      </c>
      <c r="R45" s="240" t="s">
        <v>427</v>
      </c>
      <c r="S45" s="240" t="s">
        <v>435</v>
      </c>
      <c r="T45" s="240" t="s">
        <v>436</v>
      </c>
      <c r="U45" s="238" t="s">
        <v>434</v>
      </c>
      <c r="V45" s="263" t="s">
        <v>435</v>
      </c>
      <c r="W45" s="263" t="s">
        <v>439</v>
      </c>
      <c r="X45" s="263" t="s">
        <v>435</v>
      </c>
    </row>
    <row r="46" spans="1:24" x14ac:dyDescent="0.2">
      <c r="A46" s="3" t="s">
        <v>111</v>
      </c>
      <c r="B46" s="11">
        <v>0</v>
      </c>
      <c r="D46" s="41">
        <v>9219425</v>
      </c>
      <c r="E46" s="41"/>
      <c r="F46" s="37" t="s">
        <v>119</v>
      </c>
      <c r="G46" s="37" t="s">
        <v>119</v>
      </c>
      <c r="H46" s="43"/>
      <c r="I46" s="43">
        <v>14660167</v>
      </c>
      <c r="J46" s="41">
        <v>5232999</v>
      </c>
      <c r="K46" s="41">
        <v>19967341</v>
      </c>
      <c r="L46" s="42">
        <v>17678198</v>
      </c>
      <c r="M46" s="37" t="s">
        <v>119</v>
      </c>
      <c r="N46" s="43">
        <v>8125137</v>
      </c>
      <c r="O46" s="43">
        <v>3075026</v>
      </c>
      <c r="P46" s="37" t="s">
        <v>119</v>
      </c>
      <c r="Q46" s="43">
        <v>1075631</v>
      </c>
      <c r="R46" s="37" t="s">
        <v>119</v>
      </c>
      <c r="S46" s="43">
        <v>1776128</v>
      </c>
      <c r="T46" s="43">
        <v>981197</v>
      </c>
      <c r="U46" s="43">
        <v>1367400</v>
      </c>
      <c r="V46" s="93">
        <v>937244</v>
      </c>
      <c r="W46" s="93">
        <v>605153</v>
      </c>
      <c r="X46" s="37" t="s">
        <v>119</v>
      </c>
    </row>
    <row r="47" spans="1:24" s="237" customFormat="1" ht="12" x14ac:dyDescent="0.2">
      <c r="A47" s="245"/>
      <c r="B47" s="239" t="s">
        <v>434</v>
      </c>
      <c r="C47" s="261"/>
      <c r="D47" s="261" t="s">
        <v>435</v>
      </c>
      <c r="E47" s="261"/>
      <c r="F47" s="238" t="s">
        <v>434</v>
      </c>
      <c r="G47" s="238" t="s">
        <v>434</v>
      </c>
      <c r="H47" s="240"/>
      <c r="I47" s="248" t="s">
        <v>436</v>
      </c>
      <c r="J47" s="248" t="s">
        <v>435</v>
      </c>
      <c r="K47" s="248" t="s">
        <v>436</v>
      </c>
      <c r="L47" s="248" t="s">
        <v>436</v>
      </c>
      <c r="M47" s="238" t="s">
        <v>434</v>
      </c>
      <c r="N47" s="248" t="s">
        <v>435</v>
      </c>
      <c r="O47" s="248" t="s">
        <v>435</v>
      </c>
      <c r="P47" s="238" t="s">
        <v>434</v>
      </c>
      <c r="Q47" s="248" t="s">
        <v>436</v>
      </c>
      <c r="R47" s="238" t="s">
        <v>434</v>
      </c>
      <c r="S47" s="248" t="s">
        <v>436</v>
      </c>
      <c r="T47" s="248" t="s">
        <v>436</v>
      </c>
      <c r="U47" s="248" t="s">
        <v>441</v>
      </c>
      <c r="V47" s="266" t="s">
        <v>431</v>
      </c>
      <c r="W47" s="266" t="s">
        <v>431</v>
      </c>
      <c r="X47" s="238" t="s">
        <v>434</v>
      </c>
    </row>
    <row r="48" spans="1:24" ht="12.75" customHeight="1" x14ac:dyDescent="0.2">
      <c r="A48" s="97"/>
      <c r="B48" s="97"/>
      <c r="C48" s="97"/>
      <c r="D48" s="97"/>
      <c r="E48" s="97"/>
      <c r="F48" s="98"/>
      <c r="G48" s="99"/>
      <c r="H48" s="99"/>
      <c r="I48" s="100"/>
      <c r="J48" s="100"/>
      <c r="K48" s="100"/>
      <c r="L48" s="100"/>
      <c r="M48" s="100"/>
      <c r="N48" s="100"/>
      <c r="O48" s="100"/>
      <c r="P48" s="101"/>
      <c r="Q48" s="101"/>
      <c r="R48" s="101"/>
      <c r="S48" s="101"/>
      <c r="T48" s="101"/>
      <c r="U48" s="101"/>
      <c r="V48" s="101"/>
      <c r="W48" s="101"/>
      <c r="X48" s="101"/>
    </row>
    <row r="49" spans="2:24" ht="51" customHeight="1" x14ac:dyDescent="0.2">
      <c r="B49" s="326" t="s">
        <v>113</v>
      </c>
      <c r="C49" s="326"/>
      <c r="D49" s="326"/>
      <c r="E49" s="326"/>
      <c r="F49" s="326"/>
      <c r="G49" s="326"/>
      <c r="H49" s="326"/>
      <c r="I49" s="326"/>
      <c r="J49" s="326"/>
      <c r="K49" s="326"/>
      <c r="L49" s="326"/>
      <c r="M49" s="326"/>
      <c r="N49" s="326"/>
      <c r="O49" s="304"/>
      <c r="P49" s="304"/>
      <c r="Q49" s="304"/>
      <c r="R49" s="304"/>
      <c r="S49" s="102"/>
      <c r="T49" s="102"/>
      <c r="U49" s="102"/>
      <c r="V49" s="102"/>
      <c r="W49" s="102"/>
      <c r="X49" s="102"/>
    </row>
    <row r="50" spans="2:24" ht="13.7" customHeight="1" x14ac:dyDescent="0.2">
      <c r="B50" s="320" t="s">
        <v>129</v>
      </c>
      <c r="C50" s="320"/>
      <c r="D50" s="320"/>
      <c r="E50" s="320"/>
      <c r="F50" s="320"/>
      <c r="G50" s="320"/>
      <c r="H50" s="320"/>
      <c r="I50" s="320"/>
      <c r="J50" s="320"/>
      <c r="K50" s="320"/>
      <c r="L50" s="320"/>
      <c r="M50" s="320"/>
      <c r="N50" s="320"/>
      <c r="O50" s="16"/>
      <c r="P50" s="102"/>
      <c r="Q50" s="102"/>
      <c r="R50" s="102"/>
      <c r="S50" s="102"/>
      <c r="T50" s="102"/>
      <c r="U50" s="102"/>
      <c r="V50" s="102"/>
      <c r="W50" s="102"/>
      <c r="X50" s="102"/>
    </row>
    <row r="51" spans="2:24" ht="13.5" customHeight="1" x14ac:dyDescent="0.2">
      <c r="B51" s="320" t="s">
        <v>140</v>
      </c>
      <c r="C51" s="320"/>
      <c r="D51" s="320"/>
      <c r="E51" s="320"/>
      <c r="F51" s="320"/>
      <c r="G51" s="320"/>
      <c r="H51" s="320"/>
      <c r="I51" s="320"/>
      <c r="J51" s="320"/>
      <c r="K51" s="320"/>
      <c r="L51" s="320"/>
      <c r="M51" s="320"/>
      <c r="N51" s="320"/>
      <c r="O51" s="16"/>
      <c r="P51" s="102"/>
      <c r="Q51" s="102"/>
      <c r="R51" s="102"/>
      <c r="S51" s="102"/>
      <c r="T51" s="102"/>
      <c r="U51" s="102"/>
      <c r="V51" s="102"/>
      <c r="W51" s="102"/>
      <c r="X51" s="102"/>
    </row>
    <row r="52" spans="2:24" ht="27.75" customHeight="1" x14ac:dyDescent="0.2">
      <c r="B52" s="320" t="s">
        <v>143</v>
      </c>
      <c r="C52" s="320"/>
      <c r="D52" s="320"/>
      <c r="E52" s="320"/>
      <c r="F52" s="320"/>
      <c r="G52" s="320"/>
      <c r="H52" s="320"/>
      <c r="I52" s="320"/>
      <c r="J52" s="320"/>
      <c r="K52" s="320"/>
      <c r="L52" s="320"/>
      <c r="M52" s="320"/>
      <c r="N52" s="320"/>
      <c r="O52" s="16"/>
      <c r="P52" s="102"/>
      <c r="Q52" s="102"/>
      <c r="R52" s="102"/>
      <c r="S52" s="102"/>
      <c r="T52" s="102"/>
      <c r="U52" s="102"/>
      <c r="V52" s="102"/>
      <c r="W52" s="102"/>
      <c r="X52" s="102"/>
    </row>
    <row r="53" spans="2:24" ht="14.25" x14ac:dyDescent="0.2">
      <c r="B53" s="279"/>
      <c r="C53" s="279"/>
      <c r="D53" s="279"/>
      <c r="E53" s="279"/>
      <c r="F53" s="73"/>
      <c r="G53" s="305"/>
      <c r="H53" s="305"/>
      <c r="I53" s="306"/>
      <c r="J53" s="306"/>
      <c r="K53" s="306"/>
      <c r="L53" s="306"/>
      <c r="M53" s="306"/>
      <c r="N53" s="306"/>
      <c r="O53" s="16"/>
      <c r="P53" s="102"/>
      <c r="Q53" s="102"/>
      <c r="R53" s="102"/>
      <c r="S53" s="102"/>
      <c r="T53" s="102"/>
      <c r="U53" s="102"/>
      <c r="V53" s="102"/>
      <c r="W53" s="102"/>
      <c r="X53" s="102"/>
    </row>
    <row r="54" spans="2:24" x14ac:dyDescent="0.2">
      <c r="B54" s="325" t="s">
        <v>473</v>
      </c>
      <c r="C54" s="325"/>
      <c r="D54" s="325"/>
      <c r="E54" s="325"/>
      <c r="F54" s="325"/>
      <c r="G54" s="325"/>
      <c r="H54" s="325"/>
      <c r="I54" s="325"/>
      <c r="J54" s="325"/>
      <c r="K54" s="325"/>
      <c r="L54" s="325"/>
      <c r="M54" s="325"/>
      <c r="N54" s="325"/>
      <c r="O54" s="16"/>
      <c r="P54" s="102"/>
      <c r="Q54" s="102"/>
      <c r="R54" s="102"/>
      <c r="S54" s="102"/>
      <c r="T54" s="102"/>
      <c r="U54" s="102"/>
      <c r="V54" s="102"/>
      <c r="W54" s="102"/>
      <c r="X54" s="102"/>
    </row>
  </sheetData>
  <mergeCells count="5">
    <mergeCell ref="B54:N54"/>
    <mergeCell ref="B49:N49"/>
    <mergeCell ref="B50:N50"/>
    <mergeCell ref="B51:N51"/>
    <mergeCell ref="B52:N52"/>
  </mergeCells>
  <phoneticPr fontId="0" type="noConversion"/>
  <pageMargins left="0.7" right="0.7" top="0.75" bottom="0.75" header="0.3" footer="0.3"/>
  <pageSetup scale="56" fitToHeight="2" pageOrder="overThenDown" orientation="landscape" cellComments="atEnd" r:id="rId1"/>
  <headerFooter>
    <oddHeader>&amp;C&amp;"Arial,Bold Italic"&amp;14Vital Statistics on Congress
&amp;12www.brookings.edu/vitalstats</oddHeader>
    <oddFooter>&amp;COrnstein, Mann, Malbin, and Rugg
Last updated March 14, 2013&amp;R&amp;G</oddFooter>
  </headerFooter>
  <colBreaks count="1" manualBreakCount="1">
    <brk id="19" max="1048575" man="1"/>
  </colBreaks>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E53"/>
  <sheetViews>
    <sheetView view="pageLayout" zoomScale="55" zoomScaleNormal="100" zoomScaleSheetLayoutView="70" zoomScalePageLayoutView="55" workbookViewId="0">
      <selection activeCell="F34" sqref="F34"/>
    </sheetView>
  </sheetViews>
  <sheetFormatPr defaultRowHeight="12.75" x14ac:dyDescent="0.2"/>
  <cols>
    <col min="1" max="2" width="16" style="3" customWidth="1"/>
    <col min="3" max="3" width="1.5703125" style="3" customWidth="1"/>
    <col min="4" max="4" width="16" style="3" customWidth="1"/>
    <col min="5" max="5" width="1.140625" style="3" customWidth="1"/>
    <col min="6" max="6" width="13.85546875" style="3" customWidth="1"/>
    <col min="7" max="7" width="12.42578125" style="3" customWidth="1"/>
    <col min="8" max="8" width="1" style="3" customWidth="1"/>
    <col min="9" max="11" width="12.42578125" style="3" customWidth="1"/>
    <col min="12" max="12" width="1.28515625" style="3" customWidth="1"/>
    <col min="13" max="21" width="12.42578125" style="3" customWidth="1"/>
    <col min="22" max="31" width="10.7109375" style="3" customWidth="1"/>
    <col min="32" max="16384" width="9.140625" style="3"/>
  </cols>
  <sheetData>
    <row r="1" spans="1:20" x14ac:dyDescent="0.2">
      <c r="A1" s="3" t="s">
        <v>83</v>
      </c>
      <c r="B1" s="279" t="s">
        <v>481</v>
      </c>
      <c r="D1" s="35"/>
      <c r="E1" s="35"/>
      <c r="G1" s="35"/>
      <c r="O1" s="10"/>
    </row>
    <row r="2" spans="1:20" ht="13.5" thickBot="1" x14ac:dyDescent="0.25"/>
    <row r="3" spans="1:20" s="35" customFormat="1" x14ac:dyDescent="0.2">
      <c r="A3" s="55"/>
      <c r="B3" s="77">
        <v>2012</v>
      </c>
      <c r="C3" s="77"/>
      <c r="D3" s="77">
        <v>2010</v>
      </c>
      <c r="E3" s="77"/>
      <c r="F3" s="77">
        <v>2008</v>
      </c>
      <c r="G3" s="77">
        <v>2006</v>
      </c>
      <c r="H3" s="77"/>
      <c r="I3" s="77">
        <v>2004</v>
      </c>
      <c r="J3" s="77">
        <v>2002</v>
      </c>
      <c r="K3" s="77">
        <v>2000</v>
      </c>
      <c r="L3" s="77"/>
      <c r="M3" s="77">
        <v>1998</v>
      </c>
      <c r="N3" s="77">
        <v>1996</v>
      </c>
      <c r="O3" s="77">
        <v>1994</v>
      </c>
      <c r="P3" s="77">
        <v>1992</v>
      </c>
      <c r="Q3" s="77">
        <v>1990</v>
      </c>
      <c r="R3" s="77">
        <v>1988</v>
      </c>
      <c r="S3" s="77">
        <v>1986</v>
      </c>
      <c r="T3" s="83"/>
    </row>
    <row r="4" spans="1:20" ht="14.25" x14ac:dyDescent="0.2">
      <c r="A4" s="3" t="s">
        <v>16</v>
      </c>
      <c r="B4" s="41">
        <v>9002453</v>
      </c>
      <c r="C4" s="65" t="s">
        <v>141</v>
      </c>
      <c r="D4" s="41">
        <v>8748313</v>
      </c>
      <c r="E4" s="41"/>
      <c r="F4" s="44">
        <v>8127925.2000000002</v>
      </c>
      <c r="G4" s="44">
        <v>10566377</v>
      </c>
      <c r="H4" s="65" t="s">
        <v>141</v>
      </c>
      <c r="I4" s="43">
        <v>9853572</v>
      </c>
      <c r="J4" s="43">
        <v>7202892.7142899996</v>
      </c>
      <c r="K4" s="43">
        <v>21625081</v>
      </c>
      <c r="L4" s="43"/>
      <c r="M4" s="43">
        <v>3820837</v>
      </c>
      <c r="N4" s="43">
        <v>3582000</v>
      </c>
      <c r="O4" s="43">
        <v>3378624</v>
      </c>
      <c r="P4" s="43">
        <v>3338507</v>
      </c>
      <c r="Q4" s="43">
        <v>2264872</v>
      </c>
      <c r="R4" s="43">
        <v>3779715</v>
      </c>
      <c r="S4" s="43">
        <v>3827158</v>
      </c>
      <c r="T4" s="35"/>
    </row>
    <row r="5" spans="1:20" s="237" customFormat="1" ht="12" x14ac:dyDescent="0.2">
      <c r="B5" s="238" t="s">
        <v>405</v>
      </c>
      <c r="C5" s="238"/>
      <c r="D5" s="238" t="s">
        <v>413</v>
      </c>
      <c r="E5" s="238"/>
      <c r="F5" s="268" t="s">
        <v>431</v>
      </c>
      <c r="G5" s="238" t="s">
        <v>439</v>
      </c>
      <c r="H5" s="238"/>
      <c r="I5" s="240" t="s">
        <v>428</v>
      </c>
      <c r="J5" s="240" t="s">
        <v>427</v>
      </c>
      <c r="K5" s="240" t="s">
        <v>431</v>
      </c>
      <c r="L5" s="240"/>
      <c r="M5" s="240" t="s">
        <v>431</v>
      </c>
      <c r="N5" s="240" t="s">
        <v>413</v>
      </c>
      <c r="O5" s="240" t="s">
        <v>441</v>
      </c>
      <c r="P5" s="240" t="s">
        <v>428</v>
      </c>
      <c r="Q5" s="240" t="s">
        <v>437</v>
      </c>
      <c r="R5" s="240" t="s">
        <v>429</v>
      </c>
      <c r="S5" s="240" t="s">
        <v>427</v>
      </c>
    </row>
    <row r="6" spans="1:20" x14ac:dyDescent="0.2">
      <c r="A6" s="3" t="s">
        <v>112</v>
      </c>
      <c r="B6" s="41">
        <v>9540989</v>
      </c>
      <c r="C6" s="41"/>
      <c r="D6" s="41">
        <v>5496821</v>
      </c>
      <c r="E6" s="41"/>
      <c r="F6" s="44">
        <v>11074580</v>
      </c>
      <c r="G6" s="44">
        <v>8847675</v>
      </c>
      <c r="H6" s="44"/>
      <c r="I6" s="43">
        <v>12129704</v>
      </c>
      <c r="J6" s="43">
        <v>2926239</v>
      </c>
      <c r="K6" s="43">
        <v>25627472</v>
      </c>
      <c r="L6" s="43"/>
      <c r="M6" s="43">
        <v>3518575.5</v>
      </c>
      <c r="N6" s="43">
        <v>4532955</v>
      </c>
      <c r="O6" s="3">
        <v>0</v>
      </c>
      <c r="P6" s="43">
        <v>4177040</v>
      </c>
      <c r="Q6" s="3">
        <v>0</v>
      </c>
      <c r="R6" s="43">
        <v>5186633</v>
      </c>
      <c r="S6" s="43">
        <v>2714673</v>
      </c>
    </row>
    <row r="7" spans="1:20" s="237" customFormat="1" ht="12" x14ac:dyDescent="0.2">
      <c r="B7" s="238" t="s">
        <v>427</v>
      </c>
      <c r="C7" s="238"/>
      <c r="D7" s="268" t="s">
        <v>437</v>
      </c>
      <c r="E7" s="268"/>
      <c r="F7" s="268" t="s">
        <v>437</v>
      </c>
      <c r="G7" s="238" t="s">
        <v>435</v>
      </c>
      <c r="H7" s="238"/>
      <c r="I7" s="240" t="s">
        <v>435</v>
      </c>
      <c r="J7" s="240" t="s">
        <v>436</v>
      </c>
      <c r="K7" s="240" t="s">
        <v>439</v>
      </c>
      <c r="L7" s="240"/>
      <c r="M7" s="240" t="s">
        <v>435</v>
      </c>
      <c r="N7" s="240" t="s">
        <v>431</v>
      </c>
      <c r="O7" s="268" t="s">
        <v>434</v>
      </c>
      <c r="P7" s="240" t="s">
        <v>431</v>
      </c>
      <c r="Q7" s="268" t="s">
        <v>434</v>
      </c>
      <c r="R7" s="240" t="s">
        <v>435</v>
      </c>
      <c r="S7" s="240" t="s">
        <v>439</v>
      </c>
    </row>
    <row r="8" spans="1:20" x14ac:dyDescent="0.2">
      <c r="A8" s="3" t="s">
        <v>111</v>
      </c>
      <c r="B8" s="41">
        <v>9783848</v>
      </c>
      <c r="C8" s="41"/>
      <c r="D8" s="41">
        <v>9635083</v>
      </c>
      <c r="E8" s="41"/>
      <c r="F8" s="44">
        <v>3707943</v>
      </c>
      <c r="G8" s="44">
        <v>18565935</v>
      </c>
      <c r="H8" s="44"/>
      <c r="I8" s="43">
        <v>9094861</v>
      </c>
      <c r="J8" s="43">
        <v>7915668.3300000001</v>
      </c>
      <c r="K8" s="43">
        <v>5615514</v>
      </c>
      <c r="L8" s="43"/>
      <c r="M8" s="43">
        <v>4022354</v>
      </c>
      <c r="N8" s="43">
        <v>3053692</v>
      </c>
      <c r="O8" s="43">
        <v>3378624</v>
      </c>
      <c r="P8" s="43">
        <v>1940951</v>
      </c>
      <c r="Q8" s="43">
        <v>2264872</v>
      </c>
      <c r="R8" s="43">
        <v>3076256</v>
      </c>
      <c r="S8" s="43">
        <v>5310471</v>
      </c>
    </row>
    <row r="9" spans="1:20" s="237" customFormat="1" ht="12" x14ac:dyDescent="0.2">
      <c r="B9" s="238" t="s">
        <v>437</v>
      </c>
      <c r="C9" s="238"/>
      <c r="D9" s="268" t="s">
        <v>405</v>
      </c>
      <c r="E9" s="268"/>
      <c r="F9" s="268" t="s">
        <v>435</v>
      </c>
      <c r="G9" s="238" t="s">
        <v>436</v>
      </c>
      <c r="H9" s="238"/>
      <c r="I9" s="240" t="s">
        <v>429</v>
      </c>
      <c r="J9" s="240" t="s">
        <v>429</v>
      </c>
      <c r="K9" s="240" t="s">
        <v>436</v>
      </c>
      <c r="L9" s="240"/>
      <c r="M9" s="240" t="s">
        <v>437</v>
      </c>
      <c r="N9" s="240" t="s">
        <v>441</v>
      </c>
      <c r="O9" s="240" t="s">
        <v>441</v>
      </c>
      <c r="P9" s="240" t="s">
        <v>437</v>
      </c>
      <c r="Q9" s="240" t="s">
        <v>437</v>
      </c>
      <c r="R9" s="240" t="s">
        <v>439</v>
      </c>
      <c r="S9" s="240" t="s">
        <v>437</v>
      </c>
    </row>
    <row r="10" spans="1:20" ht="7.5" customHeight="1" x14ac:dyDescent="0.2">
      <c r="F10" s="44"/>
      <c r="G10" s="37"/>
      <c r="H10" s="37"/>
      <c r="I10" s="43"/>
      <c r="J10" s="43"/>
      <c r="K10" s="43"/>
      <c r="L10" s="43"/>
      <c r="M10" s="43"/>
      <c r="N10" s="43"/>
      <c r="O10" s="43"/>
      <c r="P10" s="43"/>
      <c r="Q10" s="43"/>
      <c r="R10" s="43"/>
      <c r="S10" s="43"/>
    </row>
    <row r="11" spans="1:20" ht="26.25" customHeight="1" x14ac:dyDescent="0.2">
      <c r="A11" s="17" t="s">
        <v>11</v>
      </c>
      <c r="B11" s="47">
        <v>4243614</v>
      </c>
      <c r="C11" s="65" t="s">
        <v>141</v>
      </c>
      <c r="D11" s="47">
        <v>7277797</v>
      </c>
      <c r="E11" s="47"/>
      <c r="F11" s="44">
        <v>7996916</v>
      </c>
      <c r="G11" s="44">
        <v>7512141</v>
      </c>
      <c r="H11" s="65" t="s">
        <v>141</v>
      </c>
      <c r="I11" s="43">
        <v>10789785</v>
      </c>
      <c r="J11" s="37" t="s">
        <v>119</v>
      </c>
      <c r="K11" s="37" t="s">
        <v>119</v>
      </c>
      <c r="L11" s="43"/>
      <c r="M11" s="43">
        <v>2739093</v>
      </c>
      <c r="N11" s="43">
        <v>2518955</v>
      </c>
      <c r="O11" s="43">
        <v>2754664</v>
      </c>
      <c r="P11" s="43">
        <v>1191005</v>
      </c>
      <c r="Q11" s="43">
        <v>1535352</v>
      </c>
      <c r="R11" s="43">
        <v>1879272</v>
      </c>
      <c r="S11" s="43">
        <v>2216412</v>
      </c>
      <c r="T11" s="81"/>
    </row>
    <row r="12" spans="1:20" s="237" customFormat="1" ht="12" x14ac:dyDescent="0.2">
      <c r="B12" s="238" t="s">
        <v>435</v>
      </c>
      <c r="C12" s="238"/>
      <c r="D12" s="238" t="s">
        <v>431</v>
      </c>
      <c r="E12" s="238"/>
      <c r="F12" s="268" t="s">
        <v>437</v>
      </c>
      <c r="G12" s="238" t="s">
        <v>435</v>
      </c>
      <c r="H12" s="238"/>
      <c r="I12" s="240" t="s">
        <v>435</v>
      </c>
      <c r="J12" s="238" t="s">
        <v>434</v>
      </c>
      <c r="K12" s="238" t="s">
        <v>434</v>
      </c>
      <c r="L12" s="240"/>
      <c r="M12" s="240" t="s">
        <v>435</v>
      </c>
      <c r="N12" s="240" t="s">
        <v>435</v>
      </c>
      <c r="O12" s="240" t="s">
        <v>439</v>
      </c>
      <c r="P12" s="240" t="s">
        <v>436</v>
      </c>
      <c r="Q12" s="240" t="s">
        <v>435</v>
      </c>
      <c r="R12" s="240" t="s">
        <v>435</v>
      </c>
      <c r="S12" s="240" t="s">
        <v>435</v>
      </c>
    </row>
    <row r="13" spans="1:20" x14ac:dyDescent="0.2">
      <c r="A13" s="3" t="s">
        <v>112</v>
      </c>
      <c r="B13" s="41">
        <v>5598705</v>
      </c>
      <c r="C13" s="41"/>
      <c r="D13" s="3">
        <v>0</v>
      </c>
      <c r="F13" s="44">
        <v>10178089</v>
      </c>
      <c r="G13" s="44">
        <v>9020059</v>
      </c>
      <c r="H13" s="44"/>
      <c r="I13" s="43">
        <v>14372856</v>
      </c>
      <c r="J13" s="37" t="s">
        <v>119</v>
      </c>
      <c r="K13" s="37" t="s">
        <v>119</v>
      </c>
      <c r="L13" s="43"/>
      <c r="M13" s="43">
        <v>3914375</v>
      </c>
      <c r="N13" s="43">
        <v>2732011</v>
      </c>
      <c r="O13" s="37" t="s">
        <v>119</v>
      </c>
      <c r="P13" s="43">
        <v>1191005</v>
      </c>
      <c r="Q13" s="37" t="s">
        <v>119</v>
      </c>
      <c r="R13" s="43">
        <v>2881666</v>
      </c>
      <c r="S13" s="43">
        <v>2057422</v>
      </c>
    </row>
    <row r="14" spans="1:20" s="237" customFormat="1" ht="12" x14ac:dyDescent="0.2">
      <c r="B14" s="238" t="s">
        <v>436</v>
      </c>
      <c r="C14" s="238"/>
      <c r="D14" s="268" t="s">
        <v>434</v>
      </c>
      <c r="E14" s="268"/>
      <c r="F14" s="268" t="s">
        <v>435</v>
      </c>
      <c r="G14" s="238" t="s">
        <v>436</v>
      </c>
      <c r="H14" s="238"/>
      <c r="I14" s="240" t="s">
        <v>436</v>
      </c>
      <c r="J14" s="238" t="s">
        <v>434</v>
      </c>
      <c r="K14" s="238" t="s">
        <v>434</v>
      </c>
      <c r="L14" s="240"/>
      <c r="M14" s="240" t="s">
        <v>436</v>
      </c>
      <c r="N14" s="240" t="s">
        <v>436</v>
      </c>
      <c r="O14" s="238" t="s">
        <v>434</v>
      </c>
      <c r="P14" s="240" t="s">
        <v>436</v>
      </c>
      <c r="Q14" s="238" t="s">
        <v>434</v>
      </c>
      <c r="R14" s="240" t="s">
        <v>436</v>
      </c>
      <c r="S14" s="240" t="s">
        <v>436</v>
      </c>
    </row>
    <row r="15" spans="1:20" x14ac:dyDescent="0.2">
      <c r="A15" s="3" t="s">
        <v>111</v>
      </c>
      <c r="B15" s="37" t="s">
        <v>468</v>
      </c>
      <c r="C15" s="37"/>
      <c r="D15" s="47">
        <v>7277797</v>
      </c>
      <c r="E15" s="47"/>
      <c r="F15" s="44">
        <v>3634570</v>
      </c>
      <c r="G15" s="37" t="s">
        <v>119</v>
      </c>
      <c r="H15" s="43"/>
      <c r="I15" s="43">
        <v>7206714</v>
      </c>
      <c r="J15" s="37" t="s">
        <v>119</v>
      </c>
      <c r="K15" s="37" t="s">
        <v>119</v>
      </c>
      <c r="L15" s="43"/>
      <c r="M15" s="43">
        <v>1563811</v>
      </c>
      <c r="N15" s="43">
        <v>2305898</v>
      </c>
      <c r="O15" s="43">
        <v>2754644</v>
      </c>
      <c r="P15" s="37" t="s">
        <v>119</v>
      </c>
      <c r="Q15" s="43">
        <v>1535352</v>
      </c>
      <c r="R15" s="43">
        <v>876877</v>
      </c>
      <c r="S15" s="43">
        <v>2375402</v>
      </c>
    </row>
    <row r="16" spans="1:20" s="237" customFormat="1" ht="12" x14ac:dyDescent="0.2">
      <c r="B16" s="238" t="s">
        <v>434</v>
      </c>
      <c r="C16" s="238"/>
      <c r="D16" s="238" t="s">
        <v>431</v>
      </c>
      <c r="E16" s="238"/>
      <c r="F16" s="268" t="s">
        <v>436</v>
      </c>
      <c r="G16" s="238" t="s">
        <v>434</v>
      </c>
      <c r="H16" s="238"/>
      <c r="I16" s="240" t="s">
        <v>436</v>
      </c>
      <c r="J16" s="238" t="s">
        <v>434</v>
      </c>
      <c r="K16" s="238" t="s">
        <v>434</v>
      </c>
      <c r="L16" s="240"/>
      <c r="M16" s="240" t="s">
        <v>436</v>
      </c>
      <c r="N16" s="240" t="s">
        <v>436</v>
      </c>
      <c r="O16" s="240" t="s">
        <v>439</v>
      </c>
      <c r="P16" s="238" t="s">
        <v>434</v>
      </c>
      <c r="Q16" s="240" t="s">
        <v>435</v>
      </c>
      <c r="R16" s="240" t="s">
        <v>436</v>
      </c>
      <c r="S16" s="240" t="s">
        <v>436</v>
      </c>
    </row>
    <row r="17" spans="1:20" ht="8.4499999999999993" customHeight="1" x14ac:dyDescent="0.2">
      <c r="F17" s="44"/>
      <c r="G17" s="37"/>
      <c r="H17" s="37"/>
      <c r="I17" s="43"/>
      <c r="J17" s="43"/>
      <c r="K17" s="43"/>
      <c r="L17" s="43"/>
      <c r="M17" s="43"/>
      <c r="N17" s="43"/>
      <c r="O17" s="43"/>
      <c r="P17" s="43"/>
      <c r="Q17" s="43"/>
      <c r="R17" s="43"/>
      <c r="S17" s="43"/>
    </row>
    <row r="18" spans="1:20" ht="23.25" customHeight="1" x14ac:dyDescent="0.2">
      <c r="A18" s="17" t="s">
        <v>12</v>
      </c>
      <c r="B18" s="47">
        <v>10059973</v>
      </c>
      <c r="C18" s="47"/>
      <c r="D18" s="47">
        <v>9565266</v>
      </c>
      <c r="E18" s="47"/>
      <c r="F18" s="44">
        <v>8324439</v>
      </c>
      <c r="G18" s="82">
        <v>13620613</v>
      </c>
      <c r="H18" s="82"/>
      <c r="I18" s="43">
        <v>9541501</v>
      </c>
      <c r="J18" s="43">
        <v>7202892.7142899996</v>
      </c>
      <c r="K18" s="43">
        <v>21625081</v>
      </c>
      <c r="L18" s="65" t="s">
        <v>127</v>
      </c>
      <c r="M18" s="43">
        <v>4542000</v>
      </c>
      <c r="N18" s="43">
        <v>3759175</v>
      </c>
      <c r="O18" s="43">
        <v>3868793</v>
      </c>
      <c r="P18" s="43">
        <v>3645293</v>
      </c>
      <c r="Q18" s="43">
        <v>3723911</v>
      </c>
      <c r="R18" s="43">
        <v>4729937</v>
      </c>
      <c r="S18" s="43">
        <v>4471457</v>
      </c>
      <c r="T18" s="81"/>
    </row>
    <row r="19" spans="1:20" s="237" customFormat="1" ht="12" x14ac:dyDescent="0.2">
      <c r="B19" s="238" t="s">
        <v>441</v>
      </c>
      <c r="C19" s="238"/>
      <c r="D19" s="268" t="s">
        <v>441</v>
      </c>
      <c r="E19" s="268"/>
      <c r="F19" s="268" t="s">
        <v>435</v>
      </c>
      <c r="G19" s="238" t="s">
        <v>435</v>
      </c>
      <c r="H19" s="238"/>
      <c r="I19" s="240" t="s">
        <v>429</v>
      </c>
      <c r="J19" s="240" t="s">
        <v>427</v>
      </c>
      <c r="K19" s="240" t="s">
        <v>431</v>
      </c>
      <c r="L19" s="240"/>
      <c r="M19" s="240" t="s">
        <v>437</v>
      </c>
      <c r="N19" s="240" t="s">
        <v>432</v>
      </c>
      <c r="O19" s="240" t="s">
        <v>431</v>
      </c>
      <c r="P19" s="240" t="s">
        <v>427</v>
      </c>
      <c r="Q19" s="240" t="s">
        <v>436</v>
      </c>
      <c r="R19" s="240" t="s">
        <v>439</v>
      </c>
      <c r="S19" s="240" t="s">
        <v>431</v>
      </c>
    </row>
    <row r="20" spans="1:20" x14ac:dyDescent="0.2">
      <c r="A20" s="3" t="s">
        <v>112</v>
      </c>
      <c r="B20" s="41">
        <v>10198036</v>
      </c>
      <c r="C20" s="41"/>
      <c r="D20" s="41">
        <v>5496821</v>
      </c>
      <c r="E20" s="41"/>
      <c r="F20" s="44">
        <v>12867562</v>
      </c>
      <c r="G20" s="44">
        <v>8675291</v>
      </c>
      <c r="H20" s="44"/>
      <c r="I20" s="43">
        <v>9886551</v>
      </c>
      <c r="J20" s="43">
        <v>2926239</v>
      </c>
      <c r="K20" s="43">
        <v>25627472</v>
      </c>
      <c r="L20" s="43"/>
      <c r="M20" s="43">
        <v>3122776</v>
      </c>
      <c r="N20" s="43">
        <v>4983191</v>
      </c>
      <c r="O20" s="37" t="s">
        <v>119</v>
      </c>
      <c r="P20" s="43">
        <v>4923549</v>
      </c>
      <c r="Q20" s="37" t="s">
        <v>119</v>
      </c>
      <c r="R20" s="43">
        <v>7491600</v>
      </c>
      <c r="S20" s="43">
        <v>2933757</v>
      </c>
    </row>
    <row r="21" spans="1:20" s="237" customFormat="1" ht="12" x14ac:dyDescent="0.2">
      <c r="B21" s="238" t="s">
        <v>429</v>
      </c>
      <c r="C21" s="238"/>
      <c r="D21" s="268" t="s">
        <v>437</v>
      </c>
      <c r="E21" s="268"/>
      <c r="F21" s="268" t="s">
        <v>436</v>
      </c>
      <c r="G21" s="238" t="s">
        <v>436</v>
      </c>
      <c r="H21" s="238"/>
      <c r="I21" s="240" t="s">
        <v>436</v>
      </c>
      <c r="J21" s="240" t="s">
        <v>436</v>
      </c>
      <c r="K21" s="240" t="s">
        <v>439</v>
      </c>
      <c r="L21" s="240"/>
      <c r="M21" s="240" t="s">
        <v>436</v>
      </c>
      <c r="N21" s="240" t="s">
        <v>439</v>
      </c>
      <c r="O21" s="238" t="s">
        <v>434</v>
      </c>
      <c r="P21" s="240" t="s">
        <v>439</v>
      </c>
      <c r="Q21" s="238" t="s">
        <v>434</v>
      </c>
      <c r="R21" s="240" t="s">
        <v>436</v>
      </c>
      <c r="S21" s="240" t="s">
        <v>437</v>
      </c>
    </row>
    <row r="22" spans="1:20" x14ac:dyDescent="0.2">
      <c r="A22" s="3" t="s">
        <v>111</v>
      </c>
      <c r="B22" s="41">
        <v>9783848</v>
      </c>
      <c r="C22" s="41"/>
      <c r="D22" s="41">
        <v>11599489</v>
      </c>
      <c r="E22" s="41"/>
      <c r="F22" s="44">
        <v>3781316</v>
      </c>
      <c r="G22" s="44">
        <v>18565935</v>
      </c>
      <c r="H22" s="44"/>
      <c r="I22" s="43">
        <v>9472491</v>
      </c>
      <c r="J22" s="43">
        <v>7915668.3300000001</v>
      </c>
      <c r="K22" s="43">
        <v>5615514</v>
      </c>
      <c r="L22" s="43"/>
      <c r="M22" s="43">
        <v>5251613</v>
      </c>
      <c r="N22" s="43">
        <v>3147166</v>
      </c>
      <c r="O22" s="43">
        <v>3868793</v>
      </c>
      <c r="P22" s="43">
        <v>1940951</v>
      </c>
      <c r="Q22" s="43">
        <v>3723911</v>
      </c>
      <c r="R22" s="43">
        <v>3809383</v>
      </c>
      <c r="S22" s="43">
        <v>6778006</v>
      </c>
    </row>
    <row r="23" spans="1:20" s="237" customFormat="1" ht="12" x14ac:dyDescent="0.2">
      <c r="B23" s="238" t="s">
        <v>437</v>
      </c>
      <c r="C23" s="238"/>
      <c r="D23" s="268" t="s">
        <v>429</v>
      </c>
      <c r="E23" s="268"/>
      <c r="F23" s="268" t="s">
        <v>436</v>
      </c>
      <c r="G23" s="238" t="s">
        <v>436</v>
      </c>
      <c r="H23" s="238"/>
      <c r="I23" s="240" t="s">
        <v>431</v>
      </c>
      <c r="J23" s="240" t="s">
        <v>429</v>
      </c>
      <c r="K23" s="240" t="s">
        <v>436</v>
      </c>
      <c r="L23" s="240"/>
      <c r="M23" s="240" t="s">
        <v>435</v>
      </c>
      <c r="N23" s="240" t="s">
        <v>428</v>
      </c>
      <c r="O23" s="240" t="s">
        <v>431</v>
      </c>
      <c r="P23" s="240" t="s">
        <v>437</v>
      </c>
      <c r="Q23" s="240" t="s">
        <v>436</v>
      </c>
      <c r="R23" s="240" t="s">
        <v>437</v>
      </c>
      <c r="S23" s="240" t="s">
        <v>435</v>
      </c>
    </row>
    <row r="24" spans="1:20" ht="8.4499999999999993" customHeight="1" x14ac:dyDescent="0.2">
      <c r="F24" s="44"/>
      <c r="G24" s="37"/>
      <c r="H24" s="37"/>
      <c r="I24" s="43"/>
      <c r="J24" s="43"/>
      <c r="K24" s="43"/>
      <c r="L24" s="43"/>
      <c r="M24" s="43"/>
      <c r="N24" s="43"/>
      <c r="O24" s="43"/>
      <c r="P24" s="43"/>
      <c r="Q24" s="43"/>
      <c r="R24" s="43"/>
      <c r="S24" s="43"/>
    </row>
    <row r="25" spans="1:20" ht="14.25" x14ac:dyDescent="0.2">
      <c r="A25" s="3" t="s">
        <v>13</v>
      </c>
      <c r="B25" s="41">
        <v>10526159</v>
      </c>
      <c r="C25" s="41"/>
      <c r="D25" s="41">
        <v>8683245</v>
      </c>
      <c r="E25" s="65" t="s">
        <v>141</v>
      </c>
      <c r="F25" s="44">
        <v>3501406.2</v>
      </c>
      <c r="G25" s="44">
        <v>10209886</v>
      </c>
      <c r="H25" s="44"/>
      <c r="I25" s="43">
        <v>6862133</v>
      </c>
      <c r="J25" s="43">
        <v>6864644.7142899996</v>
      </c>
      <c r="K25" s="43">
        <v>11986423</v>
      </c>
      <c r="L25" s="65" t="s">
        <v>131</v>
      </c>
      <c r="M25" s="43">
        <v>1611064</v>
      </c>
      <c r="N25" s="43">
        <v>3052627</v>
      </c>
      <c r="O25" s="43">
        <v>2634075</v>
      </c>
      <c r="P25" s="43">
        <v>2506064</v>
      </c>
      <c r="Q25" s="43">
        <v>934046</v>
      </c>
      <c r="R25" s="43">
        <v>1959051</v>
      </c>
      <c r="S25" s="43">
        <v>2952009</v>
      </c>
      <c r="T25" s="35"/>
    </row>
    <row r="26" spans="1:20" s="237" customFormat="1" ht="12" x14ac:dyDescent="0.2">
      <c r="B26" s="238" t="s">
        <v>405</v>
      </c>
      <c r="C26" s="238"/>
      <c r="D26" s="238" t="s">
        <v>413</v>
      </c>
      <c r="E26" s="238"/>
      <c r="F26" s="268" t="s">
        <v>431</v>
      </c>
      <c r="G26" s="238" t="s">
        <v>439</v>
      </c>
      <c r="H26" s="238"/>
      <c r="I26" s="240" t="s">
        <v>428</v>
      </c>
      <c r="J26" s="240" t="s">
        <v>427</v>
      </c>
      <c r="K26" s="240" t="s">
        <v>431</v>
      </c>
      <c r="L26" s="240"/>
      <c r="M26" s="240" t="s">
        <v>431</v>
      </c>
      <c r="N26" s="240" t="s">
        <v>413</v>
      </c>
      <c r="O26" s="240" t="s">
        <v>441</v>
      </c>
      <c r="P26" s="240" t="s">
        <v>428</v>
      </c>
      <c r="Q26" s="240" t="s">
        <v>437</v>
      </c>
      <c r="R26" s="240" t="s">
        <v>429</v>
      </c>
      <c r="S26" s="240" t="s">
        <v>427</v>
      </c>
    </row>
    <row r="27" spans="1:20" x14ac:dyDescent="0.2">
      <c r="A27" s="3" t="s">
        <v>112</v>
      </c>
      <c r="B27" s="41">
        <v>4183888</v>
      </c>
      <c r="C27" s="41"/>
      <c r="D27" s="41">
        <v>4799884</v>
      </c>
      <c r="E27" s="41"/>
      <c r="F27" s="44">
        <v>1666758.5</v>
      </c>
      <c r="G27" s="44">
        <v>15554709</v>
      </c>
      <c r="H27" s="44"/>
      <c r="I27" s="43">
        <v>7415523</v>
      </c>
      <c r="J27" s="43">
        <v>6240945</v>
      </c>
      <c r="K27" s="43">
        <v>2449093</v>
      </c>
      <c r="L27" s="43"/>
      <c r="M27" s="43">
        <v>2106510</v>
      </c>
      <c r="N27" s="43">
        <v>1901122</v>
      </c>
      <c r="O27" s="43">
        <v>2634075</v>
      </c>
      <c r="P27" s="43">
        <v>1412146</v>
      </c>
      <c r="Q27" s="43">
        <v>934046</v>
      </c>
      <c r="R27" s="43">
        <v>2154558</v>
      </c>
      <c r="S27" s="43">
        <v>2181463</v>
      </c>
    </row>
    <row r="28" spans="1:20" s="237" customFormat="1" ht="12" x14ac:dyDescent="0.2">
      <c r="B28" s="238" t="s">
        <v>437</v>
      </c>
      <c r="C28" s="238"/>
      <c r="D28" s="268" t="s">
        <v>423</v>
      </c>
      <c r="E28" s="268"/>
      <c r="F28" s="268" t="s">
        <v>435</v>
      </c>
      <c r="G28" s="238" t="s">
        <v>436</v>
      </c>
      <c r="H28" s="238"/>
      <c r="I28" s="240" t="s">
        <v>429</v>
      </c>
      <c r="J28" s="240" t="s">
        <v>429</v>
      </c>
      <c r="K28" s="240" t="s">
        <v>436</v>
      </c>
      <c r="L28" s="240"/>
      <c r="M28" s="240" t="s">
        <v>437</v>
      </c>
      <c r="N28" s="240" t="s">
        <v>441</v>
      </c>
      <c r="O28" s="240" t="s">
        <v>441</v>
      </c>
      <c r="P28" s="240" t="s">
        <v>437</v>
      </c>
      <c r="Q28" s="240" t="s">
        <v>437</v>
      </c>
      <c r="R28" s="240" t="s">
        <v>439</v>
      </c>
      <c r="S28" s="240" t="s">
        <v>437</v>
      </c>
    </row>
    <row r="29" spans="1:20" x14ac:dyDescent="0.2">
      <c r="A29" s="3" t="s">
        <v>111</v>
      </c>
      <c r="B29" s="41">
        <v>12904510</v>
      </c>
      <c r="C29" s="41"/>
      <c r="D29" s="41">
        <v>19985969</v>
      </c>
      <c r="E29" s="41"/>
      <c r="F29" s="44">
        <v>4724504.666666667</v>
      </c>
      <c r="G29" s="44">
        <v>8428279</v>
      </c>
      <c r="H29" s="44"/>
      <c r="I29" s="43">
        <v>5201962</v>
      </c>
      <c r="J29" s="43">
        <v>10606843</v>
      </c>
      <c r="K29" s="43">
        <v>14370756</v>
      </c>
      <c r="L29" s="43"/>
      <c r="M29" s="43">
        <v>867896</v>
      </c>
      <c r="N29" s="43">
        <v>5125336</v>
      </c>
      <c r="O29" s="37" t="s">
        <v>119</v>
      </c>
      <c r="P29" s="43">
        <v>3162415</v>
      </c>
      <c r="Q29" s="37" t="s">
        <v>119</v>
      </c>
      <c r="R29" s="43">
        <v>1568036</v>
      </c>
      <c r="S29" s="43">
        <v>3529919</v>
      </c>
    </row>
    <row r="30" spans="1:20" s="237" customFormat="1" ht="12" x14ac:dyDescent="0.2">
      <c r="B30" s="238" t="s">
        <v>428</v>
      </c>
      <c r="C30" s="238"/>
      <c r="D30" s="268" t="s">
        <v>437</v>
      </c>
      <c r="E30" s="268"/>
      <c r="F30" s="268" t="s">
        <v>437</v>
      </c>
      <c r="G30" s="238" t="s">
        <v>437</v>
      </c>
      <c r="H30" s="238"/>
      <c r="I30" s="240" t="s">
        <v>435</v>
      </c>
      <c r="J30" s="240" t="s">
        <v>436</v>
      </c>
      <c r="K30" s="240" t="s">
        <v>439</v>
      </c>
      <c r="L30" s="240"/>
      <c r="M30" s="240" t="s">
        <v>435</v>
      </c>
      <c r="N30" s="240" t="s">
        <v>431</v>
      </c>
      <c r="O30" s="238" t="s">
        <v>434</v>
      </c>
      <c r="P30" s="240" t="s">
        <v>431</v>
      </c>
      <c r="Q30" s="238" t="s">
        <v>434</v>
      </c>
      <c r="R30" s="240" t="s">
        <v>435</v>
      </c>
      <c r="S30" s="240" t="s">
        <v>439</v>
      </c>
    </row>
    <row r="31" spans="1:20" ht="8.4499999999999993" customHeight="1" x14ac:dyDescent="0.2">
      <c r="F31" s="44"/>
      <c r="G31" s="37"/>
      <c r="H31" s="37"/>
      <c r="I31" s="43"/>
      <c r="J31" s="43"/>
      <c r="K31" s="43"/>
      <c r="L31" s="43"/>
      <c r="M31" s="43"/>
      <c r="N31" s="43"/>
      <c r="O31" s="43"/>
      <c r="P31" s="43"/>
      <c r="Q31" s="43"/>
      <c r="R31" s="43"/>
      <c r="S31" s="43"/>
    </row>
    <row r="32" spans="1:20" ht="12.75" customHeight="1" x14ac:dyDescent="0.2">
      <c r="A32" s="17" t="s">
        <v>14</v>
      </c>
      <c r="B32" s="47">
        <v>12074270</v>
      </c>
      <c r="C32" s="47"/>
      <c r="D32" s="47">
        <v>11410932</v>
      </c>
      <c r="E32" s="47"/>
      <c r="F32" s="44">
        <v>4558707.5</v>
      </c>
      <c r="G32" s="82">
        <v>11885985</v>
      </c>
      <c r="H32" s="82"/>
      <c r="I32" s="43">
        <v>7913929</v>
      </c>
      <c r="J32" s="43">
        <v>6862710</v>
      </c>
      <c r="K32" s="43">
        <v>11986423</v>
      </c>
      <c r="L32" s="43"/>
      <c r="M32" s="43">
        <v>2390365</v>
      </c>
      <c r="N32" s="43">
        <v>3439376</v>
      </c>
      <c r="O32" s="43">
        <v>2802500</v>
      </c>
      <c r="P32" s="43">
        <v>2792915</v>
      </c>
      <c r="Q32" s="43">
        <v>1936914</v>
      </c>
      <c r="R32" s="43">
        <v>2730542</v>
      </c>
      <c r="S32" s="43">
        <v>3686638</v>
      </c>
      <c r="T32" s="81"/>
    </row>
    <row r="33" spans="1:28" s="237" customFormat="1" ht="12" x14ac:dyDescent="0.2">
      <c r="B33" s="238" t="s">
        <v>441</v>
      </c>
      <c r="C33" s="238"/>
      <c r="D33" s="238" t="s">
        <v>441</v>
      </c>
      <c r="E33" s="238"/>
      <c r="F33" s="268" t="s">
        <v>435</v>
      </c>
      <c r="G33" s="238" t="s">
        <v>435</v>
      </c>
      <c r="H33" s="238"/>
      <c r="I33" s="240" t="s">
        <v>429</v>
      </c>
      <c r="J33" s="240" t="s">
        <v>427</v>
      </c>
      <c r="K33" s="240" t="s">
        <v>431</v>
      </c>
      <c r="L33" s="240"/>
      <c r="M33" s="240" t="s">
        <v>437</v>
      </c>
      <c r="N33" s="240" t="s">
        <v>432</v>
      </c>
      <c r="O33" s="240" t="s">
        <v>431</v>
      </c>
      <c r="P33" s="240" t="s">
        <v>427</v>
      </c>
      <c r="Q33" s="240" t="s">
        <v>436</v>
      </c>
      <c r="R33" s="240" t="s">
        <v>439</v>
      </c>
      <c r="S33" s="240" t="s">
        <v>431</v>
      </c>
    </row>
    <row r="34" spans="1:28" x14ac:dyDescent="0.2">
      <c r="A34" s="3" t="s">
        <v>112</v>
      </c>
      <c r="B34" s="41">
        <v>4183888</v>
      </c>
      <c r="C34" s="41"/>
      <c r="D34" s="41">
        <v>7123413</v>
      </c>
      <c r="E34" s="41"/>
      <c r="F34" s="44">
        <v>1911771</v>
      </c>
      <c r="G34" s="44">
        <v>15554709</v>
      </c>
      <c r="H34" s="44"/>
      <c r="I34" s="43">
        <v>7924995</v>
      </c>
      <c r="J34" s="43">
        <v>6240945</v>
      </c>
      <c r="K34" s="43">
        <v>2449093</v>
      </c>
      <c r="L34" s="43"/>
      <c r="M34" s="43">
        <v>3039044</v>
      </c>
      <c r="N34" s="43">
        <v>2051827</v>
      </c>
      <c r="O34" s="43">
        <v>2802500</v>
      </c>
      <c r="P34" s="43">
        <v>1412146</v>
      </c>
      <c r="Q34" s="43">
        <v>1936914</v>
      </c>
      <c r="R34" s="43">
        <v>2689441</v>
      </c>
      <c r="S34" s="43">
        <v>3006346</v>
      </c>
    </row>
    <row r="35" spans="1:28" s="237" customFormat="1" ht="12" x14ac:dyDescent="0.2">
      <c r="B35" s="238" t="s">
        <v>437</v>
      </c>
      <c r="C35" s="238"/>
      <c r="D35" s="268" t="s">
        <v>429</v>
      </c>
      <c r="E35" s="268"/>
      <c r="F35" s="268" t="s">
        <v>436</v>
      </c>
      <c r="G35" s="238" t="s">
        <v>436</v>
      </c>
      <c r="H35" s="238"/>
      <c r="I35" s="240" t="s">
        <v>431</v>
      </c>
      <c r="J35" s="240" t="s">
        <v>429</v>
      </c>
      <c r="K35" s="240" t="s">
        <v>436</v>
      </c>
      <c r="L35" s="240"/>
      <c r="M35" s="240" t="s">
        <v>435</v>
      </c>
      <c r="N35" s="240" t="s">
        <v>428</v>
      </c>
      <c r="O35" s="240" t="s">
        <v>431</v>
      </c>
      <c r="P35" s="240" t="s">
        <v>437</v>
      </c>
      <c r="Q35" s="240" t="s">
        <v>436</v>
      </c>
      <c r="R35" s="240" t="s">
        <v>437</v>
      </c>
      <c r="S35" s="240" t="s">
        <v>435</v>
      </c>
    </row>
    <row r="36" spans="1:28" x14ac:dyDescent="0.2">
      <c r="A36" s="3" t="s">
        <v>111</v>
      </c>
      <c r="B36" s="41">
        <v>16019461</v>
      </c>
      <c r="C36" s="41"/>
      <c r="D36" s="41">
        <v>19985969</v>
      </c>
      <c r="E36" s="41"/>
      <c r="F36" s="44">
        <v>7205644</v>
      </c>
      <c r="G36" s="44">
        <v>8217260</v>
      </c>
      <c r="H36" s="44"/>
      <c r="I36" s="43">
        <v>7858598</v>
      </c>
      <c r="J36" s="43">
        <v>10606843</v>
      </c>
      <c r="K36" s="43">
        <v>14370756</v>
      </c>
      <c r="L36" s="43"/>
      <c r="M36" s="43">
        <v>1093007</v>
      </c>
      <c r="N36" s="43">
        <v>6214473</v>
      </c>
      <c r="O36" s="37" t="s">
        <v>119</v>
      </c>
      <c r="P36" s="43">
        <v>3828492</v>
      </c>
      <c r="Q36" s="37" t="s">
        <v>119</v>
      </c>
      <c r="R36" s="43">
        <v>2853842</v>
      </c>
      <c r="S36" s="43">
        <v>4140166</v>
      </c>
    </row>
    <row r="37" spans="1:28" s="237" customFormat="1" ht="12" x14ac:dyDescent="0.2">
      <c r="B37" s="238" t="s">
        <v>429</v>
      </c>
      <c r="C37" s="238"/>
      <c r="D37" s="268" t="s">
        <v>437</v>
      </c>
      <c r="E37" s="268"/>
      <c r="F37" s="268" t="s">
        <v>436</v>
      </c>
      <c r="G37" s="238" t="s">
        <v>436</v>
      </c>
      <c r="H37" s="238"/>
      <c r="I37" s="240" t="s">
        <v>436</v>
      </c>
      <c r="J37" s="240" t="s">
        <v>436</v>
      </c>
      <c r="K37" s="240" t="s">
        <v>439</v>
      </c>
      <c r="L37" s="240"/>
      <c r="M37" s="240" t="s">
        <v>436</v>
      </c>
      <c r="N37" s="240" t="s">
        <v>439</v>
      </c>
      <c r="O37" s="238" t="s">
        <v>434</v>
      </c>
      <c r="P37" s="240" t="s">
        <v>439</v>
      </c>
      <c r="Q37" s="238" t="s">
        <v>434</v>
      </c>
      <c r="R37" s="240" t="s">
        <v>436</v>
      </c>
      <c r="S37" s="240" t="s">
        <v>437</v>
      </c>
    </row>
    <row r="38" spans="1:28" ht="8.4499999999999993" customHeight="1" x14ac:dyDescent="0.2">
      <c r="F38" s="44"/>
      <c r="G38" s="37"/>
      <c r="H38" s="37"/>
      <c r="I38" s="43"/>
      <c r="J38" s="43"/>
      <c r="K38" s="43"/>
      <c r="L38" s="43"/>
      <c r="M38" s="43"/>
      <c r="N38" s="43"/>
      <c r="P38" s="43"/>
      <c r="Q38" s="43"/>
      <c r="R38" s="43"/>
      <c r="S38" s="43"/>
    </row>
    <row r="39" spans="1:28" ht="22.7" customHeight="1" x14ac:dyDescent="0.2">
      <c r="A39" s="17" t="s">
        <v>15</v>
      </c>
      <c r="B39" s="47">
        <v>3559658</v>
      </c>
      <c r="C39" s="47"/>
      <c r="D39" s="47">
        <v>3773408</v>
      </c>
      <c r="E39" s="65" t="s">
        <v>141</v>
      </c>
      <c r="F39" s="44">
        <v>2796538.6666666665</v>
      </c>
      <c r="G39" s="82">
        <v>8533788</v>
      </c>
      <c r="H39" s="82"/>
      <c r="I39" s="43">
        <v>3706745</v>
      </c>
      <c r="J39" s="37" t="s">
        <v>119</v>
      </c>
      <c r="K39" s="37" t="s">
        <v>119</v>
      </c>
      <c r="L39" s="43"/>
      <c r="M39" s="43">
        <v>442114</v>
      </c>
      <c r="N39" s="43">
        <v>732136</v>
      </c>
      <c r="O39" s="43">
        <v>2423544</v>
      </c>
      <c r="P39" s="43">
        <v>498107</v>
      </c>
      <c r="Q39" s="43">
        <v>432613</v>
      </c>
      <c r="R39" s="43">
        <v>416069</v>
      </c>
      <c r="S39" s="43">
        <v>1115437</v>
      </c>
      <c r="T39" s="81"/>
    </row>
    <row r="40" spans="1:28" s="237" customFormat="1" ht="12" x14ac:dyDescent="0.2">
      <c r="B40" s="238" t="s">
        <v>435</v>
      </c>
      <c r="C40" s="238"/>
      <c r="D40" s="268" t="s">
        <v>431</v>
      </c>
      <c r="E40" s="268"/>
      <c r="F40" s="268" t="s">
        <v>437</v>
      </c>
      <c r="G40" s="238" t="s">
        <v>435</v>
      </c>
      <c r="H40" s="238"/>
      <c r="I40" s="240" t="s">
        <v>435</v>
      </c>
      <c r="J40" s="238" t="s">
        <v>434</v>
      </c>
      <c r="K40" s="238" t="s">
        <v>434</v>
      </c>
      <c r="L40" s="240"/>
      <c r="M40" s="240" t="s">
        <v>435</v>
      </c>
      <c r="N40" s="240" t="s">
        <v>435</v>
      </c>
      <c r="O40" s="240" t="s">
        <v>439</v>
      </c>
      <c r="P40" s="240" t="s">
        <v>436</v>
      </c>
      <c r="Q40" s="240" t="s">
        <v>435</v>
      </c>
      <c r="R40" s="240" t="s">
        <v>435</v>
      </c>
      <c r="S40" s="240" t="s">
        <v>435</v>
      </c>
    </row>
    <row r="41" spans="1:28" x14ac:dyDescent="0.2">
      <c r="A41" s="3" t="s">
        <v>112</v>
      </c>
      <c r="B41" s="37" t="s">
        <v>468</v>
      </c>
      <c r="C41" s="37"/>
      <c r="D41" s="41">
        <v>1314591</v>
      </c>
      <c r="E41" s="41"/>
      <c r="F41" s="44">
        <v>1421746</v>
      </c>
      <c r="G41" s="37" t="s">
        <v>119</v>
      </c>
      <c r="H41" s="43"/>
      <c r="I41" s="43">
        <v>4868165</v>
      </c>
      <c r="J41" s="37" t="s">
        <v>119</v>
      </c>
      <c r="K41" s="37" t="s">
        <v>119</v>
      </c>
      <c r="L41" s="43"/>
      <c r="M41" s="43">
        <v>241443</v>
      </c>
      <c r="N41" s="43">
        <v>695482</v>
      </c>
      <c r="O41" s="43">
        <v>2423544</v>
      </c>
      <c r="P41" s="37" t="s">
        <v>119</v>
      </c>
      <c r="Q41" s="43">
        <v>432613</v>
      </c>
      <c r="R41" s="43">
        <v>549908</v>
      </c>
      <c r="S41" s="43">
        <v>531698</v>
      </c>
    </row>
    <row r="42" spans="1:28" s="237" customFormat="1" ht="12" x14ac:dyDescent="0.2">
      <c r="B42" s="238" t="s">
        <v>434</v>
      </c>
      <c r="C42" s="238"/>
      <c r="D42" s="268" t="s">
        <v>439</v>
      </c>
      <c r="E42" s="268"/>
      <c r="F42" s="268" t="s">
        <v>436</v>
      </c>
      <c r="G42" s="238" t="s">
        <v>434</v>
      </c>
      <c r="H42" s="238"/>
      <c r="I42" s="240" t="s">
        <v>436</v>
      </c>
      <c r="J42" s="238" t="s">
        <v>434</v>
      </c>
      <c r="K42" s="238" t="s">
        <v>434</v>
      </c>
      <c r="L42" s="240"/>
      <c r="M42" s="240" t="s">
        <v>436</v>
      </c>
      <c r="N42" s="240" t="s">
        <v>436</v>
      </c>
      <c r="O42" s="240" t="s">
        <v>439</v>
      </c>
      <c r="P42" s="238" t="s">
        <v>434</v>
      </c>
      <c r="Q42" s="240" t="s">
        <v>435</v>
      </c>
      <c r="R42" s="240" t="s">
        <v>436</v>
      </c>
      <c r="S42" s="240" t="s">
        <v>436</v>
      </c>
    </row>
    <row r="43" spans="1:28" x14ac:dyDescent="0.2">
      <c r="A43" s="3" t="s">
        <v>111</v>
      </c>
      <c r="B43" s="41">
        <v>3559658</v>
      </c>
      <c r="C43" s="41"/>
      <c r="D43" s="37" t="s">
        <v>119</v>
      </c>
      <c r="F43" s="44">
        <v>3483935</v>
      </c>
      <c r="G43" s="44">
        <v>8533788</v>
      </c>
      <c r="H43" s="44"/>
      <c r="I43" s="43">
        <v>2545325</v>
      </c>
      <c r="J43" s="37" t="s">
        <v>119</v>
      </c>
      <c r="K43" s="37" t="s">
        <v>119</v>
      </c>
      <c r="L43" s="43"/>
      <c r="M43" s="43">
        <v>642784</v>
      </c>
      <c r="N43" s="43">
        <v>768789</v>
      </c>
      <c r="O43" s="37" t="s">
        <v>119</v>
      </c>
      <c r="P43" s="43">
        <v>498107</v>
      </c>
      <c r="Q43" s="37" t="s">
        <v>119</v>
      </c>
      <c r="R43" s="43">
        <v>282229</v>
      </c>
      <c r="S43" s="43">
        <v>1699175</v>
      </c>
    </row>
    <row r="44" spans="1:28" s="237" customFormat="1" ht="12" x14ac:dyDescent="0.2">
      <c r="A44" s="245"/>
      <c r="B44" s="246" t="s">
        <v>435</v>
      </c>
      <c r="C44" s="246"/>
      <c r="D44" s="246" t="s">
        <v>434</v>
      </c>
      <c r="E44" s="269"/>
      <c r="F44" s="269" t="s">
        <v>435</v>
      </c>
      <c r="G44" s="246" t="s">
        <v>435</v>
      </c>
      <c r="H44" s="246"/>
      <c r="I44" s="248" t="s">
        <v>436</v>
      </c>
      <c r="J44" s="246" t="s">
        <v>434</v>
      </c>
      <c r="K44" s="246" t="s">
        <v>434</v>
      </c>
      <c r="L44" s="248"/>
      <c r="M44" s="248" t="s">
        <v>436</v>
      </c>
      <c r="N44" s="248" t="s">
        <v>436</v>
      </c>
      <c r="O44" s="246" t="s">
        <v>434</v>
      </c>
      <c r="P44" s="248" t="s">
        <v>436</v>
      </c>
      <c r="Q44" s="246" t="s">
        <v>434</v>
      </c>
      <c r="R44" s="248" t="s">
        <v>436</v>
      </c>
      <c r="S44" s="248" t="s">
        <v>436</v>
      </c>
      <c r="T44" s="265"/>
    </row>
    <row r="45" spans="1:28" x14ac:dyDescent="0.2">
      <c r="A45" s="60"/>
      <c r="B45" s="60"/>
      <c r="C45" s="60"/>
      <c r="D45" s="103"/>
      <c r="E45" s="92"/>
      <c r="F45" s="92"/>
      <c r="G45" s="103"/>
      <c r="H45" s="103"/>
      <c r="I45" s="104"/>
      <c r="J45" s="103"/>
      <c r="K45" s="103"/>
      <c r="L45" s="104"/>
      <c r="M45" s="104"/>
      <c r="N45" s="104"/>
      <c r="O45" s="103"/>
      <c r="P45" s="104"/>
      <c r="Q45" s="103"/>
      <c r="R45" s="104"/>
      <c r="S45" s="104"/>
      <c r="T45" s="60"/>
    </row>
    <row r="46" spans="1:28" ht="54.75" customHeight="1" x14ac:dyDescent="0.2">
      <c r="B46" s="324" t="s">
        <v>145</v>
      </c>
      <c r="C46" s="324"/>
      <c r="D46" s="324"/>
      <c r="E46" s="324"/>
      <c r="F46" s="324"/>
      <c r="G46" s="324"/>
      <c r="H46" s="324"/>
      <c r="I46" s="324"/>
      <c r="J46" s="324"/>
      <c r="K46" s="324"/>
      <c r="L46" s="324"/>
      <c r="M46" s="324"/>
      <c r="N46" s="17"/>
      <c r="O46" s="17"/>
      <c r="P46" s="17"/>
      <c r="Q46" s="17"/>
      <c r="R46" s="17"/>
      <c r="S46" s="17"/>
      <c r="T46" s="50"/>
      <c r="U46" s="50"/>
      <c r="V46" s="17"/>
      <c r="W46" s="17"/>
      <c r="X46" s="17"/>
      <c r="Y46" s="17"/>
      <c r="Z46" s="17"/>
      <c r="AA46" s="17"/>
      <c r="AB46" s="17"/>
    </row>
    <row r="47" spans="1:28" ht="42" customHeight="1" x14ac:dyDescent="0.2">
      <c r="B47" s="322" t="s">
        <v>146</v>
      </c>
      <c r="C47" s="322"/>
      <c r="D47" s="322"/>
      <c r="E47" s="322"/>
      <c r="F47" s="322"/>
      <c r="G47" s="322"/>
      <c r="H47" s="322"/>
      <c r="I47" s="322"/>
      <c r="J47" s="322"/>
      <c r="K47" s="322"/>
      <c r="L47" s="322"/>
      <c r="M47" s="322"/>
      <c r="N47" s="11"/>
      <c r="O47" s="11"/>
      <c r="P47" s="11"/>
      <c r="Q47" s="11"/>
      <c r="R47" s="11"/>
      <c r="S47" s="11"/>
      <c r="T47" s="17"/>
      <c r="U47" s="17"/>
      <c r="V47" s="17"/>
      <c r="W47" s="17"/>
      <c r="X47" s="17"/>
      <c r="Y47" s="17"/>
      <c r="Z47" s="17"/>
      <c r="AA47" s="17"/>
      <c r="AB47" s="17"/>
    </row>
    <row r="48" spans="1:28" ht="29.25" customHeight="1" x14ac:dyDescent="0.2">
      <c r="B48" s="322" t="s">
        <v>147</v>
      </c>
      <c r="C48" s="322"/>
      <c r="D48" s="322"/>
      <c r="E48" s="322"/>
      <c r="F48" s="322"/>
      <c r="G48" s="322"/>
      <c r="H48" s="322"/>
      <c r="I48" s="322"/>
      <c r="J48" s="322"/>
      <c r="K48" s="322"/>
      <c r="L48" s="322"/>
      <c r="M48" s="322"/>
      <c r="N48" s="11"/>
      <c r="O48" s="11"/>
      <c r="P48" s="11"/>
      <c r="Q48" s="11"/>
      <c r="R48" s="11"/>
      <c r="S48" s="11"/>
      <c r="T48" s="17"/>
      <c r="U48" s="17"/>
      <c r="V48" s="17"/>
      <c r="W48" s="17"/>
      <c r="X48" s="17"/>
      <c r="Y48" s="17"/>
      <c r="Z48" s="17"/>
      <c r="AA48" s="17"/>
      <c r="AB48" s="17"/>
    </row>
    <row r="49" spans="1:31" ht="15.75" customHeight="1" x14ac:dyDescent="0.2">
      <c r="B49" s="322" t="s">
        <v>148</v>
      </c>
      <c r="C49" s="322"/>
      <c r="D49" s="322"/>
      <c r="E49" s="322"/>
      <c r="F49" s="322"/>
      <c r="G49" s="322"/>
      <c r="H49" s="322"/>
      <c r="I49" s="322"/>
      <c r="J49" s="322"/>
      <c r="K49" s="322"/>
      <c r="L49" s="322"/>
      <c r="M49" s="322"/>
      <c r="N49" s="11"/>
      <c r="O49" s="11"/>
      <c r="P49" s="11"/>
      <c r="Q49" s="11"/>
      <c r="R49" s="11"/>
      <c r="S49" s="11"/>
      <c r="T49" s="17"/>
      <c r="U49" s="17"/>
      <c r="V49" s="17"/>
      <c r="W49" s="17"/>
      <c r="X49" s="17"/>
      <c r="Y49" s="17"/>
      <c r="Z49" s="17"/>
      <c r="AA49" s="17"/>
      <c r="AB49" s="17"/>
    </row>
    <row r="50" spans="1:31" ht="10.5" customHeight="1" x14ac:dyDescent="0.2">
      <c r="B50" s="11" t="s">
        <v>144</v>
      </c>
      <c r="C50" s="105"/>
      <c r="D50" s="11"/>
      <c r="E50" s="11"/>
      <c r="F50" s="11"/>
      <c r="T50" s="17"/>
      <c r="U50" s="17"/>
      <c r="V50" s="17"/>
      <c r="W50" s="17"/>
      <c r="X50" s="17"/>
      <c r="Y50" s="17"/>
      <c r="Z50" s="17"/>
      <c r="AA50" s="17"/>
      <c r="AB50" s="17"/>
    </row>
    <row r="51" spans="1:31" ht="12.75" customHeight="1" x14ac:dyDescent="0.2">
      <c r="B51" s="275" t="s">
        <v>473</v>
      </c>
      <c r="C51" s="17"/>
      <c r="D51" s="17"/>
      <c r="E51" s="17"/>
      <c r="F51" s="17"/>
      <c r="G51" s="17"/>
      <c r="H51" s="17"/>
      <c r="I51" s="17"/>
      <c r="J51" s="17"/>
      <c r="K51" s="17"/>
      <c r="L51" s="17"/>
      <c r="T51" s="11"/>
      <c r="U51" s="11"/>
      <c r="V51" s="11"/>
      <c r="W51" s="11"/>
      <c r="X51" s="11"/>
      <c r="Y51" s="11"/>
      <c r="Z51" s="11"/>
      <c r="AA51" s="11"/>
      <c r="AB51" s="11"/>
      <c r="AC51" s="11"/>
      <c r="AD51" s="11"/>
      <c r="AE51" s="11"/>
    </row>
    <row r="52" spans="1:31" x14ac:dyDescent="0.2">
      <c r="B52" s="52"/>
      <c r="C52" s="52"/>
      <c r="D52" s="36"/>
      <c r="E52" s="36"/>
      <c r="F52" s="36"/>
      <c r="T52" s="11"/>
      <c r="U52" s="11"/>
      <c r="V52" s="11"/>
      <c r="W52" s="11"/>
      <c r="X52" s="11"/>
      <c r="Y52" s="11"/>
      <c r="Z52" s="11"/>
      <c r="AA52" s="11"/>
      <c r="AB52" s="11"/>
      <c r="AC52" s="11"/>
      <c r="AD52" s="11"/>
      <c r="AE52" s="11"/>
    </row>
    <row r="53" spans="1:31" x14ac:dyDescent="0.2">
      <c r="A53" s="52" t="s">
        <v>94</v>
      </c>
      <c r="D53" s="63"/>
      <c r="E53" s="63"/>
      <c r="F53" s="63"/>
      <c r="T53" s="11"/>
      <c r="U53" s="11"/>
      <c r="V53" s="11"/>
      <c r="W53" s="11"/>
      <c r="X53" s="11"/>
      <c r="Y53" s="11"/>
      <c r="Z53" s="11"/>
      <c r="AA53" s="11"/>
      <c r="AB53" s="11"/>
      <c r="AC53" s="11"/>
      <c r="AD53" s="11"/>
      <c r="AE53" s="11"/>
    </row>
  </sheetData>
  <mergeCells count="4">
    <mergeCell ref="B46:M46"/>
    <mergeCell ref="B47:M47"/>
    <mergeCell ref="B48:M48"/>
    <mergeCell ref="B49:M49"/>
  </mergeCells>
  <phoneticPr fontId="0" type="noConversion"/>
  <pageMargins left="0.7" right="0.7" top="0.75" bottom="0.75" header="0.3" footer="0.3"/>
  <pageSetup scale="58" fitToHeight="2" orientation="portrait" cellComments="atEnd" r:id="rId1"/>
  <headerFooter>
    <oddHeader>&amp;C&amp;"Arial,Bold Italic"&amp;14Vital Statistics on Congress
&amp;12www.brookings.edu/vitalstats</oddHeader>
    <oddFooter>&amp;COrnstein, Mann, Malbin, and Rugg
Last updated March 14, 2013&amp;R&amp;G</oddFooter>
  </headerFooter>
  <colBreaks count="1" manualBreakCount="1">
    <brk id="14" max="1048575" man="1"/>
  </colBreaks>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L653"/>
  <sheetViews>
    <sheetView view="pageLayout" zoomScale="25" zoomScaleNormal="100" zoomScalePageLayoutView="25" workbookViewId="0">
      <selection activeCell="E27" sqref="E27"/>
    </sheetView>
  </sheetViews>
  <sheetFormatPr defaultRowHeight="12.75" x14ac:dyDescent="0.2"/>
  <cols>
    <col min="1" max="1" width="13.7109375" style="3" customWidth="1"/>
    <col min="2" max="2" width="10.7109375" style="3" customWidth="1"/>
    <col min="3" max="3" width="17.42578125" style="107" customWidth="1"/>
    <col min="4" max="5" width="11.85546875" style="108" customWidth="1"/>
    <col min="6" max="6" width="15.5703125" style="108" customWidth="1"/>
    <col min="7" max="7" width="15.42578125" style="108" customWidth="1"/>
    <col min="8" max="8" width="11.85546875" style="108" customWidth="1"/>
    <col min="9" max="16384" width="9.140625" style="3"/>
  </cols>
  <sheetData>
    <row r="1" spans="1:12" ht="12.75" customHeight="1" x14ac:dyDescent="0.2">
      <c r="A1" s="3" t="s">
        <v>84</v>
      </c>
      <c r="B1" s="279" t="s">
        <v>476</v>
      </c>
      <c r="H1" s="12"/>
    </row>
    <row r="2" spans="1:12" ht="7.5" customHeight="1" x14ac:dyDescent="0.2"/>
    <row r="3" spans="1:12" ht="12.75" customHeight="1" x14ac:dyDescent="0.2">
      <c r="A3" s="327" t="s">
        <v>17</v>
      </c>
      <c r="B3" s="327" t="s">
        <v>18</v>
      </c>
      <c r="C3" s="329" t="s">
        <v>101</v>
      </c>
      <c r="D3" s="331" t="s">
        <v>110</v>
      </c>
      <c r="E3" s="331"/>
      <c r="F3" s="331"/>
      <c r="G3" s="331"/>
      <c r="H3" s="331"/>
    </row>
    <row r="4" spans="1:12" ht="69.75" customHeight="1" x14ac:dyDescent="0.2">
      <c r="A4" s="328"/>
      <c r="B4" s="328"/>
      <c r="C4" s="330"/>
      <c r="D4" s="109" t="s">
        <v>19</v>
      </c>
      <c r="E4" s="109" t="s">
        <v>20</v>
      </c>
      <c r="F4" s="109" t="s">
        <v>102</v>
      </c>
      <c r="G4" s="109" t="s">
        <v>21</v>
      </c>
      <c r="H4" s="109" t="s">
        <v>22</v>
      </c>
    </row>
    <row r="5" spans="1:12" ht="9.75" customHeight="1" x14ac:dyDescent="0.2">
      <c r="A5" s="13"/>
      <c r="B5" s="13"/>
      <c r="C5" s="14"/>
      <c r="D5" s="110"/>
      <c r="E5" s="110"/>
      <c r="F5" s="110"/>
      <c r="G5" s="110"/>
      <c r="H5" s="110"/>
    </row>
    <row r="6" spans="1:12" ht="12.75" customHeight="1" x14ac:dyDescent="0.2">
      <c r="B6" s="332" t="s">
        <v>149</v>
      </c>
      <c r="C6" s="332"/>
      <c r="D6" s="332"/>
      <c r="E6" s="332"/>
      <c r="F6" s="332"/>
      <c r="G6" s="332"/>
      <c r="H6" s="332"/>
    </row>
    <row r="7" spans="1:12" ht="12.75" customHeight="1" x14ac:dyDescent="0.2">
      <c r="A7" s="11" t="s">
        <v>3</v>
      </c>
      <c r="B7" s="111">
        <f>B9+B14</f>
        <v>784</v>
      </c>
      <c r="C7" s="112">
        <v>970.9</v>
      </c>
      <c r="D7" s="113">
        <v>56</v>
      </c>
      <c r="E7" s="113">
        <v>35</v>
      </c>
      <c r="F7" s="113">
        <v>1</v>
      </c>
      <c r="G7" s="113">
        <v>5</v>
      </c>
      <c r="H7" s="113">
        <v>3</v>
      </c>
      <c r="J7" s="15"/>
      <c r="L7" s="15"/>
    </row>
    <row r="8" spans="1:12" ht="9.75" customHeight="1" x14ac:dyDescent="0.2">
      <c r="A8" s="11"/>
      <c r="B8" s="111"/>
      <c r="C8" s="112"/>
      <c r="D8" s="113"/>
      <c r="E8" s="113"/>
      <c r="F8" s="113"/>
      <c r="G8" s="113"/>
      <c r="H8" s="113"/>
    </row>
    <row r="9" spans="1:12" ht="12.75" customHeight="1" x14ac:dyDescent="0.2">
      <c r="A9" s="11" t="s">
        <v>120</v>
      </c>
      <c r="B9" s="111">
        <f>B10+B11+B12</f>
        <v>390</v>
      </c>
      <c r="C9" s="112">
        <v>414.4</v>
      </c>
      <c r="D9" s="113">
        <v>57</v>
      </c>
      <c r="E9" s="113">
        <v>35</v>
      </c>
      <c r="F9" s="113">
        <v>1</v>
      </c>
      <c r="G9" s="113">
        <v>5</v>
      </c>
      <c r="H9" s="113">
        <v>2</v>
      </c>
      <c r="J9" s="15"/>
    </row>
    <row r="10" spans="1:12" ht="12.75" customHeight="1" x14ac:dyDescent="0.2">
      <c r="A10" s="11" t="s">
        <v>121</v>
      </c>
      <c r="B10" s="111">
        <v>162</v>
      </c>
      <c r="C10" s="112">
        <v>231.3</v>
      </c>
      <c r="D10" s="113">
        <v>49</v>
      </c>
      <c r="E10" s="113">
        <v>48</v>
      </c>
      <c r="F10" s="113">
        <v>1</v>
      </c>
      <c r="G10" s="113">
        <v>1</v>
      </c>
      <c r="H10" s="113">
        <v>2</v>
      </c>
      <c r="J10" s="15"/>
    </row>
    <row r="11" spans="1:12" ht="12.75" customHeight="1" x14ac:dyDescent="0.2">
      <c r="A11" s="11" t="s">
        <v>122</v>
      </c>
      <c r="B11" s="111">
        <v>170</v>
      </c>
      <c r="C11" s="112">
        <v>112.9</v>
      </c>
      <c r="D11" s="113">
        <v>67</v>
      </c>
      <c r="E11" s="113">
        <v>17</v>
      </c>
      <c r="F11" s="113">
        <v>3</v>
      </c>
      <c r="G11" s="113">
        <v>12</v>
      </c>
      <c r="H11" s="113">
        <v>2</v>
      </c>
      <c r="J11" s="15"/>
    </row>
    <row r="12" spans="1:12" ht="12.75" customHeight="1" x14ac:dyDescent="0.2">
      <c r="A12" s="11" t="s">
        <v>123</v>
      </c>
      <c r="B12" s="111">
        <v>58</v>
      </c>
      <c r="C12" s="112">
        <v>70.3</v>
      </c>
      <c r="D12" s="113">
        <v>64</v>
      </c>
      <c r="E12" s="113">
        <v>23</v>
      </c>
      <c r="F12" s="113">
        <v>1</v>
      </c>
      <c r="G12" s="113">
        <v>10</v>
      </c>
      <c r="H12" s="113">
        <v>1</v>
      </c>
      <c r="J12" s="15"/>
    </row>
    <row r="13" spans="1:12" ht="9.75" customHeight="1" x14ac:dyDescent="0.2">
      <c r="A13" s="11"/>
      <c r="B13" s="111"/>
      <c r="C13" s="112"/>
      <c r="D13" s="113"/>
      <c r="E13" s="113"/>
      <c r="F13" s="113"/>
      <c r="G13" s="113"/>
      <c r="H13" s="113"/>
    </row>
    <row r="14" spans="1:12" x14ac:dyDescent="0.2">
      <c r="A14" s="11" t="s">
        <v>124</v>
      </c>
      <c r="B14" s="111">
        <f>B15+B16+B17</f>
        <v>394</v>
      </c>
      <c r="C14" s="112">
        <v>556.5</v>
      </c>
      <c r="D14" s="113">
        <v>56</v>
      </c>
      <c r="E14" s="113">
        <v>34</v>
      </c>
      <c r="F14" s="113">
        <v>1</v>
      </c>
      <c r="G14" s="113">
        <v>4</v>
      </c>
      <c r="H14" s="113">
        <v>4</v>
      </c>
      <c r="J14" s="15"/>
    </row>
    <row r="15" spans="1:12" ht="12.75" customHeight="1" x14ac:dyDescent="0.2">
      <c r="A15" s="11" t="s">
        <v>121</v>
      </c>
      <c r="B15" s="111">
        <v>216</v>
      </c>
      <c r="C15" s="112">
        <v>428.8</v>
      </c>
      <c r="D15" s="113">
        <v>54</v>
      </c>
      <c r="E15" s="113">
        <v>39</v>
      </c>
      <c r="F15" s="113">
        <v>1</v>
      </c>
      <c r="G15" s="113">
        <v>1</v>
      </c>
      <c r="H15" s="113">
        <v>5</v>
      </c>
      <c r="J15" s="15"/>
    </row>
    <row r="16" spans="1:12" ht="12.75" customHeight="1" x14ac:dyDescent="0.2">
      <c r="A16" s="11" t="s">
        <v>122</v>
      </c>
      <c r="B16" s="111">
        <v>118</v>
      </c>
      <c r="C16" s="112">
        <v>62.9</v>
      </c>
      <c r="D16" s="113">
        <v>63</v>
      </c>
      <c r="E16" s="113">
        <v>12</v>
      </c>
      <c r="F16" s="113">
        <v>3</v>
      </c>
      <c r="G16" s="113">
        <v>21</v>
      </c>
      <c r="H16" s="113">
        <v>1</v>
      </c>
      <c r="J16" s="15"/>
    </row>
    <row r="17" spans="1:10" ht="12.75" customHeight="1" x14ac:dyDescent="0.2">
      <c r="A17" s="11" t="s">
        <v>123</v>
      </c>
      <c r="B17" s="111">
        <v>60</v>
      </c>
      <c r="C17" s="112">
        <v>64.900000000000006</v>
      </c>
      <c r="D17" s="113">
        <v>62</v>
      </c>
      <c r="E17" s="113">
        <v>22</v>
      </c>
      <c r="F17" s="113">
        <v>2</v>
      </c>
      <c r="G17" s="113">
        <v>11</v>
      </c>
      <c r="H17" s="113">
        <v>3</v>
      </c>
      <c r="J17" s="15"/>
    </row>
    <row r="18" spans="1:10" ht="9.75" customHeight="1" x14ac:dyDescent="0.2">
      <c r="A18" s="11"/>
      <c r="B18" s="11"/>
      <c r="C18" s="112"/>
      <c r="D18" s="113"/>
      <c r="E18" s="113"/>
      <c r="F18" s="113"/>
      <c r="G18" s="113"/>
      <c r="H18" s="113"/>
    </row>
    <row r="19" spans="1:10" ht="12.75" customHeight="1" x14ac:dyDescent="0.2">
      <c r="A19" s="11"/>
      <c r="B19" s="332" t="s">
        <v>150</v>
      </c>
      <c r="C19" s="332"/>
      <c r="D19" s="332"/>
      <c r="E19" s="332"/>
      <c r="F19" s="332"/>
      <c r="G19" s="332"/>
      <c r="H19" s="332"/>
    </row>
    <row r="20" spans="1:10" ht="12.75" customHeight="1" x14ac:dyDescent="0.2">
      <c r="A20" s="11" t="s">
        <v>3</v>
      </c>
      <c r="B20" s="114">
        <f>B22+B27</f>
        <v>61</v>
      </c>
      <c r="C20" s="112">
        <v>491.8</v>
      </c>
      <c r="D20" s="113">
        <v>67</v>
      </c>
      <c r="E20" s="113">
        <v>13</v>
      </c>
      <c r="F20" s="113">
        <v>3</v>
      </c>
      <c r="G20" s="113">
        <v>13</v>
      </c>
      <c r="H20" s="113">
        <v>4</v>
      </c>
      <c r="J20" s="15"/>
    </row>
    <row r="21" spans="1:10" ht="9.75" customHeight="1" x14ac:dyDescent="0.2">
      <c r="A21" s="11"/>
      <c r="B21" s="114"/>
      <c r="C21" s="112"/>
      <c r="D21" s="113"/>
      <c r="E21" s="113"/>
      <c r="F21" s="113"/>
      <c r="G21" s="113"/>
      <c r="H21" s="113"/>
      <c r="J21" s="15"/>
    </row>
    <row r="22" spans="1:10" ht="12.75" customHeight="1" x14ac:dyDescent="0.2">
      <c r="A22" s="11" t="s">
        <v>120</v>
      </c>
      <c r="B22" s="114">
        <v>28</v>
      </c>
      <c r="C22" s="112">
        <v>287.10000000000002</v>
      </c>
      <c r="D22" s="113">
        <v>77</v>
      </c>
      <c r="E22" s="113">
        <v>14</v>
      </c>
      <c r="F22" s="113">
        <v>3</v>
      </c>
      <c r="G22" s="113">
        <v>2</v>
      </c>
      <c r="H22" s="113">
        <v>4</v>
      </c>
      <c r="J22" s="15"/>
    </row>
    <row r="23" spans="1:10" ht="12.75" customHeight="1" x14ac:dyDescent="0.2">
      <c r="A23" s="11" t="s">
        <v>121</v>
      </c>
      <c r="B23" s="114">
        <v>15</v>
      </c>
      <c r="C23" s="112">
        <v>153.1</v>
      </c>
      <c r="D23" s="113">
        <v>71</v>
      </c>
      <c r="E23" s="113">
        <v>18</v>
      </c>
      <c r="F23" s="113">
        <v>3</v>
      </c>
      <c r="G23" s="113">
        <v>3</v>
      </c>
      <c r="H23" s="113">
        <v>5</v>
      </c>
      <c r="J23" s="15"/>
    </row>
    <row r="24" spans="1:10" ht="12.75" customHeight="1" x14ac:dyDescent="0.2">
      <c r="A24" s="11" t="s">
        <v>122</v>
      </c>
      <c r="B24" s="114">
        <v>3</v>
      </c>
      <c r="C24" s="112">
        <v>53.3</v>
      </c>
      <c r="D24" s="113">
        <v>91</v>
      </c>
      <c r="E24" s="113">
        <v>5</v>
      </c>
      <c r="F24" s="113">
        <v>2</v>
      </c>
      <c r="G24" s="113">
        <v>1</v>
      </c>
      <c r="H24" s="113">
        <v>2</v>
      </c>
      <c r="J24" s="15"/>
    </row>
    <row r="25" spans="1:10" ht="12.75" customHeight="1" x14ac:dyDescent="0.2">
      <c r="A25" s="11" t="s">
        <v>123</v>
      </c>
      <c r="B25" s="114">
        <v>10</v>
      </c>
      <c r="C25" s="112">
        <v>80.7</v>
      </c>
      <c r="D25" s="113">
        <v>80</v>
      </c>
      <c r="E25" s="113">
        <v>12</v>
      </c>
      <c r="F25" s="113">
        <v>4</v>
      </c>
      <c r="G25" s="113">
        <v>0</v>
      </c>
      <c r="H25" s="113">
        <v>3</v>
      </c>
      <c r="J25" s="15"/>
    </row>
    <row r="26" spans="1:10" ht="9.75" customHeight="1" x14ac:dyDescent="0.2">
      <c r="A26" s="11"/>
      <c r="B26" s="114"/>
      <c r="C26" s="112"/>
      <c r="D26" s="113"/>
      <c r="E26" s="113"/>
      <c r="F26" s="113"/>
      <c r="G26" s="113"/>
      <c r="H26" s="113"/>
      <c r="J26" s="15"/>
    </row>
    <row r="27" spans="1:10" ht="12.75" customHeight="1" x14ac:dyDescent="0.2">
      <c r="A27" s="11" t="s">
        <v>124</v>
      </c>
      <c r="B27" s="114">
        <v>33</v>
      </c>
      <c r="C27" s="112">
        <v>204.7</v>
      </c>
      <c r="D27" s="113">
        <v>57</v>
      </c>
      <c r="E27" s="113">
        <v>11</v>
      </c>
      <c r="F27" s="113">
        <v>3</v>
      </c>
      <c r="G27" s="113">
        <v>25</v>
      </c>
      <c r="H27" s="113">
        <v>4</v>
      </c>
      <c r="J27" s="15"/>
    </row>
    <row r="28" spans="1:10" ht="12.75" customHeight="1" x14ac:dyDescent="0.2">
      <c r="A28" s="11" t="s">
        <v>121</v>
      </c>
      <c r="B28" s="114">
        <v>6</v>
      </c>
      <c r="C28" s="112">
        <v>59.1</v>
      </c>
      <c r="D28" s="113">
        <v>69</v>
      </c>
      <c r="E28" s="113">
        <v>22</v>
      </c>
      <c r="F28" s="113">
        <v>1</v>
      </c>
      <c r="G28" s="113">
        <v>0</v>
      </c>
      <c r="H28" s="113">
        <v>8</v>
      </c>
      <c r="J28" s="15"/>
    </row>
    <row r="29" spans="1:10" ht="12.75" customHeight="1" x14ac:dyDescent="0.2">
      <c r="A29" s="11" t="s">
        <v>122</v>
      </c>
      <c r="B29" s="114">
        <v>16</v>
      </c>
      <c r="C29" s="112">
        <v>62.8</v>
      </c>
      <c r="D29" s="113">
        <v>63</v>
      </c>
      <c r="E29" s="113">
        <v>6</v>
      </c>
      <c r="F29" s="113">
        <v>4</v>
      </c>
      <c r="G29" s="113">
        <v>21</v>
      </c>
      <c r="H29" s="113">
        <v>6</v>
      </c>
      <c r="J29" s="15"/>
    </row>
    <row r="30" spans="1:10" ht="12.75" customHeight="1" x14ac:dyDescent="0.2">
      <c r="A30" s="11" t="s">
        <v>123</v>
      </c>
      <c r="B30" s="114">
        <v>11</v>
      </c>
      <c r="C30" s="112">
        <v>82.8</v>
      </c>
      <c r="D30" s="113">
        <v>47</v>
      </c>
      <c r="E30" s="113">
        <v>9</v>
      </c>
      <c r="F30" s="113">
        <v>3</v>
      </c>
      <c r="G30" s="113">
        <v>38</v>
      </c>
      <c r="H30" s="113">
        <v>2</v>
      </c>
      <c r="J30" s="15"/>
    </row>
    <row r="31" spans="1:10" ht="9.75" customHeight="1" x14ac:dyDescent="0.2">
      <c r="A31" s="106"/>
      <c r="B31" s="13"/>
      <c r="C31" s="14"/>
      <c r="D31" s="110"/>
      <c r="E31" s="110"/>
      <c r="F31" s="110"/>
      <c r="G31" s="110"/>
      <c r="H31" s="110"/>
    </row>
    <row r="32" spans="1:10" ht="12.75" customHeight="1" x14ac:dyDescent="0.2">
      <c r="B32" s="332" t="s">
        <v>116</v>
      </c>
      <c r="C32" s="332"/>
      <c r="D32" s="332"/>
      <c r="E32" s="332"/>
      <c r="F32" s="332"/>
      <c r="G32" s="332"/>
      <c r="H32" s="332"/>
    </row>
    <row r="33" spans="1:9" ht="12.75" customHeight="1" x14ac:dyDescent="0.2">
      <c r="A33" s="11" t="s">
        <v>3</v>
      </c>
      <c r="B33" s="111">
        <v>799</v>
      </c>
      <c r="C33" s="112">
        <v>949.3</v>
      </c>
      <c r="D33" s="113">
        <v>57</v>
      </c>
      <c r="E33" s="113">
        <v>33</v>
      </c>
      <c r="F33" s="113">
        <v>2</v>
      </c>
      <c r="G33" s="113">
        <v>6</v>
      </c>
      <c r="H33" s="113">
        <v>2</v>
      </c>
      <c r="I33" s="15"/>
    </row>
    <row r="34" spans="1:9" ht="9.75" customHeight="1" x14ac:dyDescent="0.2">
      <c r="A34" s="11"/>
      <c r="B34" s="111"/>
      <c r="C34" s="112"/>
      <c r="D34" s="113"/>
      <c r="E34" s="113" t="s">
        <v>94</v>
      </c>
      <c r="F34" s="113"/>
      <c r="G34" s="113"/>
      <c r="H34" s="113"/>
    </row>
    <row r="35" spans="1:9" ht="12.75" customHeight="1" x14ac:dyDescent="0.2">
      <c r="A35" s="11" t="s">
        <v>120</v>
      </c>
      <c r="B35" s="111">
        <v>388</v>
      </c>
      <c r="C35" s="112">
        <v>469.9</v>
      </c>
      <c r="D35" s="113">
        <v>54</v>
      </c>
      <c r="E35" s="113">
        <v>40</v>
      </c>
      <c r="F35" s="113">
        <v>2</v>
      </c>
      <c r="G35" s="113">
        <v>2</v>
      </c>
      <c r="H35" s="113">
        <v>2</v>
      </c>
      <c r="I35" s="15"/>
    </row>
    <row r="36" spans="1:9" ht="12.75" customHeight="1" x14ac:dyDescent="0.2">
      <c r="A36" s="11" t="s">
        <v>121</v>
      </c>
      <c r="B36" s="111">
        <v>236</v>
      </c>
      <c r="C36" s="112">
        <v>385.7</v>
      </c>
      <c r="D36" s="113">
        <v>51</v>
      </c>
      <c r="E36" s="113">
        <v>45</v>
      </c>
      <c r="F36" s="113">
        <v>2</v>
      </c>
      <c r="G36" s="113">
        <v>1</v>
      </c>
      <c r="H36" s="113">
        <v>2</v>
      </c>
      <c r="I36" s="15"/>
    </row>
    <row r="37" spans="1:9" ht="12.75" customHeight="1" x14ac:dyDescent="0.2">
      <c r="A37" s="11" t="s">
        <v>122</v>
      </c>
      <c r="B37" s="111">
        <v>111</v>
      </c>
      <c r="C37" s="112">
        <v>42.3</v>
      </c>
      <c r="D37" s="113">
        <v>71</v>
      </c>
      <c r="E37" s="113">
        <v>11</v>
      </c>
      <c r="F37" s="113">
        <v>1</v>
      </c>
      <c r="G37" s="113">
        <v>12</v>
      </c>
      <c r="H37" s="113">
        <v>5</v>
      </c>
      <c r="I37" s="15"/>
    </row>
    <row r="38" spans="1:9" ht="12.75" customHeight="1" x14ac:dyDescent="0.2">
      <c r="A38" s="11" t="s">
        <v>123</v>
      </c>
      <c r="B38" s="111">
        <v>41</v>
      </c>
      <c r="C38" s="112">
        <v>41.8</v>
      </c>
      <c r="D38" s="113">
        <v>69</v>
      </c>
      <c r="E38" s="113">
        <v>22</v>
      </c>
      <c r="F38" s="113">
        <v>2</v>
      </c>
      <c r="G38" s="113">
        <v>7</v>
      </c>
      <c r="H38" s="113">
        <v>1</v>
      </c>
      <c r="I38" s="15"/>
    </row>
    <row r="39" spans="1:9" ht="9.75" customHeight="1" x14ac:dyDescent="0.2">
      <c r="A39" s="11"/>
      <c r="B39" s="111" t="s">
        <v>94</v>
      </c>
      <c r="C39" s="112"/>
      <c r="D39" s="113"/>
      <c r="E39" s="113"/>
      <c r="F39" s="113"/>
      <c r="G39" s="113"/>
      <c r="H39" s="113"/>
    </row>
    <row r="40" spans="1:9" ht="12.75" customHeight="1" x14ac:dyDescent="0.2">
      <c r="A40" s="11" t="s">
        <v>124</v>
      </c>
      <c r="B40" s="111">
        <v>411</v>
      </c>
      <c r="C40" s="112">
        <v>479.4</v>
      </c>
      <c r="D40" s="113">
        <v>60</v>
      </c>
      <c r="E40" s="113">
        <v>27</v>
      </c>
      <c r="F40" s="113">
        <v>2</v>
      </c>
      <c r="G40" s="113">
        <v>9</v>
      </c>
      <c r="H40" s="113">
        <v>3</v>
      </c>
      <c r="I40" s="15"/>
    </row>
    <row r="41" spans="1:9" ht="12.75" customHeight="1" x14ac:dyDescent="0.2">
      <c r="A41" s="11" t="s">
        <v>121</v>
      </c>
      <c r="B41" s="111">
        <v>157</v>
      </c>
      <c r="C41" s="112">
        <v>228.1</v>
      </c>
      <c r="D41" s="113">
        <v>55</v>
      </c>
      <c r="E41" s="113">
        <v>40</v>
      </c>
      <c r="F41" s="113">
        <v>1</v>
      </c>
      <c r="G41" s="113">
        <v>1</v>
      </c>
      <c r="H41" s="113">
        <v>4</v>
      </c>
      <c r="I41" s="15"/>
    </row>
    <row r="42" spans="1:9" ht="12.75" customHeight="1" x14ac:dyDescent="0.2">
      <c r="A42" s="11" t="s">
        <v>122</v>
      </c>
      <c r="B42" s="111">
        <v>214</v>
      </c>
      <c r="C42" s="112">
        <v>195.1</v>
      </c>
      <c r="D42" s="113">
        <v>64</v>
      </c>
      <c r="E42" s="113">
        <v>12</v>
      </c>
      <c r="F42" s="113">
        <v>4</v>
      </c>
      <c r="G42" s="113">
        <v>18</v>
      </c>
      <c r="H42" s="113">
        <v>2</v>
      </c>
      <c r="I42" s="15"/>
    </row>
    <row r="43" spans="1:9" ht="12.75" customHeight="1" x14ac:dyDescent="0.2">
      <c r="A43" s="11" t="s">
        <v>123</v>
      </c>
      <c r="B43" s="111">
        <v>40</v>
      </c>
      <c r="C43" s="112">
        <v>56.2</v>
      </c>
      <c r="D43" s="113">
        <v>65</v>
      </c>
      <c r="E43" s="113">
        <v>23</v>
      </c>
      <c r="F43" s="113">
        <v>2</v>
      </c>
      <c r="G43" s="113">
        <v>9</v>
      </c>
      <c r="H43" s="113">
        <v>2</v>
      </c>
      <c r="I43" s="15"/>
    </row>
    <row r="44" spans="1:9" ht="9.75" customHeight="1" x14ac:dyDescent="0.2">
      <c r="A44" s="11"/>
      <c r="B44" s="11"/>
      <c r="C44" s="112"/>
      <c r="D44" s="113"/>
      <c r="E44" s="113"/>
      <c r="F44" s="113"/>
      <c r="G44" s="113"/>
      <c r="H44" s="113"/>
    </row>
    <row r="45" spans="1:9" ht="12.75" customHeight="1" x14ac:dyDescent="0.2">
      <c r="A45" s="11"/>
      <c r="B45" s="332" t="s">
        <v>117</v>
      </c>
      <c r="C45" s="332"/>
      <c r="D45" s="332"/>
      <c r="E45" s="332"/>
      <c r="F45" s="332"/>
      <c r="G45" s="332"/>
      <c r="H45" s="332"/>
    </row>
    <row r="46" spans="1:9" ht="12.75" customHeight="1" x14ac:dyDescent="0.2">
      <c r="A46" s="11" t="s">
        <v>3</v>
      </c>
      <c r="B46" s="114">
        <v>72</v>
      </c>
      <c r="C46" s="112">
        <v>597.6</v>
      </c>
      <c r="D46" s="113">
        <v>61</v>
      </c>
      <c r="E46" s="113">
        <v>13</v>
      </c>
      <c r="F46" s="113">
        <v>6</v>
      </c>
      <c r="G46" s="113">
        <v>13</v>
      </c>
      <c r="H46" s="113">
        <v>7</v>
      </c>
      <c r="I46" s="15"/>
    </row>
    <row r="47" spans="1:9" ht="9.75" customHeight="1" x14ac:dyDescent="0.2">
      <c r="A47" s="11"/>
      <c r="B47" s="114"/>
      <c r="C47" s="112"/>
      <c r="D47" s="113"/>
      <c r="E47" s="113"/>
      <c r="F47" s="113"/>
      <c r="G47" s="113"/>
      <c r="H47" s="113"/>
      <c r="I47" s="15"/>
    </row>
    <row r="48" spans="1:9" ht="12.75" customHeight="1" x14ac:dyDescent="0.2">
      <c r="A48" s="11" t="s">
        <v>120</v>
      </c>
      <c r="B48" s="114">
        <v>34</v>
      </c>
      <c r="C48" s="112">
        <v>242.3</v>
      </c>
      <c r="D48" s="113">
        <v>70</v>
      </c>
      <c r="E48" s="113">
        <v>15</v>
      </c>
      <c r="F48" s="113">
        <v>6</v>
      </c>
      <c r="G48" s="113">
        <v>3</v>
      </c>
      <c r="H48" s="113">
        <v>7</v>
      </c>
      <c r="I48" s="15"/>
    </row>
    <row r="49" spans="1:9" ht="12.75" customHeight="1" x14ac:dyDescent="0.2">
      <c r="A49" s="11" t="s">
        <v>121</v>
      </c>
      <c r="B49" s="114">
        <v>12</v>
      </c>
      <c r="C49" s="112">
        <v>147.5</v>
      </c>
      <c r="D49" s="113">
        <v>71</v>
      </c>
      <c r="E49" s="113">
        <v>17</v>
      </c>
      <c r="F49" s="113">
        <v>5</v>
      </c>
      <c r="G49" s="113">
        <v>1</v>
      </c>
      <c r="H49" s="113">
        <v>6</v>
      </c>
      <c r="I49" s="15"/>
    </row>
    <row r="50" spans="1:9" ht="12.75" customHeight="1" x14ac:dyDescent="0.2">
      <c r="A50" s="11" t="s">
        <v>122</v>
      </c>
      <c r="B50" s="114">
        <v>8</v>
      </c>
      <c r="C50" s="112">
        <v>14.1</v>
      </c>
      <c r="D50" s="113">
        <v>67</v>
      </c>
      <c r="E50" s="113">
        <v>12</v>
      </c>
      <c r="F50" s="113">
        <v>7</v>
      </c>
      <c r="G50" s="113">
        <v>12</v>
      </c>
      <c r="H50" s="113">
        <v>2</v>
      </c>
      <c r="I50" s="15"/>
    </row>
    <row r="51" spans="1:9" ht="12.75" customHeight="1" x14ac:dyDescent="0.2">
      <c r="A51" s="11" t="s">
        <v>123</v>
      </c>
      <c r="B51" s="114">
        <v>14</v>
      </c>
      <c r="C51" s="112">
        <v>80.7</v>
      </c>
      <c r="D51" s="113">
        <v>68</v>
      </c>
      <c r="E51" s="113">
        <v>12</v>
      </c>
      <c r="F51" s="113">
        <v>7</v>
      </c>
      <c r="G51" s="113">
        <v>4</v>
      </c>
      <c r="H51" s="113">
        <v>9</v>
      </c>
      <c r="I51" s="15"/>
    </row>
    <row r="52" spans="1:9" ht="9.75" customHeight="1" x14ac:dyDescent="0.2">
      <c r="A52" s="11"/>
      <c r="B52" s="114"/>
      <c r="C52" s="112"/>
      <c r="D52" s="113"/>
      <c r="E52" s="113"/>
      <c r="F52" s="113"/>
      <c r="G52" s="113"/>
      <c r="H52" s="113"/>
    </row>
    <row r="53" spans="1:9" ht="12.75" customHeight="1" x14ac:dyDescent="0.2">
      <c r="A53" s="11" t="s">
        <v>124</v>
      </c>
      <c r="B53" s="114">
        <v>38</v>
      </c>
      <c r="C53" s="112">
        <v>355.3</v>
      </c>
      <c r="D53" s="113">
        <v>55</v>
      </c>
      <c r="E53" s="113">
        <v>12</v>
      </c>
      <c r="F53" s="113">
        <v>5</v>
      </c>
      <c r="G53" s="113">
        <v>21</v>
      </c>
      <c r="H53" s="113">
        <v>8</v>
      </c>
      <c r="I53" s="15"/>
    </row>
    <row r="54" spans="1:9" ht="12.75" customHeight="1" x14ac:dyDescent="0.2">
      <c r="A54" s="11" t="s">
        <v>121</v>
      </c>
      <c r="B54" s="114">
        <v>11</v>
      </c>
      <c r="C54" s="112">
        <v>74</v>
      </c>
      <c r="D54" s="113">
        <v>52</v>
      </c>
      <c r="E54" s="113">
        <v>27</v>
      </c>
      <c r="F54" s="113">
        <v>1</v>
      </c>
      <c r="G54" s="113">
        <v>0</v>
      </c>
      <c r="H54" s="113">
        <v>20</v>
      </c>
      <c r="I54" s="15"/>
    </row>
    <row r="55" spans="1:9" ht="12.75" customHeight="1" x14ac:dyDescent="0.2">
      <c r="A55" s="11" t="s">
        <v>122</v>
      </c>
      <c r="B55" s="114">
        <v>13</v>
      </c>
      <c r="C55" s="112">
        <v>102.4</v>
      </c>
      <c r="D55" s="113">
        <v>64</v>
      </c>
      <c r="E55" s="113">
        <v>4</v>
      </c>
      <c r="F55" s="113">
        <v>7</v>
      </c>
      <c r="G55" s="113">
        <v>19</v>
      </c>
      <c r="H55" s="113">
        <v>6</v>
      </c>
      <c r="I55" s="15"/>
    </row>
    <row r="56" spans="1:9" ht="12.75" customHeight="1" x14ac:dyDescent="0.2">
      <c r="A56" s="11" t="s">
        <v>123</v>
      </c>
      <c r="B56" s="114">
        <v>14</v>
      </c>
      <c r="C56" s="112">
        <v>178.9</v>
      </c>
      <c r="D56" s="113">
        <v>51</v>
      </c>
      <c r="E56" s="113">
        <v>10</v>
      </c>
      <c r="F56" s="113">
        <v>6</v>
      </c>
      <c r="G56" s="113">
        <v>30</v>
      </c>
      <c r="H56" s="113">
        <v>3</v>
      </c>
      <c r="I56" s="15"/>
    </row>
    <row r="57" spans="1:9" ht="9.75" customHeight="1" x14ac:dyDescent="0.2">
      <c r="A57" s="106"/>
      <c r="B57" s="13"/>
      <c r="C57" s="14"/>
      <c r="D57" s="110"/>
      <c r="E57" s="110"/>
      <c r="F57" s="110"/>
      <c r="G57" s="110"/>
      <c r="H57" s="110"/>
    </row>
    <row r="58" spans="1:9" ht="12.2" customHeight="1" x14ac:dyDescent="0.2">
      <c r="B58" s="332" t="s">
        <v>114</v>
      </c>
      <c r="C58" s="332"/>
      <c r="D58" s="332"/>
      <c r="E58" s="332"/>
      <c r="F58" s="332"/>
      <c r="G58" s="332"/>
      <c r="H58" s="332"/>
    </row>
    <row r="59" spans="1:9" ht="12.75" customHeight="1" x14ac:dyDescent="0.2">
      <c r="A59" s="11" t="s">
        <v>3</v>
      </c>
      <c r="B59" s="11">
        <v>754</v>
      </c>
      <c r="C59" s="112">
        <v>845.19794899999999</v>
      </c>
      <c r="D59" s="113">
        <v>53.650129953166747</v>
      </c>
      <c r="E59" s="113">
        <v>35.891206120283663</v>
      </c>
      <c r="F59" s="113">
        <v>1.1384680963062772</v>
      </c>
      <c r="G59" s="113">
        <v>5</v>
      </c>
      <c r="H59" s="113">
        <v>4</v>
      </c>
    </row>
    <row r="60" spans="1:9" ht="9.75" customHeight="1" x14ac:dyDescent="0.2">
      <c r="A60" s="11"/>
      <c r="B60" s="11"/>
      <c r="C60" s="112"/>
      <c r="D60" s="113"/>
      <c r="E60" s="113"/>
      <c r="F60" s="113"/>
      <c r="G60" s="113"/>
      <c r="H60" s="113"/>
    </row>
    <row r="61" spans="1:9" ht="12.75" customHeight="1" x14ac:dyDescent="0.2">
      <c r="A61" s="11" t="s">
        <v>120</v>
      </c>
      <c r="B61" s="11">
        <v>410</v>
      </c>
      <c r="C61" s="112">
        <v>476.7</v>
      </c>
      <c r="D61" s="113">
        <v>53.138429979660749</v>
      </c>
      <c r="E61" s="113">
        <v>39.444880919756535</v>
      </c>
      <c r="F61" s="113">
        <v>0.57617642102945332</v>
      </c>
      <c r="G61" s="113">
        <v>4.6114707313486418</v>
      </c>
      <c r="H61" s="113">
        <v>2.229041948204622</v>
      </c>
    </row>
    <row r="62" spans="1:9" ht="12.75" customHeight="1" x14ac:dyDescent="0.2">
      <c r="A62" s="11" t="s">
        <v>121</v>
      </c>
      <c r="B62" s="11">
        <v>227</v>
      </c>
      <c r="C62" s="112">
        <v>316</v>
      </c>
      <c r="D62" s="113">
        <v>48.222283877642518</v>
      </c>
      <c r="E62" s="113">
        <v>48.653100326907044</v>
      </c>
      <c r="F62" s="113">
        <v>0.38290237851965864</v>
      </c>
      <c r="G62" s="113">
        <v>0.10848824764086755</v>
      </c>
      <c r="H62" s="113">
        <v>2.6332251692899109</v>
      </c>
    </row>
    <row r="63" spans="1:9" ht="12.75" customHeight="1" x14ac:dyDescent="0.2">
      <c r="A63" s="11" t="s">
        <v>122</v>
      </c>
      <c r="B63" s="11">
        <v>146</v>
      </c>
      <c r="C63" s="112">
        <v>98.8</v>
      </c>
      <c r="D63" s="113">
        <v>67</v>
      </c>
      <c r="E63" s="113">
        <v>17</v>
      </c>
      <c r="F63" s="113">
        <v>0.94057181272790436</v>
      </c>
      <c r="G63" s="113">
        <v>14</v>
      </c>
      <c r="H63" s="113">
        <v>1.3220071210860289</v>
      </c>
    </row>
    <row r="64" spans="1:9" ht="12.75" customHeight="1" x14ac:dyDescent="0.2">
      <c r="A64" s="11" t="s">
        <v>123</v>
      </c>
      <c r="B64" s="11">
        <v>38</v>
      </c>
      <c r="C64" s="112">
        <v>62</v>
      </c>
      <c r="D64" s="113">
        <v>55.612749051840225</v>
      </c>
      <c r="E64" s="113">
        <v>26.7181568958841</v>
      </c>
      <c r="F64" s="113">
        <v>0.99331169309077194</v>
      </c>
      <c r="G64" s="113">
        <v>15.092966267107535</v>
      </c>
      <c r="H64" s="113">
        <v>1.5828160920773642</v>
      </c>
    </row>
    <row r="65" spans="1:8" ht="9.75" customHeight="1" x14ac:dyDescent="0.2">
      <c r="A65" s="11"/>
      <c r="B65" s="11"/>
      <c r="C65" s="112"/>
      <c r="D65" s="113"/>
      <c r="E65" s="113"/>
      <c r="F65" s="113"/>
      <c r="G65" s="113"/>
      <c r="H65" s="113"/>
    </row>
    <row r="66" spans="1:8" ht="12.75" customHeight="1" x14ac:dyDescent="0.2">
      <c r="A66" s="11" t="s">
        <v>124</v>
      </c>
      <c r="B66" s="11">
        <v>344</v>
      </c>
      <c r="C66" s="112">
        <v>370.6</v>
      </c>
      <c r="D66" s="113">
        <v>55</v>
      </c>
      <c r="E66" s="113">
        <v>32</v>
      </c>
      <c r="F66" s="113">
        <v>1.8584335463910109</v>
      </c>
      <c r="G66" s="113">
        <v>7.6736910143205437</v>
      </c>
      <c r="H66" s="113">
        <v>3</v>
      </c>
    </row>
    <row r="67" spans="1:8" ht="12.75" customHeight="1" x14ac:dyDescent="0.2">
      <c r="A67" s="11" t="s">
        <v>121</v>
      </c>
      <c r="B67" s="11">
        <v>170</v>
      </c>
      <c r="C67" s="112">
        <v>243.776623</v>
      </c>
      <c r="D67" s="113">
        <v>51.869854641476429</v>
      </c>
      <c r="E67" s="113">
        <v>41</v>
      </c>
      <c r="F67" s="113">
        <v>1.0950188607707474</v>
      </c>
      <c r="G67" s="113">
        <v>0.73657472890663511</v>
      </c>
      <c r="H67" s="113">
        <v>5</v>
      </c>
    </row>
    <row r="68" spans="1:8" ht="12.75" customHeight="1" x14ac:dyDescent="0.2">
      <c r="A68" s="11" t="s">
        <v>122</v>
      </c>
      <c r="B68" s="11">
        <v>137</v>
      </c>
      <c r="C68" s="112">
        <v>66.814761000000004</v>
      </c>
      <c r="D68" s="113">
        <v>66</v>
      </c>
      <c r="E68" s="113">
        <v>11</v>
      </c>
      <c r="F68" s="113">
        <v>3.2246946150117939</v>
      </c>
      <c r="G68" s="113">
        <v>18.769376425667375</v>
      </c>
      <c r="H68" s="113">
        <v>1</v>
      </c>
    </row>
    <row r="69" spans="1:8" ht="12.75" customHeight="1" x14ac:dyDescent="0.2">
      <c r="A69" s="11" t="s">
        <v>123</v>
      </c>
      <c r="B69" s="11">
        <v>37</v>
      </c>
      <c r="C69" s="112">
        <v>60.042369000000001</v>
      </c>
      <c r="D69" s="113">
        <v>55</v>
      </c>
      <c r="E69" s="113">
        <v>17.742577745391756</v>
      </c>
      <c r="F69" s="113">
        <v>3</v>
      </c>
      <c r="G69" s="113">
        <v>24</v>
      </c>
      <c r="H69" s="113">
        <v>0</v>
      </c>
    </row>
    <row r="70" spans="1:8" ht="9.75" customHeight="1" x14ac:dyDescent="0.2">
      <c r="A70" s="11"/>
      <c r="B70" s="11"/>
      <c r="C70" s="112"/>
      <c r="D70" s="113"/>
      <c r="E70" s="113"/>
      <c r="F70" s="113"/>
      <c r="G70" s="113"/>
      <c r="H70" s="113"/>
    </row>
    <row r="71" spans="1:8" ht="12.75" customHeight="1" x14ac:dyDescent="0.2">
      <c r="A71" s="11"/>
      <c r="B71" s="332" t="s">
        <v>115</v>
      </c>
      <c r="C71" s="332"/>
      <c r="D71" s="332"/>
      <c r="E71" s="332"/>
      <c r="F71" s="332"/>
      <c r="G71" s="332"/>
      <c r="H71" s="332"/>
    </row>
    <row r="72" spans="1:8" ht="12.75" customHeight="1" x14ac:dyDescent="0.2">
      <c r="A72" s="11" t="s">
        <v>3</v>
      </c>
      <c r="B72" s="11">
        <v>66</v>
      </c>
      <c r="C72" s="112">
        <v>399.16639900000001</v>
      </c>
      <c r="D72" s="113">
        <v>62.719223017566662</v>
      </c>
      <c r="E72" s="113">
        <v>19.457851962133716</v>
      </c>
      <c r="F72" s="113">
        <v>2.3975489981059255</v>
      </c>
      <c r="G72" s="113">
        <v>2.9913895633284504</v>
      </c>
      <c r="H72" s="113">
        <v>12.433986458865242</v>
      </c>
    </row>
    <row r="73" spans="1:8" ht="8.25" customHeight="1" x14ac:dyDescent="0.2">
      <c r="A73" s="11"/>
      <c r="B73" s="11"/>
      <c r="C73" s="112"/>
      <c r="D73" s="113"/>
      <c r="E73" s="113"/>
      <c r="F73" s="113"/>
      <c r="G73" s="113"/>
      <c r="H73" s="113"/>
    </row>
    <row r="74" spans="1:8" ht="12.75" customHeight="1" x14ac:dyDescent="0.2">
      <c r="A74" s="11" t="s">
        <v>120</v>
      </c>
      <c r="B74" s="11">
        <v>34</v>
      </c>
      <c r="C74" s="112">
        <v>210.525105</v>
      </c>
      <c r="D74" s="113">
        <v>64.987441759024406</v>
      </c>
      <c r="E74" s="113">
        <v>16.126056794984141</v>
      </c>
      <c r="F74" s="113">
        <v>2.0363775617164519</v>
      </c>
      <c r="G74" s="113">
        <v>1.2935155643313894</v>
      </c>
      <c r="H74" s="113">
        <v>15.556608319943599</v>
      </c>
    </row>
    <row r="75" spans="1:8" ht="12.75" customHeight="1" x14ac:dyDescent="0.2">
      <c r="A75" s="11" t="s">
        <v>121</v>
      </c>
      <c r="B75" s="11">
        <v>12</v>
      </c>
      <c r="C75" s="112">
        <v>83.697284999999994</v>
      </c>
      <c r="D75" s="113">
        <v>53.063767839064312</v>
      </c>
      <c r="E75" s="113">
        <v>24.700866939710171</v>
      </c>
      <c r="F75" s="113">
        <v>1.2548172858892614</v>
      </c>
      <c r="G75" s="113">
        <v>1.9768861080738762</v>
      </c>
      <c r="H75" s="113">
        <v>19.003661827262377</v>
      </c>
    </row>
    <row r="76" spans="1:8" ht="12.75" customHeight="1" x14ac:dyDescent="0.2">
      <c r="A76" s="11" t="s">
        <v>122</v>
      </c>
      <c r="B76" s="11">
        <v>17</v>
      </c>
      <c r="C76" s="112">
        <v>90.674930000000003</v>
      </c>
      <c r="D76" s="113">
        <v>71.159299488844383</v>
      </c>
      <c r="E76" s="113">
        <v>7.9081208003138244</v>
      </c>
      <c r="F76" s="113">
        <v>3.3646808439774918</v>
      </c>
      <c r="G76" s="113">
        <v>0.84254269620059263</v>
      </c>
      <c r="H76" s="113">
        <v>16.725356170663712</v>
      </c>
    </row>
    <row r="77" spans="1:8" ht="12.75" customHeight="1" x14ac:dyDescent="0.2">
      <c r="A77" s="11" t="s">
        <v>123</v>
      </c>
      <c r="B77" s="11">
        <v>5</v>
      </c>
      <c r="C77" s="112">
        <v>36.152889999999999</v>
      </c>
      <c r="D77" s="113">
        <v>77.112236393826322</v>
      </c>
      <c r="E77" s="113">
        <v>16.885952962543243</v>
      </c>
      <c r="F77" s="113">
        <v>0.51424934493480323</v>
      </c>
      <c r="G77" s="113">
        <v>0.84253292060468743</v>
      </c>
      <c r="H77" s="113">
        <v>4.6450283780909354</v>
      </c>
    </row>
    <row r="78" spans="1:8" ht="9.75" customHeight="1" x14ac:dyDescent="0.2">
      <c r="A78" s="11"/>
      <c r="B78" s="11"/>
      <c r="C78" s="112"/>
      <c r="D78" s="113"/>
      <c r="E78" s="113"/>
      <c r="F78" s="113"/>
      <c r="G78" s="113"/>
      <c r="H78" s="113"/>
    </row>
    <row r="79" spans="1:8" ht="12.75" customHeight="1" x14ac:dyDescent="0.2">
      <c r="A79" s="11" t="s">
        <v>124</v>
      </c>
      <c r="B79" s="11">
        <v>32</v>
      </c>
      <c r="C79" s="112">
        <v>188.64129399999999</v>
      </c>
      <c r="D79" s="113">
        <v>60.187873817277783</v>
      </c>
      <c r="E79" s="113">
        <v>23.176160464632943</v>
      </c>
      <c r="F79" s="113">
        <v>2.8006190415551324</v>
      </c>
      <c r="G79" s="113">
        <v>4.8862297350441199</v>
      </c>
      <c r="H79" s="113">
        <v>8.949116941490022</v>
      </c>
    </row>
    <row r="80" spans="1:8" ht="12.75" customHeight="1" x14ac:dyDescent="0.2">
      <c r="A80" s="11" t="s">
        <v>121</v>
      </c>
      <c r="B80" s="11">
        <v>18</v>
      </c>
      <c r="C80" s="112">
        <v>153.98461699999999</v>
      </c>
      <c r="D80" s="113">
        <v>58.66284422423832</v>
      </c>
      <c r="E80" s="113">
        <v>25.154618529200224</v>
      </c>
      <c r="F80" s="113">
        <v>2.8267849638512916</v>
      </c>
      <c r="G80" s="113">
        <v>4</v>
      </c>
      <c r="H80" s="113">
        <v>9.0553480416813326</v>
      </c>
    </row>
    <row r="81" spans="1:8" ht="12.75" customHeight="1" x14ac:dyDescent="0.2">
      <c r="A81" s="11" t="s">
        <v>122</v>
      </c>
      <c r="B81" s="11">
        <v>9</v>
      </c>
      <c r="C81" s="112">
        <v>12.491574</v>
      </c>
      <c r="D81" s="113">
        <v>67.833028888112906</v>
      </c>
      <c r="E81" s="113">
        <v>5.89534993748586</v>
      </c>
      <c r="F81" s="113">
        <v>4.429321717183119</v>
      </c>
      <c r="G81" s="113">
        <v>15.776922908193955</v>
      </c>
      <c r="H81" s="113">
        <v>6.0653765490241662</v>
      </c>
    </row>
    <row r="82" spans="1:8" ht="12.75" customHeight="1" x14ac:dyDescent="0.2">
      <c r="A82" s="11" t="s">
        <v>123</v>
      </c>
      <c r="B82" s="11">
        <v>5</v>
      </c>
      <c r="C82" s="112">
        <v>22.165102999999998</v>
      </c>
      <c r="D82" s="113">
        <v>66.473929762473929</v>
      </c>
      <c r="E82" s="113">
        <v>19.170422984273973</v>
      </c>
      <c r="F82" s="113">
        <v>1.7009530702383833</v>
      </c>
      <c r="G82" s="113">
        <v>2.8183943020702409</v>
      </c>
      <c r="H82" s="113">
        <v>9.8362998809434821</v>
      </c>
    </row>
    <row r="83" spans="1:8" ht="9.75" customHeight="1" x14ac:dyDescent="0.2">
      <c r="A83" s="106"/>
      <c r="B83" s="13"/>
      <c r="C83" s="14"/>
      <c r="D83" s="110"/>
      <c r="E83" s="110"/>
      <c r="F83" s="110"/>
      <c r="G83" s="110"/>
      <c r="H83" s="110"/>
    </row>
    <row r="84" spans="1:8" ht="12.75" customHeight="1" x14ac:dyDescent="0.2">
      <c r="B84" s="332" t="s">
        <v>107</v>
      </c>
      <c r="C84" s="332"/>
      <c r="D84" s="332"/>
      <c r="E84" s="332"/>
      <c r="F84" s="332"/>
      <c r="G84" s="332"/>
      <c r="H84" s="332"/>
    </row>
    <row r="85" spans="1:8" ht="12.75" customHeight="1" x14ac:dyDescent="0.2">
      <c r="A85" s="11" t="s">
        <v>3</v>
      </c>
      <c r="B85" s="11">
        <v>815</v>
      </c>
      <c r="C85" s="112">
        <v>777.8</v>
      </c>
      <c r="D85" s="113">
        <v>54</v>
      </c>
      <c r="E85" s="108">
        <v>35</v>
      </c>
      <c r="F85" s="113">
        <v>1</v>
      </c>
      <c r="G85" s="113">
        <v>5</v>
      </c>
      <c r="H85" s="113">
        <v>5</v>
      </c>
    </row>
    <row r="86" spans="1:8" ht="9.75" customHeight="1" x14ac:dyDescent="0.2">
      <c r="A86" s="11"/>
      <c r="B86" s="11"/>
      <c r="C86" s="112"/>
      <c r="D86" s="113"/>
      <c r="E86" s="113"/>
      <c r="F86" s="113"/>
      <c r="G86" s="113"/>
      <c r="H86" s="113"/>
    </row>
    <row r="87" spans="1:8" ht="12.75" customHeight="1" x14ac:dyDescent="0.2">
      <c r="A87" s="11" t="s">
        <v>120</v>
      </c>
      <c r="B87" s="11">
        <v>427</v>
      </c>
      <c r="C87" s="112">
        <v>375.5</v>
      </c>
      <c r="D87" s="113">
        <v>58</v>
      </c>
      <c r="E87" s="108">
        <v>33</v>
      </c>
      <c r="F87" s="113">
        <v>1</v>
      </c>
      <c r="G87" s="113">
        <v>4</v>
      </c>
      <c r="H87" s="113">
        <v>4</v>
      </c>
    </row>
    <row r="88" spans="1:8" ht="12.75" customHeight="1" x14ac:dyDescent="0.2">
      <c r="A88" s="11" t="s">
        <v>121</v>
      </c>
      <c r="B88" s="11">
        <v>191</v>
      </c>
      <c r="C88" s="112">
        <v>205.9</v>
      </c>
      <c r="D88" s="113">
        <v>49</v>
      </c>
      <c r="E88" s="108">
        <v>45</v>
      </c>
      <c r="F88" s="113">
        <v>1</v>
      </c>
      <c r="G88" s="113">
        <v>1</v>
      </c>
      <c r="H88" s="113">
        <v>5</v>
      </c>
    </row>
    <row r="89" spans="1:8" ht="12.75" customHeight="1" x14ac:dyDescent="0.2">
      <c r="A89" s="11" t="s">
        <v>122</v>
      </c>
      <c r="B89" s="11">
        <v>203</v>
      </c>
      <c r="C89" s="112">
        <v>115.3</v>
      </c>
      <c r="D89" s="113">
        <v>70</v>
      </c>
      <c r="E89" s="108">
        <v>16</v>
      </c>
      <c r="F89" s="113">
        <v>2</v>
      </c>
      <c r="G89" s="113">
        <v>9</v>
      </c>
      <c r="H89" s="113">
        <v>3</v>
      </c>
    </row>
    <row r="90" spans="1:8" ht="12.75" customHeight="1" x14ac:dyDescent="0.2">
      <c r="A90" s="11" t="s">
        <v>123</v>
      </c>
      <c r="B90" s="11">
        <v>33</v>
      </c>
      <c r="C90" s="112">
        <v>54.3</v>
      </c>
      <c r="D90" s="113">
        <v>66</v>
      </c>
      <c r="E90" s="108">
        <v>20</v>
      </c>
      <c r="F90" s="113">
        <v>1</v>
      </c>
      <c r="G90" s="113">
        <v>8</v>
      </c>
      <c r="H90" s="113">
        <v>5</v>
      </c>
    </row>
    <row r="91" spans="1:8" ht="9.75" customHeight="1" x14ac:dyDescent="0.2">
      <c r="A91" s="11"/>
      <c r="B91" s="11"/>
      <c r="C91" s="112"/>
      <c r="D91" s="113"/>
      <c r="E91" s="113"/>
      <c r="F91" s="113"/>
      <c r="G91" s="113"/>
      <c r="H91" s="113"/>
    </row>
    <row r="92" spans="1:8" ht="12.75" customHeight="1" x14ac:dyDescent="0.2">
      <c r="A92" s="11" t="s">
        <v>124</v>
      </c>
      <c r="B92" s="11">
        <v>388</v>
      </c>
      <c r="C92" s="112">
        <v>402.3</v>
      </c>
      <c r="D92" s="113">
        <v>51</v>
      </c>
      <c r="E92" s="108">
        <v>38</v>
      </c>
      <c r="F92" s="113">
        <v>1</v>
      </c>
      <c r="G92" s="113">
        <v>5</v>
      </c>
      <c r="H92" s="113">
        <v>5</v>
      </c>
    </row>
    <row r="93" spans="1:8" ht="12.75" customHeight="1" x14ac:dyDescent="0.2">
      <c r="A93" s="11" t="s">
        <v>121</v>
      </c>
      <c r="B93" s="11">
        <v>211</v>
      </c>
      <c r="C93" s="112">
        <v>318.39999999999998</v>
      </c>
      <c r="D93" s="113">
        <v>50</v>
      </c>
      <c r="E93" s="108">
        <v>43</v>
      </c>
      <c r="F93" s="113">
        <v>1</v>
      </c>
      <c r="G93" s="113">
        <v>1</v>
      </c>
      <c r="H93" s="113">
        <v>5</v>
      </c>
    </row>
    <row r="94" spans="1:8" ht="12.75" customHeight="1" x14ac:dyDescent="0.2">
      <c r="A94" s="11" t="s">
        <v>122</v>
      </c>
      <c r="B94" s="3">
        <v>144</v>
      </c>
      <c r="C94" s="112">
        <v>36.200000000000003</v>
      </c>
      <c r="D94" s="113">
        <v>56</v>
      </c>
      <c r="E94" s="108">
        <v>10</v>
      </c>
      <c r="F94" s="113">
        <v>2</v>
      </c>
      <c r="G94" s="113">
        <v>27</v>
      </c>
      <c r="H94" s="113">
        <v>5</v>
      </c>
    </row>
    <row r="95" spans="1:8" ht="12.75" customHeight="1" x14ac:dyDescent="0.2">
      <c r="A95" s="11" t="s">
        <v>123</v>
      </c>
      <c r="B95" s="11">
        <v>33</v>
      </c>
      <c r="C95" s="112">
        <v>47.7</v>
      </c>
      <c r="D95" s="113">
        <v>52</v>
      </c>
      <c r="E95" s="108">
        <v>23</v>
      </c>
      <c r="F95" s="113">
        <v>3</v>
      </c>
      <c r="G95" s="113">
        <v>16</v>
      </c>
      <c r="H95" s="113">
        <v>6</v>
      </c>
    </row>
    <row r="96" spans="1:8" ht="9.75" customHeight="1" x14ac:dyDescent="0.2">
      <c r="A96" s="11"/>
      <c r="B96" s="11"/>
      <c r="C96" s="112"/>
      <c r="D96" s="113"/>
      <c r="E96" s="113"/>
      <c r="F96" s="113"/>
      <c r="G96" s="113"/>
      <c r="H96" s="113"/>
    </row>
    <row r="97" spans="1:8" ht="12.75" customHeight="1" x14ac:dyDescent="0.2">
      <c r="A97" s="11"/>
      <c r="B97" s="332" t="s">
        <v>108</v>
      </c>
      <c r="C97" s="332"/>
      <c r="D97" s="332"/>
      <c r="E97" s="332"/>
      <c r="F97" s="332"/>
      <c r="G97" s="332"/>
      <c r="H97" s="332"/>
    </row>
    <row r="98" spans="1:8" ht="12.75" customHeight="1" x14ac:dyDescent="0.2">
      <c r="A98" s="11" t="s">
        <v>3</v>
      </c>
      <c r="B98" s="11">
        <v>65</v>
      </c>
      <c r="C98" s="112">
        <v>530.9</v>
      </c>
      <c r="D98" s="113">
        <v>67</v>
      </c>
      <c r="E98" s="108">
        <v>13</v>
      </c>
      <c r="F98" s="113">
        <v>3</v>
      </c>
      <c r="G98" s="113">
        <v>13</v>
      </c>
      <c r="H98" s="113">
        <v>5</v>
      </c>
    </row>
    <row r="99" spans="1:8" ht="9.75" customHeight="1" x14ac:dyDescent="0.2">
      <c r="A99" s="11"/>
      <c r="B99" s="11"/>
      <c r="C99" s="112"/>
      <c r="D99" s="113"/>
      <c r="E99" s="113" t="s">
        <v>94</v>
      </c>
      <c r="F99" s="113"/>
      <c r="G99" s="113"/>
      <c r="H99" s="113"/>
    </row>
    <row r="100" spans="1:8" ht="12.75" customHeight="1" x14ac:dyDescent="0.2">
      <c r="A100" s="11" t="s">
        <v>120</v>
      </c>
      <c r="B100" s="11">
        <v>31</v>
      </c>
      <c r="C100" s="112">
        <v>275.5</v>
      </c>
      <c r="D100" s="113">
        <v>70</v>
      </c>
      <c r="E100" s="108">
        <v>11</v>
      </c>
      <c r="F100" s="113">
        <v>2</v>
      </c>
      <c r="G100" s="113">
        <v>13</v>
      </c>
      <c r="H100" s="113">
        <v>3</v>
      </c>
    </row>
    <row r="101" spans="1:8" ht="12.75" customHeight="1" x14ac:dyDescent="0.2">
      <c r="A101" s="11" t="s">
        <v>121</v>
      </c>
      <c r="B101" s="11">
        <v>14</v>
      </c>
      <c r="C101" s="112">
        <v>141.30000000000001</v>
      </c>
      <c r="D101" s="113">
        <v>76</v>
      </c>
      <c r="E101" s="108">
        <v>15</v>
      </c>
      <c r="F101" s="113">
        <v>2</v>
      </c>
      <c r="G101" s="113">
        <v>4</v>
      </c>
      <c r="H101" s="113">
        <v>3</v>
      </c>
    </row>
    <row r="102" spans="1:8" ht="12.75" customHeight="1" x14ac:dyDescent="0.2">
      <c r="A102" s="11" t="s">
        <v>122</v>
      </c>
      <c r="B102" s="11">
        <v>14</v>
      </c>
      <c r="C102" s="112">
        <v>101.7</v>
      </c>
      <c r="D102" s="113">
        <v>59</v>
      </c>
      <c r="E102" s="108">
        <v>6</v>
      </c>
      <c r="F102" s="113">
        <v>3</v>
      </c>
      <c r="G102" s="113">
        <v>29</v>
      </c>
      <c r="H102" s="113">
        <v>3</v>
      </c>
    </row>
    <row r="103" spans="1:8" ht="12.75" customHeight="1" x14ac:dyDescent="0.2">
      <c r="A103" s="11" t="s">
        <v>123</v>
      </c>
      <c r="B103" s="11">
        <v>3</v>
      </c>
      <c r="C103" s="112">
        <v>32.5</v>
      </c>
      <c r="D103" s="113">
        <v>82</v>
      </c>
      <c r="E103" s="108">
        <v>11</v>
      </c>
      <c r="F103" s="113">
        <v>1</v>
      </c>
      <c r="G103" s="113">
        <v>0</v>
      </c>
      <c r="H103" s="113">
        <v>6</v>
      </c>
    </row>
    <row r="104" spans="1:8" ht="9.75" customHeight="1" x14ac:dyDescent="0.2">
      <c r="A104" s="11"/>
      <c r="B104" s="11"/>
      <c r="C104" s="112"/>
      <c r="D104" s="113"/>
      <c r="E104" s="113"/>
      <c r="F104" s="113"/>
      <c r="G104" s="113"/>
      <c r="H104" s="113"/>
    </row>
    <row r="105" spans="1:8" ht="12.75" customHeight="1" x14ac:dyDescent="0.2">
      <c r="A105" s="11" t="s">
        <v>124</v>
      </c>
      <c r="B105" s="11">
        <v>32</v>
      </c>
      <c r="C105" s="112">
        <v>230.2</v>
      </c>
      <c r="D105" s="113">
        <v>60</v>
      </c>
      <c r="E105" s="108">
        <v>16</v>
      </c>
      <c r="F105" s="113">
        <v>4</v>
      </c>
      <c r="G105" s="113">
        <v>15</v>
      </c>
      <c r="H105" s="113">
        <v>6</v>
      </c>
    </row>
    <row r="106" spans="1:8" ht="12.75" customHeight="1" x14ac:dyDescent="0.2">
      <c r="A106" s="11" t="s">
        <v>121</v>
      </c>
      <c r="B106" s="11">
        <v>14</v>
      </c>
      <c r="C106" s="112">
        <v>125.4</v>
      </c>
      <c r="D106" s="113">
        <v>65</v>
      </c>
      <c r="E106" s="108">
        <v>23</v>
      </c>
      <c r="F106" s="113">
        <v>4</v>
      </c>
      <c r="G106" s="113">
        <v>1</v>
      </c>
      <c r="H106" s="113">
        <v>7</v>
      </c>
    </row>
    <row r="107" spans="1:8" ht="12.75" customHeight="1" x14ac:dyDescent="0.2">
      <c r="A107" s="11" t="s">
        <v>122</v>
      </c>
      <c r="B107" s="115">
        <v>14</v>
      </c>
      <c r="C107" s="112">
        <v>61.2</v>
      </c>
      <c r="D107" s="116">
        <v>54</v>
      </c>
      <c r="E107" s="108">
        <v>5</v>
      </c>
      <c r="F107" s="116">
        <v>4</v>
      </c>
      <c r="G107" s="116">
        <v>34</v>
      </c>
      <c r="H107" s="116">
        <v>3</v>
      </c>
    </row>
    <row r="108" spans="1:8" ht="12.75" customHeight="1" x14ac:dyDescent="0.2">
      <c r="A108" s="11" t="s">
        <v>123</v>
      </c>
      <c r="B108" s="115">
        <v>4</v>
      </c>
      <c r="C108" s="117">
        <v>43.6</v>
      </c>
      <c r="D108" s="116">
        <v>55</v>
      </c>
      <c r="E108" s="118">
        <v>10</v>
      </c>
      <c r="F108" s="116">
        <v>3</v>
      </c>
      <c r="G108" s="116">
        <v>26</v>
      </c>
      <c r="H108" s="116">
        <v>5</v>
      </c>
    </row>
    <row r="109" spans="1:8" ht="9.75" customHeight="1" x14ac:dyDescent="0.2">
      <c r="A109" s="106"/>
      <c r="B109" s="13"/>
      <c r="C109" s="14"/>
      <c r="D109" s="110"/>
      <c r="E109" s="110"/>
      <c r="F109" s="110"/>
      <c r="G109" s="110"/>
      <c r="H109" s="110"/>
    </row>
    <row r="110" spans="1:8" ht="12.75" customHeight="1" x14ac:dyDescent="0.2">
      <c r="A110" s="11"/>
      <c r="B110" s="332" t="s">
        <v>99</v>
      </c>
      <c r="C110" s="332"/>
      <c r="D110" s="332"/>
      <c r="E110" s="332"/>
      <c r="F110" s="332"/>
      <c r="G110" s="332"/>
      <c r="H110" s="332"/>
    </row>
    <row r="111" spans="1:8" ht="12.75" customHeight="1" x14ac:dyDescent="0.2">
      <c r="A111" s="11" t="s">
        <v>3</v>
      </c>
      <c r="B111" s="11">
        <v>812</v>
      </c>
      <c r="C111" s="112">
        <v>609.5</v>
      </c>
      <c r="D111" s="113">
        <v>55</v>
      </c>
      <c r="E111" s="108">
        <v>35</v>
      </c>
      <c r="F111" s="113">
        <v>2</v>
      </c>
      <c r="G111" s="113">
        <v>4</v>
      </c>
      <c r="H111" s="113">
        <v>4</v>
      </c>
    </row>
    <row r="112" spans="1:8" ht="9.75" customHeight="1" x14ac:dyDescent="0.2">
      <c r="A112" s="11"/>
      <c r="B112" s="11"/>
      <c r="C112" s="112"/>
      <c r="D112" s="113"/>
      <c r="E112" s="113"/>
      <c r="F112" s="113"/>
      <c r="G112" s="113"/>
      <c r="H112" s="113"/>
    </row>
    <row r="113" spans="1:8" ht="12.75" customHeight="1" x14ac:dyDescent="0.2">
      <c r="A113" s="11" t="s">
        <v>120</v>
      </c>
      <c r="B113" s="11">
        <v>403</v>
      </c>
      <c r="C113" s="112">
        <v>274.10000000000002</v>
      </c>
      <c r="D113" s="113">
        <v>56</v>
      </c>
      <c r="E113" s="108">
        <v>34</v>
      </c>
      <c r="F113" s="113">
        <v>2</v>
      </c>
      <c r="G113" s="113">
        <v>5</v>
      </c>
      <c r="H113" s="113">
        <v>3</v>
      </c>
    </row>
    <row r="114" spans="1:8" ht="12.75" customHeight="1" x14ac:dyDescent="0.2">
      <c r="A114" s="11" t="s">
        <v>121</v>
      </c>
      <c r="B114" s="11">
        <v>193</v>
      </c>
      <c r="C114" s="112">
        <v>190.5</v>
      </c>
      <c r="D114" s="113">
        <v>55</v>
      </c>
      <c r="E114" s="108">
        <v>41</v>
      </c>
      <c r="F114" s="113">
        <v>1</v>
      </c>
      <c r="G114" s="113">
        <v>0</v>
      </c>
      <c r="H114" s="113">
        <v>4</v>
      </c>
    </row>
    <row r="115" spans="1:8" ht="12.75" customHeight="1" x14ac:dyDescent="0.2">
      <c r="A115" s="11" t="s">
        <v>122</v>
      </c>
      <c r="B115" s="11">
        <v>177</v>
      </c>
      <c r="C115" s="112">
        <v>50.4</v>
      </c>
      <c r="D115" s="113">
        <v>69</v>
      </c>
      <c r="E115" s="108">
        <v>15</v>
      </c>
      <c r="F115" s="113">
        <v>2</v>
      </c>
      <c r="G115" s="113">
        <v>20</v>
      </c>
      <c r="H115" s="113">
        <v>4</v>
      </c>
    </row>
    <row r="116" spans="1:8" ht="12.75" customHeight="1" x14ac:dyDescent="0.2">
      <c r="A116" s="11" t="s">
        <v>123</v>
      </c>
      <c r="B116" s="11">
        <v>33</v>
      </c>
      <c r="C116" s="112">
        <v>33.200000000000003</v>
      </c>
      <c r="D116" s="113">
        <v>63</v>
      </c>
      <c r="E116" s="108">
        <v>26</v>
      </c>
      <c r="F116" s="113">
        <v>4</v>
      </c>
      <c r="G116" s="113">
        <v>7</v>
      </c>
      <c r="H116" s="113">
        <v>0</v>
      </c>
    </row>
    <row r="117" spans="1:8" ht="9.75" customHeight="1" x14ac:dyDescent="0.2">
      <c r="A117" s="11"/>
      <c r="B117" s="11"/>
      <c r="C117" s="112"/>
      <c r="D117" s="113"/>
      <c r="E117" s="113"/>
      <c r="F117" s="113"/>
      <c r="G117" s="113"/>
      <c r="H117" s="113"/>
    </row>
    <row r="118" spans="1:8" ht="12.75" customHeight="1" x14ac:dyDescent="0.2">
      <c r="A118" s="11" t="s">
        <v>124</v>
      </c>
      <c r="B118" s="11">
        <v>409</v>
      </c>
      <c r="C118" s="112">
        <v>335.4</v>
      </c>
      <c r="D118" s="113">
        <v>54</v>
      </c>
      <c r="E118" s="108">
        <v>36</v>
      </c>
      <c r="F118" s="113">
        <v>2</v>
      </c>
      <c r="G118" s="113">
        <v>4</v>
      </c>
      <c r="H118" s="113">
        <v>4</v>
      </c>
    </row>
    <row r="119" spans="1:8" ht="12.75" customHeight="1" x14ac:dyDescent="0.2">
      <c r="A119" s="11" t="s">
        <v>121</v>
      </c>
      <c r="B119" s="11">
        <v>210</v>
      </c>
      <c r="C119" s="112">
        <v>246.5</v>
      </c>
      <c r="D119" s="113">
        <v>53</v>
      </c>
      <c r="E119" s="108">
        <v>42</v>
      </c>
      <c r="F119" s="113">
        <v>1</v>
      </c>
      <c r="G119" s="113">
        <v>1</v>
      </c>
      <c r="H119" s="113">
        <v>4</v>
      </c>
    </row>
    <row r="120" spans="1:8" ht="12.75" customHeight="1" x14ac:dyDescent="0.2">
      <c r="A120" s="11" t="s">
        <v>122</v>
      </c>
      <c r="B120" s="3">
        <v>163</v>
      </c>
      <c r="C120" s="112">
        <v>41.5</v>
      </c>
      <c r="D120" s="113">
        <v>67</v>
      </c>
      <c r="E120" s="108">
        <v>13</v>
      </c>
      <c r="F120" s="113">
        <v>6</v>
      </c>
      <c r="G120" s="113">
        <v>11</v>
      </c>
      <c r="H120" s="113">
        <v>4</v>
      </c>
    </row>
    <row r="121" spans="1:8" ht="12.75" customHeight="1" x14ac:dyDescent="0.2">
      <c r="A121" s="11" t="s">
        <v>123</v>
      </c>
      <c r="B121" s="11">
        <v>36</v>
      </c>
      <c r="C121" s="112">
        <v>47.4</v>
      </c>
      <c r="D121" s="113">
        <v>50</v>
      </c>
      <c r="E121" s="108">
        <v>25</v>
      </c>
      <c r="F121" s="113">
        <v>6</v>
      </c>
      <c r="G121" s="113">
        <v>14</v>
      </c>
      <c r="H121" s="113">
        <v>5</v>
      </c>
    </row>
    <row r="122" spans="1:8" ht="9.75" customHeight="1" x14ac:dyDescent="0.2">
      <c r="A122" s="11"/>
      <c r="B122" s="11"/>
      <c r="C122" s="112"/>
      <c r="D122" s="113"/>
      <c r="E122" s="113"/>
      <c r="F122" s="113"/>
      <c r="G122" s="113"/>
      <c r="H122" s="113"/>
    </row>
    <row r="123" spans="1:8" ht="12.75" customHeight="1" x14ac:dyDescent="0.2">
      <c r="A123" s="11"/>
      <c r="B123" s="332" t="s">
        <v>100</v>
      </c>
      <c r="C123" s="332"/>
      <c r="D123" s="332"/>
      <c r="E123" s="332"/>
      <c r="F123" s="332"/>
      <c r="G123" s="332"/>
      <c r="H123" s="332"/>
    </row>
    <row r="124" spans="1:8" ht="12.75" customHeight="1" x14ac:dyDescent="0.2">
      <c r="A124" s="11" t="s">
        <v>3</v>
      </c>
      <c r="B124" s="11">
        <v>69</v>
      </c>
      <c r="C124" s="112">
        <v>367</v>
      </c>
      <c r="D124" s="113">
        <v>69</v>
      </c>
      <c r="E124" s="108">
        <v>16</v>
      </c>
      <c r="F124" s="113">
        <v>5</v>
      </c>
      <c r="G124" s="113">
        <v>3</v>
      </c>
      <c r="H124" s="113">
        <v>7</v>
      </c>
    </row>
    <row r="125" spans="1:8" ht="9.75" customHeight="1" x14ac:dyDescent="0.2">
      <c r="A125" s="11"/>
      <c r="B125" s="11"/>
      <c r="C125" s="112"/>
      <c r="D125" s="113"/>
      <c r="E125" s="113"/>
      <c r="F125" s="113"/>
      <c r="G125" s="113"/>
      <c r="H125" s="113"/>
    </row>
    <row r="126" spans="1:8" ht="12.75" customHeight="1" x14ac:dyDescent="0.2">
      <c r="A126" s="11" t="s">
        <v>120</v>
      </c>
      <c r="B126" s="11">
        <v>35</v>
      </c>
      <c r="C126" s="112">
        <v>194.7</v>
      </c>
      <c r="D126" s="113">
        <v>73</v>
      </c>
      <c r="E126" s="108">
        <v>14</v>
      </c>
      <c r="F126" s="113">
        <v>5</v>
      </c>
      <c r="G126" s="113">
        <v>2</v>
      </c>
      <c r="H126" s="113">
        <v>5</v>
      </c>
    </row>
    <row r="127" spans="1:8" ht="12.75" customHeight="1" x14ac:dyDescent="0.2">
      <c r="A127" s="11" t="s">
        <v>121</v>
      </c>
      <c r="B127" s="11">
        <v>14</v>
      </c>
      <c r="C127" s="112">
        <v>103.3</v>
      </c>
      <c r="D127" s="113">
        <v>73</v>
      </c>
      <c r="E127" s="108">
        <v>18</v>
      </c>
      <c r="F127" s="113">
        <v>5</v>
      </c>
      <c r="G127" s="113">
        <v>0</v>
      </c>
      <c r="H127" s="113">
        <v>5</v>
      </c>
    </row>
    <row r="128" spans="1:8" ht="12.75" customHeight="1" x14ac:dyDescent="0.2">
      <c r="A128" s="11" t="s">
        <v>122</v>
      </c>
      <c r="B128" s="11">
        <v>12</v>
      </c>
      <c r="C128" s="112">
        <v>18.600000000000001</v>
      </c>
      <c r="D128" s="113">
        <v>77</v>
      </c>
      <c r="E128" s="108">
        <v>10</v>
      </c>
      <c r="F128" s="113">
        <v>4</v>
      </c>
      <c r="G128" s="113">
        <v>4</v>
      </c>
      <c r="H128" s="113">
        <v>5</v>
      </c>
    </row>
    <row r="129" spans="1:8" ht="12.75" customHeight="1" x14ac:dyDescent="0.2">
      <c r="A129" s="11" t="s">
        <v>123</v>
      </c>
      <c r="B129" s="11">
        <v>9</v>
      </c>
      <c r="C129" s="112">
        <v>72.8</v>
      </c>
      <c r="D129" s="113">
        <v>73</v>
      </c>
      <c r="E129" s="108">
        <v>9</v>
      </c>
      <c r="F129" s="113">
        <v>7</v>
      </c>
      <c r="G129" s="113">
        <v>6</v>
      </c>
      <c r="H129" s="113">
        <v>6</v>
      </c>
    </row>
    <row r="130" spans="1:8" ht="9.75" customHeight="1" x14ac:dyDescent="0.2">
      <c r="A130" s="11"/>
      <c r="B130" s="11"/>
      <c r="C130" s="112"/>
      <c r="D130" s="113"/>
      <c r="E130" s="113"/>
      <c r="F130" s="113"/>
      <c r="G130" s="113"/>
      <c r="H130" s="113"/>
    </row>
    <row r="131" spans="1:8" ht="12.75" customHeight="1" x14ac:dyDescent="0.2">
      <c r="A131" s="11" t="s">
        <v>124</v>
      </c>
      <c r="B131" s="11">
        <v>34</v>
      </c>
      <c r="C131" s="112">
        <v>172.3</v>
      </c>
      <c r="D131" s="113">
        <v>64</v>
      </c>
      <c r="E131" s="108">
        <v>18</v>
      </c>
      <c r="F131" s="113">
        <v>6</v>
      </c>
      <c r="G131" s="113">
        <v>4</v>
      </c>
      <c r="H131" s="113">
        <v>9</v>
      </c>
    </row>
    <row r="132" spans="1:8" ht="12.75" customHeight="1" x14ac:dyDescent="0.2">
      <c r="A132" s="11" t="s">
        <v>121</v>
      </c>
      <c r="B132" s="11">
        <v>12</v>
      </c>
      <c r="C132" s="112">
        <v>65.599999999999994</v>
      </c>
      <c r="D132" s="113">
        <v>63</v>
      </c>
      <c r="E132" s="108">
        <v>29</v>
      </c>
      <c r="F132" s="113">
        <v>3</v>
      </c>
      <c r="G132" s="113">
        <v>0</v>
      </c>
      <c r="H132" s="113">
        <v>5</v>
      </c>
    </row>
    <row r="133" spans="1:8" ht="12.75" customHeight="1" x14ac:dyDescent="0.2">
      <c r="A133" s="11" t="s">
        <v>122</v>
      </c>
      <c r="B133" s="115">
        <v>14</v>
      </c>
      <c r="C133" s="112">
        <v>45.3</v>
      </c>
      <c r="D133" s="116">
        <v>69</v>
      </c>
      <c r="E133" s="108">
        <v>7</v>
      </c>
      <c r="F133" s="116">
        <v>5</v>
      </c>
      <c r="G133" s="116">
        <v>14</v>
      </c>
      <c r="H133" s="116">
        <v>5</v>
      </c>
    </row>
    <row r="134" spans="1:8" ht="12.75" customHeight="1" x14ac:dyDescent="0.2">
      <c r="A134" s="11" t="s">
        <v>123</v>
      </c>
      <c r="B134" s="115">
        <v>8</v>
      </c>
      <c r="C134" s="117">
        <v>61.4</v>
      </c>
      <c r="D134" s="116">
        <v>61</v>
      </c>
      <c r="E134" s="118">
        <v>14</v>
      </c>
      <c r="F134" s="116">
        <v>8</v>
      </c>
      <c r="G134" s="116">
        <v>2</v>
      </c>
      <c r="H134" s="116">
        <v>14</v>
      </c>
    </row>
    <row r="135" spans="1:8" ht="9.75" customHeight="1" x14ac:dyDescent="0.2">
      <c r="A135" s="115"/>
      <c r="B135" s="115"/>
      <c r="C135" s="117"/>
      <c r="D135" s="116"/>
      <c r="E135" s="116"/>
      <c r="F135" s="116"/>
      <c r="G135" s="116"/>
      <c r="H135" s="116"/>
    </row>
    <row r="136" spans="1:8" ht="12.75" customHeight="1" x14ac:dyDescent="0.2">
      <c r="A136" s="11"/>
      <c r="B136" s="332" t="s">
        <v>95</v>
      </c>
      <c r="C136" s="332"/>
      <c r="D136" s="332"/>
      <c r="E136" s="332"/>
      <c r="F136" s="332"/>
      <c r="G136" s="332"/>
      <c r="H136" s="332"/>
    </row>
    <row r="137" spans="1:8" ht="12.75" customHeight="1" x14ac:dyDescent="0.2">
      <c r="A137" s="11" t="s">
        <v>3</v>
      </c>
      <c r="B137" s="11">
        <v>807</v>
      </c>
      <c r="C137" s="112">
        <v>556.70000000000005</v>
      </c>
      <c r="D137" s="113">
        <v>49</v>
      </c>
      <c r="E137" s="113">
        <v>36</v>
      </c>
      <c r="F137" s="113">
        <v>2</v>
      </c>
      <c r="G137" s="113">
        <v>9</v>
      </c>
      <c r="H137" s="113">
        <v>4</v>
      </c>
    </row>
    <row r="138" spans="1:8" ht="9.75" customHeight="1" x14ac:dyDescent="0.2">
      <c r="A138" s="11"/>
      <c r="B138" s="11"/>
      <c r="C138" s="112"/>
      <c r="D138" s="113"/>
      <c r="E138" s="113"/>
      <c r="F138" s="113"/>
      <c r="G138" s="113"/>
      <c r="H138" s="113"/>
    </row>
    <row r="139" spans="1:8" ht="12.75" customHeight="1" x14ac:dyDescent="0.2">
      <c r="A139" s="11" t="s">
        <v>120</v>
      </c>
      <c r="B139" s="11">
        <v>400</v>
      </c>
      <c r="C139" s="112">
        <v>273.2</v>
      </c>
      <c r="D139" s="113">
        <v>46</v>
      </c>
      <c r="E139" s="113">
        <v>36</v>
      </c>
      <c r="F139" s="113">
        <v>2</v>
      </c>
      <c r="G139" s="113">
        <v>12</v>
      </c>
      <c r="H139" s="113">
        <v>5</v>
      </c>
    </row>
    <row r="140" spans="1:8" ht="12.75" customHeight="1" x14ac:dyDescent="0.2">
      <c r="A140" s="11" t="s">
        <v>121</v>
      </c>
      <c r="B140" s="11">
        <v>193</v>
      </c>
      <c r="C140" s="112">
        <v>170.1</v>
      </c>
      <c r="D140" s="113">
        <v>48</v>
      </c>
      <c r="E140" s="113">
        <v>45</v>
      </c>
      <c r="F140" s="113">
        <v>1</v>
      </c>
      <c r="G140" s="113">
        <v>0</v>
      </c>
      <c r="H140" s="113">
        <v>5</v>
      </c>
    </row>
    <row r="141" spans="1:8" ht="12.75" customHeight="1" x14ac:dyDescent="0.2">
      <c r="A141" s="11" t="s">
        <v>122</v>
      </c>
      <c r="B141" s="11">
        <v>161</v>
      </c>
      <c r="C141" s="112">
        <v>53.7</v>
      </c>
      <c r="D141" s="113">
        <v>41</v>
      </c>
      <c r="E141" s="113">
        <v>16</v>
      </c>
      <c r="F141" s="113">
        <v>2</v>
      </c>
      <c r="G141" s="113">
        <v>38</v>
      </c>
      <c r="H141" s="113">
        <v>3</v>
      </c>
    </row>
    <row r="142" spans="1:8" ht="12.75" customHeight="1" x14ac:dyDescent="0.2">
      <c r="A142" s="11" t="s">
        <v>123</v>
      </c>
      <c r="B142" s="11">
        <v>46</v>
      </c>
      <c r="C142" s="112">
        <v>49.5</v>
      </c>
      <c r="D142" s="113">
        <v>45</v>
      </c>
      <c r="E142" s="113">
        <v>24</v>
      </c>
      <c r="F142" s="113">
        <v>2</v>
      </c>
      <c r="G142" s="113">
        <v>25</v>
      </c>
      <c r="H142" s="113">
        <v>4</v>
      </c>
    </row>
    <row r="143" spans="1:8" ht="9.75" customHeight="1" x14ac:dyDescent="0.2">
      <c r="A143" s="11"/>
      <c r="B143" s="11"/>
      <c r="C143" s="112"/>
      <c r="D143" s="113"/>
      <c r="E143" s="113"/>
      <c r="F143" s="113"/>
      <c r="G143" s="113"/>
      <c r="H143" s="113"/>
    </row>
    <row r="144" spans="1:8" ht="12.75" customHeight="1" x14ac:dyDescent="0.2">
      <c r="A144" s="11" t="s">
        <v>124</v>
      </c>
      <c r="B144" s="11">
        <v>407</v>
      </c>
      <c r="C144" s="112">
        <v>283.5</v>
      </c>
      <c r="D144" s="113">
        <v>51</v>
      </c>
      <c r="E144" s="113">
        <v>35</v>
      </c>
      <c r="F144" s="113">
        <v>3</v>
      </c>
      <c r="G144" s="113">
        <v>6</v>
      </c>
      <c r="H144" s="113">
        <v>5</v>
      </c>
    </row>
    <row r="145" spans="1:8" ht="12.75" customHeight="1" x14ac:dyDescent="0.2">
      <c r="A145" s="11" t="s">
        <v>121</v>
      </c>
      <c r="B145" s="11">
        <v>199</v>
      </c>
      <c r="C145" s="112">
        <v>192.4</v>
      </c>
      <c r="D145" s="113">
        <v>50</v>
      </c>
      <c r="E145" s="113">
        <v>43</v>
      </c>
      <c r="F145" s="113">
        <v>1</v>
      </c>
      <c r="G145" s="113">
        <v>1</v>
      </c>
      <c r="H145" s="113">
        <v>5</v>
      </c>
    </row>
    <row r="146" spans="1:8" ht="12.75" customHeight="1" x14ac:dyDescent="0.2">
      <c r="A146" s="11" t="s">
        <v>122</v>
      </c>
      <c r="B146" s="11">
        <v>162</v>
      </c>
      <c r="C146" s="112">
        <v>33.1</v>
      </c>
      <c r="D146" s="113">
        <v>58</v>
      </c>
      <c r="E146" s="113">
        <v>12</v>
      </c>
      <c r="F146" s="113">
        <v>7</v>
      </c>
      <c r="G146" s="113">
        <v>20</v>
      </c>
      <c r="H146" s="113">
        <v>3</v>
      </c>
    </row>
    <row r="147" spans="1:8" ht="12.75" customHeight="1" x14ac:dyDescent="0.2">
      <c r="A147" s="11" t="s">
        <v>123</v>
      </c>
      <c r="B147" s="11">
        <v>46</v>
      </c>
      <c r="C147" s="112">
        <v>58.1</v>
      </c>
      <c r="D147" s="113">
        <v>49</v>
      </c>
      <c r="E147" s="113">
        <v>25</v>
      </c>
      <c r="F147" s="113">
        <v>5</v>
      </c>
      <c r="G147" s="113">
        <v>17</v>
      </c>
      <c r="H147" s="113">
        <v>4</v>
      </c>
    </row>
    <row r="148" spans="1:8" ht="9.75" customHeight="1" x14ac:dyDescent="0.2">
      <c r="A148" s="11"/>
      <c r="B148" s="11"/>
      <c r="C148" s="112"/>
      <c r="D148" s="113"/>
      <c r="E148" s="113"/>
      <c r="F148" s="113"/>
      <c r="G148" s="113"/>
      <c r="H148" s="113"/>
    </row>
    <row r="149" spans="1:8" ht="12.75" customHeight="1" x14ac:dyDescent="0.2">
      <c r="A149" s="11"/>
      <c r="B149" s="332" t="s">
        <v>96</v>
      </c>
      <c r="C149" s="332"/>
      <c r="D149" s="332"/>
      <c r="E149" s="332"/>
      <c r="F149" s="332"/>
      <c r="G149" s="332"/>
      <c r="H149" s="332"/>
    </row>
    <row r="150" spans="1:8" ht="12.75" customHeight="1" x14ac:dyDescent="0.2">
      <c r="A150" s="11" t="s">
        <v>3</v>
      </c>
      <c r="B150" s="11">
        <v>69</v>
      </c>
      <c r="C150" s="112">
        <v>300.5</v>
      </c>
      <c r="D150" s="113">
        <v>63</v>
      </c>
      <c r="E150" s="113">
        <v>19</v>
      </c>
      <c r="F150" s="113">
        <v>5</v>
      </c>
      <c r="G150" s="113">
        <v>8</v>
      </c>
      <c r="H150" s="113">
        <v>6</v>
      </c>
    </row>
    <row r="151" spans="1:8" ht="9.75" customHeight="1" x14ac:dyDescent="0.2">
      <c r="A151" s="11"/>
      <c r="B151" s="11"/>
      <c r="C151" s="112"/>
      <c r="D151" s="113"/>
      <c r="E151" s="113"/>
      <c r="F151" s="113"/>
      <c r="G151" s="113"/>
      <c r="H151" s="113"/>
    </row>
    <row r="152" spans="1:8" ht="12.75" customHeight="1" x14ac:dyDescent="0.2">
      <c r="A152" s="11" t="s">
        <v>120</v>
      </c>
      <c r="B152" s="11">
        <v>33</v>
      </c>
      <c r="C152" s="112">
        <v>139.9</v>
      </c>
      <c r="D152" s="113">
        <v>68</v>
      </c>
      <c r="E152" s="113">
        <v>17</v>
      </c>
      <c r="F152" s="113">
        <v>2</v>
      </c>
      <c r="G152" s="113">
        <v>8</v>
      </c>
      <c r="H152" s="113">
        <v>6</v>
      </c>
    </row>
    <row r="153" spans="1:8" ht="12.75" customHeight="1" x14ac:dyDescent="0.2">
      <c r="A153" s="11" t="s">
        <v>121</v>
      </c>
      <c r="B153" s="11">
        <v>12</v>
      </c>
      <c r="C153" s="112">
        <v>72.8</v>
      </c>
      <c r="D153" s="113">
        <v>71</v>
      </c>
      <c r="E153" s="113">
        <v>22</v>
      </c>
      <c r="F153" s="113">
        <v>1</v>
      </c>
      <c r="G153" s="113" t="s">
        <v>97</v>
      </c>
      <c r="H153" s="113">
        <v>6</v>
      </c>
    </row>
    <row r="154" spans="1:8" ht="12.75" customHeight="1" x14ac:dyDescent="0.2">
      <c r="A154" s="11" t="s">
        <v>122</v>
      </c>
      <c r="B154" s="11">
        <v>17</v>
      </c>
      <c r="C154" s="112">
        <v>36.299999999999997</v>
      </c>
      <c r="D154" s="113">
        <v>69</v>
      </c>
      <c r="E154" s="113">
        <v>13</v>
      </c>
      <c r="F154" s="113">
        <v>2</v>
      </c>
      <c r="G154" s="113">
        <v>11</v>
      </c>
      <c r="H154" s="113">
        <v>5</v>
      </c>
    </row>
    <row r="155" spans="1:8" ht="12.75" customHeight="1" x14ac:dyDescent="0.2">
      <c r="A155" s="11" t="s">
        <v>123</v>
      </c>
      <c r="B155" s="11">
        <v>4</v>
      </c>
      <c r="C155" s="112">
        <v>30.8</v>
      </c>
      <c r="D155" s="113">
        <v>59</v>
      </c>
      <c r="E155" s="113">
        <v>8</v>
      </c>
      <c r="F155" s="113">
        <v>3</v>
      </c>
      <c r="G155" s="113">
        <v>24</v>
      </c>
      <c r="H155" s="113">
        <v>7</v>
      </c>
    </row>
    <row r="156" spans="1:8" ht="9.75" customHeight="1" x14ac:dyDescent="0.2">
      <c r="A156" s="11"/>
      <c r="B156" s="11"/>
      <c r="C156" s="112"/>
      <c r="D156" s="113"/>
      <c r="E156" s="113"/>
      <c r="F156" s="113"/>
      <c r="G156" s="113"/>
      <c r="H156" s="113"/>
    </row>
    <row r="157" spans="1:8" ht="12.75" customHeight="1" x14ac:dyDescent="0.2">
      <c r="A157" s="11" t="s">
        <v>124</v>
      </c>
      <c r="B157" s="11">
        <v>36</v>
      </c>
      <c r="C157" s="112">
        <v>160.6</v>
      </c>
      <c r="D157" s="113">
        <v>58</v>
      </c>
      <c r="E157" s="113">
        <v>21</v>
      </c>
      <c r="F157" s="113">
        <v>7</v>
      </c>
      <c r="G157" s="113">
        <v>7</v>
      </c>
      <c r="H157" s="113">
        <v>7</v>
      </c>
    </row>
    <row r="158" spans="1:8" ht="12.75" customHeight="1" x14ac:dyDescent="0.2">
      <c r="A158" s="11" t="s">
        <v>121</v>
      </c>
      <c r="B158" s="11">
        <v>15</v>
      </c>
      <c r="C158" s="112">
        <v>51.8</v>
      </c>
      <c r="D158" s="113">
        <v>55</v>
      </c>
      <c r="E158" s="113">
        <v>36</v>
      </c>
      <c r="F158" s="113">
        <v>4</v>
      </c>
      <c r="G158" s="113">
        <v>0</v>
      </c>
      <c r="H158" s="113">
        <v>5</v>
      </c>
    </row>
    <row r="159" spans="1:8" ht="12.75" customHeight="1" x14ac:dyDescent="0.2">
      <c r="A159" s="11" t="s">
        <v>122</v>
      </c>
      <c r="B159" s="115">
        <v>17</v>
      </c>
      <c r="C159" s="117">
        <v>68.5</v>
      </c>
      <c r="D159" s="116">
        <v>55</v>
      </c>
      <c r="E159" s="116">
        <v>13</v>
      </c>
      <c r="F159" s="116">
        <v>8</v>
      </c>
      <c r="G159" s="116">
        <v>15</v>
      </c>
      <c r="H159" s="116">
        <v>9</v>
      </c>
    </row>
    <row r="160" spans="1:8" ht="12.75" customHeight="1" x14ac:dyDescent="0.2">
      <c r="A160" s="11" t="s">
        <v>123</v>
      </c>
      <c r="B160" s="115">
        <v>4</v>
      </c>
      <c r="C160" s="117">
        <v>40.299999999999997</v>
      </c>
      <c r="D160" s="116">
        <v>68</v>
      </c>
      <c r="E160" s="116">
        <v>14</v>
      </c>
      <c r="F160" s="116">
        <v>10</v>
      </c>
      <c r="G160" s="116">
        <v>3</v>
      </c>
      <c r="H160" s="116">
        <v>6</v>
      </c>
    </row>
    <row r="161" spans="1:8" ht="9.75" customHeight="1" x14ac:dyDescent="0.2"/>
    <row r="162" spans="1:8" ht="12.75" customHeight="1" x14ac:dyDescent="0.2">
      <c r="A162" s="11"/>
      <c r="B162" s="332" t="s">
        <v>85</v>
      </c>
      <c r="C162" s="332"/>
      <c r="D162" s="332"/>
      <c r="E162" s="332"/>
      <c r="F162" s="332"/>
      <c r="G162" s="332"/>
      <c r="H162" s="332"/>
    </row>
    <row r="163" spans="1:8" ht="12.75" customHeight="1" x14ac:dyDescent="0.2">
      <c r="A163" s="11" t="s">
        <v>3</v>
      </c>
      <c r="B163" s="11">
        <v>820</v>
      </c>
      <c r="C163" s="112">
        <v>550</v>
      </c>
      <c r="D163" s="113">
        <v>51</v>
      </c>
      <c r="E163" s="113">
        <v>34</v>
      </c>
      <c r="F163" s="113">
        <v>2</v>
      </c>
      <c r="G163" s="113">
        <v>7</v>
      </c>
      <c r="H163" s="113">
        <v>5</v>
      </c>
    </row>
    <row r="164" spans="1:8" ht="9.75" customHeight="1" x14ac:dyDescent="0.2">
      <c r="A164" s="11"/>
      <c r="B164" s="11"/>
      <c r="C164" s="112"/>
      <c r="D164" s="113"/>
      <c r="E164" s="113"/>
      <c r="F164" s="113"/>
      <c r="G164" s="113"/>
      <c r="H164" s="113"/>
    </row>
    <row r="165" spans="1:8" ht="12.75" customHeight="1" x14ac:dyDescent="0.2">
      <c r="A165" s="11" t="s">
        <v>120</v>
      </c>
      <c r="B165" s="11">
        <v>416</v>
      </c>
      <c r="C165" s="112">
        <v>271.60000000000002</v>
      </c>
      <c r="D165" s="113">
        <v>50</v>
      </c>
      <c r="E165" s="113">
        <v>36</v>
      </c>
      <c r="F165" s="113">
        <v>2</v>
      </c>
      <c r="G165" s="113">
        <v>8</v>
      </c>
      <c r="H165" s="113">
        <v>6</v>
      </c>
    </row>
    <row r="166" spans="1:8" ht="12.75" customHeight="1" x14ac:dyDescent="0.2">
      <c r="A166" s="11" t="s">
        <v>121</v>
      </c>
      <c r="B166" s="11">
        <v>206</v>
      </c>
      <c r="C166" s="112">
        <v>170.5</v>
      </c>
      <c r="D166" s="113">
        <v>48</v>
      </c>
      <c r="E166" s="113">
        <v>45</v>
      </c>
      <c r="F166" s="113">
        <v>1</v>
      </c>
      <c r="G166" s="113" t="s">
        <v>97</v>
      </c>
      <c r="H166" s="113">
        <v>7</v>
      </c>
    </row>
    <row r="167" spans="1:8" ht="12.75" customHeight="1" x14ac:dyDescent="0.2">
      <c r="A167" s="11" t="s">
        <v>122</v>
      </c>
      <c r="B167" s="11">
        <v>176</v>
      </c>
      <c r="C167" s="112">
        <v>66.099999999999994</v>
      </c>
      <c r="D167" s="113">
        <v>56</v>
      </c>
      <c r="E167" s="113">
        <v>19</v>
      </c>
      <c r="F167" s="113">
        <v>2</v>
      </c>
      <c r="G167" s="113">
        <v>18</v>
      </c>
      <c r="H167" s="113">
        <v>4</v>
      </c>
    </row>
    <row r="168" spans="1:8" ht="12.75" customHeight="1" x14ac:dyDescent="0.2">
      <c r="A168" s="11" t="s">
        <v>123</v>
      </c>
      <c r="B168" s="11">
        <v>32</v>
      </c>
      <c r="C168" s="112">
        <v>34.9</v>
      </c>
      <c r="D168" s="113">
        <v>47</v>
      </c>
      <c r="E168" s="113">
        <v>23</v>
      </c>
      <c r="F168" s="113">
        <v>4</v>
      </c>
      <c r="G168" s="113">
        <v>22</v>
      </c>
      <c r="H168" s="113">
        <v>5</v>
      </c>
    </row>
    <row r="169" spans="1:8" ht="9.75" customHeight="1" x14ac:dyDescent="0.2">
      <c r="A169" s="11"/>
      <c r="B169" s="11"/>
      <c r="C169" s="112"/>
      <c r="D169" s="113"/>
      <c r="E169" s="113"/>
      <c r="F169" s="113"/>
      <c r="G169" s="113"/>
      <c r="H169" s="113"/>
    </row>
    <row r="170" spans="1:8" ht="12.75" customHeight="1" x14ac:dyDescent="0.2">
      <c r="A170" s="11" t="s">
        <v>124</v>
      </c>
      <c r="B170" s="11">
        <v>404</v>
      </c>
      <c r="C170" s="112">
        <v>278.39999999999998</v>
      </c>
      <c r="D170" s="113">
        <v>54</v>
      </c>
      <c r="E170" s="113">
        <v>33</v>
      </c>
      <c r="F170" s="113">
        <v>2</v>
      </c>
      <c r="G170" s="113">
        <v>6</v>
      </c>
      <c r="H170" s="113">
        <v>5</v>
      </c>
    </row>
    <row r="171" spans="1:8" ht="12.75" customHeight="1" x14ac:dyDescent="0.2">
      <c r="A171" s="11" t="s">
        <v>121</v>
      </c>
      <c r="B171" s="11">
        <v>197</v>
      </c>
      <c r="C171" s="112">
        <v>190.7</v>
      </c>
      <c r="D171" s="113">
        <v>54</v>
      </c>
      <c r="E171" s="113">
        <v>39</v>
      </c>
      <c r="F171" s="113">
        <v>1</v>
      </c>
      <c r="G171" s="113">
        <v>1</v>
      </c>
      <c r="H171" s="113">
        <v>5</v>
      </c>
    </row>
    <row r="172" spans="1:8" ht="12.75" customHeight="1" x14ac:dyDescent="0.2">
      <c r="A172" s="11" t="s">
        <v>122</v>
      </c>
      <c r="B172" s="11">
        <v>175</v>
      </c>
      <c r="C172" s="112">
        <v>45.9</v>
      </c>
      <c r="D172" s="113">
        <v>58</v>
      </c>
      <c r="E172" s="113">
        <v>15</v>
      </c>
      <c r="F172" s="113">
        <v>5</v>
      </c>
      <c r="G172" s="113">
        <v>18</v>
      </c>
      <c r="H172" s="113">
        <v>4</v>
      </c>
    </row>
    <row r="173" spans="1:8" ht="12.75" customHeight="1" x14ac:dyDescent="0.2">
      <c r="A173" s="11" t="s">
        <v>123</v>
      </c>
      <c r="B173" s="11">
        <v>32</v>
      </c>
      <c r="C173" s="112">
        <v>76.900000000000006</v>
      </c>
      <c r="D173" s="113">
        <v>49</v>
      </c>
      <c r="E173" s="113">
        <v>29</v>
      </c>
      <c r="F173" s="113">
        <v>4</v>
      </c>
      <c r="G173" s="113">
        <v>14</v>
      </c>
      <c r="H173" s="113">
        <v>3</v>
      </c>
    </row>
    <row r="174" spans="1:8" ht="9.75" customHeight="1" x14ac:dyDescent="0.2">
      <c r="A174" s="11"/>
      <c r="B174" s="11"/>
      <c r="C174" s="112"/>
      <c r="D174" s="113"/>
      <c r="E174" s="113"/>
      <c r="F174" s="113"/>
      <c r="G174" s="113"/>
      <c r="H174" s="113"/>
    </row>
    <row r="175" spans="1:8" ht="12.75" customHeight="1" x14ac:dyDescent="0.2">
      <c r="A175" s="11"/>
      <c r="B175" s="332" t="s">
        <v>86</v>
      </c>
      <c r="C175" s="332"/>
      <c r="D175" s="332"/>
      <c r="E175" s="332"/>
      <c r="F175" s="332"/>
      <c r="G175" s="332"/>
      <c r="H175" s="332"/>
    </row>
    <row r="176" spans="1:8" ht="12.75" customHeight="1" x14ac:dyDescent="0.2">
      <c r="A176" s="11" t="s">
        <v>3</v>
      </c>
      <c r="B176" s="11">
        <v>70</v>
      </c>
      <c r="C176" s="112">
        <v>387.3</v>
      </c>
      <c r="D176" s="113">
        <v>53</v>
      </c>
      <c r="E176" s="113">
        <v>13</v>
      </c>
      <c r="F176" s="113">
        <v>4</v>
      </c>
      <c r="G176" s="113">
        <v>24</v>
      </c>
      <c r="H176" s="113">
        <v>6</v>
      </c>
    </row>
    <row r="177" spans="1:8" ht="9.75" customHeight="1" x14ac:dyDescent="0.2">
      <c r="A177" s="11"/>
      <c r="B177" s="11"/>
      <c r="C177" s="112"/>
      <c r="D177" s="113"/>
      <c r="E177" s="113"/>
      <c r="F177" s="113"/>
      <c r="G177" s="113"/>
      <c r="H177" s="113"/>
    </row>
    <row r="178" spans="1:8" ht="12.75" customHeight="1" x14ac:dyDescent="0.2">
      <c r="A178" s="11" t="s">
        <v>120</v>
      </c>
      <c r="B178" s="11">
        <v>34</v>
      </c>
      <c r="C178" s="112">
        <v>210.2</v>
      </c>
      <c r="D178" s="113">
        <v>40</v>
      </c>
      <c r="E178" s="113">
        <v>9</v>
      </c>
      <c r="F178" s="113">
        <v>3</v>
      </c>
      <c r="G178" s="113">
        <v>43</v>
      </c>
      <c r="H178" s="113">
        <v>6</v>
      </c>
    </row>
    <row r="179" spans="1:8" ht="12.75" customHeight="1" x14ac:dyDescent="0.2">
      <c r="A179" s="11" t="s">
        <v>121</v>
      </c>
      <c r="B179" s="11">
        <v>11</v>
      </c>
      <c r="C179" s="112">
        <v>46.5</v>
      </c>
      <c r="D179" s="113">
        <v>56</v>
      </c>
      <c r="E179" s="113">
        <v>20</v>
      </c>
      <c r="F179" s="113">
        <v>6</v>
      </c>
      <c r="G179" s="113">
        <v>12</v>
      </c>
      <c r="H179" s="113">
        <v>5</v>
      </c>
    </row>
    <row r="180" spans="1:8" ht="12.75" customHeight="1" x14ac:dyDescent="0.2">
      <c r="A180" s="11" t="s">
        <v>122</v>
      </c>
      <c r="B180" s="11">
        <v>18</v>
      </c>
      <c r="C180" s="112">
        <v>56.4</v>
      </c>
      <c r="D180" s="113">
        <v>43</v>
      </c>
      <c r="E180" s="113">
        <v>8</v>
      </c>
      <c r="F180" s="113">
        <v>1</v>
      </c>
      <c r="G180" s="113">
        <v>41</v>
      </c>
      <c r="H180" s="113">
        <v>8</v>
      </c>
    </row>
    <row r="181" spans="1:8" ht="12.75" customHeight="1" x14ac:dyDescent="0.2">
      <c r="A181" s="11" t="s">
        <v>123</v>
      </c>
      <c r="B181" s="11">
        <v>5</v>
      </c>
      <c r="C181" s="112">
        <v>107.3</v>
      </c>
      <c r="D181" s="113">
        <v>32</v>
      </c>
      <c r="E181" s="113">
        <v>4</v>
      </c>
      <c r="F181" s="113">
        <v>2</v>
      </c>
      <c r="G181" s="113">
        <v>57</v>
      </c>
      <c r="H181" s="113">
        <v>5</v>
      </c>
    </row>
    <row r="182" spans="1:8" ht="9.75" customHeight="1" x14ac:dyDescent="0.2">
      <c r="A182" s="11"/>
      <c r="B182" s="11"/>
      <c r="C182" s="112"/>
      <c r="D182" s="113"/>
      <c r="E182" s="113"/>
      <c r="F182" s="113"/>
      <c r="G182" s="113"/>
      <c r="H182" s="113"/>
    </row>
    <row r="183" spans="1:8" ht="12.75" customHeight="1" x14ac:dyDescent="0.2">
      <c r="A183" s="11" t="s">
        <v>124</v>
      </c>
      <c r="B183" s="11">
        <v>36</v>
      </c>
      <c r="C183" s="112">
        <v>177.1</v>
      </c>
      <c r="D183" s="113">
        <v>68</v>
      </c>
      <c r="E183" s="113">
        <v>18</v>
      </c>
      <c r="F183" s="113">
        <v>6</v>
      </c>
      <c r="G183" s="113">
        <v>1</v>
      </c>
      <c r="H183" s="113">
        <v>6</v>
      </c>
    </row>
    <row r="184" spans="1:8" ht="12.75" customHeight="1" x14ac:dyDescent="0.2">
      <c r="A184" s="11" t="s">
        <v>121</v>
      </c>
      <c r="B184" s="11">
        <v>18</v>
      </c>
      <c r="C184" s="112">
        <v>90.7</v>
      </c>
      <c r="D184" s="113">
        <v>60</v>
      </c>
      <c r="E184" s="113">
        <v>27</v>
      </c>
      <c r="F184" s="113">
        <v>5</v>
      </c>
      <c r="G184" s="113">
        <v>2</v>
      </c>
      <c r="H184" s="113">
        <v>7</v>
      </c>
    </row>
    <row r="185" spans="1:8" ht="12.75" customHeight="1" x14ac:dyDescent="0.2">
      <c r="A185" s="11" t="s">
        <v>122</v>
      </c>
      <c r="B185" s="115">
        <v>13</v>
      </c>
      <c r="C185" s="117">
        <v>20.9</v>
      </c>
      <c r="D185" s="116">
        <v>70</v>
      </c>
      <c r="E185" s="116">
        <v>9</v>
      </c>
      <c r="F185" s="116">
        <v>8</v>
      </c>
      <c r="G185" s="116">
        <v>3</v>
      </c>
      <c r="H185" s="116">
        <v>10</v>
      </c>
    </row>
    <row r="186" spans="1:8" ht="12.75" customHeight="1" x14ac:dyDescent="0.2">
      <c r="A186" s="11" t="s">
        <v>123</v>
      </c>
      <c r="B186" s="115">
        <v>5</v>
      </c>
      <c r="C186" s="117">
        <v>65.5</v>
      </c>
      <c r="D186" s="116">
        <v>79</v>
      </c>
      <c r="E186" s="116">
        <v>10</v>
      </c>
      <c r="F186" s="116">
        <v>8</v>
      </c>
      <c r="G186" s="116">
        <v>0</v>
      </c>
      <c r="H186" s="116">
        <v>3</v>
      </c>
    </row>
    <row r="187" spans="1:8" ht="9.75" customHeight="1" x14ac:dyDescent="0.2"/>
    <row r="188" spans="1:8" ht="12.75" customHeight="1" x14ac:dyDescent="0.2">
      <c r="B188" s="333" t="s">
        <v>37</v>
      </c>
      <c r="C188" s="333"/>
      <c r="D188" s="333"/>
      <c r="E188" s="333"/>
      <c r="F188" s="333"/>
      <c r="G188" s="333"/>
      <c r="H188" s="333"/>
    </row>
    <row r="189" spans="1:8" ht="12.75" customHeight="1" x14ac:dyDescent="0.2">
      <c r="A189" s="11" t="s">
        <v>3</v>
      </c>
      <c r="B189" s="3">
        <v>782</v>
      </c>
      <c r="C189" s="107">
        <v>436.1</v>
      </c>
      <c r="D189" s="108">
        <v>51</v>
      </c>
      <c r="E189" s="108">
        <v>35</v>
      </c>
      <c r="F189" s="108">
        <v>3</v>
      </c>
      <c r="G189" s="108">
        <v>6</v>
      </c>
      <c r="H189" s="108">
        <v>4</v>
      </c>
    </row>
    <row r="190" spans="1:8" ht="9.75" customHeight="1" x14ac:dyDescent="0.2">
      <c r="A190" s="11"/>
    </row>
    <row r="191" spans="1:8" ht="12.75" customHeight="1" x14ac:dyDescent="0.2">
      <c r="A191" s="11" t="s">
        <v>120</v>
      </c>
      <c r="B191" s="3">
        <v>390</v>
      </c>
      <c r="C191" s="107">
        <v>199.6</v>
      </c>
      <c r="D191" s="108">
        <v>49</v>
      </c>
      <c r="E191" s="108">
        <v>38</v>
      </c>
      <c r="F191" s="108">
        <v>3</v>
      </c>
      <c r="G191" s="108">
        <v>6</v>
      </c>
      <c r="H191" s="108">
        <v>4</v>
      </c>
    </row>
    <row r="192" spans="1:8" ht="12.75" customHeight="1" x14ac:dyDescent="0.2">
      <c r="A192" s="11" t="s">
        <v>121</v>
      </c>
      <c r="B192" s="3">
        <v>194</v>
      </c>
      <c r="C192" s="107">
        <v>130.6</v>
      </c>
      <c r="D192" s="108">
        <v>47</v>
      </c>
      <c r="E192" s="108">
        <v>46</v>
      </c>
      <c r="F192" s="108">
        <v>2</v>
      </c>
      <c r="G192" s="108">
        <v>0</v>
      </c>
      <c r="H192" s="108">
        <v>5</v>
      </c>
    </row>
    <row r="193" spans="1:8" ht="12.75" customHeight="1" x14ac:dyDescent="0.2">
      <c r="A193" s="11" t="s">
        <v>122</v>
      </c>
      <c r="B193" s="3">
        <v>162</v>
      </c>
      <c r="C193" s="107">
        <v>41.6</v>
      </c>
      <c r="D193" s="108">
        <v>52</v>
      </c>
      <c r="E193" s="108">
        <v>19</v>
      </c>
      <c r="F193" s="108">
        <v>4</v>
      </c>
      <c r="G193" s="108">
        <v>21</v>
      </c>
      <c r="H193" s="108">
        <v>3</v>
      </c>
    </row>
    <row r="194" spans="1:8" ht="12.75" customHeight="1" x14ac:dyDescent="0.2">
      <c r="A194" s="11" t="s">
        <v>123</v>
      </c>
      <c r="B194" s="3">
        <v>34</v>
      </c>
      <c r="C194" s="107">
        <v>27.4</v>
      </c>
      <c r="D194" s="108">
        <v>59</v>
      </c>
      <c r="E194" s="108">
        <v>27</v>
      </c>
      <c r="F194" s="108">
        <v>4</v>
      </c>
      <c r="G194" s="108">
        <v>6</v>
      </c>
      <c r="H194" s="108">
        <v>3</v>
      </c>
    </row>
    <row r="195" spans="1:8" ht="9.75" customHeight="1" x14ac:dyDescent="0.2">
      <c r="A195" s="11"/>
    </row>
    <row r="196" spans="1:8" ht="12.75" customHeight="1" x14ac:dyDescent="0.2">
      <c r="A196" s="11" t="s">
        <v>124</v>
      </c>
      <c r="B196" s="3">
        <v>392</v>
      </c>
      <c r="C196" s="107">
        <v>236.5</v>
      </c>
      <c r="D196" s="108">
        <v>53</v>
      </c>
      <c r="E196" s="108">
        <v>33</v>
      </c>
      <c r="F196" s="108">
        <v>3</v>
      </c>
      <c r="G196" s="108">
        <v>6</v>
      </c>
      <c r="H196" s="108">
        <v>4</v>
      </c>
    </row>
    <row r="197" spans="1:8" ht="12.75" customHeight="1" x14ac:dyDescent="0.2">
      <c r="A197" s="11" t="s">
        <v>121</v>
      </c>
      <c r="B197" s="3">
        <v>211</v>
      </c>
      <c r="C197" s="107">
        <v>166.6</v>
      </c>
      <c r="D197" s="108">
        <v>54</v>
      </c>
      <c r="E197" s="108">
        <v>39</v>
      </c>
      <c r="F197" s="108">
        <v>2</v>
      </c>
      <c r="G197" s="108">
        <v>1</v>
      </c>
      <c r="H197" s="108">
        <v>5</v>
      </c>
    </row>
    <row r="198" spans="1:8" ht="12.75" customHeight="1" x14ac:dyDescent="0.2">
      <c r="A198" s="11" t="s">
        <v>122</v>
      </c>
      <c r="B198" s="3">
        <v>149</v>
      </c>
      <c r="C198" s="107">
        <v>42.3</v>
      </c>
      <c r="D198" s="108">
        <v>54</v>
      </c>
      <c r="E198" s="108">
        <v>15</v>
      </c>
      <c r="F198" s="108">
        <v>8</v>
      </c>
      <c r="G198" s="108">
        <v>17</v>
      </c>
      <c r="H198" s="108">
        <v>5</v>
      </c>
    </row>
    <row r="199" spans="1:8" ht="12.75" customHeight="1" x14ac:dyDescent="0.2">
      <c r="A199" s="11" t="s">
        <v>123</v>
      </c>
      <c r="B199" s="3">
        <v>32</v>
      </c>
      <c r="C199" s="107">
        <v>27.6</v>
      </c>
      <c r="D199" s="108">
        <v>45</v>
      </c>
      <c r="E199" s="108">
        <v>28</v>
      </c>
      <c r="F199" s="108">
        <v>5</v>
      </c>
      <c r="G199" s="108">
        <v>18</v>
      </c>
      <c r="H199" s="108">
        <v>3</v>
      </c>
    </row>
    <row r="200" spans="1:8" ht="9.75" customHeight="1" x14ac:dyDescent="0.2"/>
    <row r="201" spans="1:8" ht="12.75" customHeight="1" x14ac:dyDescent="0.2">
      <c r="B201" s="333" t="s">
        <v>38</v>
      </c>
      <c r="C201" s="333"/>
      <c r="D201" s="333"/>
      <c r="E201" s="333"/>
      <c r="F201" s="333"/>
      <c r="G201" s="333"/>
      <c r="H201" s="333"/>
    </row>
    <row r="202" spans="1:8" ht="12.75" customHeight="1" x14ac:dyDescent="0.2">
      <c r="A202" s="11" t="s">
        <v>3</v>
      </c>
      <c r="B202" s="3">
        <v>70</v>
      </c>
      <c r="C202" s="107">
        <v>265.89999999999998</v>
      </c>
      <c r="D202" s="108">
        <v>58</v>
      </c>
      <c r="E202" s="108">
        <v>18</v>
      </c>
      <c r="F202" s="108">
        <v>7</v>
      </c>
      <c r="G202" s="108">
        <v>11</v>
      </c>
      <c r="H202" s="108">
        <v>7</v>
      </c>
    </row>
    <row r="203" spans="1:8" ht="9.75" customHeight="1" x14ac:dyDescent="0.2">
      <c r="A203" s="11"/>
    </row>
    <row r="204" spans="1:8" ht="12.75" customHeight="1" x14ac:dyDescent="0.2">
      <c r="A204" s="11" t="s">
        <v>120</v>
      </c>
      <c r="B204" s="3">
        <v>35</v>
      </c>
      <c r="C204" s="107">
        <v>126.1</v>
      </c>
      <c r="D204" s="108">
        <v>58</v>
      </c>
      <c r="E204" s="108">
        <v>16</v>
      </c>
      <c r="F204" s="108">
        <v>8</v>
      </c>
      <c r="G204" s="108">
        <v>9</v>
      </c>
      <c r="H204" s="108">
        <v>9</v>
      </c>
    </row>
    <row r="205" spans="1:8" ht="12.75" customHeight="1" x14ac:dyDescent="0.2">
      <c r="A205" s="11" t="s">
        <v>121</v>
      </c>
      <c r="B205" s="3">
        <v>15</v>
      </c>
      <c r="C205" s="107">
        <v>71.900000000000006</v>
      </c>
      <c r="D205" s="108">
        <v>65</v>
      </c>
      <c r="E205" s="108">
        <v>22</v>
      </c>
      <c r="F205" s="108">
        <v>7</v>
      </c>
      <c r="G205" s="108">
        <v>0</v>
      </c>
      <c r="H205" s="108">
        <v>6</v>
      </c>
    </row>
    <row r="206" spans="1:8" ht="12.75" customHeight="1" x14ac:dyDescent="0.2">
      <c r="A206" s="11" t="s">
        <v>122</v>
      </c>
      <c r="B206" s="3">
        <v>15</v>
      </c>
      <c r="C206" s="107">
        <v>39.4</v>
      </c>
      <c r="D206" s="108">
        <v>45</v>
      </c>
      <c r="E206" s="108">
        <v>4</v>
      </c>
      <c r="F206" s="108">
        <v>10</v>
      </c>
      <c r="G206" s="108">
        <v>27</v>
      </c>
      <c r="H206" s="108">
        <v>15</v>
      </c>
    </row>
    <row r="207" spans="1:8" ht="12.75" customHeight="1" x14ac:dyDescent="0.2">
      <c r="A207" s="11" t="s">
        <v>123</v>
      </c>
      <c r="B207" s="3">
        <v>5</v>
      </c>
      <c r="C207" s="107">
        <v>14.7</v>
      </c>
      <c r="D207" s="108">
        <v>59</v>
      </c>
      <c r="E207" s="108">
        <v>2</v>
      </c>
      <c r="F207" s="108">
        <v>9</v>
      </c>
      <c r="G207" s="108">
        <v>4</v>
      </c>
      <c r="H207" s="108">
        <v>26</v>
      </c>
    </row>
    <row r="208" spans="1:8" ht="9.75" customHeight="1" x14ac:dyDescent="0.2">
      <c r="A208" s="11"/>
    </row>
    <row r="209" spans="1:8" ht="12.75" customHeight="1" x14ac:dyDescent="0.2">
      <c r="A209" s="11" t="s">
        <v>124</v>
      </c>
      <c r="B209" s="3">
        <v>35</v>
      </c>
      <c r="C209" s="107">
        <v>139.80000000000001</v>
      </c>
      <c r="D209" s="108">
        <v>57</v>
      </c>
      <c r="E209" s="108">
        <v>19</v>
      </c>
      <c r="F209" s="108">
        <v>7</v>
      </c>
      <c r="G209" s="108">
        <v>12</v>
      </c>
      <c r="H209" s="108">
        <v>4</v>
      </c>
    </row>
    <row r="210" spans="1:8" ht="12.75" customHeight="1" x14ac:dyDescent="0.2">
      <c r="A210" s="11" t="s">
        <v>121</v>
      </c>
      <c r="B210" s="3">
        <v>14</v>
      </c>
      <c r="C210" s="107">
        <v>72.7</v>
      </c>
      <c r="D210" s="108">
        <v>60</v>
      </c>
      <c r="E210" s="108">
        <v>26</v>
      </c>
      <c r="F210" s="108">
        <v>6</v>
      </c>
      <c r="G210" s="108">
        <v>3</v>
      </c>
      <c r="H210" s="108">
        <v>5</v>
      </c>
    </row>
    <row r="211" spans="1:8" ht="12.75" customHeight="1" x14ac:dyDescent="0.2">
      <c r="A211" s="11" t="s">
        <v>122</v>
      </c>
      <c r="B211" s="3">
        <v>16</v>
      </c>
      <c r="C211" s="107">
        <v>52.7</v>
      </c>
      <c r="D211" s="108">
        <v>52</v>
      </c>
      <c r="E211" s="108">
        <v>9</v>
      </c>
      <c r="F211" s="108">
        <v>8</v>
      </c>
      <c r="G211" s="108">
        <v>29</v>
      </c>
      <c r="H211" s="108">
        <v>3</v>
      </c>
    </row>
    <row r="212" spans="1:8" ht="12.75" customHeight="1" x14ac:dyDescent="0.2">
      <c r="A212" s="11" t="s">
        <v>123</v>
      </c>
      <c r="B212" s="3">
        <v>5</v>
      </c>
      <c r="C212" s="107">
        <v>14.3</v>
      </c>
      <c r="D212" s="108">
        <v>59</v>
      </c>
      <c r="E212" s="108">
        <v>25</v>
      </c>
      <c r="F212" s="108">
        <v>8</v>
      </c>
      <c r="G212" s="108">
        <v>0</v>
      </c>
      <c r="H212" s="108">
        <v>8</v>
      </c>
    </row>
    <row r="213" spans="1:8" ht="9.75" customHeight="1" x14ac:dyDescent="0.2"/>
    <row r="214" spans="1:8" ht="12.75" customHeight="1" x14ac:dyDescent="0.2">
      <c r="B214" s="333" t="s">
        <v>35</v>
      </c>
      <c r="C214" s="333"/>
      <c r="D214" s="333"/>
      <c r="E214" s="333"/>
      <c r="F214" s="333"/>
      <c r="G214" s="333"/>
      <c r="H214" s="333"/>
    </row>
    <row r="215" spans="1:8" ht="12.75" customHeight="1" x14ac:dyDescent="0.2">
      <c r="A215" s="11" t="s">
        <v>3</v>
      </c>
      <c r="B215" s="3">
        <v>873</v>
      </c>
      <c r="C215" s="107">
        <v>460.8</v>
      </c>
      <c r="D215" s="108">
        <v>53</v>
      </c>
      <c r="E215" s="108">
        <v>33</v>
      </c>
      <c r="F215" s="108">
        <v>4</v>
      </c>
      <c r="G215" s="108">
        <v>6</v>
      </c>
      <c r="H215" s="108">
        <v>4</v>
      </c>
    </row>
    <row r="216" spans="1:8" ht="9.75" customHeight="1" x14ac:dyDescent="0.2">
      <c r="A216" s="11"/>
    </row>
    <row r="217" spans="1:8" ht="12.75" customHeight="1" x14ac:dyDescent="0.2">
      <c r="A217" s="11" t="s">
        <v>120</v>
      </c>
      <c r="B217" s="3">
        <v>435</v>
      </c>
      <c r="C217" s="107">
        <v>211.6</v>
      </c>
      <c r="D217" s="108">
        <v>48</v>
      </c>
      <c r="E217" s="108">
        <v>35</v>
      </c>
      <c r="F217" s="108">
        <v>4</v>
      </c>
      <c r="G217" s="108">
        <v>9</v>
      </c>
      <c r="H217" s="108">
        <v>4</v>
      </c>
    </row>
    <row r="218" spans="1:8" ht="12.75" customHeight="1" x14ac:dyDescent="0.2">
      <c r="A218" s="11" t="s">
        <v>121</v>
      </c>
      <c r="B218" s="3">
        <v>171</v>
      </c>
      <c r="C218" s="107">
        <v>108.8</v>
      </c>
      <c r="D218" s="108">
        <v>47</v>
      </c>
      <c r="E218" s="108">
        <v>46</v>
      </c>
      <c r="F218" s="108">
        <v>2</v>
      </c>
      <c r="G218" s="108">
        <v>1</v>
      </c>
      <c r="H218" s="108">
        <v>5</v>
      </c>
    </row>
    <row r="219" spans="1:8" ht="12.75" customHeight="1" x14ac:dyDescent="0.2">
      <c r="A219" s="11" t="s">
        <v>122</v>
      </c>
      <c r="B219" s="3">
        <v>211</v>
      </c>
      <c r="C219" s="107">
        <v>67.3</v>
      </c>
      <c r="D219" s="108">
        <v>50</v>
      </c>
      <c r="E219" s="108">
        <v>24</v>
      </c>
      <c r="F219" s="108">
        <v>6</v>
      </c>
      <c r="G219" s="108">
        <v>17</v>
      </c>
      <c r="H219" s="108">
        <v>3</v>
      </c>
    </row>
    <row r="220" spans="1:8" ht="12.75" customHeight="1" x14ac:dyDescent="0.2">
      <c r="A220" s="11" t="s">
        <v>123</v>
      </c>
      <c r="B220" s="3">
        <v>53</v>
      </c>
      <c r="C220" s="107">
        <v>35.5</v>
      </c>
      <c r="D220" s="108">
        <v>48</v>
      </c>
      <c r="E220" s="108">
        <v>26</v>
      </c>
      <c r="F220" s="108">
        <v>5</v>
      </c>
      <c r="G220" s="108">
        <v>18</v>
      </c>
      <c r="H220" s="108">
        <v>3</v>
      </c>
    </row>
    <row r="221" spans="1:8" ht="9.75" customHeight="1" x14ac:dyDescent="0.2">
      <c r="A221" s="11"/>
    </row>
    <row r="222" spans="1:8" ht="12.75" customHeight="1" x14ac:dyDescent="0.2">
      <c r="A222" s="11" t="s">
        <v>124</v>
      </c>
      <c r="B222" s="3">
        <v>438</v>
      </c>
      <c r="C222" s="107">
        <v>249.2</v>
      </c>
      <c r="D222" s="108">
        <v>57</v>
      </c>
      <c r="E222" s="108">
        <v>30</v>
      </c>
      <c r="F222" s="108">
        <v>4</v>
      </c>
      <c r="G222" s="108">
        <v>4</v>
      </c>
      <c r="H222" s="108">
        <v>4</v>
      </c>
    </row>
    <row r="223" spans="1:8" ht="12.75" customHeight="1" x14ac:dyDescent="0.2">
      <c r="A223" s="11" t="s">
        <v>121</v>
      </c>
      <c r="B223" s="3">
        <v>213</v>
      </c>
      <c r="C223" s="107">
        <v>171.3</v>
      </c>
      <c r="D223" s="108">
        <v>58</v>
      </c>
      <c r="E223" s="108">
        <v>37</v>
      </c>
      <c r="F223" s="108">
        <v>2</v>
      </c>
      <c r="G223" s="108">
        <v>1</v>
      </c>
      <c r="H223" s="108">
        <v>2</v>
      </c>
    </row>
    <row r="224" spans="1:8" ht="12.75" customHeight="1" x14ac:dyDescent="0.2">
      <c r="A224" s="11" t="s">
        <v>122</v>
      </c>
      <c r="B224" s="3">
        <v>174</v>
      </c>
      <c r="C224" s="107">
        <v>40</v>
      </c>
      <c r="D224" s="108">
        <v>64</v>
      </c>
      <c r="E224" s="108">
        <v>11</v>
      </c>
      <c r="F224" s="108">
        <v>9</v>
      </c>
      <c r="G224" s="108">
        <v>13</v>
      </c>
      <c r="H224" s="108">
        <v>3</v>
      </c>
    </row>
    <row r="225" spans="1:8" ht="12.75" customHeight="1" x14ac:dyDescent="0.2">
      <c r="A225" s="11" t="s">
        <v>123</v>
      </c>
      <c r="B225" s="3">
        <v>51</v>
      </c>
      <c r="C225" s="107">
        <v>35</v>
      </c>
      <c r="D225" s="108">
        <v>53</v>
      </c>
      <c r="E225" s="108">
        <v>23</v>
      </c>
      <c r="F225" s="108">
        <v>8</v>
      </c>
      <c r="G225" s="108">
        <v>12</v>
      </c>
      <c r="H225" s="108">
        <v>3</v>
      </c>
    </row>
    <row r="226" spans="1:8" ht="9.75" customHeight="1" x14ac:dyDescent="0.2"/>
    <row r="227" spans="1:8" ht="12.75" customHeight="1" x14ac:dyDescent="0.2">
      <c r="B227" s="333" t="s">
        <v>36</v>
      </c>
      <c r="C227" s="333"/>
      <c r="D227" s="333"/>
      <c r="E227" s="333"/>
      <c r="F227" s="333"/>
      <c r="G227" s="333"/>
      <c r="H227" s="333"/>
    </row>
    <row r="228" spans="1:8" ht="12.75" customHeight="1" x14ac:dyDescent="0.2">
      <c r="A228" s="11" t="s">
        <v>3</v>
      </c>
      <c r="B228" s="3">
        <v>68</v>
      </c>
      <c r="C228" s="107">
        <v>242.1</v>
      </c>
      <c r="D228" s="108">
        <v>58</v>
      </c>
      <c r="E228" s="108">
        <v>17</v>
      </c>
      <c r="F228" s="108">
        <v>9</v>
      </c>
      <c r="G228" s="108">
        <v>12</v>
      </c>
      <c r="H228" s="108">
        <v>4</v>
      </c>
    </row>
    <row r="229" spans="1:8" ht="9.75" customHeight="1" x14ac:dyDescent="0.2">
      <c r="A229" s="11"/>
    </row>
    <row r="230" spans="1:8" ht="12.75" customHeight="1" x14ac:dyDescent="0.2">
      <c r="A230" s="11" t="s">
        <v>120</v>
      </c>
      <c r="B230" s="3">
        <v>34</v>
      </c>
      <c r="C230" s="107">
        <v>116.2</v>
      </c>
      <c r="D230" s="108">
        <v>59</v>
      </c>
      <c r="E230" s="108">
        <v>13</v>
      </c>
      <c r="F230" s="108">
        <v>8</v>
      </c>
      <c r="G230" s="108">
        <v>16</v>
      </c>
      <c r="H230" s="108">
        <v>4</v>
      </c>
    </row>
    <row r="231" spans="1:8" ht="12.75" customHeight="1" x14ac:dyDescent="0.2">
      <c r="A231" s="11" t="s">
        <v>121</v>
      </c>
      <c r="B231" s="3">
        <v>7</v>
      </c>
      <c r="C231" s="107">
        <v>36.4</v>
      </c>
      <c r="D231" s="108">
        <v>74</v>
      </c>
      <c r="E231" s="108">
        <v>13</v>
      </c>
      <c r="F231" s="108">
        <v>4</v>
      </c>
      <c r="G231" s="108">
        <v>5</v>
      </c>
      <c r="H231" s="108">
        <v>4</v>
      </c>
    </row>
    <row r="232" spans="1:8" ht="12.75" customHeight="1" x14ac:dyDescent="0.2">
      <c r="A232" s="11" t="s">
        <v>122</v>
      </c>
      <c r="B232" s="3">
        <v>14</v>
      </c>
      <c r="C232" s="107">
        <v>36.5</v>
      </c>
      <c r="D232" s="108">
        <v>50</v>
      </c>
      <c r="E232" s="108">
        <v>6</v>
      </c>
      <c r="F232" s="108">
        <v>8</v>
      </c>
      <c r="G232" s="108">
        <v>34</v>
      </c>
      <c r="H232" s="108">
        <v>2</v>
      </c>
    </row>
    <row r="233" spans="1:8" ht="12.75" customHeight="1" x14ac:dyDescent="0.2">
      <c r="A233" s="11" t="s">
        <v>123</v>
      </c>
      <c r="B233" s="3">
        <v>13</v>
      </c>
      <c r="C233" s="107">
        <v>43.3</v>
      </c>
      <c r="D233" s="108">
        <v>55</v>
      </c>
      <c r="E233" s="108">
        <v>18</v>
      </c>
      <c r="F233" s="108">
        <v>11</v>
      </c>
      <c r="G233" s="108">
        <v>9</v>
      </c>
      <c r="H233" s="108">
        <v>7</v>
      </c>
    </row>
    <row r="234" spans="1:8" ht="9.75" customHeight="1" x14ac:dyDescent="0.2">
      <c r="A234" s="11"/>
    </row>
    <row r="235" spans="1:8" ht="12.75" customHeight="1" x14ac:dyDescent="0.2">
      <c r="A235" s="11" t="s">
        <v>124</v>
      </c>
      <c r="B235" s="3">
        <v>34</v>
      </c>
      <c r="C235" s="107">
        <v>125.9</v>
      </c>
      <c r="D235" s="108">
        <v>57</v>
      </c>
      <c r="E235" s="108">
        <v>21</v>
      </c>
      <c r="F235" s="108">
        <v>9</v>
      </c>
      <c r="G235" s="108">
        <v>8</v>
      </c>
      <c r="H235" s="108">
        <v>4</v>
      </c>
    </row>
    <row r="236" spans="1:8" ht="12.75" customHeight="1" x14ac:dyDescent="0.2">
      <c r="A236" s="11" t="s">
        <v>121</v>
      </c>
      <c r="B236" s="3">
        <v>13</v>
      </c>
      <c r="C236" s="107">
        <v>50</v>
      </c>
      <c r="D236" s="108">
        <v>57</v>
      </c>
      <c r="E236" s="108">
        <v>29</v>
      </c>
      <c r="F236" s="108">
        <v>9</v>
      </c>
      <c r="G236" s="108">
        <v>2</v>
      </c>
      <c r="H236" s="108">
        <v>4</v>
      </c>
    </row>
    <row r="237" spans="1:8" ht="12.75" customHeight="1" x14ac:dyDescent="0.2">
      <c r="A237" s="11" t="s">
        <v>122</v>
      </c>
      <c r="B237" s="3">
        <v>8</v>
      </c>
      <c r="C237" s="107">
        <v>25.6</v>
      </c>
      <c r="D237" s="108">
        <v>70</v>
      </c>
      <c r="E237" s="108">
        <v>14</v>
      </c>
      <c r="F237" s="108">
        <v>10</v>
      </c>
      <c r="G237" s="108">
        <v>3</v>
      </c>
      <c r="H237" s="108">
        <v>3</v>
      </c>
    </row>
    <row r="238" spans="1:8" ht="12.75" customHeight="1" x14ac:dyDescent="0.2">
      <c r="A238" s="11" t="s">
        <v>123</v>
      </c>
      <c r="B238" s="3">
        <v>13</v>
      </c>
      <c r="C238" s="107">
        <v>50.3</v>
      </c>
      <c r="D238" s="108">
        <v>50</v>
      </c>
      <c r="E238" s="108">
        <v>18</v>
      </c>
      <c r="F238" s="108">
        <v>9</v>
      </c>
      <c r="G238" s="108">
        <v>18</v>
      </c>
      <c r="H238" s="108">
        <v>5</v>
      </c>
    </row>
    <row r="239" spans="1:8" ht="9.75" customHeight="1" x14ac:dyDescent="0.2"/>
    <row r="240" spans="1:8" ht="12.75" customHeight="1" x14ac:dyDescent="0.2">
      <c r="B240" s="333" t="s">
        <v>33</v>
      </c>
      <c r="C240" s="333"/>
      <c r="D240" s="333"/>
      <c r="E240" s="333"/>
      <c r="F240" s="333"/>
      <c r="G240" s="333"/>
      <c r="H240" s="333"/>
    </row>
    <row r="241" spans="1:8" ht="12.75" customHeight="1" x14ac:dyDescent="0.2">
      <c r="A241" s="11" t="s">
        <v>3</v>
      </c>
      <c r="B241" s="3">
        <v>824</v>
      </c>
      <c r="C241" s="107">
        <v>371.3</v>
      </c>
      <c r="D241" s="108">
        <v>49</v>
      </c>
      <c r="E241" s="108">
        <v>34</v>
      </c>
      <c r="F241" s="108">
        <v>5</v>
      </c>
      <c r="G241" s="108">
        <v>8</v>
      </c>
      <c r="H241" s="108">
        <v>4</v>
      </c>
    </row>
    <row r="242" spans="1:8" ht="9.75" customHeight="1" x14ac:dyDescent="0.2">
      <c r="A242" s="11"/>
    </row>
    <row r="243" spans="1:8" ht="12.75" customHeight="1" x14ac:dyDescent="0.2">
      <c r="A243" s="11" t="s">
        <v>120</v>
      </c>
      <c r="B243" s="3">
        <v>403</v>
      </c>
      <c r="C243" s="107">
        <v>196.7</v>
      </c>
      <c r="D243" s="108">
        <v>43</v>
      </c>
      <c r="E243" s="108">
        <v>43</v>
      </c>
      <c r="F243" s="108">
        <v>5</v>
      </c>
      <c r="G243" s="108">
        <v>5</v>
      </c>
      <c r="H243" s="108">
        <v>4</v>
      </c>
    </row>
    <row r="244" spans="1:8" ht="12.75" customHeight="1" x14ac:dyDescent="0.2">
      <c r="A244" s="11" t="s">
        <v>121</v>
      </c>
      <c r="B244" s="3">
        <v>226</v>
      </c>
      <c r="C244" s="107">
        <v>142.4</v>
      </c>
      <c r="D244" s="108">
        <v>34</v>
      </c>
      <c r="E244" s="108">
        <v>50</v>
      </c>
      <c r="F244" s="108">
        <v>3</v>
      </c>
      <c r="G244" s="108">
        <v>1</v>
      </c>
      <c r="H244" s="108">
        <v>12</v>
      </c>
    </row>
    <row r="245" spans="1:8" ht="12.75" customHeight="1" x14ac:dyDescent="0.2">
      <c r="A245" s="11" t="s">
        <v>122</v>
      </c>
      <c r="B245" s="3">
        <v>130</v>
      </c>
      <c r="C245" s="107">
        <v>23.6</v>
      </c>
      <c r="D245" s="108">
        <v>45</v>
      </c>
      <c r="E245" s="108">
        <v>23</v>
      </c>
      <c r="F245" s="108">
        <v>11</v>
      </c>
      <c r="G245" s="108">
        <v>17</v>
      </c>
      <c r="H245" s="108">
        <v>4</v>
      </c>
    </row>
    <row r="246" spans="1:8" ht="12.75" customHeight="1" x14ac:dyDescent="0.2">
      <c r="A246" s="11" t="s">
        <v>123</v>
      </c>
      <c r="B246" s="3">
        <v>47</v>
      </c>
      <c r="C246" s="107">
        <v>30.7</v>
      </c>
      <c r="D246" s="108">
        <v>47</v>
      </c>
      <c r="E246" s="108">
        <v>27</v>
      </c>
      <c r="F246" s="108">
        <v>8</v>
      </c>
      <c r="G246" s="108">
        <v>15</v>
      </c>
      <c r="H246" s="108">
        <v>3</v>
      </c>
    </row>
    <row r="247" spans="1:8" ht="9.75" customHeight="1" x14ac:dyDescent="0.2">
      <c r="A247" s="11"/>
    </row>
    <row r="248" spans="1:8" ht="12.75" customHeight="1" x14ac:dyDescent="0.2">
      <c r="A248" s="11" t="s">
        <v>124</v>
      </c>
      <c r="B248" s="3">
        <v>421</v>
      </c>
      <c r="C248" s="107">
        <v>174.6</v>
      </c>
      <c r="D248" s="108">
        <v>56</v>
      </c>
      <c r="E248" s="108">
        <v>24</v>
      </c>
      <c r="F248" s="108">
        <v>6</v>
      </c>
      <c r="G248" s="108">
        <v>11</v>
      </c>
      <c r="H248" s="108">
        <v>3</v>
      </c>
    </row>
    <row r="249" spans="1:8" ht="12.75" customHeight="1" x14ac:dyDescent="0.2">
      <c r="A249" s="11" t="s">
        <v>121</v>
      </c>
      <c r="B249" s="3">
        <v>157</v>
      </c>
      <c r="C249" s="107">
        <v>82.9</v>
      </c>
      <c r="D249" s="108">
        <v>58</v>
      </c>
      <c r="E249" s="108">
        <v>36</v>
      </c>
      <c r="F249" s="108">
        <v>2</v>
      </c>
      <c r="G249" s="108">
        <v>1</v>
      </c>
      <c r="H249" s="108">
        <v>3</v>
      </c>
    </row>
    <row r="250" spans="1:8" ht="12.75" customHeight="1" x14ac:dyDescent="0.2">
      <c r="A250" s="11" t="s">
        <v>122</v>
      </c>
      <c r="B250" s="3">
        <v>217</v>
      </c>
      <c r="C250" s="107">
        <v>58.6</v>
      </c>
      <c r="D250" s="108">
        <v>56</v>
      </c>
      <c r="E250" s="108">
        <v>10</v>
      </c>
      <c r="F250" s="108">
        <v>10</v>
      </c>
      <c r="G250" s="108">
        <v>20</v>
      </c>
      <c r="H250" s="108">
        <v>4</v>
      </c>
    </row>
    <row r="251" spans="1:8" ht="12.75" customHeight="1" x14ac:dyDescent="0.2">
      <c r="A251" s="11" t="s">
        <v>123</v>
      </c>
      <c r="B251" s="3">
        <v>47</v>
      </c>
      <c r="C251" s="107">
        <v>33.1</v>
      </c>
      <c r="D251" s="108">
        <v>50</v>
      </c>
      <c r="E251" s="108">
        <v>19</v>
      </c>
      <c r="F251" s="108">
        <v>8</v>
      </c>
      <c r="G251" s="108">
        <v>19</v>
      </c>
      <c r="H251" s="108">
        <v>4</v>
      </c>
    </row>
    <row r="252" spans="1:8" ht="9.75" customHeight="1" x14ac:dyDescent="0.2"/>
    <row r="253" spans="1:8" ht="12.75" customHeight="1" x14ac:dyDescent="0.2">
      <c r="B253" s="333" t="s">
        <v>34</v>
      </c>
      <c r="C253" s="333"/>
      <c r="D253" s="333"/>
      <c r="E253" s="333"/>
      <c r="F253" s="333"/>
      <c r="G253" s="333"/>
      <c r="H253" s="333"/>
    </row>
    <row r="254" spans="1:8" ht="12.75" customHeight="1" x14ac:dyDescent="0.2">
      <c r="A254" s="11" t="s">
        <v>3</v>
      </c>
      <c r="B254" s="3">
        <v>70</v>
      </c>
      <c r="C254" s="107">
        <v>291.7</v>
      </c>
      <c r="D254" s="108">
        <v>54</v>
      </c>
      <c r="E254" s="108">
        <v>15</v>
      </c>
      <c r="F254" s="108">
        <v>8</v>
      </c>
      <c r="G254" s="108">
        <v>19</v>
      </c>
      <c r="H254" s="108">
        <v>4</v>
      </c>
    </row>
    <row r="255" spans="1:8" ht="9.75" customHeight="1" x14ac:dyDescent="0.2">
      <c r="A255" s="11"/>
    </row>
    <row r="256" spans="1:8" ht="12.75" customHeight="1" x14ac:dyDescent="0.2">
      <c r="A256" s="11" t="s">
        <v>120</v>
      </c>
      <c r="B256" s="3">
        <v>35</v>
      </c>
      <c r="C256" s="107">
        <v>124.9</v>
      </c>
      <c r="D256" s="108">
        <v>55</v>
      </c>
      <c r="E256" s="108">
        <v>18</v>
      </c>
      <c r="F256" s="108">
        <v>10</v>
      </c>
      <c r="G256" s="108">
        <v>12</v>
      </c>
      <c r="H256" s="108">
        <v>5</v>
      </c>
    </row>
    <row r="257" spans="1:8" ht="12.75" customHeight="1" x14ac:dyDescent="0.2">
      <c r="A257" s="11" t="s">
        <v>121</v>
      </c>
      <c r="B257" s="3">
        <v>16</v>
      </c>
      <c r="C257" s="107">
        <v>86.4</v>
      </c>
      <c r="D257" s="108">
        <v>54</v>
      </c>
      <c r="E257" s="108">
        <v>18</v>
      </c>
      <c r="F257" s="108">
        <v>8</v>
      </c>
      <c r="G257" s="108">
        <v>14</v>
      </c>
      <c r="H257" s="108">
        <v>6</v>
      </c>
    </row>
    <row r="258" spans="1:8" ht="12.75" customHeight="1" x14ac:dyDescent="0.2">
      <c r="A258" s="11" t="s">
        <v>122</v>
      </c>
      <c r="B258" s="3">
        <v>10</v>
      </c>
      <c r="C258" s="107">
        <v>11.7</v>
      </c>
      <c r="D258" s="108">
        <v>46</v>
      </c>
      <c r="E258" s="108">
        <v>16</v>
      </c>
      <c r="F258" s="108">
        <v>13</v>
      </c>
      <c r="G258" s="108">
        <v>21</v>
      </c>
      <c r="H258" s="108">
        <v>4</v>
      </c>
    </row>
    <row r="259" spans="1:8" ht="12.75" customHeight="1" x14ac:dyDescent="0.2">
      <c r="A259" s="11" t="s">
        <v>123</v>
      </c>
      <c r="B259" s="3">
        <v>9</v>
      </c>
      <c r="C259" s="107">
        <v>26.9</v>
      </c>
      <c r="D259" s="108">
        <v>60</v>
      </c>
      <c r="E259" s="108">
        <v>16</v>
      </c>
      <c r="F259" s="108">
        <v>14</v>
      </c>
      <c r="G259" s="108">
        <v>3</v>
      </c>
      <c r="H259" s="108">
        <v>7</v>
      </c>
    </row>
    <row r="260" spans="1:8" ht="9.75" customHeight="1" x14ac:dyDescent="0.2">
      <c r="A260" s="11"/>
    </row>
    <row r="261" spans="1:8" ht="12.75" customHeight="1" x14ac:dyDescent="0.2">
      <c r="A261" s="11" t="s">
        <v>124</v>
      </c>
      <c r="B261" s="3">
        <v>35</v>
      </c>
      <c r="C261" s="107">
        <v>166.7</v>
      </c>
      <c r="D261" s="108">
        <v>53</v>
      </c>
      <c r="E261" s="108">
        <v>13</v>
      </c>
      <c r="F261" s="108">
        <v>6</v>
      </c>
      <c r="G261" s="108">
        <v>24</v>
      </c>
      <c r="H261" s="108">
        <v>4</v>
      </c>
    </row>
    <row r="262" spans="1:8" ht="12.75" customHeight="1" x14ac:dyDescent="0.2">
      <c r="A262" s="11" t="s">
        <v>121</v>
      </c>
      <c r="B262" s="3">
        <v>10</v>
      </c>
      <c r="C262" s="107">
        <v>35.4</v>
      </c>
      <c r="D262" s="108">
        <v>60</v>
      </c>
      <c r="E262" s="108">
        <v>30</v>
      </c>
      <c r="F262" s="108">
        <v>6</v>
      </c>
      <c r="G262" s="108" t="s">
        <v>39</v>
      </c>
      <c r="H262" s="108">
        <v>4</v>
      </c>
    </row>
    <row r="263" spans="1:8" ht="12.75" customHeight="1" x14ac:dyDescent="0.2">
      <c r="A263" s="11" t="s">
        <v>122</v>
      </c>
      <c r="B263" s="3">
        <v>16</v>
      </c>
      <c r="C263" s="107">
        <v>96.1</v>
      </c>
      <c r="D263" s="108">
        <v>47</v>
      </c>
      <c r="E263" s="108">
        <v>3</v>
      </c>
      <c r="F263" s="108">
        <v>5</v>
      </c>
      <c r="G263" s="108">
        <v>41</v>
      </c>
      <c r="H263" s="108">
        <v>4</v>
      </c>
    </row>
    <row r="264" spans="1:8" ht="12.75" customHeight="1" x14ac:dyDescent="0.2">
      <c r="A264" s="11" t="s">
        <v>123</v>
      </c>
      <c r="B264" s="3">
        <v>9</v>
      </c>
      <c r="C264" s="107">
        <v>35.200000000000003</v>
      </c>
      <c r="D264" s="108">
        <v>61</v>
      </c>
      <c r="E264" s="108">
        <v>21</v>
      </c>
      <c r="F264" s="108">
        <v>11</v>
      </c>
      <c r="G264" s="108">
        <v>1</v>
      </c>
      <c r="H264" s="108">
        <v>6</v>
      </c>
    </row>
    <row r="265" spans="1:8" ht="9.75" customHeight="1" x14ac:dyDescent="0.2"/>
    <row r="266" spans="1:8" ht="12.75" customHeight="1" x14ac:dyDescent="0.2">
      <c r="B266" s="333" t="s">
        <v>31</v>
      </c>
      <c r="C266" s="333"/>
      <c r="D266" s="333"/>
      <c r="E266" s="333"/>
      <c r="F266" s="333"/>
      <c r="G266" s="333"/>
      <c r="H266" s="333"/>
    </row>
    <row r="267" spans="1:8" ht="12.75" customHeight="1" x14ac:dyDescent="0.2">
      <c r="A267" s="11" t="s">
        <v>3</v>
      </c>
      <c r="B267" s="3">
        <v>851</v>
      </c>
      <c r="C267" s="107">
        <v>331.5</v>
      </c>
      <c r="D267" s="108">
        <v>47</v>
      </c>
      <c r="E267" s="108">
        <v>36</v>
      </c>
      <c r="F267" s="108">
        <v>5</v>
      </c>
      <c r="G267" s="108">
        <v>9</v>
      </c>
      <c r="H267" s="108">
        <v>3</v>
      </c>
    </row>
    <row r="268" spans="1:8" ht="9.75" customHeight="1" x14ac:dyDescent="0.2">
      <c r="A268" s="11"/>
    </row>
    <row r="269" spans="1:8" ht="12.75" customHeight="1" x14ac:dyDescent="0.2">
      <c r="A269" s="11" t="s">
        <v>120</v>
      </c>
      <c r="B269" s="3">
        <v>427</v>
      </c>
      <c r="C269" s="107">
        <v>184.7</v>
      </c>
      <c r="D269" s="108">
        <v>43</v>
      </c>
      <c r="E269" s="108">
        <v>43</v>
      </c>
      <c r="F269" s="108">
        <v>4</v>
      </c>
      <c r="G269" s="108">
        <v>6</v>
      </c>
      <c r="H269" s="108">
        <v>4</v>
      </c>
    </row>
    <row r="270" spans="1:8" ht="12.75" customHeight="1" x14ac:dyDescent="0.2">
      <c r="A270" s="11" t="s">
        <v>121</v>
      </c>
      <c r="B270" s="3">
        <v>213</v>
      </c>
      <c r="C270" s="107">
        <v>122.1</v>
      </c>
      <c r="D270" s="108">
        <v>40</v>
      </c>
      <c r="E270" s="108">
        <v>50</v>
      </c>
      <c r="F270" s="108">
        <v>2</v>
      </c>
      <c r="G270" s="108">
        <v>1</v>
      </c>
      <c r="H270" s="108">
        <v>7</v>
      </c>
    </row>
    <row r="271" spans="1:8" ht="12.75" customHeight="1" x14ac:dyDescent="0.2">
      <c r="A271" s="11" t="s">
        <v>122</v>
      </c>
      <c r="B271" s="3">
        <v>140</v>
      </c>
      <c r="C271" s="107">
        <v>25.1</v>
      </c>
      <c r="D271" s="108">
        <v>48</v>
      </c>
      <c r="E271" s="108">
        <v>26</v>
      </c>
      <c r="F271" s="108">
        <v>10</v>
      </c>
      <c r="G271" s="108">
        <v>13</v>
      </c>
      <c r="H271" s="108">
        <v>3</v>
      </c>
    </row>
    <row r="272" spans="1:8" ht="12.75" customHeight="1" x14ac:dyDescent="0.2">
      <c r="A272" s="11" t="s">
        <v>123</v>
      </c>
      <c r="B272" s="3">
        <v>74</v>
      </c>
      <c r="C272" s="107">
        <v>37.5</v>
      </c>
      <c r="D272" s="108">
        <v>49</v>
      </c>
      <c r="E272" s="108">
        <v>30</v>
      </c>
      <c r="F272" s="108">
        <v>4</v>
      </c>
      <c r="G272" s="108">
        <v>17</v>
      </c>
      <c r="H272" s="108" t="s">
        <v>39</v>
      </c>
    </row>
    <row r="273" spans="1:8" ht="9.75" customHeight="1" x14ac:dyDescent="0.2">
      <c r="A273" s="11"/>
    </row>
    <row r="274" spans="1:8" ht="12.75" customHeight="1" x14ac:dyDescent="0.2">
      <c r="A274" s="11" t="s">
        <v>124</v>
      </c>
      <c r="B274" s="3">
        <v>424</v>
      </c>
      <c r="C274" s="107">
        <v>146.9</v>
      </c>
      <c r="D274" s="108">
        <v>51</v>
      </c>
      <c r="E274" s="108">
        <v>26</v>
      </c>
      <c r="F274" s="108">
        <v>6</v>
      </c>
      <c r="G274" s="108">
        <v>13</v>
      </c>
      <c r="H274" s="108">
        <v>4</v>
      </c>
    </row>
    <row r="275" spans="1:8" ht="12.75" customHeight="1" x14ac:dyDescent="0.2">
      <c r="A275" s="11" t="s">
        <v>121</v>
      </c>
      <c r="B275" s="3">
        <v>138</v>
      </c>
      <c r="C275" s="107">
        <v>74.8</v>
      </c>
      <c r="D275" s="108">
        <v>52</v>
      </c>
      <c r="E275" s="108">
        <v>39</v>
      </c>
      <c r="F275" s="108">
        <v>3</v>
      </c>
      <c r="G275" s="108">
        <v>1</v>
      </c>
      <c r="H275" s="108">
        <v>5</v>
      </c>
    </row>
    <row r="276" spans="1:8" ht="12.75" customHeight="1" x14ac:dyDescent="0.2">
      <c r="A276" s="11" t="s">
        <v>122</v>
      </c>
      <c r="B276" s="3">
        <v>216</v>
      </c>
      <c r="C276" s="107">
        <v>44.5</v>
      </c>
      <c r="D276" s="108">
        <v>47</v>
      </c>
      <c r="E276" s="108">
        <v>9</v>
      </c>
      <c r="F276" s="108">
        <v>10</v>
      </c>
      <c r="G276" s="108">
        <v>22</v>
      </c>
      <c r="H276" s="108">
        <v>12</v>
      </c>
    </row>
    <row r="277" spans="1:8" ht="12.75" customHeight="1" x14ac:dyDescent="0.2">
      <c r="A277" s="11" t="s">
        <v>123</v>
      </c>
      <c r="B277" s="3">
        <v>70</v>
      </c>
      <c r="C277" s="107">
        <v>27.5</v>
      </c>
      <c r="D277" s="108">
        <v>57</v>
      </c>
      <c r="E277" s="108">
        <v>21</v>
      </c>
      <c r="F277" s="108">
        <v>7</v>
      </c>
      <c r="G277" s="108">
        <v>14</v>
      </c>
      <c r="H277" s="108">
        <v>1</v>
      </c>
    </row>
    <row r="278" spans="1:8" ht="9.75" customHeight="1" x14ac:dyDescent="0.2"/>
    <row r="279" spans="1:8" ht="12.75" customHeight="1" x14ac:dyDescent="0.2">
      <c r="B279" s="333" t="s">
        <v>32</v>
      </c>
      <c r="C279" s="333"/>
      <c r="D279" s="333"/>
      <c r="E279" s="333"/>
      <c r="F279" s="333"/>
      <c r="G279" s="333"/>
      <c r="H279" s="333"/>
    </row>
    <row r="280" spans="1:8" ht="12.75" customHeight="1" x14ac:dyDescent="0.2">
      <c r="A280" s="11" t="s">
        <v>3</v>
      </c>
      <c r="B280" s="3">
        <v>71</v>
      </c>
      <c r="C280" s="107">
        <v>214.2</v>
      </c>
      <c r="D280" s="108">
        <v>58</v>
      </c>
      <c r="E280" s="108">
        <v>21</v>
      </c>
      <c r="F280" s="108">
        <v>13</v>
      </c>
      <c r="G280" s="108">
        <v>5</v>
      </c>
      <c r="H280" s="108">
        <v>3</v>
      </c>
    </row>
    <row r="281" spans="1:8" ht="9.75" customHeight="1" x14ac:dyDescent="0.2">
      <c r="A281" s="11"/>
    </row>
    <row r="282" spans="1:8" ht="12.75" customHeight="1" x14ac:dyDescent="0.2">
      <c r="A282" s="11" t="s">
        <v>120</v>
      </c>
      <c r="B282" s="3">
        <v>35</v>
      </c>
      <c r="C282" s="107">
        <v>108.5</v>
      </c>
      <c r="D282" s="108">
        <v>60</v>
      </c>
      <c r="E282" s="108">
        <v>23</v>
      </c>
      <c r="F282" s="108">
        <v>11</v>
      </c>
      <c r="G282" s="108">
        <v>2</v>
      </c>
      <c r="H282" s="108">
        <v>4</v>
      </c>
    </row>
    <row r="283" spans="1:8" ht="12.75" customHeight="1" x14ac:dyDescent="0.2">
      <c r="A283" s="11" t="s">
        <v>121</v>
      </c>
      <c r="B283" s="3">
        <v>15</v>
      </c>
      <c r="C283" s="107">
        <v>43.9</v>
      </c>
      <c r="D283" s="108">
        <v>52</v>
      </c>
      <c r="E283" s="108">
        <v>35</v>
      </c>
      <c r="F283" s="108">
        <v>6</v>
      </c>
      <c r="G283" s="108">
        <v>2</v>
      </c>
      <c r="H283" s="108">
        <v>5</v>
      </c>
    </row>
    <row r="284" spans="1:8" ht="12.75" customHeight="1" x14ac:dyDescent="0.2">
      <c r="A284" s="11" t="s">
        <v>122</v>
      </c>
      <c r="B284" s="3">
        <v>13</v>
      </c>
      <c r="C284" s="107">
        <v>43.1</v>
      </c>
      <c r="D284" s="108">
        <v>68</v>
      </c>
      <c r="E284" s="108">
        <v>12</v>
      </c>
      <c r="F284" s="108">
        <v>14</v>
      </c>
      <c r="G284" s="108">
        <v>3</v>
      </c>
      <c r="H284" s="108">
        <v>3</v>
      </c>
    </row>
    <row r="285" spans="1:8" ht="12.75" customHeight="1" x14ac:dyDescent="0.2">
      <c r="A285" s="11" t="s">
        <v>123</v>
      </c>
      <c r="B285" s="3">
        <v>7</v>
      </c>
      <c r="C285" s="107">
        <v>21.5</v>
      </c>
      <c r="D285" s="108">
        <v>61</v>
      </c>
      <c r="E285" s="108">
        <v>19</v>
      </c>
      <c r="F285" s="108">
        <v>13</v>
      </c>
      <c r="G285" s="108">
        <v>3</v>
      </c>
      <c r="H285" s="108">
        <v>4</v>
      </c>
    </row>
    <row r="286" spans="1:8" ht="9.75" customHeight="1" x14ac:dyDescent="0.2">
      <c r="A286" s="11"/>
    </row>
    <row r="287" spans="1:8" ht="12.75" customHeight="1" x14ac:dyDescent="0.2">
      <c r="A287" s="11" t="s">
        <v>124</v>
      </c>
      <c r="B287" s="3">
        <v>36</v>
      </c>
      <c r="C287" s="107">
        <v>106.9</v>
      </c>
      <c r="D287" s="108">
        <v>55</v>
      </c>
      <c r="E287" s="108">
        <v>19</v>
      </c>
      <c r="F287" s="108">
        <v>15</v>
      </c>
      <c r="G287" s="108">
        <v>7</v>
      </c>
      <c r="H287" s="108">
        <v>4</v>
      </c>
    </row>
    <row r="288" spans="1:8" ht="12.75" customHeight="1" x14ac:dyDescent="0.2">
      <c r="A288" s="11" t="s">
        <v>121</v>
      </c>
      <c r="B288" s="3">
        <v>12</v>
      </c>
      <c r="C288" s="107">
        <v>59.4</v>
      </c>
      <c r="D288" s="108">
        <v>58</v>
      </c>
      <c r="E288" s="108">
        <v>25</v>
      </c>
      <c r="F288" s="108">
        <v>13</v>
      </c>
      <c r="G288" s="108" t="s">
        <v>39</v>
      </c>
      <c r="H288" s="108">
        <v>4</v>
      </c>
    </row>
    <row r="289" spans="1:8" ht="12.75" customHeight="1" x14ac:dyDescent="0.2">
      <c r="A289" s="11" t="s">
        <v>122</v>
      </c>
      <c r="B289" s="3">
        <v>17</v>
      </c>
      <c r="C289" s="107">
        <v>24</v>
      </c>
      <c r="D289" s="108">
        <v>55</v>
      </c>
      <c r="E289" s="108">
        <v>9</v>
      </c>
      <c r="F289" s="108">
        <v>20</v>
      </c>
      <c r="G289" s="108">
        <v>14</v>
      </c>
      <c r="H289" s="108">
        <v>2</v>
      </c>
    </row>
    <row r="290" spans="1:8" ht="12.75" customHeight="1" x14ac:dyDescent="0.2">
      <c r="A290" s="11" t="s">
        <v>123</v>
      </c>
      <c r="B290" s="3">
        <v>7</v>
      </c>
      <c r="C290" s="107">
        <v>23.5</v>
      </c>
      <c r="D290" s="108">
        <v>48</v>
      </c>
      <c r="E290" s="108">
        <v>16</v>
      </c>
      <c r="F290" s="108">
        <v>16</v>
      </c>
      <c r="G290" s="108">
        <v>18</v>
      </c>
      <c r="H290" s="108">
        <v>2</v>
      </c>
    </row>
    <row r="291" spans="1:8" ht="9.75" customHeight="1" x14ac:dyDescent="0.2"/>
    <row r="292" spans="1:8" ht="12.75" customHeight="1" x14ac:dyDescent="0.2">
      <c r="B292" s="333" t="s">
        <v>29</v>
      </c>
      <c r="C292" s="333"/>
      <c r="D292" s="333"/>
      <c r="E292" s="333"/>
      <c r="F292" s="333"/>
      <c r="G292" s="333"/>
      <c r="H292" s="333"/>
    </row>
    <row r="293" spans="1:8" ht="12.75" customHeight="1" x14ac:dyDescent="0.2">
      <c r="A293" s="11" t="s">
        <v>3</v>
      </c>
      <c r="B293" s="3">
        <v>807</v>
      </c>
      <c r="C293" s="107">
        <v>257.5</v>
      </c>
      <c r="D293" s="108">
        <v>44</v>
      </c>
      <c r="E293" s="108">
        <v>40</v>
      </c>
      <c r="F293" s="108">
        <v>3</v>
      </c>
      <c r="G293" s="108">
        <v>6</v>
      </c>
      <c r="H293" s="108">
        <v>7</v>
      </c>
    </row>
    <row r="294" spans="1:8" ht="9.75" customHeight="1" x14ac:dyDescent="0.2">
      <c r="A294" s="11"/>
    </row>
    <row r="295" spans="1:8" ht="12.75" customHeight="1" x14ac:dyDescent="0.2">
      <c r="A295" s="11" t="s">
        <v>120</v>
      </c>
      <c r="B295" s="3">
        <v>413</v>
      </c>
      <c r="C295" s="107">
        <v>146.5</v>
      </c>
      <c r="D295" s="108">
        <v>39</v>
      </c>
      <c r="E295" s="108">
        <v>47</v>
      </c>
      <c r="F295" s="108">
        <v>3</v>
      </c>
      <c r="G295" s="108">
        <v>5</v>
      </c>
      <c r="H295" s="108">
        <v>6</v>
      </c>
    </row>
    <row r="296" spans="1:8" ht="12.75" customHeight="1" x14ac:dyDescent="0.2">
      <c r="A296" s="11" t="s">
        <v>121</v>
      </c>
      <c r="B296" s="3">
        <v>249</v>
      </c>
      <c r="C296" s="107">
        <v>113.2</v>
      </c>
      <c r="D296" s="108">
        <v>37</v>
      </c>
      <c r="E296" s="108">
        <v>52</v>
      </c>
      <c r="F296" s="108">
        <v>1</v>
      </c>
      <c r="G296" s="108">
        <v>2</v>
      </c>
      <c r="H296" s="108">
        <v>8</v>
      </c>
    </row>
    <row r="297" spans="1:8" ht="12.75" customHeight="1" x14ac:dyDescent="0.2">
      <c r="A297" s="11" t="s">
        <v>122</v>
      </c>
      <c r="B297" s="3">
        <v>132</v>
      </c>
      <c r="C297" s="107">
        <v>16</v>
      </c>
      <c r="D297" s="108">
        <v>44</v>
      </c>
      <c r="E297" s="108">
        <v>27</v>
      </c>
      <c r="F297" s="108">
        <v>9</v>
      </c>
      <c r="G297" s="108">
        <v>16</v>
      </c>
      <c r="H297" s="108">
        <v>4</v>
      </c>
    </row>
    <row r="298" spans="1:8" ht="12.75" customHeight="1" x14ac:dyDescent="0.2">
      <c r="A298" s="11" t="s">
        <v>123</v>
      </c>
      <c r="B298" s="3">
        <v>32</v>
      </c>
      <c r="C298" s="107">
        <v>17.3</v>
      </c>
      <c r="D298" s="108">
        <v>42</v>
      </c>
      <c r="E298" s="108">
        <v>33</v>
      </c>
      <c r="F298" s="108">
        <v>4</v>
      </c>
      <c r="G298" s="108">
        <v>17</v>
      </c>
      <c r="H298" s="108">
        <v>4</v>
      </c>
    </row>
    <row r="299" spans="1:8" ht="9.75" customHeight="1" x14ac:dyDescent="0.2">
      <c r="A299" s="11"/>
    </row>
    <row r="300" spans="1:8" ht="12.75" customHeight="1" x14ac:dyDescent="0.2">
      <c r="A300" s="11" t="s">
        <v>124</v>
      </c>
      <c r="B300" s="3">
        <v>394</v>
      </c>
      <c r="C300" s="107">
        <v>108.8</v>
      </c>
      <c r="D300" s="108">
        <v>51</v>
      </c>
      <c r="E300" s="108">
        <v>32</v>
      </c>
      <c r="F300" s="108">
        <v>4</v>
      </c>
      <c r="G300" s="108">
        <v>7</v>
      </c>
      <c r="H300" s="108">
        <v>6</v>
      </c>
    </row>
    <row r="301" spans="1:8" ht="12.75" customHeight="1" x14ac:dyDescent="0.2">
      <c r="A301" s="11" t="s">
        <v>121</v>
      </c>
      <c r="B301" s="3">
        <v>159</v>
      </c>
      <c r="C301" s="107">
        <v>70.7</v>
      </c>
      <c r="D301" s="108">
        <v>50</v>
      </c>
      <c r="E301" s="108">
        <v>41</v>
      </c>
      <c r="F301" s="108">
        <v>2</v>
      </c>
      <c r="G301" s="108">
        <v>1</v>
      </c>
      <c r="H301" s="108">
        <v>6</v>
      </c>
    </row>
    <row r="302" spans="1:8" ht="12.75" customHeight="1" x14ac:dyDescent="0.2">
      <c r="A302" s="11" t="s">
        <v>122</v>
      </c>
      <c r="B302" s="3">
        <v>206</v>
      </c>
      <c r="C302" s="107">
        <v>23.9</v>
      </c>
      <c r="D302" s="108">
        <v>54</v>
      </c>
      <c r="E302" s="108">
        <v>10</v>
      </c>
      <c r="F302" s="108">
        <v>7</v>
      </c>
      <c r="G302" s="108">
        <v>24</v>
      </c>
      <c r="H302" s="108">
        <v>5</v>
      </c>
    </row>
    <row r="303" spans="1:8" ht="12.75" customHeight="1" x14ac:dyDescent="0.2">
      <c r="A303" s="11" t="s">
        <v>123</v>
      </c>
      <c r="B303" s="3">
        <v>29</v>
      </c>
      <c r="C303" s="107">
        <v>14.1</v>
      </c>
      <c r="D303" s="108">
        <v>50</v>
      </c>
      <c r="E303" s="108">
        <v>24</v>
      </c>
      <c r="F303" s="108">
        <v>10</v>
      </c>
      <c r="G303" s="108">
        <v>12</v>
      </c>
      <c r="H303" s="108">
        <v>4</v>
      </c>
    </row>
    <row r="304" spans="1:8" ht="9.75" customHeight="1" x14ac:dyDescent="0.2"/>
    <row r="305" spans="1:8" ht="12.75" customHeight="1" x14ac:dyDescent="0.2">
      <c r="B305" s="333" t="s">
        <v>30</v>
      </c>
      <c r="C305" s="333"/>
      <c r="D305" s="333"/>
      <c r="E305" s="333"/>
      <c r="F305" s="333"/>
      <c r="G305" s="333"/>
      <c r="H305" s="333"/>
    </row>
    <row r="306" spans="1:8" ht="12.75" customHeight="1" x14ac:dyDescent="0.2">
      <c r="A306" s="11" t="s">
        <v>3</v>
      </c>
      <c r="B306" s="3">
        <v>67</v>
      </c>
      <c r="C306" s="107">
        <v>191</v>
      </c>
      <c r="D306" s="108">
        <v>61</v>
      </c>
      <c r="E306" s="108">
        <v>21</v>
      </c>
      <c r="F306" s="108">
        <v>7</v>
      </c>
      <c r="G306" s="108">
        <v>5</v>
      </c>
      <c r="H306" s="108">
        <v>6</v>
      </c>
    </row>
    <row r="307" spans="1:8" ht="9.75" customHeight="1" x14ac:dyDescent="0.2">
      <c r="A307" s="11"/>
    </row>
    <row r="308" spans="1:8" ht="12.75" customHeight="1" x14ac:dyDescent="0.2">
      <c r="A308" s="11" t="s">
        <v>120</v>
      </c>
      <c r="B308" s="3">
        <v>34</v>
      </c>
      <c r="C308" s="107">
        <v>90.8</v>
      </c>
      <c r="D308" s="108">
        <v>63</v>
      </c>
      <c r="E308" s="108">
        <v>22</v>
      </c>
      <c r="F308" s="108">
        <v>6</v>
      </c>
      <c r="G308" s="108">
        <v>4</v>
      </c>
      <c r="H308" s="108">
        <v>5</v>
      </c>
    </row>
    <row r="309" spans="1:8" ht="12.75" customHeight="1" x14ac:dyDescent="0.2">
      <c r="A309" s="11" t="s">
        <v>121</v>
      </c>
      <c r="B309" s="3">
        <v>17</v>
      </c>
      <c r="C309" s="107">
        <v>66.7</v>
      </c>
      <c r="D309" s="108">
        <v>65</v>
      </c>
      <c r="E309" s="108">
        <v>25</v>
      </c>
      <c r="F309" s="108">
        <v>5</v>
      </c>
      <c r="G309" s="108">
        <v>0</v>
      </c>
      <c r="H309" s="108">
        <v>5</v>
      </c>
    </row>
    <row r="310" spans="1:8" ht="12.75" customHeight="1" x14ac:dyDescent="0.2">
      <c r="A310" s="11" t="s">
        <v>122</v>
      </c>
      <c r="B310" s="3">
        <v>14</v>
      </c>
      <c r="C310" s="107">
        <v>21</v>
      </c>
      <c r="D310" s="108">
        <v>58</v>
      </c>
      <c r="E310" s="108">
        <v>12</v>
      </c>
      <c r="F310" s="108">
        <v>9</v>
      </c>
      <c r="G310" s="108">
        <v>15</v>
      </c>
      <c r="H310" s="108">
        <v>6</v>
      </c>
    </row>
    <row r="311" spans="1:8" ht="12.75" customHeight="1" x14ac:dyDescent="0.2">
      <c r="A311" s="11" t="s">
        <v>123</v>
      </c>
      <c r="B311" s="3">
        <v>3</v>
      </c>
      <c r="C311" s="107">
        <v>3.1</v>
      </c>
      <c r="D311" s="108">
        <v>50</v>
      </c>
      <c r="E311" s="108">
        <v>18</v>
      </c>
      <c r="F311" s="108">
        <v>11</v>
      </c>
      <c r="G311" s="108">
        <v>21</v>
      </c>
      <c r="H311" s="108" t="s">
        <v>39</v>
      </c>
    </row>
    <row r="312" spans="1:8" ht="9.75" customHeight="1" x14ac:dyDescent="0.2">
      <c r="A312" s="11"/>
    </row>
    <row r="313" spans="1:8" ht="12.75" customHeight="1" x14ac:dyDescent="0.2">
      <c r="A313" s="11" t="s">
        <v>124</v>
      </c>
      <c r="B313" s="3">
        <v>33</v>
      </c>
      <c r="C313" s="107">
        <v>100.2</v>
      </c>
      <c r="D313" s="108">
        <v>59</v>
      </c>
      <c r="E313" s="108">
        <v>21</v>
      </c>
      <c r="F313" s="108">
        <v>9</v>
      </c>
      <c r="G313" s="108">
        <v>5</v>
      </c>
      <c r="H313" s="108">
        <v>6</v>
      </c>
    </row>
    <row r="314" spans="1:8" ht="12.75" customHeight="1" x14ac:dyDescent="0.2">
      <c r="A314" s="11" t="s">
        <v>121</v>
      </c>
      <c r="B314" s="3">
        <v>15</v>
      </c>
      <c r="C314" s="107">
        <v>58.9</v>
      </c>
      <c r="D314" s="108">
        <v>65</v>
      </c>
      <c r="E314" s="108">
        <v>22</v>
      </c>
      <c r="F314" s="108">
        <v>7</v>
      </c>
      <c r="G314" s="108">
        <v>0</v>
      </c>
      <c r="H314" s="108">
        <v>6</v>
      </c>
    </row>
    <row r="315" spans="1:8" ht="12.75" customHeight="1" x14ac:dyDescent="0.2">
      <c r="A315" s="11" t="s">
        <v>122</v>
      </c>
      <c r="B315" s="3">
        <v>15</v>
      </c>
      <c r="C315" s="107">
        <v>33.4</v>
      </c>
      <c r="D315" s="108">
        <v>51</v>
      </c>
      <c r="E315" s="108">
        <v>16</v>
      </c>
      <c r="F315" s="108">
        <v>12</v>
      </c>
      <c r="G315" s="108">
        <v>15</v>
      </c>
      <c r="H315" s="108">
        <v>6</v>
      </c>
    </row>
    <row r="316" spans="1:8" ht="12.75" customHeight="1" x14ac:dyDescent="0.2">
      <c r="A316" s="11" t="s">
        <v>123</v>
      </c>
      <c r="B316" s="3">
        <v>3</v>
      </c>
      <c r="C316" s="107">
        <v>7.9</v>
      </c>
      <c r="D316" s="108">
        <v>43</v>
      </c>
      <c r="E316" s="108">
        <v>36</v>
      </c>
      <c r="F316" s="108">
        <v>7</v>
      </c>
      <c r="G316" s="108">
        <v>0</v>
      </c>
      <c r="H316" s="108">
        <v>14</v>
      </c>
    </row>
    <row r="317" spans="1:8" ht="9.75" customHeight="1" x14ac:dyDescent="0.2"/>
    <row r="318" spans="1:8" ht="12.75" customHeight="1" x14ac:dyDescent="0.2">
      <c r="B318" s="333" t="s">
        <v>27</v>
      </c>
      <c r="C318" s="333"/>
      <c r="D318" s="333"/>
      <c r="E318" s="333"/>
      <c r="F318" s="333"/>
      <c r="G318" s="333"/>
      <c r="H318" s="333"/>
    </row>
    <row r="319" spans="1:8" ht="12.75" customHeight="1" x14ac:dyDescent="0.2">
      <c r="A319" s="11" t="s">
        <v>3</v>
      </c>
      <c r="B319" s="3">
        <v>813</v>
      </c>
      <c r="C319" s="107">
        <v>249</v>
      </c>
      <c r="D319" s="108">
        <v>46</v>
      </c>
      <c r="E319" s="108">
        <v>40</v>
      </c>
      <c r="F319" s="108">
        <v>4</v>
      </c>
      <c r="G319" s="108">
        <v>5</v>
      </c>
      <c r="H319" s="108">
        <v>5</v>
      </c>
    </row>
    <row r="320" spans="1:8" ht="9.75" customHeight="1" x14ac:dyDescent="0.2">
      <c r="A320" s="11"/>
    </row>
    <row r="321" spans="1:8" ht="12.75" customHeight="1" x14ac:dyDescent="0.2">
      <c r="A321" s="11" t="s">
        <v>120</v>
      </c>
      <c r="B321" s="3">
        <v>429</v>
      </c>
      <c r="C321" s="107">
        <v>140</v>
      </c>
      <c r="D321" s="108">
        <v>40</v>
      </c>
      <c r="E321" s="108">
        <v>47</v>
      </c>
      <c r="F321" s="108">
        <v>3</v>
      </c>
      <c r="G321" s="108">
        <v>5</v>
      </c>
      <c r="H321" s="108">
        <v>5</v>
      </c>
    </row>
    <row r="322" spans="1:8" ht="12.75" customHeight="1" x14ac:dyDescent="0.2">
      <c r="A322" s="11" t="s">
        <v>121</v>
      </c>
      <c r="B322" s="3">
        <v>238</v>
      </c>
      <c r="C322" s="107">
        <v>103.8</v>
      </c>
      <c r="D322" s="108">
        <v>39</v>
      </c>
      <c r="E322" s="108">
        <v>51</v>
      </c>
      <c r="F322" s="108">
        <v>2</v>
      </c>
      <c r="G322" s="108">
        <v>1</v>
      </c>
      <c r="H322" s="108">
        <v>7</v>
      </c>
    </row>
    <row r="323" spans="1:8" ht="12.75" customHeight="1" x14ac:dyDescent="0.2">
      <c r="A323" s="11" t="s">
        <v>122</v>
      </c>
      <c r="B323" s="3">
        <v>154</v>
      </c>
      <c r="C323" s="107">
        <v>23.5</v>
      </c>
      <c r="D323" s="108">
        <v>46</v>
      </c>
      <c r="E323" s="108">
        <v>31</v>
      </c>
      <c r="F323" s="108">
        <v>7</v>
      </c>
      <c r="G323" s="108">
        <v>13</v>
      </c>
      <c r="H323" s="108">
        <v>3</v>
      </c>
    </row>
    <row r="324" spans="1:8" ht="12.75" customHeight="1" x14ac:dyDescent="0.2">
      <c r="A324" s="11" t="s">
        <v>123</v>
      </c>
      <c r="B324" s="3">
        <v>27</v>
      </c>
      <c r="C324" s="107">
        <v>12.7</v>
      </c>
      <c r="D324" s="108">
        <v>39</v>
      </c>
      <c r="E324" s="108">
        <v>36</v>
      </c>
      <c r="F324" s="108">
        <v>7</v>
      </c>
      <c r="G324" s="108">
        <v>14</v>
      </c>
      <c r="H324" s="108">
        <v>4</v>
      </c>
    </row>
    <row r="325" spans="1:8" ht="9.75" customHeight="1" x14ac:dyDescent="0.2">
      <c r="A325" s="11"/>
    </row>
    <row r="326" spans="1:8" ht="12.75" customHeight="1" x14ac:dyDescent="0.2">
      <c r="A326" s="11" t="s">
        <v>124</v>
      </c>
      <c r="B326" s="3">
        <v>384</v>
      </c>
      <c r="C326" s="107">
        <v>109</v>
      </c>
      <c r="D326" s="108">
        <v>52</v>
      </c>
      <c r="E326" s="108">
        <v>31</v>
      </c>
      <c r="F326" s="108">
        <v>6</v>
      </c>
      <c r="G326" s="108">
        <v>6</v>
      </c>
      <c r="H326" s="108">
        <v>5</v>
      </c>
    </row>
    <row r="327" spans="1:8" ht="12.75" customHeight="1" x14ac:dyDescent="0.2">
      <c r="A327" s="11" t="s">
        <v>121</v>
      </c>
      <c r="B327" s="3">
        <v>164</v>
      </c>
      <c r="C327" s="107">
        <v>73.7</v>
      </c>
      <c r="D327" s="108">
        <v>51</v>
      </c>
      <c r="E327" s="108">
        <v>39</v>
      </c>
      <c r="F327" s="108">
        <v>3</v>
      </c>
      <c r="G327" s="108">
        <v>1</v>
      </c>
      <c r="H327" s="108">
        <v>6</v>
      </c>
    </row>
    <row r="328" spans="1:8" ht="12.75" customHeight="1" x14ac:dyDescent="0.2">
      <c r="A328" s="11" t="s">
        <v>122</v>
      </c>
      <c r="B328" s="3">
        <v>194</v>
      </c>
      <c r="C328" s="107">
        <v>21.6</v>
      </c>
      <c r="D328" s="108">
        <v>55</v>
      </c>
      <c r="E328" s="108">
        <v>10</v>
      </c>
      <c r="F328" s="108">
        <v>13</v>
      </c>
      <c r="G328" s="108">
        <v>19</v>
      </c>
      <c r="H328" s="108">
        <v>3</v>
      </c>
    </row>
    <row r="329" spans="1:8" ht="12.75" customHeight="1" x14ac:dyDescent="0.2">
      <c r="A329" s="11" t="s">
        <v>123</v>
      </c>
      <c r="B329" s="3">
        <v>26</v>
      </c>
      <c r="C329" s="107">
        <v>13.7</v>
      </c>
      <c r="D329" s="108">
        <v>54</v>
      </c>
      <c r="E329" s="108">
        <v>21</v>
      </c>
      <c r="F329" s="108">
        <v>13</v>
      </c>
      <c r="G329" s="108">
        <v>12</v>
      </c>
      <c r="H329" s="108" t="s">
        <v>39</v>
      </c>
    </row>
    <row r="330" spans="1:8" ht="9.75" customHeight="1" x14ac:dyDescent="0.2"/>
    <row r="331" spans="1:8" ht="12.75" customHeight="1" x14ac:dyDescent="0.2">
      <c r="B331" s="333" t="s">
        <v>28</v>
      </c>
      <c r="C331" s="333"/>
      <c r="D331" s="333"/>
      <c r="E331" s="333"/>
      <c r="F331" s="333"/>
      <c r="G331" s="333"/>
      <c r="H331" s="333"/>
    </row>
    <row r="332" spans="1:8" ht="12.75" customHeight="1" x14ac:dyDescent="0.2">
      <c r="A332" s="11" t="s">
        <v>3</v>
      </c>
      <c r="B332" s="3">
        <v>66</v>
      </c>
      <c r="C332" s="107">
        <v>199.4</v>
      </c>
      <c r="D332" s="108">
        <v>59</v>
      </c>
      <c r="E332" s="108">
        <v>22</v>
      </c>
      <c r="F332" s="108">
        <v>9</v>
      </c>
      <c r="G332" s="108">
        <v>5</v>
      </c>
      <c r="H332" s="108">
        <v>5</v>
      </c>
    </row>
    <row r="333" spans="1:8" ht="9.75" customHeight="1" x14ac:dyDescent="0.2">
      <c r="A333" s="11"/>
    </row>
    <row r="334" spans="1:8" ht="12.75" customHeight="1" x14ac:dyDescent="0.2">
      <c r="A334" s="11" t="s">
        <v>120</v>
      </c>
      <c r="B334" s="3">
        <v>33</v>
      </c>
      <c r="C334" s="107">
        <v>103</v>
      </c>
      <c r="D334" s="108">
        <v>58</v>
      </c>
      <c r="E334" s="108">
        <v>23</v>
      </c>
      <c r="F334" s="108">
        <v>7</v>
      </c>
      <c r="G334" s="108">
        <v>8</v>
      </c>
      <c r="H334" s="108">
        <v>4</v>
      </c>
    </row>
    <row r="335" spans="1:8" ht="12.75" customHeight="1" x14ac:dyDescent="0.2">
      <c r="A335" s="11" t="s">
        <v>121</v>
      </c>
      <c r="B335" s="3">
        <v>15</v>
      </c>
      <c r="C335" s="107">
        <v>53</v>
      </c>
      <c r="D335" s="108">
        <v>61</v>
      </c>
      <c r="E335" s="108">
        <v>29</v>
      </c>
      <c r="F335" s="108">
        <v>4</v>
      </c>
      <c r="G335" s="108">
        <v>1</v>
      </c>
      <c r="H335" s="108">
        <v>5</v>
      </c>
    </row>
    <row r="336" spans="1:8" ht="12.75" customHeight="1" x14ac:dyDescent="0.2">
      <c r="A336" s="11" t="s">
        <v>122</v>
      </c>
      <c r="B336" s="3">
        <v>12</v>
      </c>
      <c r="C336" s="107">
        <v>29.1</v>
      </c>
      <c r="D336" s="108">
        <v>66</v>
      </c>
      <c r="E336" s="108">
        <v>16</v>
      </c>
      <c r="F336" s="108">
        <v>11</v>
      </c>
      <c r="G336" s="108">
        <v>3</v>
      </c>
      <c r="H336" s="108">
        <v>4</v>
      </c>
    </row>
    <row r="337" spans="1:8" ht="12.75" customHeight="1" x14ac:dyDescent="0.2">
      <c r="A337" s="11" t="s">
        <v>123</v>
      </c>
      <c r="B337" s="3">
        <v>6</v>
      </c>
      <c r="C337" s="107">
        <v>20.9</v>
      </c>
      <c r="D337" s="108">
        <v>37</v>
      </c>
      <c r="E337" s="108">
        <v>16</v>
      </c>
      <c r="F337" s="108">
        <v>8</v>
      </c>
      <c r="G337" s="108">
        <v>35</v>
      </c>
      <c r="H337" s="108">
        <v>4</v>
      </c>
    </row>
    <row r="338" spans="1:8" ht="9.75" customHeight="1" x14ac:dyDescent="0.2">
      <c r="A338" s="11"/>
    </row>
    <row r="339" spans="1:8" ht="12.75" customHeight="1" x14ac:dyDescent="0.2">
      <c r="A339" s="11" t="s">
        <v>124</v>
      </c>
      <c r="B339" s="3">
        <v>33</v>
      </c>
      <c r="C339" s="107">
        <v>96.3</v>
      </c>
      <c r="D339" s="108">
        <v>61</v>
      </c>
      <c r="E339" s="108">
        <v>22</v>
      </c>
      <c r="F339" s="108">
        <v>11</v>
      </c>
      <c r="G339" s="108">
        <v>2</v>
      </c>
      <c r="H339" s="108">
        <v>4</v>
      </c>
    </row>
    <row r="340" spans="1:8" ht="12.75" customHeight="1" x14ac:dyDescent="0.2">
      <c r="A340" s="11" t="s">
        <v>121</v>
      </c>
      <c r="B340" s="3">
        <v>12</v>
      </c>
      <c r="C340" s="107">
        <v>50.8</v>
      </c>
      <c r="D340" s="108">
        <v>62</v>
      </c>
      <c r="E340" s="108">
        <v>26</v>
      </c>
      <c r="F340" s="108">
        <v>8</v>
      </c>
      <c r="G340" s="108" t="s">
        <v>39</v>
      </c>
      <c r="H340" s="108">
        <v>4</v>
      </c>
    </row>
    <row r="341" spans="1:8" ht="12.75" customHeight="1" x14ac:dyDescent="0.2">
      <c r="A341" s="11" t="s">
        <v>122</v>
      </c>
      <c r="B341" s="3">
        <v>15</v>
      </c>
      <c r="C341" s="107">
        <v>27.7</v>
      </c>
      <c r="D341" s="108">
        <v>63</v>
      </c>
      <c r="E341" s="108">
        <v>11</v>
      </c>
      <c r="F341" s="108">
        <v>18</v>
      </c>
      <c r="G341" s="108">
        <v>6</v>
      </c>
      <c r="H341" s="108">
        <v>2</v>
      </c>
    </row>
    <row r="342" spans="1:8" ht="12.75" customHeight="1" x14ac:dyDescent="0.2">
      <c r="A342" s="11" t="s">
        <v>123</v>
      </c>
      <c r="B342" s="3">
        <v>6</v>
      </c>
      <c r="C342" s="107">
        <v>17.8</v>
      </c>
      <c r="D342" s="108">
        <v>54</v>
      </c>
      <c r="E342" s="108">
        <v>26</v>
      </c>
      <c r="F342" s="108">
        <v>13</v>
      </c>
      <c r="G342" s="108">
        <v>1</v>
      </c>
      <c r="H342" s="108">
        <v>6</v>
      </c>
    </row>
    <row r="343" spans="1:8" ht="9.75" customHeight="1" x14ac:dyDescent="0.2"/>
    <row r="344" spans="1:8" ht="12.75" customHeight="1" x14ac:dyDescent="0.2">
      <c r="B344" s="333" t="s">
        <v>25</v>
      </c>
      <c r="C344" s="333"/>
      <c r="D344" s="333"/>
      <c r="E344" s="333"/>
      <c r="F344" s="333"/>
      <c r="G344" s="333"/>
      <c r="H344" s="333"/>
    </row>
    <row r="345" spans="1:8" ht="12.75" customHeight="1" x14ac:dyDescent="0.2">
      <c r="A345" s="11" t="s">
        <v>3</v>
      </c>
      <c r="B345" s="3">
        <v>810</v>
      </c>
      <c r="C345" s="107">
        <v>234.2</v>
      </c>
      <c r="D345" s="108">
        <v>48</v>
      </c>
      <c r="E345" s="108">
        <v>36</v>
      </c>
      <c r="F345" s="108">
        <v>4</v>
      </c>
      <c r="G345" s="108">
        <v>6</v>
      </c>
      <c r="H345" s="108">
        <v>6</v>
      </c>
    </row>
    <row r="346" spans="1:8" ht="9.75" customHeight="1" x14ac:dyDescent="0.2">
      <c r="A346" s="11"/>
    </row>
    <row r="347" spans="1:8" ht="12.75" customHeight="1" x14ac:dyDescent="0.2">
      <c r="A347" s="11" t="s">
        <v>120</v>
      </c>
      <c r="B347" s="3">
        <v>427</v>
      </c>
      <c r="C347" s="107">
        <v>125.7</v>
      </c>
      <c r="D347" s="108">
        <v>44</v>
      </c>
      <c r="E347" s="108">
        <v>42</v>
      </c>
      <c r="F347" s="108">
        <v>2</v>
      </c>
      <c r="G347" s="108">
        <v>6</v>
      </c>
      <c r="H347" s="108">
        <v>6</v>
      </c>
    </row>
    <row r="348" spans="1:8" ht="12.75" customHeight="1" x14ac:dyDescent="0.2">
      <c r="A348" s="11" t="s">
        <v>121</v>
      </c>
      <c r="B348" s="3">
        <v>235</v>
      </c>
      <c r="C348" s="107">
        <v>84.1</v>
      </c>
      <c r="D348" s="108">
        <v>42</v>
      </c>
      <c r="E348" s="108">
        <v>49</v>
      </c>
      <c r="F348" s="108">
        <v>1</v>
      </c>
      <c r="G348" s="108">
        <v>2</v>
      </c>
      <c r="H348" s="108">
        <v>6</v>
      </c>
    </row>
    <row r="349" spans="1:8" ht="12.75" customHeight="1" x14ac:dyDescent="0.2">
      <c r="A349" s="11" t="s">
        <v>122</v>
      </c>
      <c r="B349" s="3">
        <v>147</v>
      </c>
      <c r="C349" s="107">
        <v>22.1</v>
      </c>
      <c r="D349" s="108">
        <v>49</v>
      </c>
      <c r="E349" s="108">
        <v>29</v>
      </c>
      <c r="F349" s="108">
        <v>6</v>
      </c>
      <c r="G349" s="108">
        <v>13</v>
      </c>
      <c r="H349" s="108">
        <v>3</v>
      </c>
    </row>
    <row r="350" spans="1:8" ht="12.75" customHeight="1" x14ac:dyDescent="0.2">
      <c r="A350" s="11" t="s">
        <v>123</v>
      </c>
      <c r="B350" s="3">
        <v>45</v>
      </c>
      <c r="C350" s="107">
        <v>19.5</v>
      </c>
      <c r="D350" s="108">
        <v>47</v>
      </c>
      <c r="E350" s="108">
        <v>31</v>
      </c>
      <c r="F350" s="108">
        <v>3</v>
      </c>
      <c r="G350" s="108">
        <v>15</v>
      </c>
      <c r="H350" s="108">
        <v>4</v>
      </c>
    </row>
    <row r="351" spans="1:8" ht="9.75" customHeight="1" x14ac:dyDescent="0.2">
      <c r="A351" s="11"/>
    </row>
    <row r="352" spans="1:8" ht="12.75" customHeight="1" x14ac:dyDescent="0.2">
      <c r="A352" s="11" t="s">
        <v>124</v>
      </c>
      <c r="B352" s="3">
        <v>383</v>
      </c>
      <c r="C352" s="107">
        <v>108.5</v>
      </c>
      <c r="D352" s="108">
        <v>53</v>
      </c>
      <c r="E352" s="108">
        <v>29</v>
      </c>
      <c r="F352" s="108">
        <v>6</v>
      </c>
      <c r="G352" s="108">
        <v>7</v>
      </c>
      <c r="H352" s="108">
        <v>5</v>
      </c>
    </row>
    <row r="353" spans="1:8" ht="12.75" customHeight="1" x14ac:dyDescent="0.2">
      <c r="A353" s="11" t="s">
        <v>121</v>
      </c>
      <c r="B353" s="3">
        <v>160</v>
      </c>
      <c r="C353" s="107">
        <v>67.3</v>
      </c>
      <c r="D353" s="108">
        <v>53</v>
      </c>
      <c r="E353" s="108">
        <v>37</v>
      </c>
      <c r="F353" s="108">
        <v>4</v>
      </c>
      <c r="G353" s="108">
        <v>1</v>
      </c>
      <c r="H353" s="108">
        <v>5</v>
      </c>
    </row>
    <row r="354" spans="1:8" ht="12.75" customHeight="1" x14ac:dyDescent="0.2">
      <c r="A354" s="11" t="s">
        <v>122</v>
      </c>
      <c r="B354" s="3">
        <v>182</v>
      </c>
      <c r="C354" s="107">
        <v>21.4</v>
      </c>
      <c r="D354" s="108">
        <v>54</v>
      </c>
      <c r="E354" s="108">
        <v>11</v>
      </c>
      <c r="F354" s="108">
        <v>10</v>
      </c>
      <c r="G354" s="108">
        <v>22</v>
      </c>
      <c r="H354" s="108">
        <v>3</v>
      </c>
    </row>
    <row r="355" spans="1:8" ht="12.75" customHeight="1" x14ac:dyDescent="0.2">
      <c r="A355" s="11" t="s">
        <v>123</v>
      </c>
      <c r="B355" s="3">
        <v>41</v>
      </c>
      <c r="C355" s="107">
        <v>19.8</v>
      </c>
      <c r="D355" s="108">
        <v>53</v>
      </c>
      <c r="E355" s="108">
        <v>24</v>
      </c>
      <c r="F355" s="108">
        <v>10</v>
      </c>
      <c r="G355" s="108">
        <v>10</v>
      </c>
      <c r="H355" s="108">
        <v>3</v>
      </c>
    </row>
    <row r="356" spans="1:8" ht="9.75" customHeight="1" x14ac:dyDescent="0.2"/>
    <row r="357" spans="1:8" ht="12.75" customHeight="1" x14ac:dyDescent="0.2">
      <c r="B357" s="333" t="s">
        <v>26</v>
      </c>
      <c r="C357" s="333"/>
      <c r="D357" s="333"/>
      <c r="E357" s="333"/>
      <c r="F357" s="333"/>
      <c r="G357" s="333"/>
      <c r="H357" s="333"/>
    </row>
    <row r="358" spans="1:8" ht="12.75" customHeight="1" x14ac:dyDescent="0.2">
      <c r="A358" s="11" t="s">
        <v>3</v>
      </c>
      <c r="B358" s="3">
        <v>68</v>
      </c>
      <c r="C358" s="107">
        <v>208.6</v>
      </c>
      <c r="D358" s="108">
        <v>60</v>
      </c>
      <c r="E358" s="108">
        <v>21</v>
      </c>
      <c r="F358" s="108">
        <v>9</v>
      </c>
      <c r="G358" s="108">
        <v>6</v>
      </c>
      <c r="H358" s="108">
        <v>4</v>
      </c>
    </row>
    <row r="359" spans="1:8" ht="9.75" customHeight="1" x14ac:dyDescent="0.2">
      <c r="A359" s="11"/>
    </row>
    <row r="360" spans="1:8" ht="12.75" customHeight="1" x14ac:dyDescent="0.2">
      <c r="A360" s="11" t="s">
        <v>120</v>
      </c>
      <c r="B360" s="3">
        <v>34</v>
      </c>
      <c r="C360" s="107">
        <v>90.2</v>
      </c>
      <c r="D360" s="108">
        <v>56</v>
      </c>
      <c r="E360" s="108">
        <v>22</v>
      </c>
      <c r="F360" s="108">
        <v>8</v>
      </c>
      <c r="G360" s="108">
        <v>9</v>
      </c>
      <c r="H360" s="108">
        <v>5</v>
      </c>
    </row>
    <row r="361" spans="1:8" ht="12.75" customHeight="1" x14ac:dyDescent="0.2">
      <c r="A361" s="11" t="s">
        <v>121</v>
      </c>
      <c r="B361" s="3">
        <v>9</v>
      </c>
      <c r="C361" s="107">
        <v>28.2</v>
      </c>
      <c r="D361" s="108">
        <v>62</v>
      </c>
      <c r="E361" s="108">
        <v>26</v>
      </c>
      <c r="F361" s="108">
        <v>7</v>
      </c>
      <c r="G361" s="108">
        <v>2</v>
      </c>
      <c r="H361" s="108">
        <v>3</v>
      </c>
    </row>
    <row r="362" spans="1:8" ht="12.75" customHeight="1" x14ac:dyDescent="0.2">
      <c r="A362" s="11" t="s">
        <v>122</v>
      </c>
      <c r="B362" s="3">
        <v>18</v>
      </c>
      <c r="C362" s="107">
        <v>40.299999999999997</v>
      </c>
      <c r="D362" s="108">
        <v>51</v>
      </c>
      <c r="E362" s="108">
        <v>19</v>
      </c>
      <c r="F362" s="108">
        <v>9</v>
      </c>
      <c r="G362" s="108">
        <v>16</v>
      </c>
      <c r="H362" s="108">
        <v>5</v>
      </c>
    </row>
    <row r="363" spans="1:8" ht="12.75" customHeight="1" x14ac:dyDescent="0.2">
      <c r="A363" s="11" t="s">
        <v>123</v>
      </c>
      <c r="B363" s="3">
        <v>7</v>
      </c>
      <c r="C363" s="107">
        <v>21.7</v>
      </c>
      <c r="D363" s="108">
        <v>60</v>
      </c>
      <c r="E363" s="108">
        <v>22</v>
      </c>
      <c r="F363" s="108">
        <v>8</v>
      </c>
      <c r="G363" s="108">
        <v>5</v>
      </c>
      <c r="H363" s="108">
        <v>5</v>
      </c>
    </row>
    <row r="364" spans="1:8" ht="12.75" customHeight="1" x14ac:dyDescent="0.2">
      <c r="A364" s="11"/>
    </row>
    <row r="365" spans="1:8" ht="12.75" customHeight="1" x14ac:dyDescent="0.2">
      <c r="A365" s="11" t="s">
        <v>124</v>
      </c>
      <c r="B365" s="3">
        <v>34</v>
      </c>
      <c r="C365" s="107">
        <v>118.5</v>
      </c>
      <c r="D365" s="108">
        <v>63</v>
      </c>
      <c r="E365" s="108">
        <v>21</v>
      </c>
      <c r="F365" s="108">
        <v>9</v>
      </c>
      <c r="G365" s="108">
        <v>2</v>
      </c>
      <c r="H365" s="108">
        <v>5</v>
      </c>
    </row>
    <row r="366" spans="1:8" ht="12.75" customHeight="1" x14ac:dyDescent="0.2">
      <c r="A366" s="11" t="s">
        <v>121</v>
      </c>
      <c r="B366" s="3">
        <v>18</v>
      </c>
      <c r="C366" s="107">
        <v>68.900000000000006</v>
      </c>
      <c r="D366" s="108">
        <v>63</v>
      </c>
      <c r="E366" s="108">
        <v>24</v>
      </c>
      <c r="F366" s="108">
        <v>8</v>
      </c>
      <c r="G366" s="108" t="s">
        <v>39</v>
      </c>
      <c r="H366" s="108">
        <v>5</v>
      </c>
    </row>
    <row r="367" spans="1:8" ht="12.75" customHeight="1" x14ac:dyDescent="0.2">
      <c r="A367" s="11" t="s">
        <v>122</v>
      </c>
      <c r="B367" s="3">
        <v>9</v>
      </c>
      <c r="C367" s="107">
        <v>20.399999999999999</v>
      </c>
      <c r="D367" s="108">
        <v>64</v>
      </c>
      <c r="E367" s="108">
        <v>9</v>
      </c>
      <c r="F367" s="108">
        <v>18</v>
      </c>
      <c r="G367" s="108">
        <v>6</v>
      </c>
      <c r="H367" s="108">
        <v>3</v>
      </c>
    </row>
    <row r="368" spans="1:8" ht="12.75" customHeight="1" x14ac:dyDescent="0.2">
      <c r="A368" s="11" t="s">
        <v>123</v>
      </c>
      <c r="B368" s="3">
        <v>7</v>
      </c>
      <c r="C368" s="107">
        <v>29.1</v>
      </c>
      <c r="D368" s="108">
        <v>61</v>
      </c>
      <c r="E368" s="108">
        <v>22</v>
      </c>
      <c r="F368" s="108">
        <v>6</v>
      </c>
      <c r="G368" s="108">
        <v>2</v>
      </c>
      <c r="H368" s="108">
        <v>9</v>
      </c>
    </row>
    <row r="369" spans="1:8" x14ac:dyDescent="0.2">
      <c r="A369" s="106"/>
      <c r="B369" s="13"/>
      <c r="C369" s="14"/>
      <c r="D369" s="110"/>
      <c r="E369" s="110"/>
      <c r="F369" s="110"/>
      <c r="G369" s="110"/>
      <c r="H369" s="110"/>
    </row>
    <row r="370" spans="1:8" x14ac:dyDescent="0.2">
      <c r="B370" s="333" t="s">
        <v>23</v>
      </c>
      <c r="C370" s="333"/>
      <c r="D370" s="333"/>
      <c r="E370" s="333"/>
      <c r="F370" s="333"/>
      <c r="G370" s="333"/>
      <c r="H370" s="333"/>
    </row>
    <row r="371" spans="1:8" x14ac:dyDescent="0.2">
      <c r="A371" s="11" t="s">
        <v>3</v>
      </c>
      <c r="B371" s="3">
        <v>816</v>
      </c>
      <c r="C371" s="107">
        <v>203.8</v>
      </c>
      <c r="D371" s="108">
        <v>47</v>
      </c>
      <c r="E371" s="108">
        <v>36</v>
      </c>
      <c r="F371" s="108">
        <v>7</v>
      </c>
      <c r="G371" s="108">
        <v>6</v>
      </c>
      <c r="H371" s="108">
        <v>5</v>
      </c>
    </row>
    <row r="372" spans="1:8" s="11" customFormat="1" x14ac:dyDescent="0.2">
      <c r="B372" s="3"/>
      <c r="C372" s="107"/>
      <c r="D372" s="108"/>
      <c r="E372" s="108"/>
      <c r="F372" s="108"/>
      <c r="G372" s="108"/>
      <c r="H372" s="108"/>
    </row>
    <row r="373" spans="1:8" s="11" customFormat="1" x14ac:dyDescent="0.2">
      <c r="A373" s="11" t="s">
        <v>120</v>
      </c>
      <c r="B373" s="3">
        <v>434</v>
      </c>
      <c r="C373" s="107">
        <v>107.2</v>
      </c>
      <c r="D373" s="108">
        <v>44</v>
      </c>
      <c r="E373" s="108">
        <v>41</v>
      </c>
      <c r="F373" s="108">
        <v>3</v>
      </c>
      <c r="G373" s="108">
        <v>6</v>
      </c>
      <c r="H373" s="108">
        <v>6</v>
      </c>
    </row>
    <row r="374" spans="1:8" s="11" customFormat="1" x14ac:dyDescent="0.2">
      <c r="A374" s="11" t="s">
        <v>121</v>
      </c>
      <c r="B374" s="3">
        <v>258</v>
      </c>
      <c r="C374" s="107">
        <v>81.8</v>
      </c>
      <c r="D374" s="108">
        <v>39</v>
      </c>
      <c r="E374" s="108">
        <v>46</v>
      </c>
      <c r="F374" s="108">
        <v>2</v>
      </c>
      <c r="G374" s="108">
        <v>2</v>
      </c>
      <c r="H374" s="108">
        <v>11</v>
      </c>
    </row>
    <row r="375" spans="1:8" x14ac:dyDescent="0.2">
      <c r="A375" s="11" t="s">
        <v>122</v>
      </c>
      <c r="B375" s="3">
        <v>152</v>
      </c>
      <c r="C375" s="107">
        <v>16.3</v>
      </c>
      <c r="D375" s="108">
        <v>43</v>
      </c>
      <c r="E375" s="108">
        <v>29</v>
      </c>
      <c r="F375" s="108">
        <v>6</v>
      </c>
      <c r="G375" s="108">
        <v>18</v>
      </c>
      <c r="H375" s="108">
        <v>5</v>
      </c>
    </row>
    <row r="376" spans="1:8" x14ac:dyDescent="0.2">
      <c r="A376" s="11" t="s">
        <v>123</v>
      </c>
      <c r="B376" s="3">
        <v>24</v>
      </c>
      <c r="C376" s="107">
        <v>9.1</v>
      </c>
      <c r="D376" s="108">
        <v>45</v>
      </c>
      <c r="E376" s="108">
        <v>22</v>
      </c>
      <c r="F376" s="108">
        <v>6</v>
      </c>
      <c r="G376" s="108">
        <v>24</v>
      </c>
      <c r="H376" s="108">
        <v>3</v>
      </c>
    </row>
    <row r="377" spans="1:8" x14ac:dyDescent="0.2">
      <c r="A377" s="11"/>
    </row>
    <row r="378" spans="1:8" x14ac:dyDescent="0.2">
      <c r="A378" s="11" t="s">
        <v>124</v>
      </c>
      <c r="B378" s="3">
        <v>382</v>
      </c>
      <c r="C378" s="107">
        <v>96.6</v>
      </c>
      <c r="D378" s="108">
        <v>49</v>
      </c>
      <c r="E378" s="108">
        <v>30</v>
      </c>
      <c r="F378" s="108">
        <v>11</v>
      </c>
      <c r="G378" s="108">
        <v>6</v>
      </c>
      <c r="H378" s="108">
        <v>5</v>
      </c>
    </row>
    <row r="379" spans="1:8" x14ac:dyDescent="0.2">
      <c r="A379" s="11" t="s">
        <v>121</v>
      </c>
      <c r="B379" s="3">
        <v>154</v>
      </c>
      <c r="C379" s="107">
        <v>52.1</v>
      </c>
      <c r="D379" s="108">
        <v>51</v>
      </c>
      <c r="E379" s="108">
        <v>37</v>
      </c>
      <c r="F379" s="108">
        <v>6</v>
      </c>
      <c r="G379" s="108">
        <v>1</v>
      </c>
      <c r="H379" s="108">
        <v>5</v>
      </c>
    </row>
    <row r="380" spans="1:8" x14ac:dyDescent="0.2">
      <c r="A380" s="11" t="s">
        <v>122</v>
      </c>
      <c r="B380" s="3">
        <v>204</v>
      </c>
      <c r="C380" s="107">
        <v>33.799999999999997</v>
      </c>
      <c r="D380" s="108">
        <v>48</v>
      </c>
      <c r="E380" s="108">
        <v>18</v>
      </c>
      <c r="F380" s="108">
        <v>17</v>
      </c>
      <c r="G380" s="108">
        <v>13</v>
      </c>
      <c r="H380" s="108">
        <v>4</v>
      </c>
    </row>
    <row r="381" spans="1:8" x14ac:dyDescent="0.2">
      <c r="A381" s="11" t="s">
        <v>123</v>
      </c>
      <c r="B381" s="3">
        <v>24</v>
      </c>
      <c r="C381" s="107">
        <v>10.7</v>
      </c>
      <c r="D381" s="108">
        <v>47</v>
      </c>
      <c r="E381" s="108">
        <v>31</v>
      </c>
      <c r="F381" s="108">
        <v>13</v>
      </c>
      <c r="G381" s="108">
        <v>7</v>
      </c>
      <c r="H381" s="108">
        <v>2</v>
      </c>
    </row>
    <row r="383" spans="1:8" x14ac:dyDescent="0.2">
      <c r="B383" s="333" t="s">
        <v>24</v>
      </c>
      <c r="C383" s="333"/>
      <c r="D383" s="333"/>
      <c r="E383" s="333"/>
      <c r="F383" s="333"/>
      <c r="G383" s="333"/>
      <c r="H383" s="333"/>
    </row>
    <row r="384" spans="1:8" x14ac:dyDescent="0.2">
      <c r="A384" s="11" t="s">
        <v>3</v>
      </c>
      <c r="B384" s="37">
        <v>68</v>
      </c>
      <c r="C384" s="107">
        <v>157.69999999999999</v>
      </c>
      <c r="D384" s="108">
        <v>61</v>
      </c>
      <c r="E384" s="108">
        <v>18</v>
      </c>
      <c r="F384" s="108">
        <v>6</v>
      </c>
      <c r="G384" s="108">
        <v>10</v>
      </c>
      <c r="H384" s="108">
        <v>4</v>
      </c>
    </row>
    <row r="385" spans="1:11" x14ac:dyDescent="0.2">
      <c r="A385" s="11"/>
      <c r="B385" s="37"/>
    </row>
    <row r="386" spans="1:11" x14ac:dyDescent="0.2">
      <c r="A386" s="11" t="s">
        <v>120</v>
      </c>
      <c r="B386" s="37">
        <v>33</v>
      </c>
      <c r="C386" s="107">
        <v>73.099999999999994</v>
      </c>
      <c r="D386" s="108">
        <v>56</v>
      </c>
      <c r="E386" s="108">
        <v>18</v>
      </c>
      <c r="F386" s="108">
        <v>6</v>
      </c>
      <c r="G386" s="108">
        <v>16</v>
      </c>
      <c r="H386" s="108">
        <v>4</v>
      </c>
    </row>
    <row r="387" spans="1:11" x14ac:dyDescent="0.2">
      <c r="A387" s="11" t="s">
        <v>121</v>
      </c>
      <c r="B387" s="37">
        <v>12</v>
      </c>
      <c r="C387" s="107">
        <v>22.8</v>
      </c>
      <c r="D387" s="108">
        <v>61</v>
      </c>
      <c r="E387" s="108">
        <v>28</v>
      </c>
      <c r="F387" s="108">
        <v>3</v>
      </c>
      <c r="G387" s="108" t="s">
        <v>39</v>
      </c>
      <c r="H387" s="108">
        <v>8</v>
      </c>
    </row>
    <row r="388" spans="1:11" x14ac:dyDescent="0.2">
      <c r="A388" s="11" t="s">
        <v>122</v>
      </c>
      <c r="B388" s="37">
        <v>17</v>
      </c>
      <c r="C388" s="107">
        <v>25.5</v>
      </c>
      <c r="D388" s="108">
        <v>69</v>
      </c>
      <c r="E388" s="108">
        <v>17</v>
      </c>
      <c r="F388" s="108">
        <v>9</v>
      </c>
      <c r="G388" s="108">
        <v>2</v>
      </c>
      <c r="H388" s="108">
        <v>3</v>
      </c>
    </row>
    <row r="389" spans="1:11" x14ac:dyDescent="0.2">
      <c r="A389" s="11" t="s">
        <v>123</v>
      </c>
      <c r="B389" s="37">
        <v>4</v>
      </c>
      <c r="C389" s="107">
        <v>24.8</v>
      </c>
      <c r="D389" s="108">
        <v>39</v>
      </c>
      <c r="E389" s="108">
        <v>9</v>
      </c>
      <c r="F389" s="108">
        <v>6</v>
      </c>
      <c r="G389" s="108">
        <v>44</v>
      </c>
      <c r="H389" s="108">
        <v>2</v>
      </c>
    </row>
    <row r="390" spans="1:11" x14ac:dyDescent="0.2">
      <c r="A390" s="11"/>
      <c r="B390" s="37"/>
    </row>
    <row r="391" spans="1:11" x14ac:dyDescent="0.2">
      <c r="A391" s="11" t="s">
        <v>124</v>
      </c>
      <c r="B391" s="37">
        <v>35</v>
      </c>
      <c r="C391" s="107">
        <v>84.6</v>
      </c>
      <c r="D391" s="108">
        <v>65</v>
      </c>
      <c r="E391" s="108">
        <v>18</v>
      </c>
      <c r="F391" s="108">
        <v>6</v>
      </c>
      <c r="G391" s="108">
        <v>5</v>
      </c>
      <c r="H391" s="108">
        <v>4</v>
      </c>
    </row>
    <row r="392" spans="1:11" x14ac:dyDescent="0.2">
      <c r="A392" s="11" t="s">
        <v>121</v>
      </c>
      <c r="B392" s="37">
        <v>17</v>
      </c>
      <c r="C392" s="107">
        <v>55.7</v>
      </c>
      <c r="D392" s="108">
        <v>68</v>
      </c>
      <c r="E392" s="108">
        <v>21</v>
      </c>
      <c r="F392" s="108">
        <v>6</v>
      </c>
      <c r="G392" s="108">
        <v>1</v>
      </c>
      <c r="H392" s="108">
        <v>5</v>
      </c>
    </row>
    <row r="393" spans="1:11" x14ac:dyDescent="0.2">
      <c r="A393" s="11" t="s">
        <v>122</v>
      </c>
      <c r="B393" s="37">
        <v>13</v>
      </c>
      <c r="C393" s="107">
        <v>10</v>
      </c>
      <c r="D393" s="108">
        <v>55</v>
      </c>
      <c r="E393" s="108">
        <v>15</v>
      </c>
      <c r="F393" s="108">
        <v>20</v>
      </c>
      <c r="G393" s="108">
        <v>8</v>
      </c>
      <c r="H393" s="108">
        <v>2</v>
      </c>
    </row>
    <row r="394" spans="1:11" x14ac:dyDescent="0.2">
      <c r="A394" s="11" t="s">
        <v>123</v>
      </c>
      <c r="B394" s="49">
        <v>5</v>
      </c>
      <c r="C394" s="119">
        <v>19</v>
      </c>
      <c r="D394" s="120">
        <v>60</v>
      </c>
      <c r="E394" s="120">
        <v>10</v>
      </c>
      <c r="F394" s="120">
        <v>9</v>
      </c>
      <c r="G394" s="120">
        <v>17</v>
      </c>
      <c r="H394" s="120">
        <v>8</v>
      </c>
    </row>
    <row r="395" spans="1:11" ht="12.75" customHeight="1" x14ac:dyDescent="0.2"/>
    <row r="396" spans="1:11" ht="40.5" customHeight="1" x14ac:dyDescent="0.2">
      <c r="B396" s="322" t="s">
        <v>151</v>
      </c>
      <c r="C396" s="322"/>
      <c r="D396" s="322"/>
      <c r="E396" s="322"/>
      <c r="F396" s="322"/>
      <c r="G396" s="322"/>
      <c r="H396" s="322"/>
      <c r="I396" s="85"/>
      <c r="J396" s="273"/>
      <c r="K396" s="273"/>
    </row>
    <row r="397" spans="1:11" ht="12.75" customHeight="1" x14ac:dyDescent="0.2">
      <c r="B397" s="228"/>
      <c r="C397" s="112"/>
      <c r="D397" s="113"/>
      <c r="E397" s="113"/>
      <c r="F397" s="113"/>
      <c r="G397" s="113"/>
      <c r="H397" s="113"/>
      <c r="I397" s="76"/>
      <c r="J397" s="76"/>
      <c r="K397" s="76"/>
    </row>
    <row r="398" spans="1:11" ht="12.75" customHeight="1" x14ac:dyDescent="0.2">
      <c r="B398" s="275" t="s">
        <v>473</v>
      </c>
      <c r="C398" s="273"/>
      <c r="D398" s="273"/>
      <c r="E398" s="273"/>
      <c r="F398" s="273"/>
      <c r="G398" s="273"/>
      <c r="H398" s="273"/>
      <c r="I398" s="273"/>
      <c r="J398" s="273"/>
      <c r="K398" s="273"/>
    </row>
    <row r="399" spans="1:11" ht="12.75" customHeight="1" x14ac:dyDescent="0.2"/>
    <row r="400" spans="1:11"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653" spans="1:8" x14ac:dyDescent="0.2">
      <c r="A653" s="115"/>
      <c r="B653" s="115"/>
      <c r="C653" s="117"/>
      <c r="D653" s="116"/>
      <c r="E653" s="116"/>
      <c r="F653" s="116"/>
      <c r="G653" s="116"/>
      <c r="H653" s="116"/>
    </row>
  </sheetData>
  <mergeCells count="35">
    <mergeCell ref="B396:H396"/>
    <mergeCell ref="B370:H370"/>
    <mergeCell ref="B383:H383"/>
    <mergeCell ref="B266:H266"/>
    <mergeCell ref="B279:H279"/>
    <mergeCell ref="B292:H292"/>
    <mergeCell ref="B305:H305"/>
    <mergeCell ref="B331:H331"/>
    <mergeCell ref="B344:H344"/>
    <mergeCell ref="B318:H318"/>
    <mergeCell ref="B357:H357"/>
    <mergeCell ref="B253:H253"/>
    <mergeCell ref="B136:H136"/>
    <mergeCell ref="B149:H149"/>
    <mergeCell ref="B162:H162"/>
    <mergeCell ref="B175:H175"/>
    <mergeCell ref="B188:H188"/>
    <mergeCell ref="B214:H214"/>
    <mergeCell ref="B227:H227"/>
    <mergeCell ref="B240:H240"/>
    <mergeCell ref="A3:A4"/>
    <mergeCell ref="C3:C4"/>
    <mergeCell ref="D3:H3"/>
    <mergeCell ref="B58:H58"/>
    <mergeCell ref="B201:H201"/>
    <mergeCell ref="B84:H84"/>
    <mergeCell ref="B3:B4"/>
    <mergeCell ref="B123:H123"/>
    <mergeCell ref="B32:H32"/>
    <mergeCell ref="B45:H45"/>
    <mergeCell ref="B6:H6"/>
    <mergeCell ref="B19:H19"/>
    <mergeCell ref="B97:H97"/>
    <mergeCell ref="B110:H110"/>
    <mergeCell ref="B71:H71"/>
  </mergeCells>
  <phoneticPr fontId="0" type="noConversion"/>
  <pageMargins left="0.7" right="3.0625" top="0.75" bottom="0.75" header="0.3" footer="0.3"/>
  <pageSetup scale="56" orientation="portrait" cellComments="atEnd" r:id="rId1"/>
  <headerFooter>
    <oddHeader>&amp;C&amp;"Arial,Bold Italic"&amp;14Vital Statistics on Congress
&amp;12www.brookings.edu/vitalstats</oddHeader>
    <oddFooter>&amp;COrnstein, Mann, Malbin, and Rugg
Last updated March 14, 2013&amp;R&amp;G</oddFooter>
  </headerFooter>
  <rowBreaks count="4" manualBreakCount="4">
    <brk id="83" max="16383" man="1"/>
    <brk id="161" max="16383" man="1"/>
    <brk id="239" max="16383" man="1"/>
    <brk id="317" max="16383" man="1"/>
  </rowBreak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24</vt:i4>
      </vt:variant>
    </vt:vector>
  </HeadingPairs>
  <TitlesOfParts>
    <vt:vector size="39" baseType="lpstr">
      <vt:lpstr>Table of Contents</vt:lpstr>
      <vt:lpstr>3-1</vt:lpstr>
      <vt:lpstr>3-2</vt:lpstr>
      <vt:lpstr>3-3</vt:lpstr>
      <vt:lpstr>3-4</vt:lpstr>
      <vt:lpstr>3-5</vt:lpstr>
      <vt:lpstr>3-6</vt:lpstr>
      <vt:lpstr>3-7</vt:lpstr>
      <vt:lpstr>3-8</vt:lpstr>
      <vt:lpstr>3-9</vt:lpstr>
      <vt:lpstr>3-10</vt:lpstr>
      <vt:lpstr>3-11</vt:lpstr>
      <vt:lpstr>3-12</vt:lpstr>
      <vt:lpstr>3-13</vt:lpstr>
      <vt:lpstr>3-14</vt:lpstr>
      <vt:lpstr>'3-11'!Print_Area</vt:lpstr>
      <vt:lpstr>'3-12'!Print_Area</vt:lpstr>
      <vt:lpstr>'3-2'!Print_Area</vt:lpstr>
      <vt:lpstr>'3-11'!Print_Titles</vt:lpstr>
      <vt:lpstr>'3-12'!Print_Titles</vt:lpstr>
      <vt:lpstr>'3-2'!Print_Titles</vt:lpstr>
      <vt:lpstr>'3-3'!Print_Titles</vt:lpstr>
      <vt:lpstr>'3-5'!Print_Titles</vt:lpstr>
      <vt:lpstr>'3-6'!Print_Titles</vt:lpstr>
      <vt:lpstr>'3-7'!Print_Titles</vt:lpstr>
      <vt:lpstr>'3-8'!Print_Titles</vt:lpstr>
      <vt:lpstr>Start10</vt:lpstr>
      <vt:lpstr>Start11</vt:lpstr>
      <vt:lpstr>Start12</vt:lpstr>
      <vt:lpstr>Start13</vt:lpstr>
      <vt:lpstr>Start14</vt:lpstr>
      <vt:lpstr>Start15</vt:lpstr>
      <vt:lpstr>Start16</vt:lpstr>
      <vt:lpstr>'3-2'!Start4</vt:lpstr>
      <vt:lpstr>Start5</vt:lpstr>
      <vt:lpstr>Start6</vt:lpstr>
      <vt:lpstr>Start7</vt:lpstr>
      <vt:lpstr>Start8</vt:lpstr>
      <vt:lpstr>Start9</vt:lpstr>
    </vt:vector>
  </TitlesOfParts>
  <Company>AEI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AEI</dc:creator>
  <cp:lastModifiedBy>Raffaela Wakeman</cp:lastModifiedBy>
  <cp:lastPrinted>2013-07-09T16:41:47Z</cp:lastPrinted>
  <dcterms:created xsi:type="dcterms:W3CDTF">2001-06-14T20:20:46Z</dcterms:created>
  <dcterms:modified xsi:type="dcterms:W3CDTF">2014-01-07T18:03:59Z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osafePathAndName">
    <vt:lpwstr>S:\Data Projects\Vital Stats\2008\VitalStats_Camp-Fin_Thru2008_July09.xls</vt:lpwstr>
  </property>
</Properties>
</file>