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70" yWindow="480" windowWidth="12150" windowHeight="11145" tabRatio="601" activeTab="10"/>
  </bookViews>
  <sheets>
    <sheet name="Table of Contents" sheetId="1" r:id="rId1"/>
    <sheet name="8-1" sheetId="2" r:id="rId2"/>
    <sheet name="8-2" sheetId="3" r:id="rId3"/>
    <sheet name="8-3" sheetId="4" r:id="rId4"/>
    <sheet name="8-4" sheetId="5" r:id="rId5"/>
    <sheet name="8-5" sheetId="6" r:id="rId6"/>
    <sheet name="8-6" sheetId="7" r:id="rId7"/>
    <sheet name="8-7" sheetId="8" r:id="rId8"/>
    <sheet name="8-8" sheetId="9" r:id="rId9"/>
    <sheet name="8-9" sheetId="11" r:id="rId10"/>
    <sheet name="8-10" sheetId="10" r:id="rId11"/>
  </sheets>
  <definedNames>
    <definedName name="_xlnm.Print_Area" localSheetId="2">'8-2'!$A$1:$I$91</definedName>
    <definedName name="_xlnm.Print_Area" localSheetId="5">'8-5'!$A$1:$J$55</definedName>
    <definedName name="_xlnm.Print_Area" localSheetId="6">'8-6'!$A$1:$I$55</definedName>
    <definedName name="_xlnm.Print_Area" localSheetId="7">'8-7'!$A$1:$AI$106</definedName>
    <definedName name="_xlnm.Print_Area" localSheetId="8">'8-8'!$A$1:$AI$76</definedName>
    <definedName name="_xlnm.Print_Area" localSheetId="9">'8-9'!$A$1:$H$41</definedName>
    <definedName name="_xlnm.Print_Titles" localSheetId="1">'8-1'!$1:$3</definedName>
    <definedName name="_xlnm.Print_Titles" localSheetId="2">'8-2'!$1:$4</definedName>
    <definedName name="_xlnm.Print_Titles" localSheetId="4">'8-4'!$1:$4</definedName>
    <definedName name="_xlnm.Print_Titles" localSheetId="7">'8-7'!$A:$B,'8-7'!$1:$5</definedName>
    <definedName name="_xlnm.Print_Titles" localSheetId="8">'8-8'!$A:$B,'8-8'!$1:$4</definedName>
  </definedNames>
  <calcPr calcId="145621"/>
</workbook>
</file>

<file path=xl/calcChain.xml><?xml version="1.0" encoding="utf-8"?>
<calcChain xmlns="http://schemas.openxmlformats.org/spreadsheetml/2006/main">
  <c r="I50" i="2" l="1"/>
  <c r="I42" i="2" l="1"/>
  <c r="B49" i="2"/>
  <c r="I31" i="2"/>
  <c r="I20" i="2"/>
  <c r="I13" i="2"/>
  <c r="B42" i="2"/>
  <c r="B36" i="2"/>
  <c r="B27" i="2"/>
  <c r="B19" i="2"/>
  <c r="B13" i="2"/>
</calcChain>
</file>

<file path=xl/sharedStrings.xml><?xml version="1.0" encoding="utf-8"?>
<sst xmlns="http://schemas.openxmlformats.org/spreadsheetml/2006/main" count="951" uniqueCount="197">
  <si>
    <t>President and year</t>
  </si>
  <si>
    <t>House and Senate (%)</t>
  </si>
  <si>
    <t>House (%)</t>
  </si>
  <si>
    <t>Senate (%)</t>
  </si>
  <si>
    <t>No. of Votes</t>
  </si>
  <si>
    <t>Eisenhower</t>
  </si>
  <si>
    <t>Average</t>
  </si>
  <si>
    <t>Kennedy</t>
  </si>
  <si>
    <t>Johnson</t>
  </si>
  <si>
    <t>Nixon</t>
  </si>
  <si>
    <t>Ford</t>
  </si>
  <si>
    <t>Carter</t>
  </si>
  <si>
    <t>Reagan</t>
  </si>
  <si>
    <t>Bush</t>
  </si>
  <si>
    <t>Clinton</t>
  </si>
  <si>
    <t>House</t>
  </si>
  <si>
    <t>Senate</t>
  </si>
  <si>
    <t xml:space="preserve">                House                     </t>
  </si>
  <si>
    <t xml:space="preserve">                   Senate                 </t>
  </si>
  <si>
    <t>Southern Democrats</t>
  </si>
  <si>
    <t>Republicans</t>
  </si>
  <si>
    <t>Year</t>
  </si>
  <si>
    <t xml:space="preserve">                  House                   </t>
  </si>
  <si>
    <t>n.a.</t>
  </si>
  <si>
    <t>Votes</t>
  </si>
  <si>
    <t>Victories</t>
  </si>
  <si>
    <t xml:space="preserve">          House           </t>
  </si>
  <si>
    <t xml:space="preserve">          Senate         </t>
  </si>
  <si>
    <t>Northern Democrats</t>
  </si>
  <si>
    <t xml:space="preserve">                    House                       </t>
  </si>
  <si>
    <t>Committee</t>
  </si>
  <si>
    <t>Agriculture</t>
  </si>
  <si>
    <t>All members</t>
  </si>
  <si>
    <t>Democrats</t>
  </si>
  <si>
    <t>Appropriations</t>
  </si>
  <si>
    <t>Armed Services</t>
  </si>
  <si>
    <t>Budget</t>
  </si>
  <si>
    <t>District of Columbia</t>
  </si>
  <si>
    <t>Judiciary</t>
  </si>
  <si>
    <t>Merchant Marine and Fisheries</t>
  </si>
  <si>
    <t>Post Office and Civil Service</t>
  </si>
  <si>
    <t>Rules</t>
  </si>
  <si>
    <t>Small Business</t>
  </si>
  <si>
    <t>Chamber average</t>
  </si>
  <si>
    <t>Finance</t>
  </si>
  <si>
    <t>Foreign Relations</t>
  </si>
  <si>
    <t>Table of Contents</t>
  </si>
  <si>
    <t>Table 8-2</t>
  </si>
  <si>
    <t>Table 8-4</t>
  </si>
  <si>
    <t>Table 8-6</t>
  </si>
  <si>
    <t>Table 8-7</t>
  </si>
  <si>
    <t>Congress</t>
  </si>
  <si>
    <t>Nonsouthern Democrats</t>
  </si>
  <si>
    <t>Table 8-9</t>
  </si>
  <si>
    <t>Table 8-10</t>
  </si>
  <si>
    <t xml:space="preserve">Table 8-5 </t>
  </si>
  <si>
    <t xml:space="preserve">Table 8-8 </t>
  </si>
  <si>
    <t xml:space="preserve">Table 8-3 </t>
  </si>
  <si>
    <t xml:space="preserve">Table 8-1 </t>
  </si>
  <si>
    <t>Energy and Commerce</t>
  </si>
  <si>
    <t>Financial Services</t>
  </si>
  <si>
    <t>Veterans Affairs</t>
  </si>
  <si>
    <t>Entire chamber</t>
  </si>
  <si>
    <t>n.a. = not available</t>
  </si>
  <si>
    <t>n.a.= not available</t>
  </si>
  <si>
    <t>Note: Data show the percentage of members voting with a majority of their party on party unity votes. Party unity votes are those roll calls on which a majority of a party votes on one side of the issue and a majority of the other party votes on the other side. The percentages are normalized to eliminate the effects of absences as follows: party unity = (unity)/(unity+opposition).</t>
  </si>
  <si>
    <t>Note: "Votes" is the percentage of all roll call votes on which a majority of voting southern Democrats and a majority of voting Republicans - the conservative coalition - opposed the stand taken by a majority of voting northern Democrats. "Victories" is the percentage of conservative coalition votes won by the coalition.</t>
  </si>
  <si>
    <t>Note: Data indicate the percentage of conservative coalition votes on which members voted in agreement with the position of the conservative coalition. Conservative coalition votes are those on which a majority of northern Democrats voted against a majority of southern Democrats and Republicans-the conservative coalition. The percentages are normalized to eliminate the effects of not voting as follows: conservative coalition support = (support)/(support + opposition).</t>
  </si>
  <si>
    <t xml:space="preserve"> Votes in Support of the Conservative Coalition, 1959-2000 (percent)</t>
  </si>
  <si>
    <t>80th</t>
  </si>
  <si>
    <t>81st</t>
  </si>
  <si>
    <t>82nd</t>
  </si>
  <si>
    <t>83rd</t>
  </si>
  <si>
    <t>84th</t>
  </si>
  <si>
    <t>85th</t>
  </si>
  <si>
    <t>86th</t>
  </si>
  <si>
    <t>87th</t>
  </si>
  <si>
    <t>88th</t>
  </si>
  <si>
    <t>89th</t>
  </si>
  <si>
    <t>90th</t>
  </si>
  <si>
    <t>91st</t>
  </si>
  <si>
    <t>92nd</t>
  </si>
  <si>
    <t>93rd</t>
  </si>
  <si>
    <t>94th</t>
  </si>
  <si>
    <t>95th</t>
  </si>
  <si>
    <t>96th</t>
  </si>
  <si>
    <t>97th</t>
  </si>
  <si>
    <t>98th</t>
  </si>
  <si>
    <t>99th</t>
  </si>
  <si>
    <t>100th</t>
  </si>
  <si>
    <t>101st</t>
  </si>
  <si>
    <t>102nd</t>
  </si>
  <si>
    <t>103rd</t>
  </si>
  <si>
    <t>104th</t>
  </si>
  <si>
    <t>105th</t>
  </si>
  <si>
    <t>106th</t>
  </si>
  <si>
    <t>107th</t>
  </si>
  <si>
    <t>108th</t>
  </si>
  <si>
    <t>8-1</t>
  </si>
  <si>
    <t>8-2</t>
  </si>
  <si>
    <t>8-3</t>
  </si>
  <si>
    <t>8-4</t>
  </si>
  <si>
    <t>8-5</t>
  </si>
  <si>
    <t>8-6</t>
  </si>
  <si>
    <t>8-7</t>
  </si>
  <si>
    <t>8-8</t>
  </si>
  <si>
    <t>8-9</t>
  </si>
  <si>
    <t>8-10</t>
  </si>
  <si>
    <t>Votes in Support of the Conservative Coalition, 1959-2000</t>
  </si>
  <si>
    <t>Conservative Coalition Votes and Victories in Congress, 1957-2000 (percent)</t>
  </si>
  <si>
    <t>Conservative Coalition Votes and Victories in Congress, 1957-2000</t>
  </si>
  <si>
    <t>Note: In 1995, the new Republican majority abolished the District of Columbia, Merchant Marine and Fisheries, and Post Office and Civil Service Committees. It also renamed several committees. For the changes, please see chapter 4. The committee titles here reflect the current names.</t>
  </si>
  <si>
    <t>80th (1947)</t>
  </si>
  <si>
    <t>81st (1949)</t>
  </si>
  <si>
    <t>82nd (1951)</t>
  </si>
  <si>
    <t>83rd (1953)</t>
  </si>
  <si>
    <t>84th (1955)</t>
  </si>
  <si>
    <t>85th (1957)</t>
  </si>
  <si>
    <t>86th (1959)</t>
  </si>
  <si>
    <t>87th (1961)</t>
  </si>
  <si>
    <t>88th (1963)</t>
  </si>
  <si>
    <t>89th (1965)</t>
  </si>
  <si>
    <t>90th (1967)</t>
  </si>
  <si>
    <t>91st (1969)</t>
  </si>
  <si>
    <t>92nd (1971)</t>
  </si>
  <si>
    <t>93rd (1973)</t>
  </si>
  <si>
    <t>94th (1975)</t>
  </si>
  <si>
    <t>95th (1977)</t>
  </si>
  <si>
    <t>96th (1979)</t>
  </si>
  <si>
    <t>97th (1981)</t>
  </si>
  <si>
    <t>98th (1983)</t>
  </si>
  <si>
    <t>99th (1985)</t>
  </si>
  <si>
    <t>100th (1987)</t>
  </si>
  <si>
    <t>101st (1989)</t>
  </si>
  <si>
    <t>102nd (1991)</t>
  </si>
  <si>
    <t>103rd (1993)</t>
  </si>
  <si>
    <t>104th (1995)</t>
  </si>
  <si>
    <t>105th (1997)</t>
  </si>
  <si>
    <t>106th (1999)</t>
  </si>
  <si>
    <t>107th (2001)</t>
  </si>
  <si>
    <t>108th (2003)</t>
  </si>
  <si>
    <t>109th (2005)</t>
  </si>
  <si>
    <t>Note: Data indicate the percentage of all roll call votes on which a majority of voting Democrats opposed a majority of voting Republicans.</t>
  </si>
  <si>
    <t>Notes: Percentages indicate the number of congressional votes supporting the president divided by the total number of votes on which the president had taken a clear position. The percentages are normalized to eliminate the effects of absences as follows: support = (support)/(support + opposition).</t>
  </si>
  <si>
    <t>Note: Percentages indicate the number of congressional votes supporting the president divided by the total number of votes on which the president had taken a clear position. The percentages are normalized to eliminate the effects of absences as follows: support = (support)/(support + opposition).</t>
  </si>
  <si>
    <t>Source: Keith Poole, Professor of Political Science at the University of California, San Diego, and Howard Rosenthal, Professor of Politics at Princeton University, developed ideological scores based on members' voting records. The Poole-Rosenthal scores can be viewed at voteview.com. A positive score denotes a conservative ideology, while a negative score denotes a liberal one. Scores closest to zero reflect the most centrist ideologies, while more extreme scores reflect stronger conservative or liberal ideologies. Data above represent a statistical analysis of committee members' voting records performed by Charles Stewart, Professor of Political Science at the Massachusetts Institute of Technology.</t>
  </si>
  <si>
    <t>Obama</t>
  </si>
  <si>
    <t>House Administration</t>
  </si>
  <si>
    <t>Homeland Security</t>
  </si>
  <si>
    <t>109th</t>
  </si>
  <si>
    <t>110th</t>
  </si>
  <si>
    <t>111th</t>
  </si>
  <si>
    <t>112th</t>
  </si>
  <si>
    <t>Foreign Affairs</t>
  </si>
  <si>
    <t>Natural Resources</t>
  </si>
  <si>
    <t>Rules &amp; Administration</t>
  </si>
  <si>
    <t>Education &amp; the Workforce</t>
  </si>
  <si>
    <t>Ethics</t>
  </si>
  <si>
    <t>Oversight &amp; Government Reform</t>
  </si>
  <si>
    <t>Science, Space &amp; Technology</t>
  </si>
  <si>
    <t>Transportation &amp; Infrastructure</t>
  </si>
  <si>
    <t>Ways &amp; Means</t>
  </si>
  <si>
    <t>Average Ideological Positions of House Committees, 80th-112th Congresses</t>
  </si>
  <si>
    <t>Agriculture, Nutrition, &amp; Forestry</t>
  </si>
  <si>
    <t>Banking, Housing, &amp; Urban Affairs</t>
  </si>
  <si>
    <t>Commerce, Science, &amp; Transportation</t>
  </si>
  <si>
    <t>Energy &amp; Natural Resources</t>
  </si>
  <si>
    <t>Environment &amp; Public Works</t>
  </si>
  <si>
    <t>Health, Education, Labor, &amp; Pensions</t>
  </si>
  <si>
    <t>Homeland Security &amp; Governmental Affairs</t>
  </si>
  <si>
    <t>Small Business &amp; Entrepreneurship</t>
  </si>
  <si>
    <t>Average Ideological Positions of Senate Committees, 80th-112th Congresses</t>
  </si>
  <si>
    <t>110th (2007)</t>
  </si>
  <si>
    <t>111th (2009)</t>
  </si>
  <si>
    <t>112th (2011)</t>
  </si>
  <si>
    <r>
      <t xml:space="preserve">Source: </t>
    </r>
    <r>
      <rPr>
        <i/>
        <sz val="10"/>
        <rFont val="Arial"/>
        <family val="2"/>
      </rPr>
      <t>Congressional Quarterly Weekly Report</t>
    </r>
    <r>
      <rPr>
        <sz val="10"/>
        <rFont val="Arial"/>
        <family val="2"/>
      </rPr>
      <t>, various issues.</t>
    </r>
  </si>
  <si>
    <r>
      <t>n.a</t>
    </r>
    <r>
      <rPr>
        <i/>
        <sz val="10"/>
        <rFont val="Arial"/>
        <family val="2"/>
      </rPr>
      <t xml:space="preserve">. = </t>
    </r>
    <r>
      <rPr>
        <sz val="10"/>
        <rFont val="Arial"/>
        <family val="2"/>
      </rPr>
      <t>not available</t>
    </r>
  </si>
  <si>
    <r>
      <t>*</t>
    </r>
    <r>
      <rPr>
        <i/>
        <sz val="10"/>
        <rFont val="Arial"/>
        <family val="2"/>
      </rPr>
      <t>Congressional Quarterly</t>
    </r>
    <r>
      <rPr>
        <sz val="10"/>
        <rFont val="Arial"/>
        <family val="2"/>
      </rPr>
      <t xml:space="preserve"> stopped compiling this data after 2000. The ideological scores developed by Keith Poole and Howard Rosenthal (voteview.com) are used in tables 8-7, 8-8, 8-9, and 8-10.</t>
    </r>
  </si>
  <si>
    <r>
      <t xml:space="preserve">Sources: </t>
    </r>
    <r>
      <rPr>
        <i/>
        <sz val="10"/>
        <rFont val="Arial"/>
        <family val="2"/>
      </rPr>
      <t xml:space="preserve">Congressional Quarterly Almanac </t>
    </r>
    <r>
      <rPr>
        <sz val="10"/>
        <rFont val="Arial"/>
        <family val="2"/>
      </rPr>
      <t xml:space="preserve">(Washington, D.C.: Congressional Quarterly, various years); </t>
    </r>
    <r>
      <rPr>
        <i/>
        <sz val="10"/>
        <rFont val="Arial"/>
        <family val="2"/>
      </rPr>
      <t>Congressional Quarterly Weekly Report</t>
    </r>
    <r>
      <rPr>
        <sz val="10"/>
        <rFont val="Arial"/>
        <family val="2"/>
      </rPr>
      <t>, various issues.</t>
    </r>
  </si>
  <si>
    <r>
      <t>*Congressional Quarterly</t>
    </r>
    <r>
      <rPr>
        <sz val="10"/>
        <rFont val="Arial"/>
        <family val="2"/>
      </rPr>
      <t xml:space="preserve"> stopped compiling this data after 2000. The ideological scores developed by Keith Poole and Howard Rosenthal (voteview.com) are used in tables 8-7, 8-8, 8-9, and 8-10.</t>
    </r>
  </si>
  <si>
    <t xml:space="preserve"> Party Unity Scores in Congressional Voting, 1954-2012 (percent)</t>
  </si>
  <si>
    <t>Source: Keith Poole, Professor of Political Science at the University of California, San Diego, and Howard Rosenthal, Professor of Politics at Princeton University, developed ideological scores based on members' voting records. The Poole-Rosenthal scores can be viewed at voteview.com. A positive score denotes a conservative ideology, while a negative score denotes a liberal one. Scores closest to zero reflect the most centrist ideologies, while more extreme scores reflect stronger conservative or liberal ideologies.</t>
  </si>
  <si>
    <r>
      <t xml:space="preserve">                </t>
    </r>
    <r>
      <rPr>
        <b/>
        <sz val="10"/>
        <rFont val="Arial"/>
        <family val="2"/>
      </rPr>
      <t>Senate</t>
    </r>
    <r>
      <rPr>
        <sz val="10"/>
        <rFont val="Arial"/>
        <family val="2"/>
      </rPr>
      <t xml:space="preserve">                          </t>
    </r>
  </si>
  <si>
    <t>All Democrats</t>
  </si>
  <si>
    <t xml:space="preserve">Source: Keith Poole, Professor of Political Science at the University of California, San Diego, and Howard Rosenthal, Professor of Politics at Princeton University, developed ideological scores based on members' voting records. The Poole-Rosenthal scores can be viewed at voteview.com. A positive score denotes a conservative ideology, while a negative score denotes a liberal one. Scores closest to zero reflect the most centrist ideologies, while more extreme scores reflect stronger conservative or liberal ideologies. </t>
  </si>
  <si>
    <t>Chapter 8: Political Polarization in Congress and Changing Voting Alignments</t>
  </si>
  <si>
    <t>Presidential Victories on Votes in Congress, 1953-2013</t>
  </si>
  <si>
    <t xml:space="preserve"> Congressional Voting in Support of the President's Position, 1954-2013 (percent)</t>
  </si>
  <si>
    <t>Party Unity Votes in Congress, 1953-2013 (percentage of all votes)</t>
  </si>
  <si>
    <t>Average Ideological Positions of House Party Coalitions, 80th-113th Congresses, 1947-2013</t>
  </si>
  <si>
    <t>Average Ideological Positions of Senate Party Coalitions, 80th-113th Congresses, 1947-2013</t>
  </si>
  <si>
    <r>
      <t>113th (2013)</t>
    </r>
    <r>
      <rPr>
        <vertAlign val="superscript"/>
        <sz val="10"/>
        <rFont val="Arial"/>
        <family val="2"/>
      </rPr>
      <t>a</t>
    </r>
  </si>
  <si>
    <t>a. The data for the 113th Congress only include the first session.</t>
  </si>
  <si>
    <t>a.  The data for the 113th Congress only include the first session.</t>
  </si>
  <si>
    <t>Congressional Voting in Support of the President's Position, 1954-2013</t>
  </si>
  <si>
    <t>Party Unity Votes in Congress, 1953-2013</t>
  </si>
  <si>
    <t>Party Unity Scores in Congressional Voting, 1954-2013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</si>
</sst>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
    <numFmt numFmtId="166" formatCode="0.000"/>
    <numFmt numFmtId="167" formatCode="0.0000"/>
  </numFmts>
  <fonts count="10" x14ac:knownFonts="1">
    <font>
      <sz val="10"/>
      <name val="Arial"/>
    </font>
    <font>
      <sz val="11"/>
      <color theme="1"/>
      <name val="Calibri"/>
      <family val="2"/>
      <scheme val="minor"/>
    </font>
    <font>
      <sz val="10"/>
      <name val="Arial"/>
      <family val="2"/>
    </font>
    <font>
      <b/>
      <sz val="10"/>
      <name val="Arial"/>
      <family val="2"/>
    </font>
    <font>
      <b/>
      <i/>
      <sz val="10"/>
      <name val="Arial"/>
      <family val="2"/>
    </font>
    <font>
      <i/>
      <sz val="10"/>
      <name val="Arial"/>
      <family val="2"/>
    </font>
    <font>
      <sz val="11"/>
      <color theme="1"/>
      <name val="Calibri"/>
      <family val="2"/>
      <scheme val="minor"/>
    </font>
    <font>
      <sz val="10"/>
      <color theme="1"/>
      <name val="Arial"/>
      <family val="2"/>
    </font>
    <font>
      <b/>
      <sz val="11"/>
      <color theme="1"/>
      <name val="Calibri"/>
      <family val="2"/>
      <scheme val="minor"/>
    </font>
    <font>
      <vertAlign val="superscript"/>
      <sz val="10"/>
      <name val="Arial"/>
      <family val="2"/>
    </font>
  </fonts>
  <fills count="2">
    <fill>
      <patternFill patternType="none"/>
    </fill>
    <fill>
      <patternFill patternType="gray125"/>
    </fill>
  </fills>
  <borders count="6">
    <border>
      <left/>
      <right/>
      <top/>
      <bottom/>
      <diagonal/>
    </border>
    <border>
      <left/>
      <right/>
      <top style="medium">
        <color indexed="64"/>
      </top>
      <bottom/>
      <diagonal/>
    </border>
    <border>
      <left/>
      <right/>
      <top/>
      <bottom style="thin">
        <color indexed="64"/>
      </bottom>
      <diagonal/>
    </border>
    <border>
      <left/>
      <right/>
      <top style="thick">
        <color indexed="64"/>
      </top>
      <bottom/>
      <diagonal/>
    </border>
    <border>
      <left/>
      <right/>
      <top style="medium">
        <color indexed="64"/>
      </top>
      <bottom style="thin">
        <color indexed="64"/>
      </bottom>
      <diagonal/>
    </border>
    <border>
      <left/>
      <right/>
      <top style="thin">
        <color indexed="64"/>
      </top>
      <bottom style="thin">
        <color indexed="64"/>
      </bottom>
      <diagonal/>
    </border>
  </borders>
  <cellStyleXfs count="17">
    <xf numFmtId="0" fontId="0"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120">
    <xf numFmtId="0" fontId="0" fillId="0" borderId="0" xfId="0"/>
    <xf numFmtId="0" fontId="2" fillId="0" borderId="0" xfId="0" applyFont="1" applyAlignment="1">
      <alignment wrapText="1"/>
    </xf>
    <xf numFmtId="0" fontId="2" fillId="0" borderId="0" xfId="0" applyFont="1" applyAlignment="1">
      <alignment horizontal="left"/>
    </xf>
    <xf numFmtId="0" fontId="2" fillId="0" borderId="0" xfId="0" applyFont="1"/>
    <xf numFmtId="0" fontId="3" fillId="0" borderId="0" xfId="0" applyFont="1" applyAlignment="1">
      <alignment horizontal="left"/>
    </xf>
    <xf numFmtId="0" fontId="3" fillId="0" borderId="0" xfId="0" applyFont="1" applyAlignment="1"/>
    <xf numFmtId="0" fontId="2" fillId="0" borderId="1" xfId="0" applyFont="1" applyBorder="1" applyAlignment="1">
      <alignment horizontal="left"/>
    </xf>
    <xf numFmtId="0" fontId="3" fillId="0" borderId="1" xfId="0" applyFont="1" applyBorder="1" applyAlignment="1"/>
    <xf numFmtId="0" fontId="3" fillId="0" borderId="0" xfId="0" applyFont="1" applyAlignment="1">
      <alignment horizontal="center"/>
    </xf>
    <xf numFmtId="0" fontId="2" fillId="0" borderId="0" xfId="0" applyFont="1" applyAlignment="1">
      <alignment horizontal="center"/>
    </xf>
    <xf numFmtId="0" fontId="2" fillId="0" borderId="0" xfId="0" applyFont="1" applyBorder="1" applyAlignment="1">
      <alignment horizontal="center"/>
    </xf>
    <xf numFmtId="0" fontId="2" fillId="0" borderId="0" xfId="0" applyFont="1" applyBorder="1"/>
    <xf numFmtId="0" fontId="3" fillId="0" borderId="0" xfId="0" applyFont="1" applyBorder="1" applyAlignment="1">
      <alignment horizontal="center"/>
    </xf>
    <xf numFmtId="0" fontId="2" fillId="0" borderId="0" xfId="0" applyFont="1" applyFill="1" applyBorder="1" applyAlignment="1">
      <alignment horizontal="center"/>
    </xf>
    <xf numFmtId="0" fontId="2" fillId="0" borderId="2" xfId="0" applyFont="1" applyBorder="1" applyAlignment="1">
      <alignment horizontal="center"/>
    </xf>
    <xf numFmtId="0" fontId="2" fillId="0" borderId="0" xfId="0" applyFont="1" applyAlignment="1">
      <alignment vertical="top" wrapText="1"/>
    </xf>
    <xf numFmtId="0" fontId="2" fillId="0" borderId="0" xfId="0" applyFont="1" applyAlignment="1"/>
    <xf numFmtId="165" fontId="2" fillId="0" borderId="0" xfId="0" applyNumberFormat="1" applyFont="1"/>
    <xf numFmtId="165" fontId="2" fillId="0" borderId="0" xfId="0" applyNumberFormat="1" applyFont="1" applyBorder="1"/>
    <xf numFmtId="0" fontId="3" fillId="0" borderId="0" xfId="0" applyFont="1"/>
    <xf numFmtId="165" fontId="3" fillId="0" borderId="0" xfId="0" applyNumberFormat="1" applyFont="1"/>
    <xf numFmtId="0" fontId="2" fillId="0" borderId="3" xfId="0" applyFont="1" applyBorder="1" applyAlignment="1">
      <alignment wrapText="1"/>
    </xf>
    <xf numFmtId="0" fontId="5" fillId="0" borderId="0" xfId="0" applyFont="1" applyBorder="1"/>
    <xf numFmtId="0" fontId="5" fillId="0" borderId="0" xfId="0" applyFont="1" applyBorder="1" applyAlignment="1">
      <alignment horizontal="right"/>
    </xf>
    <xf numFmtId="0" fontId="2" fillId="0" borderId="0" xfId="0" applyFont="1" applyBorder="1" applyAlignment="1">
      <alignment horizontal="right"/>
    </xf>
    <xf numFmtId="0" fontId="2" fillId="0" borderId="0" xfId="0" applyFont="1" applyAlignment="1">
      <alignment horizontal="right"/>
    </xf>
    <xf numFmtId="166" fontId="2" fillId="0" borderId="0" xfId="0" applyNumberFormat="1" applyFont="1" applyAlignment="1">
      <alignment horizontal="right"/>
    </xf>
    <xf numFmtId="166" fontId="7" fillId="0" borderId="0" xfId="1" applyNumberFormat="1" applyFont="1" applyAlignment="1">
      <alignment horizontal="right"/>
    </xf>
    <xf numFmtId="166" fontId="7" fillId="0" borderId="0" xfId="1" applyNumberFormat="1" applyFont="1" applyFill="1" applyAlignment="1">
      <alignment horizontal="right"/>
    </xf>
    <xf numFmtId="166" fontId="2" fillId="0" borderId="0" xfId="0" applyNumberFormat="1" applyFont="1" applyFill="1" applyAlignment="1">
      <alignment horizontal="right"/>
    </xf>
    <xf numFmtId="166" fontId="7" fillId="0" borderId="0" xfId="14" applyNumberFormat="1" applyFont="1" applyAlignment="1">
      <alignment horizontal="right"/>
    </xf>
    <xf numFmtId="0" fontId="7" fillId="0" borderId="0" xfId="1" applyFont="1" applyFill="1" applyAlignment="1">
      <alignment horizontal="right"/>
    </xf>
    <xf numFmtId="0" fontId="7" fillId="0" borderId="0" xfId="14" applyFont="1" applyAlignment="1">
      <alignment horizontal="right"/>
    </xf>
    <xf numFmtId="0" fontId="2" fillId="0" borderId="2" xfId="0" applyFont="1" applyBorder="1"/>
    <xf numFmtId="166" fontId="2" fillId="0" borderId="2" xfId="0" applyNumberFormat="1" applyFont="1" applyBorder="1" applyAlignment="1">
      <alignment horizontal="right"/>
    </xf>
    <xf numFmtId="166" fontId="2" fillId="0" borderId="2" xfId="0" applyNumberFormat="1" applyFont="1" applyFill="1" applyBorder="1" applyAlignment="1">
      <alignment horizontal="right"/>
    </xf>
    <xf numFmtId="166" fontId="2" fillId="0" borderId="0" xfId="0" applyNumberFormat="1" applyFont="1" applyBorder="1" applyAlignment="1">
      <alignment horizontal="center"/>
    </xf>
    <xf numFmtId="0" fontId="5" fillId="0" borderId="0" xfId="0" applyFont="1"/>
    <xf numFmtId="0" fontId="2" fillId="0" borderId="1" xfId="0" applyFont="1" applyBorder="1" applyAlignment="1">
      <alignment horizontal="center"/>
    </xf>
    <xf numFmtId="166" fontId="7" fillId="0" borderId="0" xfId="6" applyNumberFormat="1" applyFont="1" applyAlignment="1">
      <alignment horizontal="right"/>
    </xf>
    <xf numFmtId="166" fontId="7" fillId="0" borderId="0" xfId="12" applyNumberFormat="1" applyFont="1" applyAlignment="1">
      <alignment horizontal="right"/>
    </xf>
    <xf numFmtId="166" fontId="7" fillId="0" borderId="0" xfId="15" applyNumberFormat="1" applyFont="1" applyAlignment="1">
      <alignment horizontal="right"/>
    </xf>
    <xf numFmtId="166" fontId="7" fillId="0" borderId="0" xfId="16" applyNumberFormat="1" applyFont="1" applyAlignment="1">
      <alignment horizontal="right"/>
    </xf>
    <xf numFmtId="0" fontId="7" fillId="0" borderId="0" xfId="1" applyFont="1" applyAlignment="1">
      <alignment horizontal="right"/>
    </xf>
    <xf numFmtId="166" fontId="7" fillId="0" borderId="0" xfId="4" applyNumberFormat="1" applyFont="1" applyAlignment="1">
      <alignment horizontal="right"/>
    </xf>
    <xf numFmtId="166" fontId="7" fillId="0" borderId="0" xfId="2" applyNumberFormat="1" applyFont="1" applyAlignment="1">
      <alignment horizontal="right"/>
    </xf>
    <xf numFmtId="166" fontId="7" fillId="0" borderId="0" xfId="3" applyNumberFormat="1" applyFont="1" applyAlignment="1">
      <alignment horizontal="right"/>
    </xf>
    <xf numFmtId="166" fontId="7" fillId="0" borderId="0" xfId="7" applyNumberFormat="1" applyFont="1" applyFill="1" applyAlignment="1">
      <alignment horizontal="right"/>
    </xf>
    <xf numFmtId="167" fontId="7" fillId="0" borderId="0" xfId="1" applyNumberFormat="1" applyFont="1" applyFill="1" applyAlignment="1">
      <alignment horizontal="right"/>
    </xf>
    <xf numFmtId="0" fontId="2" fillId="0" borderId="0" xfId="0" applyFont="1" applyFill="1" applyAlignment="1">
      <alignment horizontal="right"/>
    </xf>
    <xf numFmtId="166" fontId="7" fillId="0" borderId="0" xfId="8" applyNumberFormat="1" applyFont="1" applyFill="1" applyAlignment="1">
      <alignment horizontal="right"/>
    </xf>
    <xf numFmtId="166" fontId="7" fillId="0" borderId="0" xfId="8" applyNumberFormat="1" applyFont="1" applyAlignment="1">
      <alignment horizontal="right"/>
    </xf>
    <xf numFmtId="166" fontId="7" fillId="0" borderId="0" xfId="9" applyNumberFormat="1" applyFont="1" applyAlignment="1">
      <alignment horizontal="right"/>
    </xf>
    <xf numFmtId="166" fontId="7" fillId="0" borderId="0" xfId="10" applyNumberFormat="1" applyFont="1" applyAlignment="1">
      <alignment horizontal="right"/>
    </xf>
    <xf numFmtId="166" fontId="7" fillId="0" borderId="0" xfId="11" applyNumberFormat="1" applyFont="1" applyAlignment="1">
      <alignment horizontal="right"/>
    </xf>
    <xf numFmtId="166" fontId="7" fillId="0" borderId="0" xfId="13" applyNumberFormat="1" applyFont="1" applyAlignment="1">
      <alignment horizontal="right"/>
    </xf>
    <xf numFmtId="166" fontId="7" fillId="0" borderId="2" xfId="13" applyNumberFormat="1" applyFont="1" applyBorder="1" applyAlignment="1">
      <alignment horizontal="right"/>
    </xf>
    <xf numFmtId="0" fontId="2" fillId="0" borderId="0" xfId="0" applyFont="1" applyAlignment="1">
      <alignment vertical="top"/>
    </xf>
    <xf numFmtId="0" fontId="3" fillId="0" borderId="0" xfId="0" applyFont="1" applyAlignment="1">
      <alignment vertical="top"/>
    </xf>
    <xf numFmtId="0" fontId="3" fillId="0" borderId="0" xfId="0" applyFont="1" applyAlignment="1">
      <alignment vertical="top" wrapText="1"/>
    </xf>
    <xf numFmtId="0" fontId="5" fillId="0" borderId="0" xfId="0" applyFont="1" applyAlignment="1">
      <alignment horizontal="center"/>
    </xf>
    <xf numFmtId="0" fontId="2" fillId="0" borderId="0" xfId="0" applyFont="1" applyBorder="1" applyAlignment="1">
      <alignment horizontal="left"/>
    </xf>
    <xf numFmtId="0" fontId="4" fillId="0" borderId="0" xfId="0" applyFont="1" applyAlignment="1">
      <alignment horizontal="center"/>
    </xf>
    <xf numFmtId="0" fontId="2" fillId="0" borderId="2" xfId="0" applyFont="1" applyFill="1" applyBorder="1" applyAlignment="1">
      <alignment horizontal="center"/>
    </xf>
    <xf numFmtId="164" fontId="2" fillId="0" borderId="0" xfId="0" applyNumberFormat="1" applyFont="1" applyAlignment="1">
      <alignment horizontal="center"/>
    </xf>
    <xf numFmtId="164" fontId="2" fillId="0" borderId="0" xfId="0" applyNumberFormat="1" applyFont="1" applyBorder="1" applyAlignment="1">
      <alignment horizontal="center"/>
    </xf>
    <xf numFmtId="164" fontId="2" fillId="0" borderId="0" xfId="0" applyNumberFormat="1" applyFont="1" applyFill="1" applyBorder="1" applyAlignment="1">
      <alignment horizontal="center"/>
    </xf>
    <xf numFmtId="164" fontId="2" fillId="0" borderId="2" xfId="0" applyNumberFormat="1" applyFont="1" applyFill="1" applyBorder="1" applyAlignment="1">
      <alignment horizontal="center"/>
    </xf>
    <xf numFmtId="0" fontId="2" fillId="0" borderId="0" xfId="0" applyFont="1" applyAlignment="1">
      <alignment horizontal="left" vertical="top"/>
    </xf>
    <xf numFmtId="0" fontId="3" fillId="0" borderId="0" xfId="0" applyFont="1" applyAlignment="1">
      <alignment horizontal="left" vertical="top"/>
    </xf>
    <xf numFmtId="1" fontId="3" fillId="0" borderId="0" xfId="0" applyNumberFormat="1" applyFont="1" applyAlignment="1">
      <alignment vertical="top"/>
    </xf>
    <xf numFmtId="1" fontId="2" fillId="0" borderId="0" xfId="0" applyNumberFormat="1" applyFont="1"/>
    <xf numFmtId="0" fontId="2" fillId="0" borderId="0" xfId="0" applyFont="1" applyAlignment="1">
      <alignment horizontal="center" wrapText="1"/>
    </xf>
    <xf numFmtId="1" fontId="2" fillId="0" borderId="0" xfId="0" applyNumberFormat="1" applyFont="1" applyAlignment="1">
      <alignment horizontal="center"/>
    </xf>
    <xf numFmtId="164" fontId="2" fillId="0" borderId="0" xfId="0" applyNumberFormat="1" applyFont="1" applyAlignment="1">
      <alignment horizontal="center" wrapText="1"/>
    </xf>
    <xf numFmtId="164" fontId="2" fillId="0" borderId="0" xfId="0" applyNumberFormat="1" applyFont="1" applyBorder="1" applyAlignment="1">
      <alignment horizontal="center" wrapText="1"/>
    </xf>
    <xf numFmtId="1" fontId="2" fillId="0" borderId="0" xfId="0" applyNumberFormat="1" applyFont="1" applyBorder="1" applyAlignment="1">
      <alignment horizontal="center"/>
    </xf>
    <xf numFmtId="164" fontId="2" fillId="0" borderId="2" xfId="0" applyNumberFormat="1" applyFont="1" applyBorder="1" applyAlignment="1">
      <alignment horizontal="center"/>
    </xf>
    <xf numFmtId="164" fontId="2" fillId="0" borderId="2" xfId="0" applyNumberFormat="1" applyFont="1" applyBorder="1" applyAlignment="1">
      <alignment horizontal="center" wrapText="1"/>
    </xf>
    <xf numFmtId="1" fontId="2" fillId="0" borderId="2" xfId="0" applyNumberFormat="1" applyFont="1" applyBorder="1" applyAlignment="1">
      <alignment horizontal="center"/>
    </xf>
    <xf numFmtId="1" fontId="2" fillId="0" borderId="0" xfId="0" applyNumberFormat="1" applyFont="1" applyAlignment="1">
      <alignment vertical="top"/>
    </xf>
    <xf numFmtId="1" fontId="2" fillId="0" borderId="0" xfId="0" applyNumberFormat="1" applyFont="1" applyAlignment="1">
      <alignment wrapText="1"/>
    </xf>
    <xf numFmtId="16" fontId="2" fillId="0" borderId="0" xfId="0" applyNumberFormat="1" applyFont="1"/>
    <xf numFmtId="49" fontId="2" fillId="0" borderId="0" xfId="0" applyNumberFormat="1" applyFont="1"/>
    <xf numFmtId="0" fontId="2" fillId="0" borderId="0" xfId="5" applyFont="1" applyBorder="1" applyAlignment="1">
      <alignment horizontal="center"/>
    </xf>
    <xf numFmtId="0" fontId="2" fillId="0" borderId="2" xfId="5" applyFont="1" applyBorder="1" applyAlignment="1">
      <alignment horizontal="center"/>
    </xf>
    <xf numFmtId="166" fontId="2" fillId="0" borderId="0" xfId="0" applyNumberFormat="1" applyFont="1" applyAlignment="1">
      <alignment horizontal="center"/>
    </xf>
    <xf numFmtId="165" fontId="2" fillId="0" borderId="0" xfId="0" applyNumberFormat="1" applyFont="1" applyBorder="1" applyAlignment="1">
      <alignment vertical="top" wrapText="1"/>
    </xf>
    <xf numFmtId="16" fontId="3" fillId="0" borderId="0" xfId="0" applyNumberFormat="1" applyFont="1"/>
    <xf numFmtId="164" fontId="2" fillId="0" borderId="0" xfId="0" applyNumberFormat="1" applyFont="1" applyFill="1" applyBorder="1" applyAlignment="1">
      <alignment horizontal="center" wrapText="1"/>
    </xf>
    <xf numFmtId="1" fontId="2" fillId="0" borderId="0" xfId="0" applyNumberFormat="1" applyFont="1" applyFill="1" applyBorder="1" applyAlignment="1">
      <alignment horizontal="center"/>
    </xf>
    <xf numFmtId="0" fontId="2" fillId="0" borderId="4" xfId="0" applyFont="1" applyBorder="1" applyAlignment="1">
      <alignment horizontal="center" wrapText="1"/>
    </xf>
    <xf numFmtId="0" fontId="2" fillId="0" borderId="4" xfId="0" applyFont="1" applyBorder="1" applyAlignment="1">
      <alignment horizontal="center"/>
    </xf>
    <xf numFmtId="0" fontId="2" fillId="0" borderId="2" xfId="0" applyFont="1" applyBorder="1" applyAlignment="1">
      <alignment horizontal="left"/>
    </xf>
    <xf numFmtId="0" fontId="3" fillId="0" borderId="1" xfId="0" applyFont="1" applyBorder="1" applyAlignment="1">
      <alignment horizontal="center"/>
    </xf>
    <xf numFmtId="0" fontId="2" fillId="0" borderId="5" xfId="0" applyFont="1" applyBorder="1" applyAlignment="1">
      <alignment horizontal="center" wrapText="1"/>
    </xf>
    <xf numFmtId="0" fontId="2" fillId="0" borderId="5" xfId="0" applyFont="1" applyBorder="1" applyAlignment="1">
      <alignment horizontal="center"/>
    </xf>
    <xf numFmtId="0" fontId="2" fillId="0" borderId="2" xfId="0" applyFont="1" applyBorder="1" applyAlignment="1">
      <alignment horizontal="center" wrapText="1"/>
    </xf>
    <xf numFmtId="1" fontId="2" fillId="0" borderId="4" xfId="0" applyNumberFormat="1" applyFont="1" applyBorder="1" applyAlignment="1">
      <alignment horizontal="center" wrapText="1"/>
    </xf>
    <xf numFmtId="0" fontId="2" fillId="0" borderId="0" xfId="0" applyFont="1" applyAlignment="1">
      <alignment horizontal="left" wrapText="1"/>
    </xf>
    <xf numFmtId="0" fontId="2" fillId="0" borderId="0" xfId="0" applyFont="1" applyAlignment="1">
      <alignment wrapText="1"/>
    </xf>
    <xf numFmtId="0" fontId="2" fillId="0" borderId="0" xfId="0" applyFont="1" applyAlignment="1"/>
    <xf numFmtId="0" fontId="8" fillId="0" borderId="0" xfId="0" applyFont="1"/>
    <xf numFmtId="0" fontId="1" fillId="0" borderId="0" xfId="0" applyFont="1"/>
    <xf numFmtId="0" fontId="7" fillId="0" borderId="0" xfId="0" applyFont="1"/>
    <xf numFmtId="0" fontId="7" fillId="0" borderId="2" xfId="0" applyFont="1" applyBorder="1"/>
    <xf numFmtId="0" fontId="2" fillId="0" borderId="0" xfId="5" applyFont="1" applyFill="1" applyBorder="1" applyAlignment="1">
      <alignment horizontal="center"/>
    </xf>
    <xf numFmtId="0" fontId="2" fillId="0" borderId="0" xfId="0" applyFont="1" applyFill="1" applyBorder="1" applyAlignment="1">
      <alignment horizontal="left"/>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vertical="top" wrapText="1"/>
    </xf>
    <xf numFmtId="0" fontId="2" fillId="0" borderId="0" xfId="0" applyFont="1" applyAlignment="1"/>
    <xf numFmtId="0" fontId="2" fillId="0" borderId="0" xfId="0" applyFont="1" applyAlignment="1" applyProtection="1">
      <alignment vertical="top" wrapText="1"/>
    </xf>
    <xf numFmtId="0" fontId="3" fillId="0" borderId="1" xfId="0" applyFont="1" applyBorder="1" applyAlignment="1">
      <alignment horizontal="center"/>
    </xf>
    <xf numFmtId="0" fontId="2" fillId="0" borderId="0" xfId="0" applyFont="1" applyAlignment="1">
      <alignment horizontal="left" vertical="top" wrapText="1"/>
    </xf>
    <xf numFmtId="0" fontId="3" fillId="0" borderId="4" xfId="0" applyFont="1" applyBorder="1" applyAlignment="1">
      <alignment horizontal="center"/>
    </xf>
    <xf numFmtId="0" fontId="5" fillId="0" borderId="0" xfId="0" applyFont="1" applyAlignment="1">
      <alignment wrapText="1"/>
    </xf>
    <xf numFmtId="0" fontId="2" fillId="0" borderId="4" xfId="0" applyFont="1" applyBorder="1" applyAlignment="1">
      <alignment horizontal="center"/>
    </xf>
    <xf numFmtId="0" fontId="2" fillId="0" borderId="0" xfId="0" applyFont="1" applyBorder="1" applyAlignment="1">
      <alignment vertical="center" wrapText="1"/>
    </xf>
    <xf numFmtId="0" fontId="2" fillId="0" borderId="0" xfId="0" applyFont="1" applyAlignment="1">
      <alignment vertical="center" wrapText="1"/>
    </xf>
  </cellXfs>
  <cellStyles count="17">
    <cellStyle name="Normal" xfId="0" builtinId="0"/>
    <cellStyle name="Normal 10 2" xfId="1"/>
    <cellStyle name="Normal 13" xfId="2"/>
    <cellStyle name="Normal 14" xfId="3"/>
    <cellStyle name="Normal 15" xfId="4"/>
    <cellStyle name="Normal 19" xfId="5"/>
    <cellStyle name="Normal 2" xfId="6"/>
    <cellStyle name="Normal 20" xfId="7"/>
    <cellStyle name="Normal 22" xfId="8"/>
    <cellStyle name="Normal 25" xfId="9"/>
    <cellStyle name="Normal 26" xfId="10"/>
    <cellStyle name="Normal 29" xfId="11"/>
    <cellStyle name="Normal 3" xfId="12"/>
    <cellStyle name="Normal 34" xfId="13"/>
    <cellStyle name="Normal 35" xfId="14"/>
    <cellStyle name="Normal 6" xfId="15"/>
    <cellStyle name="Normal 7"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J13"/>
  <sheetViews>
    <sheetView view="pageLayout" topLeftCell="A4" zoomScale="85" zoomScaleNormal="100" zoomScalePageLayoutView="85" workbookViewId="0">
      <selection activeCell="G49" sqref="G49"/>
    </sheetView>
  </sheetViews>
  <sheetFormatPr defaultRowHeight="12.75" x14ac:dyDescent="0.2"/>
  <cols>
    <col min="1" max="1" width="7" style="3" customWidth="1"/>
    <col min="2" max="16384" width="9.140625" style="3"/>
  </cols>
  <sheetData>
    <row r="1" spans="1:10" x14ac:dyDescent="0.2">
      <c r="A1" s="19" t="s">
        <v>185</v>
      </c>
    </row>
    <row r="2" spans="1:10" x14ac:dyDescent="0.2">
      <c r="A2" s="88" t="s">
        <v>46</v>
      </c>
    </row>
    <row r="3" spans="1:10" x14ac:dyDescent="0.2">
      <c r="A3" s="82"/>
    </row>
    <row r="4" spans="1:10" ht="12.75" customHeight="1" x14ac:dyDescent="0.2">
      <c r="A4" s="83" t="s">
        <v>98</v>
      </c>
      <c r="B4" s="108" t="s">
        <v>186</v>
      </c>
      <c r="C4" s="108"/>
      <c r="D4" s="108"/>
      <c r="E4" s="108"/>
      <c r="F4" s="108"/>
      <c r="G4" s="108"/>
      <c r="H4" s="108"/>
      <c r="I4" s="108"/>
    </row>
    <row r="5" spans="1:10" ht="12.75" customHeight="1" x14ac:dyDescent="0.2">
      <c r="A5" s="83" t="s">
        <v>99</v>
      </c>
      <c r="B5" s="108" t="s">
        <v>194</v>
      </c>
      <c r="C5" s="108"/>
      <c r="D5" s="108"/>
      <c r="E5" s="108"/>
      <c r="F5" s="108"/>
      <c r="G5" s="108"/>
      <c r="H5" s="108"/>
      <c r="I5" s="108"/>
    </row>
    <row r="6" spans="1:10" ht="12.75" customHeight="1" x14ac:dyDescent="0.2">
      <c r="A6" s="83" t="s">
        <v>100</v>
      </c>
      <c r="B6" s="108" t="s">
        <v>195</v>
      </c>
      <c r="C6" s="108"/>
      <c r="D6" s="108"/>
      <c r="E6" s="108"/>
      <c r="F6" s="108"/>
      <c r="G6" s="108"/>
      <c r="H6" s="108"/>
      <c r="I6" s="108"/>
    </row>
    <row r="7" spans="1:10" ht="12.75" customHeight="1" x14ac:dyDescent="0.2">
      <c r="A7" s="83" t="s">
        <v>101</v>
      </c>
      <c r="B7" s="108" t="s">
        <v>196</v>
      </c>
      <c r="C7" s="108"/>
      <c r="D7" s="108"/>
      <c r="E7" s="108"/>
      <c r="F7" s="108"/>
      <c r="G7" s="108"/>
      <c r="H7" s="108"/>
      <c r="I7" s="108"/>
    </row>
    <row r="8" spans="1:10" ht="12.75" customHeight="1" x14ac:dyDescent="0.2">
      <c r="A8" s="83" t="s">
        <v>102</v>
      </c>
      <c r="B8" s="108" t="s">
        <v>110</v>
      </c>
      <c r="C8" s="108"/>
      <c r="D8" s="108"/>
      <c r="E8" s="108"/>
      <c r="F8" s="108"/>
      <c r="G8" s="108"/>
      <c r="H8" s="108"/>
      <c r="I8" s="108"/>
    </row>
    <row r="9" spans="1:10" ht="12.75" customHeight="1" x14ac:dyDescent="0.2">
      <c r="A9" s="83" t="s">
        <v>103</v>
      </c>
      <c r="B9" s="108" t="s">
        <v>108</v>
      </c>
      <c r="C9" s="108"/>
      <c r="D9" s="108"/>
      <c r="E9" s="108"/>
      <c r="F9" s="108"/>
      <c r="G9" s="108"/>
      <c r="H9" s="108"/>
      <c r="I9" s="108"/>
    </row>
    <row r="10" spans="1:10" ht="12.75" customHeight="1" x14ac:dyDescent="0.2">
      <c r="A10" s="83" t="s">
        <v>104</v>
      </c>
      <c r="B10" s="108" t="s">
        <v>162</v>
      </c>
      <c r="C10" s="108"/>
      <c r="D10" s="108"/>
      <c r="E10" s="108"/>
      <c r="F10" s="108"/>
      <c r="G10" s="108"/>
      <c r="H10" s="108"/>
      <c r="I10" s="108"/>
    </row>
    <row r="11" spans="1:10" ht="12.75" customHeight="1" x14ac:dyDescent="0.2">
      <c r="A11" s="83" t="s">
        <v>105</v>
      </c>
      <c r="B11" s="108" t="s">
        <v>171</v>
      </c>
      <c r="C11" s="108"/>
      <c r="D11" s="108"/>
      <c r="E11" s="108"/>
      <c r="F11" s="108"/>
      <c r="G11" s="108"/>
      <c r="H11" s="108"/>
      <c r="I11" s="108"/>
    </row>
    <row r="12" spans="1:10" ht="12.75" customHeight="1" x14ac:dyDescent="0.2">
      <c r="A12" s="83" t="s">
        <v>106</v>
      </c>
      <c r="B12" s="109" t="s">
        <v>189</v>
      </c>
      <c r="C12" s="109"/>
      <c r="D12" s="109"/>
      <c r="E12" s="109"/>
      <c r="F12" s="109"/>
      <c r="G12" s="109"/>
      <c r="H12" s="109"/>
      <c r="I12" s="109"/>
      <c r="J12" s="100"/>
    </row>
    <row r="13" spans="1:10" ht="12.75" customHeight="1" x14ac:dyDescent="0.2">
      <c r="A13" s="83" t="s">
        <v>107</v>
      </c>
      <c r="B13" s="109" t="s">
        <v>190</v>
      </c>
      <c r="C13" s="109"/>
      <c r="D13" s="109"/>
      <c r="E13" s="109"/>
      <c r="F13" s="109"/>
      <c r="G13" s="109"/>
      <c r="H13" s="109"/>
      <c r="I13" s="109"/>
      <c r="J13" s="100"/>
    </row>
  </sheetData>
  <mergeCells count="10">
    <mergeCell ref="B11:I11"/>
    <mergeCell ref="B10:I10"/>
    <mergeCell ref="B5:I5"/>
    <mergeCell ref="B12:I12"/>
    <mergeCell ref="B13:I13"/>
    <mergeCell ref="B4:I4"/>
    <mergeCell ref="B9:I9"/>
    <mergeCell ref="B8:I8"/>
    <mergeCell ref="B7:I7"/>
    <mergeCell ref="B6:I6"/>
  </mergeCells>
  <phoneticPr fontId="0" type="noConversion"/>
  <pageMargins left="0.75" right="0.75" top="1" bottom="1" header="0.5" footer="0.5"/>
  <pageSetup orientation="portrait" horizontalDpi="4294967292" r:id="rId1"/>
  <headerFooter alignWithMargins="0">
    <oddHeader>&amp;C&amp;"Arial,Bold Italic"&amp;14Vital Statistics on Congress&amp;10
&amp;12www.brookings.edu/vitalstats</oddHeader>
    <oddFooter xml:space="preserve">&amp;L&amp;G&amp;COrnstein, Mann, Malbin, Rugg and Wakeman
Last updated April 18, 2014&amp;R&amp;G
</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H41"/>
  <sheetViews>
    <sheetView view="pageLayout" topLeftCell="A34" zoomScaleNormal="100" workbookViewId="0">
      <selection activeCell="A41" sqref="A41:H41"/>
    </sheetView>
  </sheetViews>
  <sheetFormatPr defaultRowHeight="12.75" x14ac:dyDescent="0.2"/>
  <cols>
    <col min="1" max="1" width="14.42578125" style="3" customWidth="1"/>
    <col min="2" max="2" width="11.140625" style="3" customWidth="1"/>
    <col min="3" max="4" width="11.5703125" style="17" customWidth="1"/>
    <col min="5" max="5" width="11.7109375" style="17" customWidth="1"/>
    <col min="6" max="6" width="11.5703125" style="17" customWidth="1"/>
    <col min="7" max="7" width="9.140625" style="17"/>
    <col min="8" max="16384" width="9.140625" style="3"/>
  </cols>
  <sheetData>
    <row r="1" spans="1:8" x14ac:dyDescent="0.2">
      <c r="A1" s="3" t="s">
        <v>53</v>
      </c>
      <c r="B1" s="108" t="s">
        <v>189</v>
      </c>
      <c r="C1" s="108"/>
      <c r="D1" s="108"/>
      <c r="E1" s="108"/>
      <c r="F1" s="108"/>
      <c r="G1" s="108"/>
      <c r="H1" s="108"/>
    </row>
    <row r="2" spans="1:8" ht="13.5" thickBot="1" x14ac:dyDescent="0.25">
      <c r="A2" s="19"/>
      <c r="B2" s="19"/>
      <c r="C2" s="20"/>
    </row>
    <row r="3" spans="1:8" ht="25.5" customHeight="1" x14ac:dyDescent="0.2">
      <c r="A3" s="92" t="s">
        <v>51</v>
      </c>
      <c r="B3" s="91" t="s">
        <v>62</v>
      </c>
      <c r="C3" s="91" t="s">
        <v>33</v>
      </c>
      <c r="D3" s="91" t="s">
        <v>20</v>
      </c>
      <c r="E3" s="91" t="s">
        <v>52</v>
      </c>
      <c r="F3" s="91" t="s">
        <v>19</v>
      </c>
    </row>
    <row r="4" spans="1:8" ht="12.75" customHeight="1" x14ac:dyDescent="0.2">
      <c r="A4" s="10" t="s">
        <v>112</v>
      </c>
      <c r="B4" s="104">
        <v>7.9000000000000001E-2</v>
      </c>
      <c r="C4" s="104">
        <v>-0.14799999999999999</v>
      </c>
      <c r="D4" s="104">
        <v>0.26100000000000001</v>
      </c>
      <c r="E4" s="104">
        <v>-0.30499999999999999</v>
      </c>
      <c r="F4" s="104">
        <v>-4.5999999999999999E-2</v>
      </c>
    </row>
    <row r="5" spans="1:8" ht="12.75" customHeight="1" x14ac:dyDescent="0.2">
      <c r="A5" s="10" t="s">
        <v>113</v>
      </c>
      <c r="B5" s="104">
        <v>-0.02</v>
      </c>
      <c r="C5" s="104">
        <v>-0.19700000000000001</v>
      </c>
      <c r="D5" s="104">
        <v>0.254</v>
      </c>
      <c r="E5" s="104">
        <v>-0.312</v>
      </c>
      <c r="F5" s="104">
        <v>-5.2999999999999999E-2</v>
      </c>
    </row>
    <row r="6" spans="1:8" ht="12.75" customHeight="1" x14ac:dyDescent="0.2">
      <c r="A6" s="10" t="s">
        <v>114</v>
      </c>
      <c r="B6" s="104">
        <v>0.02</v>
      </c>
      <c r="C6" s="104">
        <v>-0.183</v>
      </c>
      <c r="D6" s="104">
        <v>0.252</v>
      </c>
      <c r="E6" s="104">
        <v>-0.316</v>
      </c>
      <c r="F6" s="104">
        <v>-4.5999999999999999E-2</v>
      </c>
    </row>
    <row r="7" spans="1:8" ht="12.75" customHeight="1" x14ac:dyDescent="0.2">
      <c r="A7" s="10" t="s">
        <v>115</v>
      </c>
      <c r="B7" s="104">
        <v>3.3000000000000002E-2</v>
      </c>
      <c r="C7" s="104">
        <v>-0.186</v>
      </c>
      <c r="D7" s="104">
        <v>0.247</v>
      </c>
      <c r="E7" s="104">
        <v>-0.33700000000000002</v>
      </c>
      <c r="F7" s="104">
        <v>-4.3999999999999997E-2</v>
      </c>
    </row>
    <row r="8" spans="1:8" ht="12.75" customHeight="1" x14ac:dyDescent="0.2">
      <c r="A8" s="10" t="s">
        <v>116</v>
      </c>
      <c r="B8" s="104">
        <v>0</v>
      </c>
      <c r="C8" s="104">
        <v>-0.214</v>
      </c>
      <c r="D8" s="104">
        <v>0.247</v>
      </c>
      <c r="E8" s="104">
        <v>-0.35299999999999998</v>
      </c>
      <c r="F8" s="104">
        <v>-5.5E-2</v>
      </c>
      <c r="H8" s="15"/>
    </row>
    <row r="9" spans="1:8" ht="12.75" customHeight="1" x14ac:dyDescent="0.2">
      <c r="A9" s="10" t="s">
        <v>117</v>
      </c>
      <c r="B9" s="104">
        <v>-8.9999999999999993E-3</v>
      </c>
      <c r="C9" s="104">
        <v>-0.219</v>
      </c>
      <c r="D9" s="104">
        <v>0.23499999999999999</v>
      </c>
      <c r="E9" s="104">
        <v>-0.35699999999999998</v>
      </c>
      <c r="F9" s="104">
        <v>-6.2E-2</v>
      </c>
    </row>
    <row r="10" spans="1:8" ht="12.75" customHeight="1" x14ac:dyDescent="0.2">
      <c r="A10" s="10" t="s">
        <v>118</v>
      </c>
      <c r="B10" s="104">
        <v>-7.1999999999999995E-2</v>
      </c>
      <c r="C10" s="104">
        <v>-0.24299999999999999</v>
      </c>
      <c r="D10" s="104">
        <v>0.23499999999999999</v>
      </c>
      <c r="E10" s="104">
        <v>-0.35299999999999998</v>
      </c>
      <c r="F10" s="104">
        <v>-6.8000000000000005E-2</v>
      </c>
      <c r="H10" s="15"/>
    </row>
    <row r="11" spans="1:8" ht="12.75" customHeight="1" x14ac:dyDescent="0.2">
      <c r="A11" s="10" t="s">
        <v>119</v>
      </c>
      <c r="B11" s="104">
        <v>-4.8000000000000001E-2</v>
      </c>
      <c r="C11" s="104">
        <v>-0.22900000000000001</v>
      </c>
      <c r="D11" s="104">
        <v>0.23400000000000001</v>
      </c>
      <c r="E11" s="104">
        <v>-0.34399999999999997</v>
      </c>
      <c r="F11" s="104">
        <v>-7.1999999999999995E-2</v>
      </c>
    </row>
    <row r="12" spans="1:8" ht="12.75" customHeight="1" x14ac:dyDescent="0.2">
      <c r="A12" s="10" t="s">
        <v>120</v>
      </c>
      <c r="B12" s="104">
        <v>-5.6000000000000001E-2</v>
      </c>
      <c r="C12" s="104">
        <v>-0.252</v>
      </c>
      <c r="D12" s="104">
        <v>0.22600000000000001</v>
      </c>
      <c r="E12" s="104">
        <v>-0.36799999999999999</v>
      </c>
      <c r="F12" s="104">
        <v>-8.1000000000000003E-2</v>
      </c>
      <c r="H12" s="15"/>
    </row>
    <row r="13" spans="1:8" ht="12.75" customHeight="1" x14ac:dyDescent="0.2">
      <c r="A13" s="10" t="s">
        <v>121</v>
      </c>
      <c r="B13" s="104">
        <v>-0.11</v>
      </c>
      <c r="C13" s="104">
        <v>-0.26400000000000001</v>
      </c>
      <c r="D13" s="104">
        <v>0.215</v>
      </c>
      <c r="E13" s="104">
        <v>-0.35799999999999998</v>
      </c>
      <c r="F13" s="104">
        <v>-8.6999999999999994E-2</v>
      </c>
      <c r="H13" s="15"/>
    </row>
    <row r="14" spans="1:8" ht="12.75" customHeight="1" x14ac:dyDescent="0.2">
      <c r="A14" s="10" t="s">
        <v>122</v>
      </c>
      <c r="B14" s="104">
        <v>-5.8000000000000003E-2</v>
      </c>
      <c r="C14" s="104">
        <v>-0.26</v>
      </c>
      <c r="D14" s="104">
        <v>0.20799999999999999</v>
      </c>
      <c r="E14" s="104">
        <v>-0.373</v>
      </c>
      <c r="F14" s="104">
        <v>-6.7000000000000004E-2</v>
      </c>
      <c r="H14" s="15"/>
    </row>
    <row r="15" spans="1:8" ht="12.75" customHeight="1" x14ac:dyDescent="0.2">
      <c r="A15" s="10" t="s">
        <v>123</v>
      </c>
      <c r="B15" s="104">
        <v>-0.06</v>
      </c>
      <c r="C15" s="104">
        <v>-0.27700000000000002</v>
      </c>
      <c r="D15" s="104">
        <v>0.217</v>
      </c>
      <c r="E15" s="104">
        <v>-0.38400000000000001</v>
      </c>
      <c r="F15" s="104">
        <v>-8.4000000000000005E-2</v>
      </c>
      <c r="H15" s="15"/>
    </row>
    <row r="16" spans="1:8" ht="12.75" customHeight="1" x14ac:dyDescent="0.2">
      <c r="A16" s="10" t="s">
        <v>124</v>
      </c>
      <c r="B16" s="104">
        <v>-7.5999999999999998E-2</v>
      </c>
      <c r="C16" s="104">
        <v>-0.28399999999999997</v>
      </c>
      <c r="D16" s="104">
        <v>0.214</v>
      </c>
      <c r="E16" s="104">
        <v>-0.38500000000000001</v>
      </c>
      <c r="F16" s="104">
        <v>-9.2999999999999999E-2</v>
      </c>
      <c r="H16" s="15"/>
    </row>
    <row r="17" spans="1:8" ht="12.75" customHeight="1" x14ac:dyDescent="0.2">
      <c r="A17" s="10" t="s">
        <v>125</v>
      </c>
      <c r="B17" s="104">
        <v>-7.1999999999999995E-2</v>
      </c>
      <c r="C17" s="104">
        <v>-0.30099999999999999</v>
      </c>
      <c r="D17" s="104">
        <v>0.215</v>
      </c>
      <c r="E17" s="104">
        <v>-0.38600000000000001</v>
      </c>
      <c r="F17" s="104">
        <v>-0.13600000000000001</v>
      </c>
      <c r="H17" s="15"/>
    </row>
    <row r="18" spans="1:8" ht="12.75" customHeight="1" x14ac:dyDescent="0.2">
      <c r="A18" s="10" t="s">
        <v>126</v>
      </c>
      <c r="B18" s="104">
        <v>-0.13</v>
      </c>
      <c r="C18" s="104">
        <v>-0.29899999999999999</v>
      </c>
      <c r="D18" s="104">
        <v>0.20499999999999999</v>
      </c>
      <c r="E18" s="104">
        <v>-0.36799999999999999</v>
      </c>
      <c r="F18" s="104">
        <v>-0.14799999999999999</v>
      </c>
      <c r="H18" s="15"/>
    </row>
    <row r="19" spans="1:8" ht="12.75" customHeight="1" x14ac:dyDescent="0.2">
      <c r="A19" s="10" t="s">
        <v>127</v>
      </c>
      <c r="B19" s="104">
        <v>-0.126</v>
      </c>
      <c r="C19" s="104">
        <v>-0.29099999999999998</v>
      </c>
      <c r="D19" s="104">
        <v>0.20200000000000001</v>
      </c>
      <c r="E19" s="104">
        <v>-0.35599999999999998</v>
      </c>
      <c r="F19" s="104">
        <v>-0.14599999999999999</v>
      </c>
      <c r="H19" s="15"/>
    </row>
    <row r="20" spans="1:8" ht="12.75" customHeight="1" x14ac:dyDescent="0.2">
      <c r="A20" s="10" t="s">
        <v>128</v>
      </c>
      <c r="B20" s="104">
        <v>-0.1</v>
      </c>
      <c r="C20" s="104">
        <v>-0.28799999999999998</v>
      </c>
      <c r="D20" s="104">
        <v>0.23</v>
      </c>
      <c r="E20" s="104">
        <v>-0.35099999999999998</v>
      </c>
      <c r="F20" s="104">
        <v>-0.14699999999999999</v>
      </c>
      <c r="H20" s="15"/>
    </row>
    <row r="21" spans="1:8" ht="12.75" customHeight="1" x14ac:dyDescent="0.2">
      <c r="A21" s="10" t="s">
        <v>129</v>
      </c>
      <c r="B21" s="104">
        <v>-4.7E-2</v>
      </c>
      <c r="C21" s="104">
        <v>-0.28699999999999998</v>
      </c>
      <c r="D21" s="104">
        <v>0.25600000000000001</v>
      </c>
      <c r="E21" s="104">
        <v>-0.35799999999999998</v>
      </c>
      <c r="F21" s="104">
        <v>-0.14000000000000001</v>
      </c>
      <c r="H21" s="15"/>
    </row>
    <row r="22" spans="1:8" ht="12.75" customHeight="1" x14ac:dyDescent="0.2">
      <c r="A22" s="10" t="s">
        <v>130</v>
      </c>
      <c r="B22" s="104">
        <v>-7.0000000000000007E-2</v>
      </c>
      <c r="C22" s="104">
        <v>-0.29099999999999998</v>
      </c>
      <c r="D22" s="104">
        <v>0.28499999999999998</v>
      </c>
      <c r="E22" s="104">
        <v>-0.36099999999999999</v>
      </c>
      <c r="F22" s="104">
        <v>-0.153</v>
      </c>
      <c r="H22" s="15"/>
    </row>
    <row r="23" spans="1:8" ht="12.75" customHeight="1" x14ac:dyDescent="0.2">
      <c r="A23" s="10" t="s">
        <v>131</v>
      </c>
      <c r="B23" s="104">
        <v>-0.05</v>
      </c>
      <c r="C23" s="104">
        <v>-0.30299999999999999</v>
      </c>
      <c r="D23" s="104">
        <v>0.30399999999999999</v>
      </c>
      <c r="E23" s="104">
        <v>-0.36099999999999999</v>
      </c>
      <c r="F23" s="104">
        <v>-0.184</v>
      </c>
      <c r="H23" s="15"/>
    </row>
    <row r="24" spans="1:8" ht="12.75" customHeight="1" x14ac:dyDescent="0.2">
      <c r="A24" s="10" t="s">
        <v>132</v>
      </c>
      <c r="B24" s="104">
        <v>-4.9000000000000002E-2</v>
      </c>
      <c r="C24" s="104">
        <v>-0.30299999999999999</v>
      </c>
      <c r="D24" s="104">
        <v>0.317</v>
      </c>
      <c r="E24" s="104">
        <v>-0.35499999999999998</v>
      </c>
      <c r="F24" s="104">
        <v>-0.19700000000000001</v>
      </c>
      <c r="H24" s="15"/>
    </row>
    <row r="25" spans="1:8" ht="12.75" customHeight="1" x14ac:dyDescent="0.2">
      <c r="A25" s="10" t="s">
        <v>133</v>
      </c>
      <c r="B25" s="104">
        <v>-4.8000000000000001E-2</v>
      </c>
      <c r="C25" s="104">
        <v>-0.30599999999999999</v>
      </c>
      <c r="D25" s="104">
        <v>0.32900000000000001</v>
      </c>
      <c r="E25" s="104">
        <v>-0.35299999999999998</v>
      </c>
      <c r="F25" s="104">
        <v>-0.20799999999999999</v>
      </c>
      <c r="H25" s="15"/>
    </row>
    <row r="26" spans="1:8" ht="12.75" customHeight="1" x14ac:dyDescent="0.2">
      <c r="A26" s="10" t="s">
        <v>134</v>
      </c>
      <c r="B26" s="104">
        <v>-5.1999999999999998E-2</v>
      </c>
      <c r="C26" s="104">
        <v>-0.307</v>
      </c>
      <c r="D26" s="104">
        <v>0.35799999999999998</v>
      </c>
      <c r="E26" s="104">
        <v>-0.35099999999999998</v>
      </c>
      <c r="F26" s="104">
        <v>-0.21199999999999999</v>
      </c>
      <c r="H26" s="15"/>
    </row>
    <row r="27" spans="1:8" ht="12.75" customHeight="1" x14ac:dyDescent="0.2">
      <c r="A27" s="10" t="s">
        <v>135</v>
      </c>
      <c r="B27" s="104">
        <v>-2.5999999999999999E-2</v>
      </c>
      <c r="C27" s="104">
        <v>-0.32200000000000001</v>
      </c>
      <c r="D27" s="104">
        <v>0.40699999999999997</v>
      </c>
      <c r="E27" s="104">
        <v>-0.35599999999999998</v>
      </c>
      <c r="F27" s="104">
        <v>-0.252</v>
      </c>
      <c r="H27" s="15"/>
    </row>
    <row r="28" spans="1:8" ht="12.75" customHeight="1" x14ac:dyDescent="0.2">
      <c r="A28" s="10" t="s">
        <v>136</v>
      </c>
      <c r="B28" s="104">
        <v>8.5000000000000006E-2</v>
      </c>
      <c r="C28" s="104">
        <v>-0.34799999999999998</v>
      </c>
      <c r="D28" s="104">
        <v>0.47</v>
      </c>
      <c r="E28" s="104">
        <v>-0.38100000000000001</v>
      </c>
      <c r="F28" s="104">
        <v>-0.27200000000000002</v>
      </c>
    </row>
    <row r="29" spans="1:8" ht="12.75" customHeight="1" x14ac:dyDescent="0.2">
      <c r="A29" s="10" t="s">
        <v>137</v>
      </c>
      <c r="B29" s="104">
        <v>8.8999999999999996E-2</v>
      </c>
      <c r="C29" s="104">
        <v>-0.35599999999999998</v>
      </c>
      <c r="D29" s="104">
        <v>0.498</v>
      </c>
      <c r="E29" s="104">
        <v>-0.38</v>
      </c>
      <c r="F29" s="104">
        <v>-0.28899999999999998</v>
      </c>
    </row>
    <row r="30" spans="1:8" ht="12.75" customHeight="1" x14ac:dyDescent="0.2">
      <c r="A30" s="10" t="s">
        <v>138</v>
      </c>
      <c r="B30" s="104">
        <v>9.2999999999999999E-2</v>
      </c>
      <c r="C30" s="104">
        <v>-0.35599999999999998</v>
      </c>
      <c r="D30" s="104">
        <v>0.52200000000000002</v>
      </c>
      <c r="E30" s="104">
        <v>-0.38300000000000001</v>
      </c>
      <c r="F30" s="104">
        <v>-0.27800000000000002</v>
      </c>
    </row>
    <row r="31" spans="1:8" ht="12.75" customHeight="1" x14ac:dyDescent="0.2">
      <c r="A31" s="10" t="s">
        <v>139</v>
      </c>
      <c r="B31" s="104">
        <v>0.112</v>
      </c>
      <c r="C31" s="104">
        <v>-0.36099999999999999</v>
      </c>
      <c r="D31" s="104">
        <v>0.55100000000000005</v>
      </c>
      <c r="E31" s="104">
        <v>-0.38600000000000001</v>
      </c>
      <c r="F31" s="104">
        <v>-0.28599999999999998</v>
      </c>
    </row>
    <row r="32" spans="1:8" ht="12.75" customHeight="1" x14ac:dyDescent="0.2">
      <c r="A32" s="10" t="s">
        <v>140</v>
      </c>
      <c r="B32" s="104">
        <v>0.13500000000000001</v>
      </c>
      <c r="C32" s="104">
        <v>-0.36</v>
      </c>
      <c r="D32" s="104">
        <v>0.58099999999999996</v>
      </c>
      <c r="E32" s="104">
        <v>-0.39600000000000002</v>
      </c>
      <c r="F32" s="104">
        <v>-0.27</v>
      </c>
    </row>
    <row r="33" spans="1:8" ht="12.75" customHeight="1" x14ac:dyDescent="0.2">
      <c r="A33" s="10" t="s">
        <v>141</v>
      </c>
      <c r="B33" s="104">
        <v>0.153</v>
      </c>
      <c r="C33" s="104">
        <v>-0.371</v>
      </c>
      <c r="D33" s="104">
        <v>0.60399999999999998</v>
      </c>
      <c r="E33" s="104">
        <v>-0.39800000000000002</v>
      </c>
      <c r="F33" s="104">
        <v>-0.28899999999999998</v>
      </c>
    </row>
    <row r="34" spans="1:8" ht="12.75" customHeight="1" x14ac:dyDescent="0.2">
      <c r="A34" s="10" t="s">
        <v>172</v>
      </c>
      <c r="B34" s="104">
        <v>0.104</v>
      </c>
      <c r="C34" s="104">
        <v>-0.35299999999999998</v>
      </c>
      <c r="D34" s="104">
        <v>0.63900000000000001</v>
      </c>
      <c r="E34" s="104">
        <v>-0.379</v>
      </c>
      <c r="F34" s="104">
        <v>-0.27300000000000002</v>
      </c>
    </row>
    <row r="35" spans="1:8" ht="12.75" customHeight="1" x14ac:dyDescent="0.2">
      <c r="A35" s="10" t="s">
        <v>173</v>
      </c>
      <c r="B35" s="104">
        <v>7.5999999999999998E-2</v>
      </c>
      <c r="C35" s="104">
        <v>-0.34</v>
      </c>
      <c r="D35" s="104">
        <v>0.67300000000000004</v>
      </c>
      <c r="E35" s="104">
        <v>-0.36199999999999999</v>
      </c>
      <c r="F35" s="104">
        <v>-0.27200000000000002</v>
      </c>
    </row>
    <row r="36" spans="1:8" ht="12.75" customHeight="1" x14ac:dyDescent="0.2">
      <c r="A36" s="13" t="s">
        <v>174</v>
      </c>
      <c r="B36" s="104">
        <v>0.20799999999999999</v>
      </c>
      <c r="C36" s="104">
        <v>-0.39</v>
      </c>
      <c r="D36" s="104">
        <v>0.7</v>
      </c>
      <c r="E36" s="104">
        <v>-0.40500000000000003</v>
      </c>
      <c r="F36" s="104">
        <v>-0.33200000000000002</v>
      </c>
    </row>
    <row r="37" spans="1:8" ht="12.75" customHeight="1" x14ac:dyDescent="0.2">
      <c r="A37" s="14" t="s">
        <v>191</v>
      </c>
      <c r="B37" s="105">
        <v>0.20699999999999999</v>
      </c>
      <c r="C37" s="105">
        <v>-0.38500000000000001</v>
      </c>
      <c r="D37" s="105">
        <v>0.71799999999999997</v>
      </c>
      <c r="E37" s="105">
        <v>-0.39200000000000002</v>
      </c>
      <c r="F37" s="105">
        <v>-0.35699999999999998</v>
      </c>
    </row>
    <row r="38" spans="1:8" ht="12.75" customHeight="1" x14ac:dyDescent="0.25">
      <c r="A38" s="10"/>
      <c r="B38" s="103"/>
      <c r="C38" s="103"/>
      <c r="D38" s="102"/>
      <c r="E38" s="102"/>
      <c r="F38" s="102"/>
    </row>
    <row r="39" spans="1:8" x14ac:dyDescent="0.2">
      <c r="A39" s="107" t="s">
        <v>193</v>
      </c>
      <c r="B39" s="11"/>
      <c r="C39" s="18"/>
      <c r="D39" s="18"/>
      <c r="E39" s="87"/>
      <c r="F39" s="87"/>
      <c r="G39" s="87"/>
    </row>
    <row r="41" spans="1:8" ht="75" customHeight="1" x14ac:dyDescent="0.2">
      <c r="A41" s="118" t="s">
        <v>181</v>
      </c>
      <c r="B41" s="119"/>
      <c r="C41" s="119"/>
      <c r="D41" s="119"/>
      <c r="E41" s="119"/>
      <c r="F41" s="119"/>
      <c r="G41" s="119"/>
      <c r="H41" s="119"/>
    </row>
  </sheetData>
  <mergeCells count="2">
    <mergeCell ref="B1:H1"/>
    <mergeCell ref="A41:H41"/>
  </mergeCells>
  <phoneticPr fontId="0" type="noConversion"/>
  <pageMargins left="0.75" right="0.75" top="1" bottom="1" header="0.5" footer="0.5"/>
  <pageSetup orientation="portrait" r:id="rId1"/>
  <headerFooter alignWithMargins="0">
    <oddHeader>&amp;C&amp;"Arial,Bold Italic"&amp;14Vital Statistics on Congress&amp;10
&amp;12www.brookings.edu/vitalstats</oddHeader>
    <oddFooter xml:space="preserve">&amp;L&amp;G&amp;COrnstein, Mann, Malbin, Rugg and Wakeman
Last updated April 18, 2014&amp;R&amp;G
</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H41"/>
  <sheetViews>
    <sheetView tabSelected="1" view="pageLayout" topLeftCell="A34" zoomScaleNormal="100" workbookViewId="0">
      <selection activeCell="F45" sqref="F45"/>
    </sheetView>
  </sheetViews>
  <sheetFormatPr defaultRowHeight="12.75" x14ac:dyDescent="0.2"/>
  <cols>
    <col min="1" max="1" width="11.5703125" style="3" customWidth="1"/>
    <col min="2" max="5" width="11.5703125" style="17" customWidth="1"/>
    <col min="6" max="6" width="9.85546875" style="17" customWidth="1"/>
    <col min="7" max="7" width="9.140625" style="3"/>
    <col min="8" max="8" width="12" style="3" customWidth="1"/>
    <col min="9" max="16384" width="9.140625" style="3"/>
  </cols>
  <sheetData>
    <row r="1" spans="1:8" x14ac:dyDescent="0.2">
      <c r="A1" s="3" t="s">
        <v>54</v>
      </c>
      <c r="B1" s="108" t="s">
        <v>190</v>
      </c>
      <c r="C1" s="108"/>
      <c r="D1" s="108"/>
      <c r="E1" s="108"/>
      <c r="F1" s="108"/>
      <c r="G1" s="108"/>
      <c r="H1" s="108"/>
    </row>
    <row r="2" spans="1:8" ht="13.5" thickBot="1" x14ac:dyDescent="0.25"/>
    <row r="3" spans="1:8" ht="25.5" customHeight="1" x14ac:dyDescent="0.2">
      <c r="A3" s="91" t="s">
        <v>51</v>
      </c>
      <c r="B3" s="91" t="s">
        <v>62</v>
      </c>
      <c r="C3" s="91" t="s">
        <v>33</v>
      </c>
      <c r="D3" s="91" t="s">
        <v>20</v>
      </c>
      <c r="E3" s="91" t="s">
        <v>52</v>
      </c>
      <c r="F3" s="91" t="s">
        <v>19</v>
      </c>
    </row>
    <row r="4" spans="1:8" x14ac:dyDescent="0.2">
      <c r="A4" s="10" t="s">
        <v>112</v>
      </c>
      <c r="B4" s="104">
        <v>9.6000000000000002E-2</v>
      </c>
      <c r="C4" s="104">
        <v>-5.2999999999999999E-2</v>
      </c>
      <c r="D4" s="104">
        <v>0.23</v>
      </c>
      <c r="E4" s="104">
        <v>-0.17799999999999999</v>
      </c>
      <c r="F4" s="104">
        <v>5.1999999999999998E-2</v>
      </c>
    </row>
    <row r="5" spans="1:8" x14ac:dyDescent="0.2">
      <c r="A5" s="10" t="s">
        <v>113</v>
      </c>
      <c r="B5" s="104">
        <v>2.7E-2</v>
      </c>
      <c r="C5" s="104">
        <v>-0.11899999999999999</v>
      </c>
      <c r="D5" s="104">
        <v>0.21199999999999999</v>
      </c>
      <c r="E5" s="104">
        <v>-0.21199999999999999</v>
      </c>
      <c r="F5" s="104">
        <v>-8.9999999999999993E-3</v>
      </c>
    </row>
    <row r="6" spans="1:8" x14ac:dyDescent="0.2">
      <c r="A6" s="10" t="s">
        <v>114</v>
      </c>
      <c r="B6" s="104">
        <v>6.7000000000000004E-2</v>
      </c>
      <c r="C6" s="104">
        <v>-8.6999999999999994E-2</v>
      </c>
      <c r="D6" s="104">
        <v>0.23</v>
      </c>
      <c r="E6" s="104">
        <v>-0.192</v>
      </c>
      <c r="F6" s="104">
        <v>1.0999999999999999E-2</v>
      </c>
    </row>
    <row r="7" spans="1:8" x14ac:dyDescent="0.2">
      <c r="A7" s="10" t="s">
        <v>115</v>
      </c>
      <c r="B7" s="104">
        <v>7.0999999999999994E-2</v>
      </c>
      <c r="C7" s="104">
        <v>-9.2999999999999999E-2</v>
      </c>
      <c r="D7" s="104">
        <v>0.245</v>
      </c>
      <c r="E7" s="104">
        <v>-0.20499999999999999</v>
      </c>
      <c r="F7" s="104">
        <v>2E-3</v>
      </c>
    </row>
    <row r="8" spans="1:8" x14ac:dyDescent="0.2">
      <c r="A8" s="10" t="s">
        <v>116</v>
      </c>
      <c r="B8" s="104">
        <v>3.7999999999999999E-2</v>
      </c>
      <c r="C8" s="104">
        <v>-0.154</v>
      </c>
      <c r="D8" s="104">
        <v>0.25800000000000001</v>
      </c>
      <c r="E8" s="104">
        <v>-0.28699999999999998</v>
      </c>
      <c r="F8" s="104">
        <v>-4.3999999999999997E-2</v>
      </c>
    </row>
    <row r="9" spans="1:8" x14ac:dyDescent="0.2">
      <c r="A9" s="10" t="s">
        <v>117</v>
      </c>
      <c r="B9" s="104">
        <v>2.8000000000000001E-2</v>
      </c>
      <c r="C9" s="104">
        <v>-0.186</v>
      </c>
      <c r="D9" s="104">
        <v>0.254</v>
      </c>
      <c r="E9" s="104">
        <v>-0.317</v>
      </c>
      <c r="F9" s="104">
        <v>-4.9000000000000002E-2</v>
      </c>
    </row>
    <row r="10" spans="1:8" x14ac:dyDescent="0.2">
      <c r="A10" s="10" t="s">
        <v>118</v>
      </c>
      <c r="B10" s="104">
        <v>-6.3E-2</v>
      </c>
      <c r="C10" s="104">
        <v>-0.23200000000000001</v>
      </c>
      <c r="D10" s="104">
        <v>0.24399999999999999</v>
      </c>
      <c r="E10" s="104">
        <v>-0.33400000000000002</v>
      </c>
      <c r="F10" s="104">
        <v>-0.05</v>
      </c>
    </row>
    <row r="11" spans="1:8" x14ac:dyDescent="0.2">
      <c r="A11" s="10" t="s">
        <v>119</v>
      </c>
      <c r="B11" s="104">
        <v>-5.3999999999999999E-2</v>
      </c>
      <c r="C11" s="104">
        <v>-0.249</v>
      </c>
      <c r="D11" s="104">
        <v>0.26900000000000002</v>
      </c>
      <c r="E11" s="104">
        <v>-0.37</v>
      </c>
      <c r="F11" s="104">
        <v>-3.7999999999999999E-2</v>
      </c>
    </row>
    <row r="12" spans="1:8" x14ac:dyDescent="0.2">
      <c r="A12" s="10" t="s">
        <v>120</v>
      </c>
      <c r="B12" s="104">
        <v>-9.7000000000000003E-2</v>
      </c>
      <c r="C12" s="104">
        <v>-0.27</v>
      </c>
      <c r="D12" s="104">
        <v>0.27500000000000002</v>
      </c>
      <c r="E12" s="104">
        <v>-0.378</v>
      </c>
      <c r="F12" s="104">
        <v>-5.7000000000000002E-2</v>
      </c>
    </row>
    <row r="13" spans="1:8" x14ac:dyDescent="0.2">
      <c r="A13" s="10" t="s">
        <v>121</v>
      </c>
      <c r="B13" s="104">
        <v>-0.10299999999999999</v>
      </c>
      <c r="C13" s="104">
        <v>-0.28299999999999997</v>
      </c>
      <c r="D13" s="104">
        <v>0.27800000000000002</v>
      </c>
      <c r="E13" s="104">
        <v>-0.38300000000000001</v>
      </c>
      <c r="F13" s="104">
        <v>-7.6999999999999999E-2</v>
      </c>
    </row>
    <row r="14" spans="1:8" x14ac:dyDescent="0.2">
      <c r="A14" s="10" t="s">
        <v>122</v>
      </c>
      <c r="B14" s="104">
        <v>-9.8000000000000004E-2</v>
      </c>
      <c r="C14" s="104">
        <v>-0.28899999999999998</v>
      </c>
      <c r="D14" s="104">
        <v>0.23699999999999999</v>
      </c>
      <c r="E14" s="104">
        <v>-0.36599999999999999</v>
      </c>
      <c r="F14" s="104">
        <v>-0.129</v>
      </c>
    </row>
    <row r="15" spans="1:8" x14ac:dyDescent="0.2">
      <c r="A15" s="10" t="s">
        <v>123</v>
      </c>
      <c r="B15" s="104">
        <v>-5.7000000000000002E-2</v>
      </c>
      <c r="C15" s="104">
        <v>-0.28399999999999997</v>
      </c>
      <c r="D15" s="104">
        <v>0.23499999999999999</v>
      </c>
      <c r="E15" s="104">
        <v>-0.36499999999999999</v>
      </c>
      <c r="F15" s="104">
        <v>-0.11799999999999999</v>
      </c>
    </row>
    <row r="16" spans="1:8" x14ac:dyDescent="0.2">
      <c r="A16" s="10" t="s">
        <v>124</v>
      </c>
      <c r="B16" s="104">
        <v>-0.04</v>
      </c>
      <c r="C16" s="104">
        <v>-0.27700000000000002</v>
      </c>
      <c r="D16" s="104">
        <v>0.22700000000000001</v>
      </c>
      <c r="E16" s="104">
        <v>-0.35399999999999998</v>
      </c>
      <c r="F16" s="104">
        <v>-0.11700000000000001</v>
      </c>
    </row>
    <row r="17" spans="1:8" x14ac:dyDescent="0.2">
      <c r="A17" s="10" t="s">
        <v>125</v>
      </c>
      <c r="B17" s="104">
        <v>-5.7000000000000002E-2</v>
      </c>
      <c r="C17" s="104">
        <v>-0.311</v>
      </c>
      <c r="D17" s="104">
        <v>0.255</v>
      </c>
      <c r="E17" s="104">
        <v>-0.379</v>
      </c>
      <c r="F17" s="104">
        <v>-0.121</v>
      </c>
    </row>
    <row r="18" spans="1:8" x14ac:dyDescent="0.2">
      <c r="A18" s="10" t="s">
        <v>126</v>
      </c>
      <c r="B18" s="104">
        <v>-8.3000000000000004E-2</v>
      </c>
      <c r="C18" s="104">
        <v>-0.30399999999999999</v>
      </c>
      <c r="D18" s="104">
        <v>0.252</v>
      </c>
      <c r="E18" s="104">
        <v>-0.374</v>
      </c>
      <c r="F18" s="104">
        <v>-0.123</v>
      </c>
    </row>
    <row r="19" spans="1:8" x14ac:dyDescent="0.2">
      <c r="A19" s="10" t="s">
        <v>127</v>
      </c>
      <c r="B19" s="104">
        <v>-0.10199999999999999</v>
      </c>
      <c r="C19" s="104">
        <v>-0.30099999999999999</v>
      </c>
      <c r="D19" s="104">
        <v>0.23400000000000001</v>
      </c>
      <c r="E19" s="104">
        <v>-0.375</v>
      </c>
      <c r="F19" s="104">
        <v>-0.13</v>
      </c>
    </row>
    <row r="20" spans="1:8" x14ac:dyDescent="0.2">
      <c r="A20" s="10" t="s">
        <v>128</v>
      </c>
      <c r="B20" s="104">
        <v>-7.4999999999999997E-2</v>
      </c>
      <c r="C20" s="104">
        <v>-0.29699999999999999</v>
      </c>
      <c r="D20" s="104">
        <v>0.24299999999999999</v>
      </c>
      <c r="E20" s="104">
        <v>-0.34699999999999998</v>
      </c>
      <c r="F20" s="104">
        <v>-0.18</v>
      </c>
    </row>
    <row r="21" spans="1:8" x14ac:dyDescent="0.2">
      <c r="A21" s="10" t="s">
        <v>129</v>
      </c>
      <c r="B21" s="104">
        <v>2.1000000000000001E-2</v>
      </c>
      <c r="C21" s="104">
        <v>-0.28399999999999997</v>
      </c>
      <c r="D21" s="104">
        <v>0.27200000000000002</v>
      </c>
      <c r="E21" s="104">
        <v>-0.32800000000000001</v>
      </c>
      <c r="F21" s="104">
        <v>-0.186</v>
      </c>
    </row>
    <row r="22" spans="1:8" x14ac:dyDescent="0.2">
      <c r="A22" s="10" t="s">
        <v>130</v>
      </c>
      <c r="B22" s="104">
        <v>0.02</v>
      </c>
      <c r="C22" s="104">
        <v>-0.28899999999999998</v>
      </c>
      <c r="D22" s="104">
        <v>0.27400000000000002</v>
      </c>
      <c r="E22" s="104">
        <v>-0.33100000000000002</v>
      </c>
      <c r="F22" s="104">
        <v>-0.192</v>
      </c>
    </row>
    <row r="23" spans="1:8" x14ac:dyDescent="0.2">
      <c r="A23" s="10" t="s">
        <v>131</v>
      </c>
      <c r="B23" s="104">
        <v>1.4E-2</v>
      </c>
      <c r="C23" s="104">
        <v>-0.30199999999999999</v>
      </c>
      <c r="D23" s="104">
        <v>0.28499999999999998</v>
      </c>
      <c r="E23" s="104">
        <v>-0.34300000000000003</v>
      </c>
      <c r="F23" s="104">
        <v>-0.20599999999999999</v>
      </c>
    </row>
    <row r="24" spans="1:8" x14ac:dyDescent="0.2">
      <c r="A24" s="10" t="s">
        <v>132</v>
      </c>
      <c r="B24" s="104">
        <v>-3.3000000000000002E-2</v>
      </c>
      <c r="C24" s="104">
        <v>-0.311</v>
      </c>
      <c r="D24" s="104">
        <v>0.28599999999999998</v>
      </c>
      <c r="E24" s="104">
        <v>-0.35699999999999998</v>
      </c>
      <c r="F24" s="104">
        <v>-0.217</v>
      </c>
    </row>
    <row r="25" spans="1:8" x14ac:dyDescent="0.2">
      <c r="A25" s="10" t="s">
        <v>133</v>
      </c>
      <c r="B25" s="104">
        <v>-3.5999999999999997E-2</v>
      </c>
      <c r="C25" s="104">
        <v>-0.311</v>
      </c>
      <c r="D25" s="104">
        <v>0.29899999999999999</v>
      </c>
      <c r="E25" s="104">
        <v>-0.34599999999999997</v>
      </c>
      <c r="F25" s="104">
        <v>-0.22900000000000001</v>
      </c>
    </row>
    <row r="26" spans="1:8" x14ac:dyDescent="0.2">
      <c r="A26" s="10" t="s">
        <v>134</v>
      </c>
      <c r="B26" s="104">
        <v>-4.4999999999999998E-2</v>
      </c>
      <c r="C26" s="104">
        <v>-0.32</v>
      </c>
      <c r="D26" s="104">
        <v>0.309</v>
      </c>
      <c r="E26" s="104">
        <v>-0.35399999999999998</v>
      </c>
      <c r="F26" s="104">
        <v>-0.23599999999999999</v>
      </c>
    </row>
    <row r="27" spans="1:8" x14ac:dyDescent="0.2">
      <c r="A27" s="10" t="s">
        <v>135</v>
      </c>
      <c r="B27" s="104">
        <v>-4.5999999999999999E-2</v>
      </c>
      <c r="C27" s="104">
        <v>-0.33</v>
      </c>
      <c r="D27" s="104">
        <v>0.32900000000000001</v>
      </c>
      <c r="E27" s="104">
        <v>-0.36499999999999999</v>
      </c>
      <c r="F27" s="104">
        <v>-0.23100000000000001</v>
      </c>
    </row>
    <row r="28" spans="1:8" x14ac:dyDescent="0.2">
      <c r="A28" s="10" t="s">
        <v>136</v>
      </c>
      <c r="B28" s="104">
        <v>2.3E-2</v>
      </c>
      <c r="C28" s="104">
        <v>-0.34300000000000003</v>
      </c>
      <c r="D28" s="104">
        <v>0.34899999999999998</v>
      </c>
      <c r="E28" s="104">
        <v>-0.36599999999999999</v>
      </c>
      <c r="F28" s="104">
        <v>-0.252</v>
      </c>
    </row>
    <row r="29" spans="1:8" x14ac:dyDescent="0.2">
      <c r="A29" s="10" t="s">
        <v>137</v>
      </c>
      <c r="B29" s="104">
        <v>4.4999999999999998E-2</v>
      </c>
      <c r="C29" s="104">
        <v>-0.35799999999999998</v>
      </c>
      <c r="D29" s="104">
        <v>0.38100000000000001</v>
      </c>
      <c r="E29" s="104">
        <v>-0.375</v>
      </c>
      <c r="F29" s="104">
        <v>-0.27300000000000002</v>
      </c>
    </row>
    <row r="30" spans="1:8" x14ac:dyDescent="0.2">
      <c r="A30" s="10" t="s">
        <v>138</v>
      </c>
      <c r="B30" s="104">
        <v>4.4999999999999998E-2</v>
      </c>
      <c r="C30" s="104">
        <v>-0.34599999999999997</v>
      </c>
      <c r="D30" s="104">
        <v>0.374</v>
      </c>
      <c r="E30" s="104">
        <v>-0.375</v>
      </c>
      <c r="F30" s="104">
        <v>-0.22500000000000001</v>
      </c>
    </row>
    <row r="31" spans="1:8" x14ac:dyDescent="0.2">
      <c r="A31" s="10" t="s">
        <v>139</v>
      </c>
      <c r="B31" s="104">
        <v>2.1999999999999999E-2</v>
      </c>
      <c r="C31" s="104">
        <v>-0.34499999999999997</v>
      </c>
      <c r="D31" s="104">
        <v>0.38800000000000001</v>
      </c>
      <c r="E31" s="104">
        <v>-0.371</v>
      </c>
      <c r="F31" s="104">
        <v>-0.224</v>
      </c>
    </row>
    <row r="32" spans="1:8" x14ac:dyDescent="0.2">
      <c r="A32" s="10" t="s">
        <v>140</v>
      </c>
      <c r="B32" s="104">
        <v>0.03</v>
      </c>
      <c r="C32" s="104">
        <v>-0.34200000000000003</v>
      </c>
      <c r="D32" s="104">
        <v>0.38200000000000001</v>
      </c>
      <c r="E32" s="104">
        <v>-0.37</v>
      </c>
      <c r="F32" s="104">
        <v>-0.224</v>
      </c>
      <c r="H32" s="11"/>
    </row>
    <row r="33" spans="1:8" x14ac:dyDescent="0.2">
      <c r="A33" s="10" t="s">
        <v>141</v>
      </c>
      <c r="B33" s="104">
        <v>6.8000000000000005E-2</v>
      </c>
      <c r="C33" s="104">
        <v>-0.35899999999999999</v>
      </c>
      <c r="D33" s="104">
        <v>0.41899999999999998</v>
      </c>
      <c r="E33" s="104">
        <v>-0.37</v>
      </c>
      <c r="F33" s="104">
        <v>-0.245</v>
      </c>
      <c r="H33" s="11"/>
    </row>
    <row r="34" spans="1:8" x14ac:dyDescent="0.2">
      <c r="A34" s="84" t="s">
        <v>172</v>
      </c>
      <c r="B34" s="104">
        <v>4.7E-2</v>
      </c>
      <c r="C34" s="104">
        <v>-0.35199999999999998</v>
      </c>
      <c r="D34" s="104">
        <v>0.44500000000000001</v>
      </c>
      <c r="E34" s="104">
        <v>-0.36499999999999999</v>
      </c>
      <c r="F34" s="104">
        <v>-0.23</v>
      </c>
      <c r="H34" s="11"/>
    </row>
    <row r="35" spans="1:8" x14ac:dyDescent="0.2">
      <c r="A35" s="84" t="s">
        <v>173</v>
      </c>
      <c r="B35" s="104">
        <v>-2.8000000000000001E-2</v>
      </c>
      <c r="C35" s="104">
        <v>-0.36099999999999999</v>
      </c>
      <c r="D35" s="104">
        <v>0.46300000000000002</v>
      </c>
      <c r="E35" s="104">
        <v>-0.377</v>
      </c>
      <c r="F35" s="104">
        <v>-0.23</v>
      </c>
      <c r="H35" s="11"/>
    </row>
    <row r="36" spans="1:8" x14ac:dyDescent="0.2">
      <c r="A36" s="106" t="s">
        <v>174</v>
      </c>
      <c r="B36" s="104">
        <v>5.3999999999999999E-2</v>
      </c>
      <c r="C36" s="104">
        <v>-0.35699999999999998</v>
      </c>
      <c r="D36" s="104">
        <v>0.52300000000000002</v>
      </c>
      <c r="E36" s="104">
        <v>-0.372</v>
      </c>
      <c r="F36" s="104">
        <v>-0.23799999999999999</v>
      </c>
      <c r="H36" s="11"/>
    </row>
    <row r="37" spans="1:8" ht="14.25" x14ac:dyDescent="0.2">
      <c r="A37" s="85" t="s">
        <v>191</v>
      </c>
      <c r="B37" s="105">
        <v>2.5999999999999999E-2</v>
      </c>
      <c r="C37" s="105">
        <v>-0.38700000000000001</v>
      </c>
      <c r="D37" s="105">
        <v>0.55000000000000004</v>
      </c>
      <c r="E37" s="105">
        <v>-0.40300000000000002</v>
      </c>
      <c r="F37" s="105">
        <v>-0.252</v>
      </c>
      <c r="H37" s="11"/>
    </row>
    <row r="38" spans="1:8" x14ac:dyDescent="0.2">
      <c r="A38" s="9"/>
      <c r="B38" s="86"/>
      <c r="C38" s="86"/>
      <c r="D38" s="86"/>
      <c r="E38" s="86"/>
      <c r="F38" s="86"/>
    </row>
    <row r="39" spans="1:8" x14ac:dyDescent="0.2">
      <c r="A39" s="2" t="s">
        <v>192</v>
      </c>
    </row>
    <row r="40" spans="1:8" x14ac:dyDescent="0.2">
      <c r="A40" s="11"/>
      <c r="B40" s="11"/>
      <c r="C40" s="18"/>
      <c r="D40" s="18"/>
      <c r="E40" s="87"/>
      <c r="F40" s="87"/>
      <c r="G40" s="87"/>
    </row>
    <row r="41" spans="1:8" ht="78" customHeight="1" x14ac:dyDescent="0.2">
      <c r="A41" s="118" t="s">
        <v>184</v>
      </c>
      <c r="B41" s="119"/>
      <c r="C41" s="119"/>
      <c r="D41" s="119"/>
      <c r="E41" s="119"/>
      <c r="F41" s="119"/>
      <c r="G41" s="119"/>
      <c r="H41" s="119"/>
    </row>
  </sheetData>
  <mergeCells count="2">
    <mergeCell ref="A41:H41"/>
    <mergeCell ref="B1:H1"/>
  </mergeCells>
  <phoneticPr fontId="0" type="noConversion"/>
  <pageMargins left="0.75" right="0.75" top="1" bottom="1" header="0.5" footer="0.5"/>
  <pageSetup orientation="portrait" r:id="rId1"/>
  <headerFooter alignWithMargins="0">
    <oddHeader>&amp;C&amp;"Arial,Bold Italic"&amp;14Vital Statistics on Congress&amp;10
&amp;12www.brookings.edu/vitalstats</oddHeader>
    <oddFooter xml:space="preserve">&amp;L&amp;G&amp;COrnstein, Mann, Malbin, Rugg and Wakeman
Last updated April 18, 2014&amp;R&amp;G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M58"/>
  <sheetViews>
    <sheetView view="pageBreakPreview" topLeftCell="A20" zoomScaleNormal="100" zoomScaleSheetLayoutView="100" zoomScalePageLayoutView="85" workbookViewId="0">
      <selection activeCell="G49" sqref="G49"/>
    </sheetView>
  </sheetViews>
  <sheetFormatPr defaultRowHeight="12.75" x14ac:dyDescent="0.2"/>
  <cols>
    <col min="1" max="1" width="11.7109375" style="2" customWidth="1"/>
    <col min="2" max="2" width="10.7109375" style="3" customWidth="1"/>
    <col min="3" max="3" width="8.7109375" style="72" customWidth="1"/>
    <col min="4" max="4" width="8.7109375" style="71" customWidth="1"/>
    <col min="5" max="5" width="8.7109375" style="3" customWidth="1"/>
    <col min="6" max="6" width="8.7109375" style="71" customWidth="1"/>
    <col min="7" max="7" width="4" style="3" customWidth="1"/>
    <col min="8" max="8" width="11.7109375" style="3" customWidth="1"/>
    <col min="9" max="9" width="10.7109375" style="3" customWidth="1"/>
    <col min="10" max="13" width="8.7109375" style="3" customWidth="1"/>
    <col min="14" max="16384" width="9.140625" style="3"/>
  </cols>
  <sheetData>
    <row r="1" spans="1:13" x14ac:dyDescent="0.2">
      <c r="A1" s="68" t="s">
        <v>58</v>
      </c>
      <c r="B1" s="110" t="s">
        <v>186</v>
      </c>
      <c r="C1" s="108"/>
      <c r="D1" s="108"/>
      <c r="E1" s="108"/>
      <c r="F1" s="108"/>
      <c r="G1" s="108"/>
      <c r="H1" s="108"/>
      <c r="I1" s="108"/>
    </row>
    <row r="2" spans="1:13" ht="13.5" thickBot="1" x14ac:dyDescent="0.25">
      <c r="A2" s="69"/>
      <c r="B2" s="58"/>
      <c r="C2" s="58"/>
      <c r="D2" s="70"/>
      <c r="H2" s="69"/>
      <c r="I2" s="58"/>
      <c r="J2" s="58"/>
      <c r="K2" s="70"/>
      <c r="M2" s="71"/>
    </row>
    <row r="3" spans="1:13" ht="25.5" x14ac:dyDescent="0.2">
      <c r="A3" s="91" t="s">
        <v>0</v>
      </c>
      <c r="B3" s="91" t="s">
        <v>1</v>
      </c>
      <c r="C3" s="91" t="s">
        <v>2</v>
      </c>
      <c r="D3" s="98" t="s">
        <v>4</v>
      </c>
      <c r="E3" s="91" t="s">
        <v>3</v>
      </c>
      <c r="F3" s="98" t="s">
        <v>4</v>
      </c>
      <c r="H3" s="91" t="s">
        <v>0</v>
      </c>
      <c r="I3" s="91" t="s">
        <v>1</v>
      </c>
      <c r="J3" s="91" t="s">
        <v>2</v>
      </c>
      <c r="K3" s="98" t="s">
        <v>4</v>
      </c>
      <c r="L3" s="91" t="s">
        <v>3</v>
      </c>
      <c r="M3" s="98" t="s">
        <v>4</v>
      </c>
    </row>
    <row r="4" spans="1:13" x14ac:dyDescent="0.2">
      <c r="A4" s="8" t="s">
        <v>5</v>
      </c>
      <c r="B4" s="9"/>
      <c r="D4" s="73"/>
      <c r="E4" s="9"/>
      <c r="F4" s="73"/>
      <c r="H4" s="8" t="s">
        <v>12</v>
      </c>
      <c r="I4" s="64"/>
      <c r="J4" s="74"/>
      <c r="K4" s="73"/>
      <c r="L4" s="64"/>
      <c r="M4" s="73"/>
    </row>
    <row r="5" spans="1:13" x14ac:dyDescent="0.2">
      <c r="A5" s="9">
        <v>1953</v>
      </c>
      <c r="B5" s="64">
        <v>89.2</v>
      </c>
      <c r="C5" s="74">
        <v>91.2</v>
      </c>
      <c r="D5" s="73">
        <v>34</v>
      </c>
      <c r="E5" s="64">
        <v>87.8</v>
      </c>
      <c r="F5" s="73">
        <v>49</v>
      </c>
      <c r="H5" s="9">
        <v>1981</v>
      </c>
      <c r="I5" s="64">
        <v>82.4</v>
      </c>
      <c r="J5" s="74">
        <v>72.400000000000006</v>
      </c>
      <c r="K5" s="73">
        <v>76</v>
      </c>
      <c r="L5" s="64">
        <v>88.3</v>
      </c>
      <c r="M5" s="73">
        <v>128</v>
      </c>
    </row>
    <row r="6" spans="1:13" x14ac:dyDescent="0.2">
      <c r="A6" s="9">
        <v>1954</v>
      </c>
      <c r="B6" s="64">
        <v>78.3</v>
      </c>
      <c r="C6" s="74" t="s">
        <v>23</v>
      </c>
      <c r="D6" s="73" t="s">
        <v>23</v>
      </c>
      <c r="E6" s="64" t="s">
        <v>23</v>
      </c>
      <c r="F6" s="73" t="s">
        <v>23</v>
      </c>
      <c r="H6" s="9">
        <v>1982</v>
      </c>
      <c r="I6" s="64">
        <v>72.400000000000006</v>
      </c>
      <c r="J6" s="74">
        <v>55.8</v>
      </c>
      <c r="K6" s="73">
        <v>77</v>
      </c>
      <c r="L6" s="64">
        <v>83.2</v>
      </c>
      <c r="M6" s="73">
        <v>119</v>
      </c>
    </row>
    <row r="7" spans="1:13" x14ac:dyDescent="0.2">
      <c r="A7" s="9">
        <v>1955</v>
      </c>
      <c r="B7" s="64">
        <v>75.3</v>
      </c>
      <c r="C7" s="74">
        <v>63.4</v>
      </c>
      <c r="D7" s="73">
        <v>41</v>
      </c>
      <c r="E7" s="64">
        <v>84.6</v>
      </c>
      <c r="F7" s="73">
        <v>52</v>
      </c>
      <c r="H7" s="9">
        <v>1983</v>
      </c>
      <c r="I7" s="64">
        <v>67.099999999999994</v>
      </c>
      <c r="J7" s="74">
        <v>47.6</v>
      </c>
      <c r="K7" s="73">
        <v>82</v>
      </c>
      <c r="L7" s="64">
        <v>85.9</v>
      </c>
      <c r="M7" s="73">
        <v>85</v>
      </c>
    </row>
    <row r="8" spans="1:13" x14ac:dyDescent="0.2">
      <c r="A8" s="9">
        <v>1956</v>
      </c>
      <c r="B8" s="64">
        <v>69.7</v>
      </c>
      <c r="C8" s="74">
        <v>73.5</v>
      </c>
      <c r="D8" s="73">
        <v>34</v>
      </c>
      <c r="E8" s="64">
        <v>67.7</v>
      </c>
      <c r="F8" s="73">
        <v>65</v>
      </c>
      <c r="H8" s="9">
        <v>1984</v>
      </c>
      <c r="I8" s="64">
        <v>65.8</v>
      </c>
      <c r="J8" s="74">
        <v>52.2</v>
      </c>
      <c r="K8" s="73">
        <v>113</v>
      </c>
      <c r="L8" s="64">
        <v>85.7</v>
      </c>
      <c r="M8" s="73">
        <v>77</v>
      </c>
    </row>
    <row r="9" spans="1:13" x14ac:dyDescent="0.2">
      <c r="A9" s="9">
        <v>1957</v>
      </c>
      <c r="B9" s="64">
        <v>68.400000000000006</v>
      </c>
      <c r="C9" s="74">
        <v>58.3</v>
      </c>
      <c r="D9" s="73">
        <v>60</v>
      </c>
      <c r="E9" s="64">
        <v>78.900000000000006</v>
      </c>
      <c r="F9" s="73">
        <v>57</v>
      </c>
      <c r="H9" s="9">
        <v>1985</v>
      </c>
      <c r="I9" s="64">
        <v>59.9</v>
      </c>
      <c r="J9" s="74">
        <v>45</v>
      </c>
      <c r="K9" s="73">
        <v>80</v>
      </c>
      <c r="L9" s="64">
        <v>71.599999999999994</v>
      </c>
      <c r="M9" s="73">
        <v>102</v>
      </c>
    </row>
    <row r="10" spans="1:13" x14ac:dyDescent="0.2">
      <c r="A10" s="9">
        <v>1958</v>
      </c>
      <c r="B10" s="64">
        <v>75.7</v>
      </c>
      <c r="C10" s="74">
        <v>74</v>
      </c>
      <c r="D10" s="73">
        <v>50</v>
      </c>
      <c r="E10" s="64">
        <v>76.5</v>
      </c>
      <c r="F10" s="73">
        <v>98</v>
      </c>
      <c r="H10" s="9">
        <v>1986</v>
      </c>
      <c r="I10" s="64">
        <v>56.1</v>
      </c>
      <c r="J10" s="74">
        <v>34.1</v>
      </c>
      <c r="K10" s="73">
        <v>88</v>
      </c>
      <c r="L10" s="64">
        <v>81.2</v>
      </c>
      <c r="M10" s="73">
        <v>80</v>
      </c>
    </row>
    <row r="11" spans="1:13" x14ac:dyDescent="0.2">
      <c r="A11" s="9">
        <v>1959</v>
      </c>
      <c r="B11" s="64">
        <v>52</v>
      </c>
      <c r="C11" s="74">
        <v>55.5</v>
      </c>
      <c r="D11" s="73">
        <v>54</v>
      </c>
      <c r="E11" s="64">
        <v>50.4</v>
      </c>
      <c r="F11" s="73">
        <v>121</v>
      </c>
      <c r="H11" s="9">
        <v>1987</v>
      </c>
      <c r="I11" s="64">
        <v>43.5</v>
      </c>
      <c r="J11" s="74">
        <v>33.299999999999997</v>
      </c>
      <c r="K11" s="73">
        <v>99</v>
      </c>
      <c r="L11" s="64">
        <v>56.4</v>
      </c>
      <c r="M11" s="73">
        <v>78</v>
      </c>
    </row>
    <row r="12" spans="1:13" x14ac:dyDescent="0.2">
      <c r="A12" s="9">
        <v>1960</v>
      </c>
      <c r="B12" s="64">
        <v>65.099999999999994</v>
      </c>
      <c r="C12" s="74">
        <v>65</v>
      </c>
      <c r="D12" s="73">
        <v>43</v>
      </c>
      <c r="E12" s="64">
        <v>65.099999999999994</v>
      </c>
      <c r="F12" s="73">
        <v>86</v>
      </c>
      <c r="H12" s="9">
        <v>1988</v>
      </c>
      <c r="I12" s="64">
        <v>47.4</v>
      </c>
      <c r="J12" s="74">
        <v>32.700000000000003</v>
      </c>
      <c r="K12" s="73">
        <v>104</v>
      </c>
      <c r="L12" s="64">
        <v>64.8</v>
      </c>
      <c r="M12" s="73">
        <v>88</v>
      </c>
    </row>
    <row r="13" spans="1:13" x14ac:dyDescent="0.2">
      <c r="A13" s="9" t="s">
        <v>6</v>
      </c>
      <c r="B13" s="64">
        <f>SUM(B5:B12)/8</f>
        <v>71.712499999999991</v>
      </c>
      <c r="C13" s="74"/>
      <c r="D13" s="73"/>
      <c r="E13" s="64"/>
      <c r="F13" s="73"/>
      <c r="H13" s="9" t="s">
        <v>6</v>
      </c>
      <c r="I13" s="64">
        <f>SUM(I5:I12)/8</f>
        <v>61.824999999999996</v>
      </c>
      <c r="J13" s="74"/>
      <c r="K13" s="73"/>
      <c r="L13" s="64"/>
      <c r="M13" s="73"/>
    </row>
    <row r="14" spans="1:13" x14ac:dyDescent="0.2">
      <c r="A14" s="9"/>
      <c r="B14" s="64"/>
      <c r="C14" s="74"/>
      <c r="D14" s="73"/>
      <c r="E14" s="64"/>
      <c r="F14" s="73"/>
      <c r="H14" s="9"/>
      <c r="I14" s="64"/>
      <c r="J14" s="74"/>
      <c r="K14" s="73"/>
      <c r="L14" s="64"/>
      <c r="M14" s="73"/>
    </row>
    <row r="15" spans="1:13" x14ac:dyDescent="0.2">
      <c r="A15" s="8" t="s">
        <v>7</v>
      </c>
      <c r="B15" s="64"/>
      <c r="C15" s="74"/>
      <c r="D15" s="73"/>
      <c r="E15" s="64"/>
      <c r="F15" s="73"/>
      <c r="H15" s="8" t="s">
        <v>13</v>
      </c>
      <c r="I15" s="64"/>
      <c r="J15" s="74"/>
      <c r="K15" s="73"/>
      <c r="L15" s="64"/>
      <c r="M15" s="73"/>
    </row>
    <row r="16" spans="1:13" x14ac:dyDescent="0.2">
      <c r="A16" s="9">
        <v>1961</v>
      </c>
      <c r="B16" s="64">
        <v>81.400000000000006</v>
      </c>
      <c r="C16" s="74">
        <v>83.1</v>
      </c>
      <c r="D16" s="73">
        <v>65</v>
      </c>
      <c r="E16" s="64">
        <v>80.599999999999994</v>
      </c>
      <c r="F16" s="73">
        <v>124</v>
      </c>
      <c r="H16" s="9">
        <v>1989</v>
      </c>
      <c r="I16" s="64">
        <v>62.6</v>
      </c>
      <c r="J16" s="74">
        <v>50</v>
      </c>
      <c r="K16" s="73">
        <v>86</v>
      </c>
      <c r="L16" s="64">
        <v>73.3</v>
      </c>
      <c r="M16" s="73">
        <v>101</v>
      </c>
    </row>
    <row r="17" spans="1:13" x14ac:dyDescent="0.2">
      <c r="A17" s="9">
        <v>1962</v>
      </c>
      <c r="B17" s="64">
        <v>85.4</v>
      </c>
      <c r="C17" s="74">
        <v>85</v>
      </c>
      <c r="D17" s="73">
        <v>60</v>
      </c>
      <c r="E17" s="64">
        <v>85.6</v>
      </c>
      <c r="F17" s="73">
        <v>125</v>
      </c>
      <c r="H17" s="9">
        <v>1990</v>
      </c>
      <c r="I17" s="64">
        <v>46.8</v>
      </c>
      <c r="J17" s="74">
        <v>32.4</v>
      </c>
      <c r="K17" s="73">
        <v>108</v>
      </c>
      <c r="L17" s="64">
        <v>63.4</v>
      </c>
      <c r="M17" s="73">
        <v>93</v>
      </c>
    </row>
    <row r="18" spans="1:13" x14ac:dyDescent="0.2">
      <c r="A18" s="9">
        <v>1963</v>
      </c>
      <c r="B18" s="64">
        <v>87.1</v>
      </c>
      <c r="C18" s="74">
        <v>83.1</v>
      </c>
      <c r="D18" s="73">
        <v>71</v>
      </c>
      <c r="E18" s="64">
        <v>89.6</v>
      </c>
      <c r="F18" s="73">
        <v>115</v>
      </c>
      <c r="H18" s="9">
        <v>1991</v>
      </c>
      <c r="I18" s="64">
        <v>54.2</v>
      </c>
      <c r="J18" s="74">
        <v>43</v>
      </c>
      <c r="K18" s="73">
        <v>111</v>
      </c>
      <c r="L18" s="64">
        <v>69</v>
      </c>
      <c r="M18" s="73">
        <v>81</v>
      </c>
    </row>
    <row r="19" spans="1:13" x14ac:dyDescent="0.2">
      <c r="A19" s="9" t="s">
        <v>6</v>
      </c>
      <c r="B19" s="64">
        <f>SUM(B16:B18)/3</f>
        <v>84.63333333333334</v>
      </c>
      <c r="C19" s="74"/>
      <c r="D19" s="73"/>
      <c r="E19" s="64"/>
      <c r="F19" s="73"/>
      <c r="H19" s="9">
        <v>1992</v>
      </c>
      <c r="I19" s="64">
        <v>43</v>
      </c>
      <c r="J19" s="74">
        <v>37</v>
      </c>
      <c r="K19" s="73">
        <v>105</v>
      </c>
      <c r="L19" s="64">
        <v>53</v>
      </c>
      <c r="M19" s="73">
        <v>60</v>
      </c>
    </row>
    <row r="20" spans="1:13" x14ac:dyDescent="0.2">
      <c r="A20" s="9"/>
      <c r="B20" s="64"/>
      <c r="C20" s="74"/>
      <c r="D20" s="73"/>
      <c r="E20" s="64"/>
      <c r="F20" s="73"/>
      <c r="H20" s="9" t="s">
        <v>6</v>
      </c>
      <c r="I20" s="64">
        <f>SUM(I16:I19)/4</f>
        <v>51.650000000000006</v>
      </c>
      <c r="J20" s="74"/>
      <c r="K20" s="73"/>
      <c r="L20" s="64"/>
      <c r="M20" s="73"/>
    </row>
    <row r="21" spans="1:13" x14ac:dyDescent="0.2">
      <c r="A21" s="8" t="s">
        <v>8</v>
      </c>
      <c r="B21" s="64"/>
      <c r="C21" s="74"/>
      <c r="D21" s="73"/>
      <c r="E21" s="64"/>
      <c r="F21" s="73"/>
      <c r="H21" s="9"/>
      <c r="I21" s="64"/>
      <c r="J21" s="74"/>
      <c r="K21" s="73"/>
      <c r="L21" s="64"/>
      <c r="M21" s="73"/>
    </row>
    <row r="22" spans="1:13" x14ac:dyDescent="0.2">
      <c r="A22" s="9">
        <v>1964</v>
      </c>
      <c r="B22" s="64">
        <v>87.9</v>
      </c>
      <c r="C22" s="74">
        <v>88.5</v>
      </c>
      <c r="D22" s="73">
        <v>52</v>
      </c>
      <c r="E22" s="64">
        <v>87.6</v>
      </c>
      <c r="F22" s="73">
        <v>97</v>
      </c>
      <c r="H22" s="8" t="s">
        <v>14</v>
      </c>
      <c r="I22" s="64"/>
      <c r="J22" s="74"/>
      <c r="K22" s="73"/>
      <c r="L22" s="64"/>
      <c r="M22" s="73"/>
    </row>
    <row r="23" spans="1:13" x14ac:dyDescent="0.2">
      <c r="A23" s="9">
        <v>1965</v>
      </c>
      <c r="B23" s="64">
        <v>93.1</v>
      </c>
      <c r="C23" s="74">
        <v>93.8</v>
      </c>
      <c r="D23" s="73">
        <v>112</v>
      </c>
      <c r="E23" s="64">
        <v>92.6</v>
      </c>
      <c r="F23" s="73">
        <v>162</v>
      </c>
      <c r="H23" s="9">
        <v>1993</v>
      </c>
      <c r="I23" s="64">
        <v>86.4</v>
      </c>
      <c r="J23" s="74">
        <v>87.2</v>
      </c>
      <c r="K23" s="73">
        <v>102</v>
      </c>
      <c r="L23" s="64">
        <v>85.4</v>
      </c>
      <c r="M23" s="73">
        <v>89</v>
      </c>
    </row>
    <row r="24" spans="1:13" x14ac:dyDescent="0.2">
      <c r="A24" s="9">
        <v>1966</v>
      </c>
      <c r="B24" s="64">
        <v>78.900000000000006</v>
      </c>
      <c r="C24" s="74">
        <v>91.3</v>
      </c>
      <c r="D24" s="73">
        <v>103</v>
      </c>
      <c r="E24" s="64">
        <v>68.8</v>
      </c>
      <c r="F24" s="73">
        <v>125</v>
      </c>
      <c r="H24" s="9">
        <v>1994</v>
      </c>
      <c r="I24" s="64">
        <v>86.4</v>
      </c>
      <c r="J24" s="74">
        <v>87.2</v>
      </c>
      <c r="K24" s="73">
        <v>78</v>
      </c>
      <c r="L24" s="64">
        <v>85.5</v>
      </c>
      <c r="M24" s="73">
        <v>62</v>
      </c>
    </row>
    <row r="25" spans="1:13" x14ac:dyDescent="0.2">
      <c r="A25" s="9">
        <v>1967</v>
      </c>
      <c r="B25" s="64">
        <v>78.8</v>
      </c>
      <c r="C25" s="74">
        <v>75.599999999999994</v>
      </c>
      <c r="D25" s="73">
        <v>127</v>
      </c>
      <c r="E25" s="64">
        <v>81.2</v>
      </c>
      <c r="F25" s="73">
        <v>165</v>
      </c>
      <c r="H25" s="9">
        <v>1995</v>
      </c>
      <c r="I25" s="64">
        <v>36.200000000000003</v>
      </c>
      <c r="J25" s="74">
        <v>26.3</v>
      </c>
      <c r="K25" s="73">
        <v>133</v>
      </c>
      <c r="L25" s="64">
        <v>49</v>
      </c>
      <c r="M25" s="73">
        <v>102</v>
      </c>
    </row>
    <row r="26" spans="1:13" x14ac:dyDescent="0.2">
      <c r="A26" s="9">
        <v>1968</v>
      </c>
      <c r="B26" s="64">
        <v>74.5</v>
      </c>
      <c r="C26" s="74">
        <v>83.5</v>
      </c>
      <c r="D26" s="73">
        <v>103</v>
      </c>
      <c r="E26" s="64">
        <v>68.900000000000006</v>
      </c>
      <c r="F26" s="73">
        <v>164</v>
      </c>
      <c r="H26" s="9">
        <v>1996</v>
      </c>
      <c r="I26" s="64">
        <v>55.1</v>
      </c>
      <c r="J26" s="74">
        <v>53.2</v>
      </c>
      <c r="K26" s="73">
        <v>79</v>
      </c>
      <c r="L26" s="64">
        <v>57.6</v>
      </c>
      <c r="M26" s="73">
        <v>59</v>
      </c>
    </row>
    <row r="27" spans="1:13" x14ac:dyDescent="0.2">
      <c r="A27" s="9" t="s">
        <v>6</v>
      </c>
      <c r="B27" s="64">
        <f>SUM(B22:B26)/5</f>
        <v>82.64</v>
      </c>
      <c r="C27" s="74"/>
      <c r="D27" s="73"/>
      <c r="E27" s="64"/>
      <c r="F27" s="73"/>
      <c r="H27" s="9">
        <v>1997</v>
      </c>
      <c r="I27" s="64">
        <v>53.6</v>
      </c>
      <c r="J27" s="74">
        <v>38.700000000000003</v>
      </c>
      <c r="K27" s="73">
        <v>75</v>
      </c>
      <c r="L27" s="64">
        <v>71.400000000000006</v>
      </c>
      <c r="M27" s="73">
        <v>63</v>
      </c>
    </row>
    <row r="28" spans="1:13" x14ac:dyDescent="0.2">
      <c r="A28" s="9"/>
      <c r="B28" s="64"/>
      <c r="C28" s="74"/>
      <c r="D28" s="73"/>
      <c r="E28" s="64"/>
      <c r="F28" s="73"/>
      <c r="H28" s="9">
        <v>1998</v>
      </c>
      <c r="I28" s="64">
        <v>50.6</v>
      </c>
      <c r="J28" s="74">
        <v>36.6</v>
      </c>
      <c r="K28" s="73">
        <v>82</v>
      </c>
      <c r="L28" s="64">
        <v>67</v>
      </c>
      <c r="M28" s="73">
        <v>72</v>
      </c>
    </row>
    <row r="29" spans="1:13" x14ac:dyDescent="0.2">
      <c r="A29" s="8" t="s">
        <v>9</v>
      </c>
      <c r="B29" s="64"/>
      <c r="C29" s="74"/>
      <c r="D29" s="73"/>
      <c r="E29" s="64"/>
      <c r="F29" s="73"/>
      <c r="H29" s="9">
        <v>1999</v>
      </c>
      <c r="I29" s="64">
        <v>37.799999999999997</v>
      </c>
      <c r="J29" s="74">
        <v>35.4</v>
      </c>
      <c r="K29" s="73">
        <v>82</v>
      </c>
      <c r="L29" s="64">
        <v>42.2</v>
      </c>
      <c r="M29" s="73">
        <v>45</v>
      </c>
    </row>
    <row r="30" spans="1:13" x14ac:dyDescent="0.2">
      <c r="A30" s="9">
        <v>1969</v>
      </c>
      <c r="B30" s="64">
        <v>73.900000000000006</v>
      </c>
      <c r="C30" s="74">
        <v>72.3</v>
      </c>
      <c r="D30" s="73">
        <v>47</v>
      </c>
      <c r="E30" s="64">
        <v>76.400000000000006</v>
      </c>
      <c r="F30" s="73">
        <v>72</v>
      </c>
      <c r="H30" s="9">
        <v>2000</v>
      </c>
      <c r="I30" s="64">
        <v>55</v>
      </c>
      <c r="J30" s="74">
        <v>49.3</v>
      </c>
      <c r="K30" s="73">
        <v>69</v>
      </c>
      <c r="L30" s="64">
        <v>65</v>
      </c>
      <c r="M30" s="73">
        <v>40</v>
      </c>
    </row>
    <row r="31" spans="1:13" x14ac:dyDescent="0.2">
      <c r="A31" s="9">
        <v>1970</v>
      </c>
      <c r="B31" s="64">
        <v>76.900000000000006</v>
      </c>
      <c r="C31" s="74">
        <v>84.6</v>
      </c>
      <c r="D31" s="73">
        <v>65</v>
      </c>
      <c r="E31" s="64">
        <v>71.400000000000006</v>
      </c>
      <c r="F31" s="73">
        <v>91</v>
      </c>
      <c r="H31" s="10" t="s">
        <v>6</v>
      </c>
      <c r="I31" s="65">
        <f>SUM(I23:I30)/8</f>
        <v>57.63750000000001</v>
      </c>
      <c r="J31" s="75"/>
      <c r="K31" s="76"/>
      <c r="L31" s="65"/>
      <c r="M31" s="76"/>
    </row>
    <row r="32" spans="1:13" x14ac:dyDescent="0.2">
      <c r="A32" s="9">
        <v>1971</v>
      </c>
      <c r="B32" s="64">
        <v>74.8</v>
      </c>
      <c r="C32" s="74">
        <v>82.5</v>
      </c>
      <c r="D32" s="73">
        <v>57</v>
      </c>
      <c r="E32" s="64">
        <v>69.5</v>
      </c>
      <c r="F32" s="73">
        <v>82</v>
      </c>
      <c r="H32" s="10"/>
      <c r="I32" s="65"/>
      <c r="J32" s="75"/>
      <c r="K32" s="76"/>
      <c r="L32" s="65"/>
      <c r="M32" s="76"/>
    </row>
    <row r="33" spans="1:13" x14ac:dyDescent="0.2">
      <c r="A33" s="9">
        <v>1972</v>
      </c>
      <c r="B33" s="64">
        <v>66.3</v>
      </c>
      <c r="C33" s="74">
        <v>81.099999999999994</v>
      </c>
      <c r="D33" s="73">
        <v>37</v>
      </c>
      <c r="E33" s="64">
        <v>54.3</v>
      </c>
      <c r="F33" s="73">
        <v>46</v>
      </c>
      <c r="H33" s="12" t="s">
        <v>13</v>
      </c>
      <c r="I33" s="65"/>
      <c r="J33" s="75"/>
      <c r="K33" s="76"/>
      <c r="L33" s="65"/>
      <c r="M33" s="76"/>
    </row>
    <row r="34" spans="1:13" x14ac:dyDescent="0.2">
      <c r="A34" s="9">
        <v>1973</v>
      </c>
      <c r="B34" s="64">
        <v>50.6</v>
      </c>
      <c r="C34" s="74">
        <v>48</v>
      </c>
      <c r="D34" s="73">
        <v>125</v>
      </c>
      <c r="E34" s="64">
        <v>52.4</v>
      </c>
      <c r="F34" s="73">
        <v>185</v>
      </c>
      <c r="H34" s="10">
        <v>2001</v>
      </c>
      <c r="I34" s="64">
        <v>86.7</v>
      </c>
      <c r="J34" s="75">
        <v>83.7</v>
      </c>
      <c r="K34" s="76">
        <v>43</v>
      </c>
      <c r="L34" s="65">
        <v>88.3</v>
      </c>
      <c r="M34" s="76">
        <v>77</v>
      </c>
    </row>
    <row r="35" spans="1:13" x14ac:dyDescent="0.2">
      <c r="A35" s="9">
        <v>1974</v>
      </c>
      <c r="B35" s="64">
        <v>59.6</v>
      </c>
      <c r="C35" s="74">
        <v>67.900000000000006</v>
      </c>
      <c r="D35" s="73">
        <v>53</v>
      </c>
      <c r="E35" s="64">
        <v>54.2</v>
      </c>
      <c r="F35" s="73">
        <v>83</v>
      </c>
      <c r="H35" s="10">
        <v>2002</v>
      </c>
      <c r="I35" s="65">
        <v>87.8</v>
      </c>
      <c r="J35" s="75">
        <v>82.5</v>
      </c>
      <c r="K35" s="76">
        <v>40</v>
      </c>
      <c r="L35" s="65">
        <v>91.4</v>
      </c>
      <c r="M35" s="76">
        <v>58</v>
      </c>
    </row>
    <row r="36" spans="1:13" x14ac:dyDescent="0.2">
      <c r="A36" s="9" t="s">
        <v>6</v>
      </c>
      <c r="B36" s="64">
        <f>SUM(B30:B35)/6</f>
        <v>67.01666666666668</v>
      </c>
      <c r="C36" s="74"/>
      <c r="D36" s="73"/>
      <c r="E36" s="64"/>
      <c r="F36" s="73"/>
      <c r="H36" s="10">
        <v>2003</v>
      </c>
      <c r="I36" s="65">
        <v>78.7</v>
      </c>
      <c r="J36" s="75">
        <v>87.3</v>
      </c>
      <c r="K36" s="76">
        <v>48</v>
      </c>
      <c r="L36" s="65">
        <v>74.8</v>
      </c>
      <c r="M36" s="76">
        <v>89</v>
      </c>
    </row>
    <row r="37" spans="1:13" x14ac:dyDescent="0.2">
      <c r="A37" s="9"/>
      <c r="B37" s="64"/>
      <c r="C37" s="74"/>
      <c r="D37" s="73"/>
      <c r="E37" s="64"/>
      <c r="F37" s="73"/>
      <c r="H37" s="10">
        <v>2004</v>
      </c>
      <c r="I37" s="65">
        <v>72.599999999999994</v>
      </c>
      <c r="J37" s="75">
        <v>70.599999999999994</v>
      </c>
      <c r="K37" s="73">
        <v>24</v>
      </c>
      <c r="L37" s="64">
        <v>74</v>
      </c>
      <c r="M37" s="76">
        <v>37</v>
      </c>
    </row>
    <row r="38" spans="1:13" x14ac:dyDescent="0.2">
      <c r="A38" s="8" t="s">
        <v>10</v>
      </c>
      <c r="B38" s="64"/>
      <c r="C38" s="74"/>
      <c r="D38" s="73"/>
      <c r="E38" s="64"/>
      <c r="F38" s="73"/>
      <c r="H38" s="10">
        <v>2005</v>
      </c>
      <c r="I38" s="65">
        <v>78</v>
      </c>
      <c r="J38" s="75">
        <v>78.3</v>
      </c>
      <c r="K38" s="76">
        <v>46</v>
      </c>
      <c r="L38" s="65">
        <v>77.8</v>
      </c>
      <c r="M38" s="76">
        <v>45</v>
      </c>
    </row>
    <row r="39" spans="1:13" x14ac:dyDescent="0.2">
      <c r="A39" s="9">
        <v>1974</v>
      </c>
      <c r="B39" s="64">
        <v>58.2</v>
      </c>
      <c r="C39" s="74">
        <v>59.3</v>
      </c>
      <c r="D39" s="73">
        <v>54</v>
      </c>
      <c r="E39" s="64">
        <v>57.4</v>
      </c>
      <c r="F39" s="73">
        <v>68</v>
      </c>
      <c r="H39" s="10">
        <v>2006</v>
      </c>
      <c r="I39" s="65">
        <v>80.900000000000006</v>
      </c>
      <c r="J39" s="75">
        <v>85</v>
      </c>
      <c r="K39" s="76">
        <v>40</v>
      </c>
      <c r="L39" s="65">
        <v>78.599999999999994</v>
      </c>
      <c r="M39" s="76">
        <v>70</v>
      </c>
    </row>
    <row r="40" spans="1:13" x14ac:dyDescent="0.2">
      <c r="A40" s="9">
        <v>1975</v>
      </c>
      <c r="B40" s="64">
        <v>61</v>
      </c>
      <c r="C40" s="74">
        <v>50.6</v>
      </c>
      <c r="D40" s="73">
        <v>89</v>
      </c>
      <c r="E40" s="64">
        <v>71</v>
      </c>
      <c r="F40" s="73">
        <v>93</v>
      </c>
      <c r="H40" s="10">
        <v>2007</v>
      </c>
      <c r="I40" s="65">
        <v>38.299999999999997</v>
      </c>
      <c r="J40" s="75">
        <v>15.4</v>
      </c>
      <c r="K40" s="76">
        <v>117</v>
      </c>
      <c r="L40" s="65">
        <v>66</v>
      </c>
      <c r="M40" s="76">
        <v>97</v>
      </c>
    </row>
    <row r="41" spans="1:13" x14ac:dyDescent="0.2">
      <c r="A41" s="9">
        <v>1976</v>
      </c>
      <c r="B41" s="64">
        <v>53.8</v>
      </c>
      <c r="C41" s="74">
        <v>43.1</v>
      </c>
      <c r="D41" s="73">
        <v>51</v>
      </c>
      <c r="E41" s="64">
        <v>64.2</v>
      </c>
      <c r="F41" s="73">
        <v>53</v>
      </c>
      <c r="H41" s="10">
        <v>2008</v>
      </c>
      <c r="I41" s="65">
        <v>26.3</v>
      </c>
      <c r="J41" s="75">
        <v>33.799999999999997</v>
      </c>
      <c r="K41" s="76">
        <v>80</v>
      </c>
      <c r="L41" s="65">
        <v>68.5</v>
      </c>
      <c r="M41" s="76">
        <v>54</v>
      </c>
    </row>
    <row r="42" spans="1:13" x14ac:dyDescent="0.2">
      <c r="A42" s="9" t="s">
        <v>6</v>
      </c>
      <c r="B42" s="64">
        <f>SUM(B39:B41)/3</f>
        <v>57.666666666666664</v>
      </c>
      <c r="C42" s="74"/>
      <c r="D42" s="73"/>
      <c r="E42" s="64"/>
      <c r="F42" s="73"/>
      <c r="H42" s="10" t="s">
        <v>6</v>
      </c>
      <c r="I42" s="65">
        <f>SUM(I34:I41)/8</f>
        <v>68.66249999999998</v>
      </c>
      <c r="J42" s="65"/>
      <c r="K42" s="65"/>
      <c r="L42" s="65"/>
      <c r="M42" s="65"/>
    </row>
    <row r="43" spans="1:13" x14ac:dyDescent="0.2">
      <c r="A43" s="9"/>
      <c r="B43" s="64"/>
      <c r="C43" s="74"/>
      <c r="D43" s="73"/>
      <c r="E43" s="64"/>
      <c r="F43" s="73"/>
      <c r="H43" s="10"/>
      <c r="I43" s="65"/>
      <c r="J43" s="75"/>
      <c r="K43" s="76"/>
      <c r="L43" s="65"/>
      <c r="M43" s="76"/>
    </row>
    <row r="44" spans="1:13" x14ac:dyDescent="0.2">
      <c r="A44" s="8" t="s">
        <v>11</v>
      </c>
      <c r="B44" s="64"/>
      <c r="C44" s="74"/>
      <c r="D44" s="73"/>
      <c r="E44" s="64"/>
      <c r="F44" s="73"/>
      <c r="H44" s="12" t="s">
        <v>146</v>
      </c>
      <c r="I44" s="65"/>
      <c r="J44" s="75"/>
      <c r="K44" s="76"/>
      <c r="L44" s="65"/>
      <c r="M44" s="76"/>
    </row>
    <row r="45" spans="1:13" x14ac:dyDescent="0.2">
      <c r="A45" s="9">
        <v>1977</v>
      </c>
      <c r="B45" s="64">
        <v>75.400000000000006</v>
      </c>
      <c r="C45" s="74">
        <v>74.7</v>
      </c>
      <c r="D45" s="73">
        <v>79</v>
      </c>
      <c r="E45" s="64">
        <v>76.099999999999994</v>
      </c>
      <c r="F45" s="73">
        <v>88</v>
      </c>
      <c r="H45" s="10">
        <v>2009</v>
      </c>
      <c r="I45" s="65">
        <v>96.7</v>
      </c>
      <c r="J45" s="75">
        <v>94.4</v>
      </c>
      <c r="K45" s="76">
        <v>72</v>
      </c>
      <c r="L45" s="65">
        <v>98.8</v>
      </c>
      <c r="M45" s="76">
        <v>79</v>
      </c>
    </row>
    <row r="46" spans="1:13" x14ac:dyDescent="0.2">
      <c r="A46" s="9">
        <v>1978</v>
      </c>
      <c r="B46" s="64">
        <v>78.3</v>
      </c>
      <c r="C46" s="74">
        <v>69.599999999999994</v>
      </c>
      <c r="D46" s="73">
        <v>112</v>
      </c>
      <c r="E46" s="64">
        <v>84.8</v>
      </c>
      <c r="F46" s="73">
        <v>151</v>
      </c>
      <c r="H46" s="10">
        <v>2010</v>
      </c>
      <c r="I46" s="65">
        <v>85.8</v>
      </c>
      <c r="J46" s="75">
        <v>88.1</v>
      </c>
      <c r="K46" s="76">
        <v>42</v>
      </c>
      <c r="L46" s="65">
        <v>84.4</v>
      </c>
      <c r="M46" s="76">
        <v>64</v>
      </c>
    </row>
    <row r="47" spans="1:13" x14ac:dyDescent="0.2">
      <c r="A47" s="9">
        <v>1979</v>
      </c>
      <c r="B47" s="64">
        <v>76.8</v>
      </c>
      <c r="C47" s="74">
        <v>71.7</v>
      </c>
      <c r="D47" s="73">
        <v>145</v>
      </c>
      <c r="E47" s="64">
        <v>81.400000000000006</v>
      </c>
      <c r="F47" s="73">
        <v>161</v>
      </c>
      <c r="H47" s="10">
        <v>2011</v>
      </c>
      <c r="I47" s="65">
        <v>57.1</v>
      </c>
      <c r="J47" s="75">
        <v>31.6</v>
      </c>
      <c r="K47" s="76">
        <v>95</v>
      </c>
      <c r="L47" s="65">
        <v>84.3</v>
      </c>
      <c r="M47" s="76">
        <v>89</v>
      </c>
    </row>
    <row r="48" spans="1:13" x14ac:dyDescent="0.2">
      <c r="A48" s="9">
        <v>1980</v>
      </c>
      <c r="B48" s="64">
        <v>75.099999999999994</v>
      </c>
      <c r="C48" s="74">
        <v>76.900000000000006</v>
      </c>
      <c r="D48" s="73">
        <v>117</v>
      </c>
      <c r="E48" s="64">
        <v>73.3</v>
      </c>
      <c r="F48" s="73">
        <v>116</v>
      </c>
      <c r="H48" s="13">
        <v>2012</v>
      </c>
      <c r="I48" s="66">
        <v>53.6</v>
      </c>
      <c r="J48" s="89">
        <v>19.7</v>
      </c>
      <c r="K48" s="90">
        <v>61</v>
      </c>
      <c r="L48" s="66">
        <v>79.7</v>
      </c>
      <c r="M48" s="90">
        <v>79</v>
      </c>
    </row>
    <row r="49" spans="1:13" x14ac:dyDescent="0.2">
      <c r="A49" s="14" t="s">
        <v>6</v>
      </c>
      <c r="B49" s="77">
        <f>SUM(B45:B48)/4</f>
        <v>76.400000000000006</v>
      </c>
      <c r="C49" s="78"/>
      <c r="D49" s="79"/>
      <c r="E49" s="77"/>
      <c r="F49" s="79"/>
      <c r="H49" s="13">
        <v>2013</v>
      </c>
      <c r="I49" s="66">
        <v>56.7</v>
      </c>
      <c r="J49" s="89">
        <v>20.9</v>
      </c>
      <c r="K49" s="90">
        <v>86</v>
      </c>
      <c r="L49" s="66">
        <v>85.2</v>
      </c>
      <c r="M49" s="90">
        <v>108</v>
      </c>
    </row>
    <row r="50" spans="1:13" x14ac:dyDescent="0.2">
      <c r="A50" s="10"/>
      <c r="B50" s="65"/>
      <c r="C50" s="75"/>
      <c r="D50" s="76"/>
      <c r="E50" s="65"/>
      <c r="F50" s="76"/>
      <c r="H50" s="14" t="s">
        <v>6</v>
      </c>
      <c r="I50" s="77">
        <f>(SUM(I45:I49)/5)</f>
        <v>69.97999999999999</v>
      </c>
      <c r="J50" s="78"/>
      <c r="K50" s="79"/>
      <c r="L50" s="77"/>
      <c r="M50" s="79"/>
    </row>
    <row r="51" spans="1:13" x14ac:dyDescent="0.2">
      <c r="A51" s="9"/>
      <c r="B51" s="64"/>
      <c r="C51" s="74"/>
      <c r="D51" s="73"/>
      <c r="E51" s="64"/>
      <c r="F51" s="73"/>
    </row>
    <row r="52" spans="1:13" x14ac:dyDescent="0.2">
      <c r="A52" s="111" t="s">
        <v>63</v>
      </c>
      <c r="B52" s="111"/>
      <c r="C52" s="111"/>
    </row>
    <row r="53" spans="1:13" ht="12.75" customHeight="1" x14ac:dyDescent="0.2">
      <c r="A53" s="16"/>
      <c r="B53" s="16"/>
      <c r="C53" s="16"/>
    </row>
    <row r="54" spans="1:13" ht="51" customHeight="1" x14ac:dyDescent="0.2">
      <c r="A54" s="112" t="s">
        <v>143</v>
      </c>
      <c r="B54" s="112"/>
      <c r="C54" s="112"/>
      <c r="D54" s="112"/>
      <c r="E54" s="112"/>
      <c r="F54" s="112"/>
      <c r="G54" s="112"/>
      <c r="H54" s="112"/>
      <c r="I54" s="1"/>
    </row>
    <row r="55" spans="1:13" ht="12.75" customHeight="1" x14ac:dyDescent="0.2">
      <c r="A55" s="57"/>
      <c r="B55" s="57"/>
      <c r="C55" s="57"/>
      <c r="D55" s="80"/>
      <c r="E55" s="57"/>
      <c r="F55" s="80"/>
      <c r="G55" s="57"/>
    </row>
    <row r="56" spans="1:13" ht="12.75" customHeight="1" x14ac:dyDescent="0.2">
      <c r="A56" s="108" t="s">
        <v>175</v>
      </c>
      <c r="B56" s="108"/>
      <c r="C56" s="108"/>
      <c r="D56" s="108"/>
      <c r="E56" s="108"/>
      <c r="F56" s="108"/>
      <c r="G56" s="108"/>
      <c r="H56" s="108"/>
    </row>
    <row r="57" spans="1:13" ht="12.75" customHeight="1" x14ac:dyDescent="0.2">
      <c r="A57" s="1"/>
      <c r="B57" s="1"/>
      <c r="C57" s="1"/>
      <c r="D57" s="81"/>
      <c r="E57" s="1"/>
      <c r="F57" s="81"/>
    </row>
    <row r="58" spans="1:13" ht="12.75" customHeight="1" x14ac:dyDescent="0.2"/>
  </sheetData>
  <mergeCells count="4">
    <mergeCell ref="B1:I1"/>
    <mergeCell ref="A52:C52"/>
    <mergeCell ref="A56:H56"/>
    <mergeCell ref="A54:H54"/>
  </mergeCells>
  <phoneticPr fontId="0" type="noConversion"/>
  <pageMargins left="0.75" right="0.75" top="1" bottom="1" header="0.5" footer="0.5"/>
  <pageSetup scale="75" orientation="portrait" horizontalDpi="4294967292" r:id="rId1"/>
  <headerFooter alignWithMargins="0">
    <oddHeader>&amp;C&amp;"Arial,Bold Italic"&amp;14Vital Statistics on Congress&amp;10
&amp;12www.brookings.edu/vitalstats</oddHeader>
    <oddFooter xml:space="preserve">&amp;L&amp;G&amp;COrnstein, Mann, Malbin, Rugg and Wakeman
Last updated April 18, 2014&amp;R&amp;G
</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J93"/>
  <sheetViews>
    <sheetView view="pageBreakPreview" topLeftCell="A71" zoomScale="60" zoomScaleNormal="100" zoomScalePageLayoutView="85" workbookViewId="0">
      <selection activeCell="C98" sqref="C98"/>
    </sheetView>
  </sheetViews>
  <sheetFormatPr defaultRowHeight="12.75" x14ac:dyDescent="0.2"/>
  <cols>
    <col min="1" max="1" width="11.5703125" style="2" customWidth="1"/>
    <col min="2" max="2" width="10" style="3" customWidth="1"/>
    <col min="3" max="3" width="11.140625" style="3" customWidth="1"/>
    <col min="4" max="4" width="11.28515625" style="3" customWidth="1"/>
    <col min="5" max="5" width="2.7109375" style="3" customWidth="1"/>
    <col min="6" max="6" width="10" style="3" customWidth="1"/>
    <col min="7" max="7" width="11.140625" style="3" customWidth="1"/>
    <col min="8" max="8" width="11.28515625" style="3" customWidth="1"/>
    <col min="9" max="9" width="5.140625" style="3" customWidth="1"/>
    <col min="10" max="16384" width="9.140625" style="3"/>
  </cols>
  <sheetData>
    <row r="1" spans="1:10" x14ac:dyDescent="0.2">
      <c r="A1" s="2" t="s">
        <v>47</v>
      </c>
      <c r="B1" s="108" t="s">
        <v>187</v>
      </c>
      <c r="C1" s="108"/>
      <c r="D1" s="108"/>
      <c r="E1" s="108"/>
      <c r="F1" s="108"/>
      <c r="G1" s="108"/>
      <c r="H1" s="108"/>
      <c r="I1" s="108"/>
      <c r="J1" s="108"/>
    </row>
    <row r="2" spans="1:10" ht="13.5" thickBot="1" x14ac:dyDescent="0.25">
      <c r="A2" s="4"/>
      <c r="B2" s="5"/>
      <c r="C2" s="5"/>
      <c r="D2" s="5"/>
      <c r="E2" s="5"/>
      <c r="F2" s="5"/>
      <c r="G2" s="5"/>
    </row>
    <row r="3" spans="1:10" x14ac:dyDescent="0.2">
      <c r="A3" s="6"/>
      <c r="B3" s="113" t="s">
        <v>17</v>
      </c>
      <c r="C3" s="113"/>
      <c r="D3" s="113"/>
      <c r="E3" s="7"/>
      <c r="F3" s="113" t="s">
        <v>18</v>
      </c>
      <c r="G3" s="113"/>
      <c r="H3" s="113"/>
    </row>
    <row r="4" spans="1:10" ht="25.5" x14ac:dyDescent="0.2">
      <c r="A4" s="97" t="s">
        <v>0</v>
      </c>
      <c r="B4" s="95" t="s">
        <v>183</v>
      </c>
      <c r="C4" s="95" t="s">
        <v>19</v>
      </c>
      <c r="D4" s="95" t="s">
        <v>20</v>
      </c>
      <c r="E4" s="97"/>
      <c r="F4" s="95" t="s">
        <v>183</v>
      </c>
      <c r="G4" s="95" t="s">
        <v>19</v>
      </c>
      <c r="H4" s="95" t="s">
        <v>20</v>
      </c>
    </row>
    <row r="5" spans="1:10" x14ac:dyDescent="0.2">
      <c r="A5" s="8" t="s">
        <v>5</v>
      </c>
      <c r="B5" s="9"/>
      <c r="C5" s="9"/>
      <c r="D5" s="9"/>
      <c r="E5" s="9"/>
      <c r="F5" s="9"/>
      <c r="G5" s="9"/>
      <c r="H5" s="9"/>
    </row>
    <row r="6" spans="1:10" x14ac:dyDescent="0.2">
      <c r="A6" s="9">
        <v>1954</v>
      </c>
      <c r="B6" s="9">
        <v>54</v>
      </c>
      <c r="C6" s="9" t="s">
        <v>23</v>
      </c>
      <c r="D6" s="9" t="s">
        <v>23</v>
      </c>
      <c r="E6" s="9"/>
      <c r="F6" s="9">
        <v>45</v>
      </c>
      <c r="G6" s="9" t="s">
        <v>23</v>
      </c>
      <c r="H6" s="9">
        <v>82</v>
      </c>
    </row>
    <row r="7" spans="1:10" x14ac:dyDescent="0.2">
      <c r="A7" s="9">
        <v>1955</v>
      </c>
      <c r="B7" s="9">
        <v>58</v>
      </c>
      <c r="C7" s="9" t="s">
        <v>23</v>
      </c>
      <c r="D7" s="9">
        <v>67</v>
      </c>
      <c r="E7" s="9"/>
      <c r="F7" s="9">
        <v>65</v>
      </c>
      <c r="G7" s="9" t="s">
        <v>23</v>
      </c>
      <c r="H7" s="9">
        <v>85</v>
      </c>
    </row>
    <row r="8" spans="1:10" x14ac:dyDescent="0.2">
      <c r="A8" s="9">
        <v>1956</v>
      </c>
      <c r="B8" s="9">
        <v>58</v>
      </c>
      <c r="C8" s="9" t="s">
        <v>23</v>
      </c>
      <c r="D8" s="9">
        <v>79</v>
      </c>
      <c r="E8" s="9"/>
      <c r="F8" s="9">
        <v>44</v>
      </c>
      <c r="G8" s="9" t="s">
        <v>23</v>
      </c>
      <c r="H8" s="9">
        <v>80</v>
      </c>
    </row>
    <row r="9" spans="1:10" x14ac:dyDescent="0.2">
      <c r="A9" s="9">
        <v>1957</v>
      </c>
      <c r="B9" s="9">
        <v>54</v>
      </c>
      <c r="C9" s="9" t="s">
        <v>23</v>
      </c>
      <c r="D9" s="9">
        <v>60</v>
      </c>
      <c r="E9" s="9"/>
      <c r="F9" s="9">
        <v>60</v>
      </c>
      <c r="G9" s="9" t="s">
        <v>23</v>
      </c>
      <c r="H9" s="9">
        <v>80</v>
      </c>
    </row>
    <row r="10" spans="1:10" x14ac:dyDescent="0.2">
      <c r="A10" s="9">
        <v>1958</v>
      </c>
      <c r="B10" s="9">
        <v>63</v>
      </c>
      <c r="C10" s="9" t="s">
        <v>23</v>
      </c>
      <c r="D10" s="9">
        <v>65</v>
      </c>
      <c r="E10" s="9"/>
      <c r="F10" s="9">
        <v>51</v>
      </c>
      <c r="G10" s="9" t="s">
        <v>23</v>
      </c>
      <c r="H10" s="9">
        <v>77</v>
      </c>
    </row>
    <row r="11" spans="1:10" x14ac:dyDescent="0.2">
      <c r="A11" s="9">
        <v>1959</v>
      </c>
      <c r="B11" s="9">
        <v>44</v>
      </c>
      <c r="C11" s="9" t="s">
        <v>23</v>
      </c>
      <c r="D11" s="9">
        <v>76</v>
      </c>
      <c r="E11" s="9"/>
      <c r="F11" s="9">
        <v>44</v>
      </c>
      <c r="G11" s="9" t="s">
        <v>23</v>
      </c>
      <c r="H11" s="9">
        <v>80</v>
      </c>
    </row>
    <row r="12" spans="1:10" x14ac:dyDescent="0.2">
      <c r="A12" s="9">
        <v>1960</v>
      </c>
      <c r="B12" s="9">
        <v>49</v>
      </c>
      <c r="C12" s="9" t="s">
        <v>23</v>
      </c>
      <c r="D12" s="9">
        <v>63</v>
      </c>
      <c r="E12" s="9"/>
      <c r="F12" s="9">
        <v>52</v>
      </c>
      <c r="G12" s="9" t="s">
        <v>23</v>
      </c>
      <c r="H12" s="9">
        <v>76</v>
      </c>
    </row>
    <row r="13" spans="1:10" x14ac:dyDescent="0.2">
      <c r="A13" s="9"/>
      <c r="B13" s="9"/>
      <c r="C13" s="9"/>
      <c r="D13" s="9"/>
      <c r="E13" s="9"/>
      <c r="F13" s="9"/>
      <c r="G13" s="9"/>
      <c r="H13" s="9"/>
    </row>
    <row r="14" spans="1:10" x14ac:dyDescent="0.2">
      <c r="A14" s="8" t="s">
        <v>7</v>
      </c>
      <c r="B14" s="9"/>
      <c r="C14" s="9"/>
      <c r="D14" s="9"/>
      <c r="E14" s="9"/>
      <c r="F14" s="9"/>
      <c r="G14" s="9"/>
      <c r="H14" s="9"/>
    </row>
    <row r="15" spans="1:10" x14ac:dyDescent="0.2">
      <c r="A15" s="9">
        <v>1961</v>
      </c>
      <c r="B15" s="9">
        <v>81</v>
      </c>
      <c r="C15" s="9" t="s">
        <v>23</v>
      </c>
      <c r="D15" s="9">
        <v>41</v>
      </c>
      <c r="E15" s="9"/>
      <c r="F15" s="9">
        <v>73</v>
      </c>
      <c r="G15" s="9" t="s">
        <v>23</v>
      </c>
      <c r="H15" s="9">
        <v>42</v>
      </c>
    </row>
    <row r="16" spans="1:10" x14ac:dyDescent="0.2">
      <c r="A16" s="9">
        <v>1962</v>
      </c>
      <c r="B16" s="9">
        <v>83</v>
      </c>
      <c r="C16" s="9">
        <v>71</v>
      </c>
      <c r="D16" s="9">
        <v>47</v>
      </c>
      <c r="E16" s="9"/>
      <c r="F16" s="9">
        <v>76</v>
      </c>
      <c r="G16" s="9">
        <v>63</v>
      </c>
      <c r="H16" s="9">
        <v>48</v>
      </c>
    </row>
    <row r="17" spans="1:8" x14ac:dyDescent="0.2">
      <c r="A17" s="9">
        <v>1963</v>
      </c>
      <c r="B17" s="9">
        <v>84</v>
      </c>
      <c r="C17" s="9">
        <v>71</v>
      </c>
      <c r="D17" s="9">
        <v>36</v>
      </c>
      <c r="E17" s="9"/>
      <c r="F17" s="9">
        <v>77</v>
      </c>
      <c r="G17" s="9">
        <v>65</v>
      </c>
      <c r="H17" s="9">
        <v>52</v>
      </c>
    </row>
    <row r="18" spans="1:8" x14ac:dyDescent="0.2">
      <c r="A18" s="9"/>
      <c r="B18" s="9"/>
      <c r="C18" s="9"/>
      <c r="D18" s="9"/>
      <c r="E18" s="9"/>
      <c r="F18" s="9"/>
      <c r="G18" s="9"/>
      <c r="H18" s="9"/>
    </row>
    <row r="19" spans="1:8" x14ac:dyDescent="0.2">
      <c r="A19" s="8" t="s">
        <v>8</v>
      </c>
      <c r="B19" s="9"/>
      <c r="C19" s="9"/>
      <c r="D19" s="9"/>
      <c r="E19" s="9"/>
      <c r="F19" s="9"/>
      <c r="G19" s="9"/>
      <c r="H19" s="9"/>
    </row>
    <row r="20" spans="1:8" x14ac:dyDescent="0.2">
      <c r="A20" s="9">
        <v>1964</v>
      </c>
      <c r="B20" s="9">
        <v>84</v>
      </c>
      <c r="C20" s="9">
        <v>70</v>
      </c>
      <c r="D20" s="9">
        <v>42</v>
      </c>
      <c r="E20" s="9"/>
      <c r="F20" s="9">
        <v>73</v>
      </c>
      <c r="G20" s="9">
        <v>63</v>
      </c>
      <c r="H20" s="9">
        <v>52</v>
      </c>
    </row>
    <row r="21" spans="1:8" x14ac:dyDescent="0.2">
      <c r="A21" s="9">
        <v>1965</v>
      </c>
      <c r="B21" s="9">
        <v>83</v>
      </c>
      <c r="C21" s="9">
        <v>65</v>
      </c>
      <c r="D21" s="9">
        <v>46</v>
      </c>
      <c r="E21" s="9"/>
      <c r="F21" s="9">
        <v>75</v>
      </c>
      <c r="G21" s="9">
        <v>60</v>
      </c>
      <c r="H21" s="9">
        <v>55</v>
      </c>
    </row>
    <row r="22" spans="1:8" x14ac:dyDescent="0.2">
      <c r="A22" s="9">
        <v>1966</v>
      </c>
      <c r="B22" s="9">
        <v>81</v>
      </c>
      <c r="C22" s="9">
        <v>64</v>
      </c>
      <c r="D22" s="9">
        <v>45</v>
      </c>
      <c r="E22" s="9"/>
      <c r="F22" s="9">
        <v>71</v>
      </c>
      <c r="G22" s="9">
        <v>59</v>
      </c>
      <c r="H22" s="9">
        <v>53</v>
      </c>
    </row>
    <row r="23" spans="1:8" x14ac:dyDescent="0.2">
      <c r="A23" s="9">
        <v>1967</v>
      </c>
      <c r="B23" s="9">
        <v>80</v>
      </c>
      <c r="C23" s="9">
        <v>65</v>
      </c>
      <c r="D23" s="9">
        <v>51</v>
      </c>
      <c r="E23" s="9"/>
      <c r="F23" s="9">
        <v>73</v>
      </c>
      <c r="G23" s="9">
        <v>69</v>
      </c>
      <c r="H23" s="9">
        <v>63</v>
      </c>
    </row>
    <row r="24" spans="1:8" x14ac:dyDescent="0.2">
      <c r="A24" s="9">
        <v>1968</v>
      </c>
      <c r="B24" s="9">
        <v>77</v>
      </c>
      <c r="C24" s="9">
        <v>63</v>
      </c>
      <c r="D24" s="9">
        <v>59</v>
      </c>
      <c r="E24" s="9"/>
      <c r="F24" s="9">
        <v>64</v>
      </c>
      <c r="G24" s="9">
        <v>50</v>
      </c>
      <c r="H24" s="9">
        <v>57</v>
      </c>
    </row>
    <row r="25" spans="1:8" x14ac:dyDescent="0.2">
      <c r="A25" s="9"/>
      <c r="B25" s="9"/>
      <c r="C25" s="9"/>
      <c r="D25" s="9"/>
      <c r="E25" s="9"/>
      <c r="F25" s="9"/>
      <c r="G25" s="9"/>
      <c r="H25" s="9"/>
    </row>
    <row r="26" spans="1:8" x14ac:dyDescent="0.2">
      <c r="A26" s="8" t="s">
        <v>9</v>
      </c>
      <c r="B26" s="9"/>
      <c r="C26" s="9"/>
      <c r="D26" s="9"/>
      <c r="E26" s="9"/>
      <c r="F26" s="9"/>
      <c r="G26" s="9"/>
      <c r="H26" s="9"/>
    </row>
    <row r="27" spans="1:8" x14ac:dyDescent="0.2">
      <c r="A27" s="9">
        <v>1969</v>
      </c>
      <c r="B27" s="9">
        <v>56</v>
      </c>
      <c r="C27" s="9">
        <v>55</v>
      </c>
      <c r="D27" s="9">
        <v>65</v>
      </c>
      <c r="E27" s="9"/>
      <c r="F27" s="9">
        <v>55</v>
      </c>
      <c r="G27" s="9">
        <v>56</v>
      </c>
      <c r="H27" s="9">
        <v>74</v>
      </c>
    </row>
    <row r="28" spans="1:8" x14ac:dyDescent="0.2">
      <c r="A28" s="9">
        <v>1970</v>
      </c>
      <c r="B28" s="9">
        <v>64</v>
      </c>
      <c r="C28" s="9">
        <v>64</v>
      </c>
      <c r="D28" s="9">
        <v>79</v>
      </c>
      <c r="E28" s="9"/>
      <c r="F28" s="9">
        <v>56</v>
      </c>
      <c r="G28" s="9">
        <v>62</v>
      </c>
      <c r="H28" s="9">
        <v>74</v>
      </c>
    </row>
    <row r="29" spans="1:8" x14ac:dyDescent="0.2">
      <c r="A29" s="9">
        <v>1971</v>
      </c>
      <c r="B29" s="9">
        <v>53</v>
      </c>
      <c r="C29" s="9">
        <v>69</v>
      </c>
      <c r="D29" s="9">
        <v>79</v>
      </c>
      <c r="E29" s="9"/>
      <c r="F29" s="9">
        <v>48</v>
      </c>
      <c r="G29" s="9">
        <v>59</v>
      </c>
      <c r="H29" s="9">
        <v>76</v>
      </c>
    </row>
    <row r="30" spans="1:8" x14ac:dyDescent="0.2">
      <c r="A30" s="9">
        <v>1972</v>
      </c>
      <c r="B30" s="9">
        <v>56</v>
      </c>
      <c r="C30" s="9">
        <v>59</v>
      </c>
      <c r="D30" s="9">
        <v>74</v>
      </c>
      <c r="E30" s="9"/>
      <c r="F30" s="9">
        <v>52</v>
      </c>
      <c r="G30" s="9">
        <v>71</v>
      </c>
      <c r="H30" s="9">
        <v>77</v>
      </c>
    </row>
    <row r="31" spans="1:8" x14ac:dyDescent="0.2">
      <c r="A31" s="9">
        <v>1973</v>
      </c>
      <c r="B31" s="9">
        <v>39</v>
      </c>
      <c r="C31" s="9">
        <v>49</v>
      </c>
      <c r="D31" s="9">
        <v>67</v>
      </c>
      <c r="E31" s="9"/>
      <c r="F31" s="9">
        <v>42</v>
      </c>
      <c r="G31" s="9">
        <v>55</v>
      </c>
      <c r="H31" s="9">
        <v>70</v>
      </c>
    </row>
    <row r="32" spans="1:8" x14ac:dyDescent="0.2">
      <c r="A32" s="9">
        <v>1974</v>
      </c>
      <c r="B32" s="9">
        <v>52</v>
      </c>
      <c r="C32" s="9">
        <v>64</v>
      </c>
      <c r="D32" s="9">
        <v>71</v>
      </c>
      <c r="E32" s="9"/>
      <c r="F32" s="9">
        <v>44</v>
      </c>
      <c r="G32" s="9">
        <v>60</v>
      </c>
      <c r="H32" s="9">
        <v>65</v>
      </c>
    </row>
    <row r="33" spans="1:8" x14ac:dyDescent="0.2">
      <c r="A33" s="9"/>
      <c r="B33" s="9"/>
      <c r="C33" s="9"/>
      <c r="D33" s="9"/>
      <c r="E33" s="9"/>
      <c r="F33" s="9"/>
      <c r="G33" s="9"/>
      <c r="H33" s="9"/>
    </row>
    <row r="34" spans="1:8" x14ac:dyDescent="0.2">
      <c r="A34" s="8" t="s">
        <v>10</v>
      </c>
      <c r="B34" s="9"/>
      <c r="C34" s="9"/>
      <c r="D34" s="9"/>
      <c r="E34" s="9"/>
      <c r="F34" s="9"/>
      <c r="G34" s="9"/>
      <c r="H34" s="9"/>
    </row>
    <row r="35" spans="1:8" x14ac:dyDescent="0.2">
      <c r="A35" s="9">
        <v>1974</v>
      </c>
      <c r="B35" s="9">
        <v>48</v>
      </c>
      <c r="C35" s="9">
        <v>52</v>
      </c>
      <c r="D35" s="9">
        <v>59</v>
      </c>
      <c r="E35" s="9"/>
      <c r="F35" s="9">
        <v>45</v>
      </c>
      <c r="G35" s="9">
        <v>55</v>
      </c>
      <c r="H35" s="9">
        <v>67</v>
      </c>
    </row>
    <row r="36" spans="1:8" x14ac:dyDescent="0.2">
      <c r="A36" s="9">
        <v>1975</v>
      </c>
      <c r="B36" s="9">
        <v>40</v>
      </c>
      <c r="C36" s="9">
        <v>48</v>
      </c>
      <c r="D36" s="9">
        <v>67</v>
      </c>
      <c r="E36" s="9"/>
      <c r="F36" s="9">
        <v>53</v>
      </c>
      <c r="G36" s="9">
        <v>67</v>
      </c>
      <c r="H36" s="9">
        <v>76</v>
      </c>
    </row>
    <row r="37" spans="1:8" x14ac:dyDescent="0.2">
      <c r="A37" s="9">
        <v>1976</v>
      </c>
      <c r="B37" s="9">
        <v>36</v>
      </c>
      <c r="C37" s="9">
        <v>52</v>
      </c>
      <c r="D37" s="9">
        <v>70</v>
      </c>
      <c r="E37" s="9"/>
      <c r="F37" s="9">
        <v>47</v>
      </c>
      <c r="G37" s="9">
        <v>61</v>
      </c>
      <c r="H37" s="9">
        <v>73</v>
      </c>
    </row>
    <row r="38" spans="1:8" x14ac:dyDescent="0.2">
      <c r="A38" s="9"/>
      <c r="B38" s="9"/>
      <c r="C38" s="9"/>
      <c r="D38" s="9"/>
      <c r="E38" s="9"/>
      <c r="F38" s="9"/>
      <c r="G38" s="9"/>
      <c r="H38" s="9"/>
    </row>
    <row r="39" spans="1:8" x14ac:dyDescent="0.2">
      <c r="A39" s="8" t="s">
        <v>11</v>
      </c>
      <c r="B39" s="9"/>
      <c r="C39" s="9"/>
      <c r="D39" s="9"/>
      <c r="E39" s="9"/>
      <c r="F39" s="9"/>
      <c r="G39" s="9"/>
      <c r="H39" s="9"/>
    </row>
    <row r="40" spans="1:8" x14ac:dyDescent="0.2">
      <c r="A40" s="9">
        <v>1977</v>
      </c>
      <c r="B40" s="9">
        <v>69</v>
      </c>
      <c r="C40" s="9">
        <v>58</v>
      </c>
      <c r="D40" s="9">
        <v>46</v>
      </c>
      <c r="E40" s="9"/>
      <c r="F40" s="9">
        <v>77</v>
      </c>
      <c r="G40" s="9">
        <v>71</v>
      </c>
      <c r="H40" s="9">
        <v>58</v>
      </c>
    </row>
    <row r="41" spans="1:8" x14ac:dyDescent="0.2">
      <c r="A41" s="9">
        <v>1978</v>
      </c>
      <c r="B41" s="9">
        <v>67</v>
      </c>
      <c r="C41" s="9">
        <v>54</v>
      </c>
      <c r="D41" s="9">
        <v>40</v>
      </c>
      <c r="E41" s="9"/>
      <c r="F41" s="9">
        <v>74</v>
      </c>
      <c r="G41" s="9">
        <v>61</v>
      </c>
      <c r="H41" s="9">
        <v>47</v>
      </c>
    </row>
    <row r="42" spans="1:8" x14ac:dyDescent="0.2">
      <c r="A42" s="9">
        <v>1979</v>
      </c>
      <c r="B42" s="9">
        <v>70</v>
      </c>
      <c r="C42" s="9">
        <v>58</v>
      </c>
      <c r="D42" s="9">
        <v>37</v>
      </c>
      <c r="E42" s="9"/>
      <c r="F42" s="9">
        <v>75</v>
      </c>
      <c r="G42" s="9">
        <v>66</v>
      </c>
      <c r="H42" s="9">
        <v>51</v>
      </c>
    </row>
    <row r="43" spans="1:8" x14ac:dyDescent="0.2">
      <c r="A43" s="9">
        <v>1980</v>
      </c>
      <c r="B43" s="9">
        <v>71</v>
      </c>
      <c r="C43" s="9">
        <v>63</v>
      </c>
      <c r="D43" s="9">
        <v>44</v>
      </c>
      <c r="E43" s="9"/>
      <c r="F43" s="9">
        <v>71</v>
      </c>
      <c r="G43" s="9">
        <v>69</v>
      </c>
      <c r="H43" s="9">
        <v>50</v>
      </c>
    </row>
    <row r="44" spans="1:8" x14ac:dyDescent="0.2">
      <c r="A44" s="9"/>
      <c r="B44" s="9"/>
      <c r="C44" s="9"/>
      <c r="D44" s="9"/>
      <c r="E44" s="9"/>
      <c r="F44" s="9"/>
      <c r="G44" s="9"/>
      <c r="H44" s="9"/>
    </row>
    <row r="45" spans="1:8" x14ac:dyDescent="0.2">
      <c r="A45" s="8" t="s">
        <v>12</v>
      </c>
      <c r="B45" s="9"/>
      <c r="C45" s="9"/>
      <c r="D45" s="9"/>
      <c r="E45" s="9"/>
      <c r="F45" s="9"/>
      <c r="G45" s="9"/>
      <c r="H45" s="9"/>
    </row>
    <row r="46" spans="1:8" x14ac:dyDescent="0.2">
      <c r="A46" s="9">
        <v>1981</v>
      </c>
      <c r="B46" s="9">
        <v>46</v>
      </c>
      <c r="C46" s="9">
        <v>60</v>
      </c>
      <c r="D46" s="9">
        <v>72</v>
      </c>
      <c r="E46" s="9"/>
      <c r="F46" s="9">
        <v>52</v>
      </c>
      <c r="G46" s="9">
        <v>63</v>
      </c>
      <c r="H46" s="9">
        <v>84</v>
      </c>
    </row>
    <row r="47" spans="1:8" x14ac:dyDescent="0.2">
      <c r="A47" s="9">
        <v>1982</v>
      </c>
      <c r="B47" s="9">
        <v>43</v>
      </c>
      <c r="C47" s="9">
        <v>55</v>
      </c>
      <c r="D47" s="9">
        <v>70</v>
      </c>
      <c r="E47" s="9"/>
      <c r="F47" s="9">
        <v>46</v>
      </c>
      <c r="G47" s="9">
        <v>57</v>
      </c>
      <c r="H47" s="9">
        <v>77</v>
      </c>
    </row>
    <row r="48" spans="1:8" x14ac:dyDescent="0.2">
      <c r="A48" s="9">
        <v>1983</v>
      </c>
      <c r="B48" s="9">
        <v>30</v>
      </c>
      <c r="C48" s="9">
        <v>45</v>
      </c>
      <c r="D48" s="9">
        <v>74</v>
      </c>
      <c r="E48" s="9"/>
      <c r="F48" s="9">
        <v>45</v>
      </c>
      <c r="G48" s="9">
        <v>46</v>
      </c>
      <c r="H48" s="9">
        <v>77</v>
      </c>
    </row>
    <row r="49" spans="1:8" x14ac:dyDescent="0.2">
      <c r="A49" s="9">
        <v>1984</v>
      </c>
      <c r="B49" s="9">
        <v>37</v>
      </c>
      <c r="C49" s="9">
        <v>47</v>
      </c>
      <c r="D49" s="9">
        <v>64</v>
      </c>
      <c r="E49" s="9"/>
      <c r="F49" s="9">
        <v>45</v>
      </c>
      <c r="G49" s="9">
        <v>58</v>
      </c>
      <c r="H49" s="9">
        <v>81</v>
      </c>
    </row>
    <row r="50" spans="1:8" x14ac:dyDescent="0.2">
      <c r="A50" s="9">
        <v>1985</v>
      </c>
      <c r="B50" s="9">
        <v>31</v>
      </c>
      <c r="C50" s="9">
        <v>43</v>
      </c>
      <c r="D50" s="9">
        <v>69</v>
      </c>
      <c r="E50" s="9"/>
      <c r="F50" s="9">
        <v>36</v>
      </c>
      <c r="G50" s="9">
        <v>46</v>
      </c>
      <c r="H50" s="9">
        <v>80</v>
      </c>
    </row>
    <row r="51" spans="1:8" x14ac:dyDescent="0.2">
      <c r="A51" s="9">
        <v>1986</v>
      </c>
      <c r="B51" s="9">
        <v>26</v>
      </c>
      <c r="C51" s="9">
        <v>37</v>
      </c>
      <c r="D51" s="9">
        <v>69</v>
      </c>
      <c r="E51" s="9"/>
      <c r="F51" s="9">
        <v>39</v>
      </c>
      <c r="G51" s="9">
        <v>56</v>
      </c>
      <c r="H51" s="9">
        <v>90</v>
      </c>
    </row>
    <row r="52" spans="1:8" x14ac:dyDescent="0.2">
      <c r="A52" s="9">
        <v>1987</v>
      </c>
      <c r="B52" s="9">
        <v>26</v>
      </c>
      <c r="C52" s="9">
        <v>36</v>
      </c>
      <c r="D52" s="9">
        <v>64</v>
      </c>
      <c r="E52" s="9"/>
      <c r="F52" s="9">
        <v>38</v>
      </c>
      <c r="G52" s="9">
        <v>42</v>
      </c>
      <c r="H52" s="9">
        <v>67</v>
      </c>
    </row>
    <row r="53" spans="1:8" x14ac:dyDescent="0.2">
      <c r="A53" s="9">
        <v>1988</v>
      </c>
      <c r="B53" s="9">
        <v>27</v>
      </c>
      <c r="C53" s="9">
        <v>34</v>
      </c>
      <c r="D53" s="9">
        <v>61</v>
      </c>
      <c r="E53" s="9"/>
      <c r="F53" s="9">
        <v>51</v>
      </c>
      <c r="G53" s="9">
        <v>58</v>
      </c>
      <c r="H53" s="9">
        <v>73</v>
      </c>
    </row>
    <row r="54" spans="1:8" x14ac:dyDescent="0.2">
      <c r="A54" s="9"/>
      <c r="B54" s="9"/>
      <c r="C54" s="9"/>
      <c r="D54" s="9"/>
      <c r="E54" s="9"/>
      <c r="F54" s="9"/>
      <c r="G54" s="9"/>
      <c r="H54" s="9"/>
    </row>
    <row r="55" spans="1:8" x14ac:dyDescent="0.2">
      <c r="A55" s="8" t="s">
        <v>13</v>
      </c>
      <c r="B55" s="9"/>
      <c r="C55" s="9"/>
      <c r="D55" s="9"/>
      <c r="E55" s="9"/>
      <c r="F55" s="9"/>
      <c r="G55" s="9"/>
      <c r="H55" s="9"/>
    </row>
    <row r="56" spans="1:8" x14ac:dyDescent="0.2">
      <c r="A56" s="9">
        <v>1989</v>
      </c>
      <c r="B56" s="9">
        <v>38</v>
      </c>
      <c r="C56" s="9">
        <v>49</v>
      </c>
      <c r="D56" s="9">
        <v>72</v>
      </c>
      <c r="E56" s="9"/>
      <c r="F56" s="9">
        <v>56</v>
      </c>
      <c r="G56" s="9">
        <v>66</v>
      </c>
      <c r="H56" s="9">
        <v>84</v>
      </c>
    </row>
    <row r="57" spans="1:8" x14ac:dyDescent="0.2">
      <c r="A57" s="9">
        <v>1990</v>
      </c>
      <c r="B57" s="9">
        <v>26</v>
      </c>
      <c r="C57" s="9">
        <v>35</v>
      </c>
      <c r="D57" s="9">
        <v>65</v>
      </c>
      <c r="E57" s="9"/>
      <c r="F57" s="9">
        <v>39</v>
      </c>
      <c r="G57" s="9">
        <v>49</v>
      </c>
      <c r="H57" s="9">
        <v>72</v>
      </c>
    </row>
    <row r="58" spans="1:8" x14ac:dyDescent="0.2">
      <c r="A58" s="9">
        <v>1991</v>
      </c>
      <c r="B58" s="9">
        <v>35</v>
      </c>
      <c r="C58" s="9">
        <v>43</v>
      </c>
      <c r="D58" s="9">
        <v>74</v>
      </c>
      <c r="E58" s="9"/>
      <c r="F58" s="9">
        <v>42</v>
      </c>
      <c r="G58" s="9">
        <v>53</v>
      </c>
      <c r="H58" s="9">
        <v>83</v>
      </c>
    </row>
    <row r="59" spans="1:8" x14ac:dyDescent="0.2">
      <c r="A59" s="9">
        <v>1992</v>
      </c>
      <c r="B59" s="9">
        <v>27</v>
      </c>
      <c r="C59" s="9">
        <v>38</v>
      </c>
      <c r="D59" s="9">
        <v>75</v>
      </c>
      <c r="E59" s="9"/>
      <c r="F59" s="9">
        <v>33</v>
      </c>
      <c r="G59" s="9">
        <v>41</v>
      </c>
      <c r="H59" s="9">
        <v>75</v>
      </c>
    </row>
    <row r="60" spans="1:8" x14ac:dyDescent="0.2">
      <c r="A60" s="9"/>
      <c r="B60" s="9"/>
      <c r="C60" s="9"/>
      <c r="D60" s="9"/>
      <c r="E60" s="9"/>
      <c r="F60" s="9"/>
      <c r="G60" s="9"/>
      <c r="H60" s="9"/>
    </row>
    <row r="61" spans="1:8" x14ac:dyDescent="0.2">
      <c r="A61" s="8" t="s">
        <v>14</v>
      </c>
      <c r="B61" s="9"/>
      <c r="C61" s="9"/>
      <c r="D61" s="9"/>
      <c r="E61" s="9"/>
      <c r="F61" s="9"/>
      <c r="G61" s="9"/>
      <c r="H61" s="9"/>
    </row>
    <row r="62" spans="1:8" x14ac:dyDescent="0.2">
      <c r="A62" s="9">
        <v>1993</v>
      </c>
      <c r="B62" s="9">
        <v>80</v>
      </c>
      <c r="C62" s="9">
        <v>81</v>
      </c>
      <c r="D62" s="9">
        <v>39</v>
      </c>
      <c r="E62" s="9"/>
      <c r="F62" s="9">
        <v>87</v>
      </c>
      <c r="G62" s="9">
        <v>84</v>
      </c>
      <c r="H62" s="9">
        <v>30</v>
      </c>
    </row>
    <row r="63" spans="1:8" x14ac:dyDescent="0.2">
      <c r="A63" s="9">
        <v>1994</v>
      </c>
      <c r="B63" s="9">
        <v>78</v>
      </c>
      <c r="C63" s="9">
        <v>68</v>
      </c>
      <c r="D63" s="9">
        <v>49</v>
      </c>
      <c r="E63" s="9"/>
      <c r="F63" s="9">
        <v>88</v>
      </c>
      <c r="G63" s="9">
        <v>88</v>
      </c>
      <c r="H63" s="9">
        <v>44</v>
      </c>
    </row>
    <row r="64" spans="1:8" x14ac:dyDescent="0.2">
      <c r="A64" s="9">
        <v>1995</v>
      </c>
      <c r="B64" s="9">
        <v>75</v>
      </c>
      <c r="C64" s="9">
        <v>69</v>
      </c>
      <c r="D64" s="9">
        <v>22</v>
      </c>
      <c r="E64" s="9"/>
      <c r="F64" s="9">
        <v>81</v>
      </c>
      <c r="G64" s="9">
        <v>78</v>
      </c>
      <c r="H64" s="9">
        <v>29</v>
      </c>
    </row>
    <row r="65" spans="1:8" x14ac:dyDescent="0.2">
      <c r="A65" s="9">
        <v>1996</v>
      </c>
      <c r="B65" s="9">
        <v>74</v>
      </c>
      <c r="C65" s="9">
        <v>70</v>
      </c>
      <c r="D65" s="9">
        <v>38</v>
      </c>
      <c r="E65" s="9"/>
      <c r="F65" s="9">
        <v>83</v>
      </c>
      <c r="G65" s="9">
        <v>75</v>
      </c>
      <c r="H65" s="9">
        <v>37</v>
      </c>
    </row>
    <row r="66" spans="1:8" x14ac:dyDescent="0.2">
      <c r="A66" s="9">
        <v>1997</v>
      </c>
      <c r="B66" s="9">
        <v>73</v>
      </c>
      <c r="C66" s="9">
        <v>68</v>
      </c>
      <c r="D66" s="9">
        <v>31</v>
      </c>
      <c r="E66" s="9"/>
      <c r="F66" s="9">
        <v>87</v>
      </c>
      <c r="G66" s="9">
        <v>84</v>
      </c>
      <c r="H66" s="9">
        <v>61</v>
      </c>
    </row>
    <row r="67" spans="1:8" x14ac:dyDescent="0.2">
      <c r="A67" s="9">
        <v>1998</v>
      </c>
      <c r="B67" s="9">
        <v>78</v>
      </c>
      <c r="C67" s="9">
        <v>72</v>
      </c>
      <c r="D67" s="9">
        <v>27</v>
      </c>
      <c r="E67" s="9"/>
      <c r="F67" s="9">
        <v>86</v>
      </c>
      <c r="G67" s="9">
        <v>84</v>
      </c>
      <c r="H67" s="9">
        <v>42</v>
      </c>
    </row>
    <row r="68" spans="1:8" x14ac:dyDescent="0.2">
      <c r="A68" s="9">
        <v>1999</v>
      </c>
      <c r="B68" s="9">
        <v>75</v>
      </c>
      <c r="C68" s="9">
        <v>70</v>
      </c>
      <c r="D68" s="9">
        <v>24</v>
      </c>
      <c r="E68" s="9"/>
      <c r="F68" s="9">
        <v>86</v>
      </c>
      <c r="G68" s="9">
        <v>84</v>
      </c>
      <c r="H68" s="9">
        <v>35</v>
      </c>
    </row>
    <row r="69" spans="1:8" s="11" customFormat="1" x14ac:dyDescent="0.2">
      <c r="A69" s="10">
        <v>2000</v>
      </c>
      <c r="B69" s="10">
        <v>76</v>
      </c>
      <c r="C69" s="10">
        <v>68</v>
      </c>
      <c r="D69" s="10">
        <v>28</v>
      </c>
      <c r="E69" s="10"/>
      <c r="F69" s="10">
        <v>92</v>
      </c>
      <c r="G69" s="10">
        <v>88</v>
      </c>
      <c r="H69" s="10">
        <v>47</v>
      </c>
    </row>
    <row r="70" spans="1:8" s="11" customFormat="1" x14ac:dyDescent="0.2">
      <c r="A70" s="10"/>
      <c r="B70" s="10"/>
      <c r="C70" s="10"/>
      <c r="D70" s="10"/>
      <c r="E70" s="10"/>
      <c r="F70" s="10"/>
      <c r="G70" s="10"/>
      <c r="H70" s="10"/>
    </row>
    <row r="71" spans="1:8" x14ac:dyDescent="0.2">
      <c r="A71" s="12" t="s">
        <v>13</v>
      </c>
      <c r="B71" s="10"/>
      <c r="C71" s="10"/>
      <c r="D71" s="10"/>
      <c r="E71" s="10"/>
      <c r="F71" s="10"/>
      <c r="G71" s="10"/>
      <c r="H71" s="10"/>
    </row>
    <row r="72" spans="1:8" x14ac:dyDescent="0.2">
      <c r="A72" s="10">
        <v>2001</v>
      </c>
      <c r="B72" s="10">
        <v>32</v>
      </c>
      <c r="C72" s="10">
        <v>38</v>
      </c>
      <c r="D72" s="10">
        <v>92</v>
      </c>
      <c r="E72" s="10"/>
      <c r="F72" s="10">
        <v>67</v>
      </c>
      <c r="G72" s="10">
        <v>71</v>
      </c>
      <c r="H72" s="10">
        <v>96</v>
      </c>
    </row>
    <row r="73" spans="1:8" x14ac:dyDescent="0.2">
      <c r="A73" s="10">
        <v>2002</v>
      </c>
      <c r="B73" s="10">
        <v>33</v>
      </c>
      <c r="C73" s="10">
        <v>40</v>
      </c>
      <c r="D73" s="10">
        <v>85</v>
      </c>
      <c r="E73" s="10"/>
      <c r="F73" s="10">
        <v>73</v>
      </c>
      <c r="G73" s="10">
        <v>81</v>
      </c>
      <c r="H73" s="10">
        <v>95</v>
      </c>
    </row>
    <row r="74" spans="1:8" x14ac:dyDescent="0.2">
      <c r="A74" s="10">
        <v>2003</v>
      </c>
      <c r="B74" s="10">
        <v>27</v>
      </c>
      <c r="C74" s="10">
        <v>36</v>
      </c>
      <c r="D74" s="10">
        <v>92</v>
      </c>
      <c r="E74" s="10"/>
      <c r="F74" s="10">
        <v>52</v>
      </c>
      <c r="G74" s="10">
        <v>60</v>
      </c>
      <c r="H74" s="10">
        <v>96</v>
      </c>
    </row>
    <row r="75" spans="1:8" x14ac:dyDescent="0.2">
      <c r="A75" s="10">
        <v>2004</v>
      </c>
      <c r="B75" s="13">
        <v>31</v>
      </c>
      <c r="C75" s="13">
        <v>42</v>
      </c>
      <c r="D75" s="13">
        <v>83</v>
      </c>
      <c r="E75" s="13"/>
      <c r="F75" s="13">
        <v>63</v>
      </c>
      <c r="G75" s="13">
        <v>70</v>
      </c>
      <c r="H75" s="13">
        <v>93</v>
      </c>
    </row>
    <row r="76" spans="1:8" x14ac:dyDescent="0.2">
      <c r="A76" s="10">
        <v>2005</v>
      </c>
      <c r="B76" s="13">
        <v>24</v>
      </c>
      <c r="C76" s="13">
        <v>33</v>
      </c>
      <c r="D76" s="13">
        <v>81</v>
      </c>
      <c r="E76" s="13"/>
      <c r="F76" s="13">
        <v>38</v>
      </c>
      <c r="G76" s="13">
        <v>54</v>
      </c>
      <c r="H76" s="13">
        <v>86</v>
      </c>
    </row>
    <row r="77" spans="1:8" x14ac:dyDescent="0.2">
      <c r="A77" s="10">
        <v>2006</v>
      </c>
      <c r="B77" s="13">
        <v>31</v>
      </c>
      <c r="C77" s="13">
        <v>45</v>
      </c>
      <c r="D77" s="13">
        <v>85</v>
      </c>
      <c r="E77" s="13"/>
      <c r="F77" s="13">
        <v>51</v>
      </c>
      <c r="G77" s="13">
        <v>62</v>
      </c>
      <c r="H77" s="13">
        <v>85</v>
      </c>
    </row>
    <row r="78" spans="1:8" x14ac:dyDescent="0.2">
      <c r="A78" s="10">
        <v>2007</v>
      </c>
      <c r="B78" s="13">
        <v>7</v>
      </c>
      <c r="C78" s="10" t="s">
        <v>23</v>
      </c>
      <c r="D78" s="13">
        <v>72</v>
      </c>
      <c r="E78" s="13"/>
      <c r="F78" s="13">
        <v>37</v>
      </c>
      <c r="G78" s="10" t="s">
        <v>23</v>
      </c>
      <c r="H78" s="13">
        <v>78</v>
      </c>
    </row>
    <row r="79" spans="1:8" x14ac:dyDescent="0.2">
      <c r="A79" s="10">
        <v>2008</v>
      </c>
      <c r="B79" s="13">
        <v>16</v>
      </c>
      <c r="C79" s="10" t="s">
        <v>23</v>
      </c>
      <c r="D79" s="13">
        <v>64</v>
      </c>
      <c r="E79" s="13"/>
      <c r="F79" s="13">
        <v>34</v>
      </c>
      <c r="G79" s="10" t="s">
        <v>23</v>
      </c>
      <c r="H79" s="13">
        <v>70</v>
      </c>
    </row>
    <row r="80" spans="1:8" x14ac:dyDescent="0.2">
      <c r="A80" s="10"/>
      <c r="B80" s="10"/>
      <c r="C80" s="10"/>
      <c r="D80" s="10"/>
      <c r="E80" s="10"/>
      <c r="F80" s="10"/>
      <c r="G80" s="10"/>
      <c r="H80" s="10"/>
    </row>
    <row r="81" spans="1:10" x14ac:dyDescent="0.2">
      <c r="A81" s="12" t="s">
        <v>146</v>
      </c>
      <c r="B81" s="10"/>
      <c r="C81" s="10"/>
      <c r="D81" s="10"/>
      <c r="E81" s="10"/>
      <c r="F81" s="10"/>
      <c r="G81" s="10"/>
      <c r="H81" s="10"/>
    </row>
    <row r="82" spans="1:10" x14ac:dyDescent="0.2">
      <c r="A82" s="10">
        <v>2009</v>
      </c>
      <c r="B82" s="10">
        <v>92</v>
      </c>
      <c r="C82" s="10" t="s">
        <v>23</v>
      </c>
      <c r="D82" s="10">
        <v>27</v>
      </c>
      <c r="E82" s="10"/>
      <c r="F82" s="10">
        <v>96</v>
      </c>
      <c r="G82" s="10" t="s">
        <v>23</v>
      </c>
      <c r="H82" s="10">
        <v>51</v>
      </c>
    </row>
    <row r="83" spans="1:10" x14ac:dyDescent="0.2">
      <c r="A83" s="10">
        <v>2010</v>
      </c>
      <c r="B83" s="10">
        <v>87</v>
      </c>
      <c r="C83" s="10" t="s">
        <v>23</v>
      </c>
      <c r="D83" s="10">
        <v>30</v>
      </c>
      <c r="E83" s="10"/>
      <c r="F83" s="10">
        <v>97</v>
      </c>
      <c r="G83" s="10" t="s">
        <v>23</v>
      </c>
      <c r="H83" s="10">
        <v>43</v>
      </c>
    </row>
    <row r="84" spans="1:10" x14ac:dyDescent="0.2">
      <c r="A84" s="10">
        <v>2011</v>
      </c>
      <c r="B84" s="10">
        <v>80</v>
      </c>
      <c r="C84" s="10" t="s">
        <v>23</v>
      </c>
      <c r="D84" s="10">
        <v>22</v>
      </c>
      <c r="E84" s="10"/>
      <c r="F84" s="10">
        <v>92</v>
      </c>
      <c r="G84" s="10" t="s">
        <v>23</v>
      </c>
      <c r="H84" s="10">
        <v>53</v>
      </c>
    </row>
    <row r="85" spans="1:10" x14ac:dyDescent="0.2">
      <c r="A85" s="10">
        <v>2012</v>
      </c>
      <c r="B85" s="10">
        <v>77</v>
      </c>
      <c r="C85" s="10" t="s">
        <v>23</v>
      </c>
      <c r="D85" s="10">
        <v>17</v>
      </c>
      <c r="E85" s="10"/>
      <c r="F85" s="10">
        <v>93</v>
      </c>
      <c r="G85" s="10" t="s">
        <v>23</v>
      </c>
      <c r="H85" s="10">
        <v>47</v>
      </c>
    </row>
    <row r="86" spans="1:10" x14ac:dyDescent="0.2">
      <c r="A86" s="14">
        <v>2013</v>
      </c>
      <c r="B86" s="63">
        <v>83</v>
      </c>
      <c r="C86" s="63" t="s">
        <v>23</v>
      </c>
      <c r="D86" s="63">
        <v>12</v>
      </c>
      <c r="E86" s="63"/>
      <c r="F86" s="63">
        <v>96</v>
      </c>
      <c r="G86" s="63" t="s">
        <v>23</v>
      </c>
      <c r="H86" s="63">
        <v>40</v>
      </c>
    </row>
    <row r="87" spans="1:10" x14ac:dyDescent="0.2">
      <c r="A87" s="2" t="s">
        <v>64</v>
      </c>
      <c r="F87" s="11"/>
      <c r="G87" s="11"/>
    </row>
    <row r="88" spans="1:10" ht="12.75" customHeight="1" x14ac:dyDescent="0.2">
      <c r="F88" s="11"/>
      <c r="G88" s="11"/>
    </row>
    <row r="89" spans="1:10" ht="54" customHeight="1" x14ac:dyDescent="0.2">
      <c r="A89" s="114" t="s">
        <v>144</v>
      </c>
      <c r="B89" s="114"/>
      <c r="C89" s="114"/>
      <c r="D89" s="114"/>
      <c r="E89" s="114"/>
      <c r="F89" s="114"/>
      <c r="G89" s="114"/>
      <c r="H89" s="114"/>
      <c r="I89" s="1"/>
      <c r="J89" s="1"/>
    </row>
    <row r="90" spans="1:10" ht="12.75" customHeight="1" x14ac:dyDescent="0.2">
      <c r="A90" s="1"/>
      <c r="B90" s="1"/>
      <c r="C90" s="1"/>
      <c r="D90" s="1"/>
      <c r="E90" s="1"/>
      <c r="F90" s="1"/>
      <c r="G90" s="1"/>
      <c r="H90" s="1"/>
      <c r="I90" s="1"/>
      <c r="J90" s="1"/>
    </row>
    <row r="91" spans="1:10" ht="12.75" customHeight="1" x14ac:dyDescent="0.2">
      <c r="A91" s="108" t="s">
        <v>175</v>
      </c>
      <c r="B91" s="111"/>
      <c r="C91" s="111"/>
      <c r="D91" s="111"/>
      <c r="E91" s="111"/>
      <c r="F91" s="111"/>
      <c r="G91" s="111"/>
      <c r="H91" s="111"/>
      <c r="I91" s="111"/>
      <c r="J91" s="111"/>
    </row>
    <row r="92" spans="1:10" ht="12.75" customHeight="1" x14ac:dyDescent="0.2">
      <c r="A92" s="1"/>
      <c r="B92" s="1"/>
      <c r="C92" s="1"/>
      <c r="D92" s="1"/>
      <c r="E92" s="1"/>
      <c r="F92" s="1"/>
      <c r="G92" s="1"/>
    </row>
    <row r="93" spans="1:10" ht="12.75" customHeight="1" x14ac:dyDescent="0.2">
      <c r="A93" s="1"/>
      <c r="B93" s="1"/>
      <c r="C93" s="1"/>
      <c r="D93" s="1"/>
      <c r="E93" s="1"/>
      <c r="F93" s="1"/>
      <c r="G93" s="1"/>
    </row>
  </sheetData>
  <mergeCells count="5">
    <mergeCell ref="B1:J1"/>
    <mergeCell ref="B3:D3"/>
    <mergeCell ref="F3:H3"/>
    <mergeCell ref="A91:J91"/>
    <mergeCell ref="A89:H89"/>
  </mergeCells>
  <phoneticPr fontId="0" type="noConversion"/>
  <pageMargins left="0.75" right="0.75" top="1" bottom="1" header="0.5" footer="0.5"/>
  <pageSetup scale="94" orientation="portrait" horizontalDpi="4294967292" r:id="rId1"/>
  <headerFooter alignWithMargins="0">
    <oddHeader>&amp;C&amp;"Arial,Bold Italic"&amp;14Vital Statistics on Congress&amp;10
&amp;12www.brookings.edu/vitalstats</oddHeader>
    <oddFooter xml:space="preserve">&amp;L&amp;G&amp;COrnstein, Mann, Malbin, Rugg and Wakeman
Last updated April 18, 2014&amp;R&amp;G
</oddFooter>
  </headerFooter>
  <rowBreaks count="1" manualBreakCount="1">
    <brk id="44" max="16383"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H69"/>
  <sheetViews>
    <sheetView view="pageLayout" topLeftCell="A22" zoomScaleNormal="100" workbookViewId="0">
      <selection activeCell="G49" sqref="G49"/>
    </sheetView>
  </sheetViews>
  <sheetFormatPr defaultRowHeight="12.75" x14ac:dyDescent="0.2"/>
  <cols>
    <col min="1" max="1" width="8.28515625" style="2" customWidth="1"/>
    <col min="2" max="3" width="9.140625" style="3"/>
    <col min="4" max="4" width="4.42578125" style="3" customWidth="1"/>
    <col min="5" max="16384" width="9.140625" style="3"/>
  </cols>
  <sheetData>
    <row r="1" spans="1:8" x14ac:dyDescent="0.2">
      <c r="A1" s="16" t="s">
        <v>57</v>
      </c>
      <c r="B1" s="108" t="s">
        <v>188</v>
      </c>
      <c r="C1" s="108"/>
      <c r="D1" s="108"/>
      <c r="E1" s="108"/>
      <c r="F1" s="108"/>
      <c r="G1" s="108"/>
      <c r="H1" s="108"/>
    </row>
    <row r="2" spans="1:8" ht="13.5" thickBot="1" x14ac:dyDescent="0.25">
      <c r="A2" s="5"/>
      <c r="B2" s="16"/>
      <c r="C2" s="16"/>
      <c r="D2" s="16"/>
      <c r="E2" s="16"/>
    </row>
    <row r="3" spans="1:8" x14ac:dyDescent="0.2">
      <c r="A3" s="92" t="s">
        <v>21</v>
      </c>
      <c r="B3" s="92" t="s">
        <v>15</v>
      </c>
      <c r="C3" s="92" t="s">
        <v>16</v>
      </c>
      <c r="E3" s="92" t="s">
        <v>21</v>
      </c>
      <c r="F3" s="92" t="s">
        <v>15</v>
      </c>
      <c r="G3" s="92" t="s">
        <v>16</v>
      </c>
    </row>
    <row r="4" spans="1:8" x14ac:dyDescent="0.2">
      <c r="A4" s="9">
        <v>1953</v>
      </c>
      <c r="B4" s="64">
        <v>52.1</v>
      </c>
      <c r="C4" s="64">
        <v>51.7</v>
      </c>
      <c r="E4" s="9">
        <v>1983</v>
      </c>
      <c r="F4" s="64">
        <v>55.6</v>
      </c>
      <c r="G4" s="64">
        <v>43.7</v>
      </c>
    </row>
    <row r="5" spans="1:8" x14ac:dyDescent="0.2">
      <c r="A5" s="9">
        <v>1954</v>
      </c>
      <c r="B5" s="64">
        <v>38.200000000000003</v>
      </c>
      <c r="C5" s="64">
        <v>48</v>
      </c>
      <c r="E5" s="9">
        <v>1984</v>
      </c>
      <c r="F5" s="64">
        <v>47.1</v>
      </c>
      <c r="G5" s="64">
        <v>40</v>
      </c>
    </row>
    <row r="6" spans="1:8" x14ac:dyDescent="0.2">
      <c r="A6" s="9">
        <v>1955</v>
      </c>
      <c r="B6" s="64">
        <v>40.799999999999997</v>
      </c>
      <c r="C6" s="64">
        <v>29.9</v>
      </c>
      <c r="E6" s="9">
        <v>1985</v>
      </c>
      <c r="F6" s="64">
        <v>61</v>
      </c>
      <c r="G6" s="64">
        <v>49.6</v>
      </c>
    </row>
    <row r="7" spans="1:8" x14ac:dyDescent="0.2">
      <c r="A7" s="9">
        <v>1956</v>
      </c>
      <c r="B7" s="64">
        <v>43.8</v>
      </c>
      <c r="C7" s="64">
        <v>53.1</v>
      </c>
      <c r="E7" s="9">
        <v>1986</v>
      </c>
      <c r="F7" s="64">
        <v>56.5</v>
      </c>
      <c r="G7" s="64">
        <v>52.3</v>
      </c>
    </row>
    <row r="8" spans="1:8" x14ac:dyDescent="0.2">
      <c r="A8" s="9">
        <v>1957</v>
      </c>
      <c r="B8" s="64">
        <v>59</v>
      </c>
      <c r="C8" s="64">
        <v>35.5</v>
      </c>
      <c r="E8" s="9">
        <v>1987</v>
      </c>
      <c r="F8" s="64">
        <v>63.7</v>
      </c>
      <c r="G8" s="64">
        <v>40.700000000000003</v>
      </c>
    </row>
    <row r="9" spans="1:8" x14ac:dyDescent="0.2">
      <c r="A9" s="9">
        <v>1958</v>
      </c>
      <c r="B9" s="64">
        <v>39.799999999999997</v>
      </c>
      <c r="C9" s="64">
        <v>43.5</v>
      </c>
      <c r="E9" s="9">
        <v>1988</v>
      </c>
      <c r="F9" s="64">
        <v>47</v>
      </c>
      <c r="G9" s="64">
        <v>42.5</v>
      </c>
    </row>
    <row r="10" spans="1:8" x14ac:dyDescent="0.2">
      <c r="A10" s="9">
        <v>1959</v>
      </c>
      <c r="B10" s="64">
        <v>55.2</v>
      </c>
      <c r="C10" s="64">
        <v>47.9</v>
      </c>
      <c r="E10" s="9">
        <v>1989</v>
      </c>
      <c r="F10" s="64">
        <v>56.3</v>
      </c>
      <c r="G10" s="64">
        <v>35.299999999999997</v>
      </c>
    </row>
    <row r="11" spans="1:8" x14ac:dyDescent="0.2">
      <c r="A11" s="9">
        <v>1960</v>
      </c>
      <c r="B11" s="64">
        <v>52.7</v>
      </c>
      <c r="C11" s="64">
        <v>36.700000000000003</v>
      </c>
      <c r="E11" s="9">
        <v>1990</v>
      </c>
      <c r="F11" s="64">
        <v>49.1</v>
      </c>
      <c r="G11" s="64">
        <v>54.3</v>
      </c>
    </row>
    <row r="12" spans="1:8" x14ac:dyDescent="0.2">
      <c r="A12" s="9">
        <v>1961</v>
      </c>
      <c r="B12" s="64">
        <v>50</v>
      </c>
      <c r="C12" s="64">
        <v>62.3</v>
      </c>
      <c r="E12" s="9">
        <v>1991</v>
      </c>
      <c r="F12" s="64">
        <v>55.1</v>
      </c>
      <c r="G12" s="64">
        <v>49.3</v>
      </c>
    </row>
    <row r="13" spans="1:8" x14ac:dyDescent="0.2">
      <c r="A13" s="9">
        <v>1962</v>
      </c>
      <c r="B13" s="64">
        <v>46</v>
      </c>
      <c r="C13" s="64">
        <v>41.1</v>
      </c>
      <c r="E13" s="9">
        <v>1992</v>
      </c>
      <c r="F13" s="64">
        <v>64.5</v>
      </c>
      <c r="G13" s="64">
        <v>53</v>
      </c>
    </row>
    <row r="14" spans="1:8" x14ac:dyDescent="0.2">
      <c r="A14" s="9">
        <v>1963</v>
      </c>
      <c r="B14" s="64">
        <v>48.7</v>
      </c>
      <c r="C14" s="64">
        <v>47.2</v>
      </c>
      <c r="E14" s="9">
        <v>1993</v>
      </c>
      <c r="F14" s="64">
        <v>65.5</v>
      </c>
      <c r="G14" s="64">
        <v>67.099999999999994</v>
      </c>
    </row>
    <row r="15" spans="1:8" x14ac:dyDescent="0.2">
      <c r="A15" s="9">
        <v>1964</v>
      </c>
      <c r="B15" s="64">
        <v>54.9</v>
      </c>
      <c r="C15" s="64">
        <v>35.700000000000003</v>
      </c>
      <c r="E15" s="9">
        <v>1994</v>
      </c>
      <c r="F15" s="64">
        <v>61.8</v>
      </c>
      <c r="G15" s="64">
        <v>51.7</v>
      </c>
    </row>
    <row r="16" spans="1:8" x14ac:dyDescent="0.2">
      <c r="A16" s="9">
        <v>1965</v>
      </c>
      <c r="B16" s="64">
        <v>52.2</v>
      </c>
      <c r="C16" s="64">
        <v>41.9</v>
      </c>
      <c r="E16" s="9">
        <v>1995</v>
      </c>
      <c r="F16" s="64">
        <v>73.2</v>
      </c>
      <c r="G16" s="64">
        <v>68.8</v>
      </c>
    </row>
    <row r="17" spans="1:7" x14ac:dyDescent="0.2">
      <c r="A17" s="9">
        <v>1966</v>
      </c>
      <c r="B17" s="64">
        <v>41.5</v>
      </c>
      <c r="C17" s="64">
        <v>50.2</v>
      </c>
      <c r="E17" s="9">
        <v>1996</v>
      </c>
      <c r="F17" s="64">
        <v>56.4</v>
      </c>
      <c r="G17" s="64">
        <v>62.4</v>
      </c>
    </row>
    <row r="18" spans="1:7" x14ac:dyDescent="0.2">
      <c r="A18" s="9">
        <v>1967</v>
      </c>
      <c r="B18" s="64">
        <v>36.299999999999997</v>
      </c>
      <c r="C18" s="64">
        <v>34.6</v>
      </c>
      <c r="E18" s="9">
        <v>1997</v>
      </c>
      <c r="F18" s="64">
        <v>50.4</v>
      </c>
      <c r="G18" s="64">
        <v>50.3</v>
      </c>
    </row>
    <row r="19" spans="1:7" x14ac:dyDescent="0.2">
      <c r="A19" s="9">
        <v>1968</v>
      </c>
      <c r="B19" s="64">
        <v>35.200000000000003</v>
      </c>
      <c r="C19" s="64">
        <v>32</v>
      </c>
      <c r="E19" s="9">
        <v>1998</v>
      </c>
      <c r="F19" s="64">
        <v>55.5</v>
      </c>
      <c r="G19" s="64">
        <v>55.7</v>
      </c>
    </row>
    <row r="20" spans="1:7" x14ac:dyDescent="0.2">
      <c r="A20" s="9">
        <v>1969</v>
      </c>
      <c r="B20" s="64">
        <v>31.1</v>
      </c>
      <c r="C20" s="64">
        <v>36.299999999999997</v>
      </c>
      <c r="E20" s="9">
        <v>1999</v>
      </c>
      <c r="F20" s="64">
        <v>47.3</v>
      </c>
      <c r="G20" s="64">
        <v>62.8</v>
      </c>
    </row>
    <row r="21" spans="1:7" x14ac:dyDescent="0.2">
      <c r="A21" s="9">
        <v>1970</v>
      </c>
      <c r="B21" s="64">
        <v>27.1</v>
      </c>
      <c r="C21" s="64">
        <v>35.200000000000003</v>
      </c>
      <c r="E21" s="10">
        <v>2000</v>
      </c>
      <c r="F21" s="65">
        <v>43.2</v>
      </c>
      <c r="G21" s="65">
        <v>48.7</v>
      </c>
    </row>
    <row r="22" spans="1:7" x14ac:dyDescent="0.2">
      <c r="A22" s="9">
        <v>1971</v>
      </c>
      <c r="B22" s="64">
        <v>37.799999999999997</v>
      </c>
      <c r="C22" s="64">
        <v>41.6</v>
      </c>
      <c r="E22" s="10">
        <v>2001</v>
      </c>
      <c r="F22" s="65">
        <v>40.200000000000003</v>
      </c>
      <c r="G22" s="65">
        <v>55.3</v>
      </c>
    </row>
    <row r="23" spans="1:7" x14ac:dyDescent="0.2">
      <c r="A23" s="9">
        <v>1972</v>
      </c>
      <c r="B23" s="64">
        <v>27.1</v>
      </c>
      <c r="C23" s="64">
        <v>36.5</v>
      </c>
      <c r="E23" s="10">
        <v>2002</v>
      </c>
      <c r="F23" s="65">
        <v>43.3</v>
      </c>
      <c r="G23" s="65">
        <v>45.5</v>
      </c>
    </row>
    <row r="24" spans="1:7" x14ac:dyDescent="0.2">
      <c r="A24" s="9">
        <v>1973</v>
      </c>
      <c r="B24" s="64">
        <v>41.8</v>
      </c>
      <c r="C24" s="64">
        <v>29.9</v>
      </c>
      <c r="E24" s="10">
        <v>2003</v>
      </c>
      <c r="F24" s="65">
        <v>51.7</v>
      </c>
      <c r="G24" s="64">
        <v>66.7</v>
      </c>
    </row>
    <row r="25" spans="1:7" x14ac:dyDescent="0.2">
      <c r="A25" s="9">
        <v>1974</v>
      </c>
      <c r="B25" s="64">
        <v>29.4</v>
      </c>
      <c r="C25" s="64">
        <v>44.3</v>
      </c>
      <c r="E25" s="13">
        <v>2004</v>
      </c>
      <c r="F25" s="66">
        <v>47</v>
      </c>
      <c r="G25" s="66">
        <v>52.3</v>
      </c>
    </row>
    <row r="26" spans="1:7" x14ac:dyDescent="0.2">
      <c r="A26" s="9">
        <v>1975</v>
      </c>
      <c r="B26" s="64">
        <v>48.4</v>
      </c>
      <c r="C26" s="64">
        <v>47.8</v>
      </c>
      <c r="E26" s="13">
        <v>2005</v>
      </c>
      <c r="F26" s="66">
        <v>49</v>
      </c>
      <c r="G26" s="66">
        <v>62.6</v>
      </c>
    </row>
    <row r="27" spans="1:7" x14ac:dyDescent="0.2">
      <c r="A27" s="9">
        <v>1976</v>
      </c>
      <c r="B27" s="64">
        <v>35.9</v>
      </c>
      <c r="C27" s="64">
        <v>37.200000000000003</v>
      </c>
      <c r="E27" s="13">
        <v>2006</v>
      </c>
      <c r="F27" s="66">
        <v>54.5</v>
      </c>
      <c r="G27" s="66">
        <v>57.3</v>
      </c>
    </row>
    <row r="28" spans="1:7" x14ac:dyDescent="0.2">
      <c r="A28" s="9">
        <v>1977</v>
      </c>
      <c r="B28" s="64">
        <v>42.2</v>
      </c>
      <c r="C28" s="64">
        <v>42.4</v>
      </c>
      <c r="E28" s="13">
        <v>2007</v>
      </c>
      <c r="F28" s="66">
        <v>62</v>
      </c>
      <c r="G28" s="66">
        <v>60</v>
      </c>
    </row>
    <row r="29" spans="1:7" x14ac:dyDescent="0.2">
      <c r="A29" s="9">
        <v>1978</v>
      </c>
      <c r="B29" s="64">
        <v>33.200000000000003</v>
      </c>
      <c r="C29" s="64">
        <v>45.2</v>
      </c>
      <c r="E29" s="13">
        <v>2008</v>
      </c>
      <c r="F29" s="66">
        <v>53.3</v>
      </c>
      <c r="G29" s="66">
        <v>51.6</v>
      </c>
    </row>
    <row r="30" spans="1:7" x14ac:dyDescent="0.2">
      <c r="A30" s="9">
        <v>1979</v>
      </c>
      <c r="B30" s="64">
        <v>47.3</v>
      </c>
      <c r="C30" s="64">
        <v>46.7</v>
      </c>
      <c r="E30" s="13">
        <v>2009</v>
      </c>
      <c r="F30" s="66">
        <v>50.9</v>
      </c>
      <c r="G30" s="66">
        <v>72</v>
      </c>
    </row>
    <row r="31" spans="1:7" x14ac:dyDescent="0.2">
      <c r="A31" s="9">
        <v>1980</v>
      </c>
      <c r="B31" s="64">
        <v>37.6</v>
      </c>
      <c r="C31" s="64">
        <v>45.8</v>
      </c>
      <c r="E31" s="13">
        <v>2010</v>
      </c>
      <c r="F31" s="66">
        <v>40</v>
      </c>
      <c r="G31" s="66">
        <v>78.599999999999994</v>
      </c>
    </row>
    <row r="32" spans="1:7" x14ac:dyDescent="0.2">
      <c r="A32" s="10">
        <v>1981</v>
      </c>
      <c r="B32" s="65">
        <v>37.4</v>
      </c>
      <c r="C32" s="65">
        <v>47.8</v>
      </c>
      <c r="E32" s="13">
        <v>2011</v>
      </c>
      <c r="F32" s="66">
        <v>75.8</v>
      </c>
      <c r="G32" s="66">
        <v>51.1</v>
      </c>
    </row>
    <row r="33" spans="1:8" x14ac:dyDescent="0.2">
      <c r="A33" s="14">
        <v>1982</v>
      </c>
      <c r="B33" s="77">
        <v>36.4</v>
      </c>
      <c r="C33" s="77">
        <v>43.4</v>
      </c>
      <c r="E33" s="13">
        <v>2012</v>
      </c>
      <c r="F33" s="66">
        <v>72.8</v>
      </c>
      <c r="G33" s="66">
        <v>59.8</v>
      </c>
    </row>
    <row r="34" spans="1:8" x14ac:dyDescent="0.2">
      <c r="E34" s="63">
        <v>2013</v>
      </c>
      <c r="F34" s="67">
        <v>68.599999999999994</v>
      </c>
      <c r="G34" s="67">
        <v>69.8</v>
      </c>
    </row>
    <row r="36" spans="1:8" x14ac:dyDescent="0.2">
      <c r="A36" s="108" t="s">
        <v>142</v>
      </c>
      <c r="B36" s="108"/>
      <c r="C36" s="108"/>
      <c r="D36" s="108"/>
      <c r="E36" s="108"/>
      <c r="F36" s="108"/>
      <c r="G36" s="108"/>
      <c r="H36" s="108"/>
    </row>
    <row r="37" spans="1:8" ht="12.75" customHeight="1" x14ac:dyDescent="0.2">
      <c r="A37" s="101"/>
      <c r="B37" s="101"/>
      <c r="C37" s="101"/>
      <c r="D37" s="101"/>
      <c r="E37" s="101"/>
      <c r="F37" s="101"/>
    </row>
    <row r="38" spans="1:8" x14ac:dyDescent="0.2">
      <c r="A38" s="109" t="s">
        <v>175</v>
      </c>
      <c r="B38" s="109"/>
      <c r="C38" s="109"/>
      <c r="D38" s="109"/>
      <c r="E38" s="109"/>
      <c r="F38" s="109"/>
      <c r="G38" s="109"/>
      <c r="H38" s="109"/>
    </row>
    <row r="51" spans="3:3" s="11" customFormat="1" x14ac:dyDescent="0.2"/>
    <row r="57" spans="3:3" s="11" customFormat="1" x14ac:dyDescent="0.2"/>
    <row r="58" spans="3:3" s="11" customFormat="1" x14ac:dyDescent="0.2"/>
    <row r="64" spans="3:3" x14ac:dyDescent="0.2">
      <c r="C64" s="11"/>
    </row>
    <row r="65" spans="1:6" ht="25.5" customHeight="1" x14ac:dyDescent="0.2"/>
    <row r="68" spans="1:6" x14ac:dyDescent="0.2">
      <c r="A68" s="1"/>
      <c r="B68" s="1"/>
      <c r="C68" s="1"/>
      <c r="D68" s="1"/>
      <c r="E68" s="1"/>
      <c r="F68" s="1"/>
    </row>
    <row r="69" spans="1:6" x14ac:dyDescent="0.2">
      <c r="A69" s="1"/>
      <c r="B69" s="1"/>
      <c r="C69" s="1"/>
      <c r="D69" s="1"/>
      <c r="E69" s="1"/>
      <c r="F69" s="1"/>
    </row>
  </sheetData>
  <mergeCells count="3">
    <mergeCell ref="A36:H36"/>
    <mergeCell ref="B1:H1"/>
    <mergeCell ref="A38:H38"/>
  </mergeCells>
  <phoneticPr fontId="0" type="noConversion"/>
  <pageMargins left="0.75" right="0.75" top="1" bottom="1" header="0.5" footer="0.5"/>
  <pageSetup orientation="portrait" horizontalDpi="4294967292" r:id="rId1"/>
  <headerFooter alignWithMargins="0">
    <oddHeader>&amp;C&amp;"Arial,Bold Italic"&amp;14Vital Statistics on Congress&amp;10
&amp;12www.brookings.edu/vitalstats</oddHeader>
    <oddFooter xml:space="preserve">&amp;L&amp;G&amp;COrnstein, Mann, Malbin, Rugg and Wakeman
Last updated April 18, 2014&amp;R&amp;G
</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72"/>
  <sheetViews>
    <sheetView view="pageLayout" topLeftCell="A53" zoomScale="85" zoomScaleNormal="100" zoomScalePageLayoutView="85" workbookViewId="0">
      <selection activeCell="G49" sqref="G49"/>
    </sheetView>
  </sheetViews>
  <sheetFormatPr defaultRowHeight="12.75" x14ac:dyDescent="0.2"/>
  <cols>
    <col min="1" max="1" width="9.140625" style="2"/>
    <col min="2" max="3" width="10.85546875" style="3" customWidth="1"/>
    <col min="4" max="4" width="11.5703125" style="3" customWidth="1"/>
    <col min="5" max="5" width="2.7109375" style="3" customWidth="1"/>
    <col min="6" max="7" width="11" style="3" customWidth="1"/>
    <col min="8" max="8" width="11.7109375" style="3" customWidth="1"/>
    <col min="9" max="16384" width="9.140625" style="3"/>
  </cols>
  <sheetData>
    <row r="1" spans="1:8" x14ac:dyDescent="0.2">
      <c r="A1" s="16" t="s">
        <v>48</v>
      </c>
      <c r="B1" s="108" t="s">
        <v>180</v>
      </c>
      <c r="C1" s="108"/>
      <c r="D1" s="108"/>
      <c r="E1" s="108"/>
      <c r="F1" s="108"/>
      <c r="G1" s="108"/>
      <c r="H1" s="108"/>
    </row>
    <row r="2" spans="1:8" ht="13.5" thickBot="1" x14ac:dyDescent="0.25">
      <c r="A2" s="5"/>
      <c r="B2" s="5"/>
      <c r="C2" s="5"/>
      <c r="D2" s="5"/>
      <c r="E2" s="5"/>
      <c r="F2" s="62"/>
      <c r="G2" s="60"/>
      <c r="H2" s="60"/>
    </row>
    <row r="3" spans="1:8" x14ac:dyDescent="0.2">
      <c r="A3" s="6"/>
      <c r="B3" s="113" t="s">
        <v>22</v>
      </c>
      <c r="C3" s="113"/>
      <c r="D3" s="113"/>
      <c r="E3" s="94"/>
      <c r="F3" s="113" t="s">
        <v>18</v>
      </c>
      <c r="G3" s="113"/>
      <c r="H3" s="113"/>
    </row>
    <row r="4" spans="1:8" ht="25.5" x14ac:dyDescent="0.2">
      <c r="A4" s="14" t="s">
        <v>21</v>
      </c>
      <c r="B4" s="95" t="s">
        <v>183</v>
      </c>
      <c r="C4" s="95" t="s">
        <v>19</v>
      </c>
      <c r="D4" s="95" t="s">
        <v>20</v>
      </c>
      <c r="E4" s="97"/>
      <c r="F4" s="95" t="s">
        <v>183</v>
      </c>
      <c r="G4" s="95" t="s">
        <v>19</v>
      </c>
      <c r="H4" s="95" t="s">
        <v>20</v>
      </c>
    </row>
    <row r="5" spans="1:8" x14ac:dyDescent="0.2">
      <c r="A5" s="9">
        <v>1954</v>
      </c>
      <c r="B5" s="9">
        <v>80</v>
      </c>
      <c r="C5" s="9" t="s">
        <v>23</v>
      </c>
      <c r="D5" s="9">
        <v>84</v>
      </c>
      <c r="E5" s="9"/>
      <c r="F5" s="9">
        <v>77</v>
      </c>
      <c r="G5" s="9" t="s">
        <v>23</v>
      </c>
      <c r="H5" s="9">
        <v>89</v>
      </c>
    </row>
    <row r="6" spans="1:8" x14ac:dyDescent="0.2">
      <c r="A6" s="9">
        <v>1955</v>
      </c>
      <c r="B6" s="9">
        <v>84</v>
      </c>
      <c r="C6" s="9">
        <v>68</v>
      </c>
      <c r="D6" s="9">
        <v>78</v>
      </c>
      <c r="E6" s="9"/>
      <c r="F6" s="9">
        <v>82</v>
      </c>
      <c r="G6" s="9">
        <v>78</v>
      </c>
      <c r="H6" s="9">
        <v>82</v>
      </c>
    </row>
    <row r="7" spans="1:8" x14ac:dyDescent="0.2">
      <c r="A7" s="9">
        <v>1956</v>
      </c>
      <c r="B7" s="9">
        <v>80</v>
      </c>
      <c r="C7" s="9">
        <v>79</v>
      </c>
      <c r="D7" s="9">
        <v>78</v>
      </c>
      <c r="E7" s="9"/>
      <c r="F7" s="9">
        <v>80</v>
      </c>
      <c r="G7" s="9">
        <v>75</v>
      </c>
      <c r="H7" s="9">
        <v>80</v>
      </c>
    </row>
    <row r="8" spans="1:8" x14ac:dyDescent="0.2">
      <c r="A8" s="9">
        <v>1957</v>
      </c>
      <c r="B8" s="9">
        <v>79</v>
      </c>
      <c r="C8" s="9">
        <v>71</v>
      </c>
      <c r="D8" s="9">
        <v>75</v>
      </c>
      <c r="E8" s="9"/>
      <c r="F8" s="9">
        <v>79</v>
      </c>
      <c r="G8" s="9">
        <v>81</v>
      </c>
      <c r="H8" s="9">
        <v>81</v>
      </c>
    </row>
    <row r="9" spans="1:8" x14ac:dyDescent="0.2">
      <c r="A9" s="9">
        <v>1958</v>
      </c>
      <c r="B9" s="9">
        <v>77</v>
      </c>
      <c r="C9" s="9">
        <v>67</v>
      </c>
      <c r="D9" s="9">
        <v>73</v>
      </c>
      <c r="E9" s="9"/>
      <c r="F9" s="9">
        <v>82</v>
      </c>
      <c r="G9" s="9">
        <v>76</v>
      </c>
      <c r="H9" s="9">
        <v>74</v>
      </c>
    </row>
    <row r="10" spans="1:8" x14ac:dyDescent="0.2">
      <c r="A10" s="9">
        <v>1959</v>
      </c>
      <c r="B10" s="9">
        <v>85</v>
      </c>
      <c r="C10" s="9">
        <v>77</v>
      </c>
      <c r="D10" s="9">
        <v>85</v>
      </c>
      <c r="E10" s="9"/>
      <c r="F10" s="9">
        <v>76</v>
      </c>
      <c r="G10" s="9">
        <v>63</v>
      </c>
      <c r="H10" s="9">
        <v>80</v>
      </c>
    </row>
    <row r="11" spans="1:8" x14ac:dyDescent="0.2">
      <c r="A11" s="9">
        <v>1960</v>
      </c>
      <c r="B11" s="9">
        <v>75</v>
      </c>
      <c r="C11" s="9">
        <v>62</v>
      </c>
      <c r="D11" s="9">
        <v>77</v>
      </c>
      <c r="E11" s="9"/>
      <c r="F11" s="9">
        <v>73</v>
      </c>
      <c r="G11" s="9">
        <v>60</v>
      </c>
      <c r="H11" s="9">
        <v>74</v>
      </c>
    </row>
    <row r="12" spans="1:8" x14ac:dyDescent="0.2">
      <c r="A12" s="9">
        <v>1961</v>
      </c>
      <c r="B12" s="9" t="s">
        <v>23</v>
      </c>
      <c r="C12" s="9" t="s">
        <v>23</v>
      </c>
      <c r="D12" s="9" t="s">
        <v>23</v>
      </c>
      <c r="E12" s="9"/>
      <c r="F12" s="9" t="s">
        <v>23</v>
      </c>
      <c r="G12" s="9" t="s">
        <v>23</v>
      </c>
      <c r="H12" s="9" t="s">
        <v>23</v>
      </c>
    </row>
    <row r="13" spans="1:8" x14ac:dyDescent="0.2">
      <c r="A13" s="9">
        <v>1962</v>
      </c>
      <c r="B13" s="9">
        <v>81</v>
      </c>
      <c r="C13" s="9" t="s">
        <v>23</v>
      </c>
      <c r="D13" s="9">
        <v>80</v>
      </c>
      <c r="E13" s="9"/>
      <c r="F13" s="9">
        <v>80</v>
      </c>
      <c r="G13" s="9" t="s">
        <v>23</v>
      </c>
      <c r="H13" s="9">
        <v>81</v>
      </c>
    </row>
    <row r="14" spans="1:8" x14ac:dyDescent="0.2">
      <c r="A14" s="9">
        <v>1963</v>
      </c>
      <c r="B14" s="9">
        <v>85</v>
      </c>
      <c r="C14" s="9" t="s">
        <v>23</v>
      </c>
      <c r="D14" s="9">
        <v>84</v>
      </c>
      <c r="E14" s="9"/>
      <c r="F14" s="9">
        <v>79</v>
      </c>
      <c r="G14" s="9" t="s">
        <v>23</v>
      </c>
      <c r="H14" s="9">
        <v>79</v>
      </c>
    </row>
    <row r="15" spans="1:8" x14ac:dyDescent="0.2">
      <c r="A15" s="9">
        <v>1964</v>
      </c>
      <c r="B15" s="9">
        <v>82</v>
      </c>
      <c r="C15" s="9" t="s">
        <v>23</v>
      </c>
      <c r="D15" s="9">
        <v>81</v>
      </c>
      <c r="E15" s="9"/>
      <c r="F15" s="9">
        <v>73</v>
      </c>
      <c r="G15" s="9" t="s">
        <v>23</v>
      </c>
      <c r="H15" s="9">
        <v>75</v>
      </c>
    </row>
    <row r="16" spans="1:8" x14ac:dyDescent="0.2">
      <c r="A16" s="9">
        <v>1965</v>
      </c>
      <c r="B16" s="9">
        <v>80</v>
      </c>
      <c r="C16" s="9">
        <v>55</v>
      </c>
      <c r="D16" s="9">
        <v>81</v>
      </c>
      <c r="E16" s="9"/>
      <c r="F16" s="9">
        <v>75</v>
      </c>
      <c r="G16" s="9">
        <v>55</v>
      </c>
      <c r="H16" s="9">
        <v>78</v>
      </c>
    </row>
    <row r="17" spans="1:8" x14ac:dyDescent="0.2">
      <c r="A17" s="9">
        <v>1966</v>
      </c>
      <c r="B17" s="9">
        <v>78</v>
      </c>
      <c r="C17" s="9">
        <v>55</v>
      </c>
      <c r="D17" s="9">
        <v>82</v>
      </c>
      <c r="E17" s="9"/>
      <c r="F17" s="9">
        <v>73</v>
      </c>
      <c r="G17" s="9">
        <v>52</v>
      </c>
      <c r="H17" s="9">
        <v>78</v>
      </c>
    </row>
    <row r="18" spans="1:8" x14ac:dyDescent="0.2">
      <c r="A18" s="9">
        <v>1967</v>
      </c>
      <c r="B18" s="9">
        <v>77</v>
      </c>
      <c r="C18" s="9">
        <v>53</v>
      </c>
      <c r="D18" s="9">
        <v>82</v>
      </c>
      <c r="E18" s="9"/>
      <c r="F18" s="9">
        <v>75</v>
      </c>
      <c r="G18" s="9">
        <v>59</v>
      </c>
      <c r="H18" s="9">
        <v>73</v>
      </c>
    </row>
    <row r="19" spans="1:8" x14ac:dyDescent="0.2">
      <c r="A19" s="9">
        <v>1968</v>
      </c>
      <c r="B19" s="9">
        <v>73</v>
      </c>
      <c r="C19" s="9">
        <v>48</v>
      </c>
      <c r="D19" s="9">
        <v>76</v>
      </c>
      <c r="E19" s="9"/>
      <c r="F19" s="9">
        <v>71</v>
      </c>
      <c r="G19" s="9">
        <v>57</v>
      </c>
      <c r="H19" s="9">
        <v>74</v>
      </c>
    </row>
    <row r="20" spans="1:8" x14ac:dyDescent="0.2">
      <c r="A20" s="9">
        <v>1969</v>
      </c>
      <c r="B20" s="9">
        <v>71</v>
      </c>
      <c r="C20" s="9">
        <v>47</v>
      </c>
      <c r="D20" s="9">
        <v>71</v>
      </c>
      <c r="E20" s="9"/>
      <c r="F20" s="9">
        <v>74</v>
      </c>
      <c r="G20" s="9">
        <v>53</v>
      </c>
      <c r="H20" s="9">
        <v>72</v>
      </c>
    </row>
    <row r="21" spans="1:8" x14ac:dyDescent="0.2">
      <c r="A21" s="9">
        <v>1970</v>
      </c>
      <c r="B21" s="9">
        <v>71</v>
      </c>
      <c r="C21" s="9">
        <v>52</v>
      </c>
      <c r="D21" s="9">
        <v>72</v>
      </c>
      <c r="E21" s="9"/>
      <c r="F21" s="9">
        <v>71</v>
      </c>
      <c r="G21" s="9">
        <v>49</v>
      </c>
      <c r="H21" s="9">
        <v>71</v>
      </c>
    </row>
    <row r="22" spans="1:8" x14ac:dyDescent="0.2">
      <c r="A22" s="9">
        <v>1971</v>
      </c>
      <c r="B22" s="9">
        <v>72</v>
      </c>
      <c r="C22" s="9">
        <v>48</v>
      </c>
      <c r="D22" s="9">
        <v>76</v>
      </c>
      <c r="E22" s="9"/>
      <c r="F22" s="9">
        <v>74</v>
      </c>
      <c r="G22" s="9">
        <v>56</v>
      </c>
      <c r="H22" s="9">
        <v>75</v>
      </c>
    </row>
    <row r="23" spans="1:8" x14ac:dyDescent="0.2">
      <c r="A23" s="9">
        <v>1972</v>
      </c>
      <c r="B23" s="9">
        <v>70</v>
      </c>
      <c r="C23" s="9">
        <v>44</v>
      </c>
      <c r="D23" s="9">
        <v>76</v>
      </c>
      <c r="E23" s="9"/>
      <c r="F23" s="9">
        <v>72</v>
      </c>
      <c r="G23" s="9">
        <v>43</v>
      </c>
      <c r="H23" s="9">
        <v>73</v>
      </c>
    </row>
    <row r="24" spans="1:8" x14ac:dyDescent="0.2">
      <c r="A24" s="9">
        <v>1973</v>
      </c>
      <c r="B24" s="9">
        <v>75</v>
      </c>
      <c r="C24" s="9">
        <v>55</v>
      </c>
      <c r="D24" s="9">
        <v>74</v>
      </c>
      <c r="E24" s="9"/>
      <c r="F24" s="9">
        <v>79</v>
      </c>
      <c r="G24" s="9">
        <v>52</v>
      </c>
      <c r="H24" s="9">
        <v>74</v>
      </c>
    </row>
    <row r="25" spans="1:8" x14ac:dyDescent="0.2">
      <c r="A25" s="9">
        <v>1974</v>
      </c>
      <c r="B25" s="9">
        <v>72</v>
      </c>
      <c r="C25" s="9">
        <v>51</v>
      </c>
      <c r="D25" s="9">
        <v>71</v>
      </c>
      <c r="E25" s="9"/>
      <c r="F25" s="9">
        <v>72</v>
      </c>
      <c r="G25" s="9">
        <v>41</v>
      </c>
      <c r="H25" s="9">
        <v>68</v>
      </c>
    </row>
    <row r="26" spans="1:8" x14ac:dyDescent="0.2">
      <c r="A26" s="9">
        <v>1975</v>
      </c>
      <c r="B26" s="9">
        <v>75</v>
      </c>
      <c r="C26" s="9">
        <v>53</v>
      </c>
      <c r="D26" s="9">
        <v>78</v>
      </c>
      <c r="E26" s="9"/>
      <c r="F26" s="9">
        <v>76</v>
      </c>
      <c r="G26" s="9">
        <v>48</v>
      </c>
      <c r="H26" s="9">
        <v>71</v>
      </c>
    </row>
    <row r="27" spans="1:8" x14ac:dyDescent="0.2">
      <c r="A27" s="9">
        <v>1976</v>
      </c>
      <c r="B27" s="9">
        <v>75</v>
      </c>
      <c r="C27" s="9">
        <v>52</v>
      </c>
      <c r="D27" s="9">
        <v>75</v>
      </c>
      <c r="E27" s="9"/>
      <c r="F27" s="9">
        <v>74</v>
      </c>
      <c r="G27" s="9">
        <v>46</v>
      </c>
      <c r="H27" s="9">
        <v>72</v>
      </c>
    </row>
    <row r="28" spans="1:8" x14ac:dyDescent="0.2">
      <c r="A28" s="9">
        <v>1977</v>
      </c>
      <c r="B28" s="9">
        <v>74</v>
      </c>
      <c r="C28" s="9">
        <v>55</v>
      </c>
      <c r="D28" s="9">
        <v>77</v>
      </c>
      <c r="E28" s="9"/>
      <c r="F28" s="9">
        <v>72</v>
      </c>
      <c r="G28" s="9">
        <v>48</v>
      </c>
      <c r="H28" s="9">
        <v>75</v>
      </c>
    </row>
    <row r="29" spans="1:8" x14ac:dyDescent="0.2">
      <c r="A29" s="9">
        <v>1978</v>
      </c>
      <c r="B29" s="9">
        <v>71</v>
      </c>
      <c r="C29" s="9">
        <v>53</v>
      </c>
      <c r="D29" s="9">
        <v>77</v>
      </c>
      <c r="E29" s="9"/>
      <c r="F29" s="9">
        <v>75</v>
      </c>
      <c r="G29" s="9">
        <v>54</v>
      </c>
      <c r="H29" s="9">
        <v>66</v>
      </c>
    </row>
    <row r="30" spans="1:8" x14ac:dyDescent="0.2">
      <c r="A30" s="9">
        <v>1979</v>
      </c>
      <c r="B30" s="9">
        <v>75</v>
      </c>
      <c r="C30" s="9">
        <v>60</v>
      </c>
      <c r="D30" s="9">
        <v>79</v>
      </c>
      <c r="E30" s="9"/>
      <c r="F30" s="9">
        <v>76</v>
      </c>
      <c r="G30" s="9">
        <v>62</v>
      </c>
      <c r="H30" s="9">
        <v>73</v>
      </c>
    </row>
    <row r="31" spans="1:8" x14ac:dyDescent="0.2">
      <c r="A31" s="9">
        <v>1980</v>
      </c>
      <c r="B31" s="9">
        <v>78</v>
      </c>
      <c r="C31" s="9">
        <v>64</v>
      </c>
      <c r="D31" s="9">
        <v>79</v>
      </c>
      <c r="E31" s="9"/>
      <c r="F31" s="9">
        <v>76</v>
      </c>
      <c r="G31" s="9">
        <v>64</v>
      </c>
      <c r="H31" s="9">
        <v>74</v>
      </c>
    </row>
    <row r="32" spans="1:8" x14ac:dyDescent="0.2">
      <c r="A32" s="9">
        <v>1981</v>
      </c>
      <c r="B32" s="9">
        <v>75</v>
      </c>
      <c r="C32" s="9">
        <v>57</v>
      </c>
      <c r="D32" s="9">
        <v>80</v>
      </c>
      <c r="E32" s="9"/>
      <c r="F32" s="9">
        <v>77</v>
      </c>
      <c r="G32" s="9">
        <v>64</v>
      </c>
      <c r="H32" s="9">
        <v>85</v>
      </c>
    </row>
    <row r="33" spans="1:8" x14ac:dyDescent="0.2">
      <c r="A33" s="9">
        <v>1982</v>
      </c>
      <c r="B33" s="9">
        <v>77</v>
      </c>
      <c r="C33" s="9">
        <v>62</v>
      </c>
      <c r="D33" s="9">
        <v>76</v>
      </c>
      <c r="E33" s="9"/>
      <c r="F33" s="9">
        <v>76</v>
      </c>
      <c r="G33" s="9">
        <v>62</v>
      </c>
      <c r="H33" s="9">
        <v>80</v>
      </c>
    </row>
    <row r="34" spans="1:8" x14ac:dyDescent="0.2">
      <c r="A34" s="9">
        <v>1983</v>
      </c>
      <c r="B34" s="9">
        <v>82</v>
      </c>
      <c r="C34" s="9">
        <v>67</v>
      </c>
      <c r="D34" s="9">
        <v>80</v>
      </c>
      <c r="E34" s="9"/>
      <c r="F34" s="9">
        <v>76</v>
      </c>
      <c r="G34" s="9">
        <v>70</v>
      </c>
      <c r="H34" s="9">
        <v>79</v>
      </c>
    </row>
    <row r="35" spans="1:8" x14ac:dyDescent="0.2">
      <c r="A35" s="9">
        <v>1984</v>
      </c>
      <c r="B35" s="9">
        <v>81</v>
      </c>
      <c r="C35" s="9">
        <v>68</v>
      </c>
      <c r="D35" s="9">
        <v>77</v>
      </c>
      <c r="E35" s="9"/>
      <c r="F35" s="9">
        <v>75</v>
      </c>
      <c r="G35" s="9">
        <v>61</v>
      </c>
      <c r="H35" s="9">
        <v>83</v>
      </c>
    </row>
    <row r="36" spans="1:8" x14ac:dyDescent="0.2">
      <c r="A36" s="9">
        <v>1985</v>
      </c>
      <c r="B36" s="9">
        <v>86</v>
      </c>
      <c r="C36" s="9">
        <v>76</v>
      </c>
      <c r="D36" s="9">
        <v>80</v>
      </c>
      <c r="E36" s="9"/>
      <c r="F36" s="9">
        <v>79</v>
      </c>
      <c r="G36" s="9">
        <v>68</v>
      </c>
      <c r="H36" s="9">
        <v>81</v>
      </c>
    </row>
    <row r="37" spans="1:8" x14ac:dyDescent="0.2">
      <c r="A37" s="9">
        <v>1986</v>
      </c>
      <c r="B37" s="9">
        <v>86</v>
      </c>
      <c r="C37" s="9">
        <v>76</v>
      </c>
      <c r="D37" s="9">
        <v>76</v>
      </c>
      <c r="E37" s="9"/>
      <c r="F37" s="9">
        <v>74</v>
      </c>
      <c r="G37" s="9">
        <v>59</v>
      </c>
      <c r="H37" s="9">
        <v>80</v>
      </c>
    </row>
    <row r="38" spans="1:8" x14ac:dyDescent="0.2">
      <c r="A38" s="9">
        <v>1987</v>
      </c>
      <c r="B38" s="9">
        <v>88</v>
      </c>
      <c r="C38" s="9">
        <v>78</v>
      </c>
      <c r="D38" s="9">
        <v>79</v>
      </c>
      <c r="E38" s="9"/>
      <c r="F38" s="9">
        <v>85</v>
      </c>
      <c r="G38" s="9">
        <v>80</v>
      </c>
      <c r="H38" s="9">
        <v>78</v>
      </c>
    </row>
    <row r="39" spans="1:8" x14ac:dyDescent="0.2">
      <c r="A39" s="9">
        <v>1988</v>
      </c>
      <c r="B39" s="9">
        <v>88</v>
      </c>
      <c r="C39" s="9">
        <v>81</v>
      </c>
      <c r="D39" s="9">
        <v>80</v>
      </c>
      <c r="E39" s="9"/>
      <c r="F39" s="9">
        <v>85</v>
      </c>
      <c r="G39" s="9">
        <v>78</v>
      </c>
      <c r="H39" s="9">
        <v>74</v>
      </c>
    </row>
    <row r="40" spans="1:8" x14ac:dyDescent="0.2">
      <c r="A40" s="9">
        <v>1989</v>
      </c>
      <c r="B40" s="9">
        <v>86</v>
      </c>
      <c r="C40" s="9">
        <v>77</v>
      </c>
      <c r="D40" s="9">
        <v>76</v>
      </c>
      <c r="E40" s="9"/>
      <c r="F40" s="9">
        <v>79</v>
      </c>
      <c r="G40" s="9">
        <v>69</v>
      </c>
      <c r="H40" s="9">
        <v>79</v>
      </c>
    </row>
    <row r="41" spans="1:8" x14ac:dyDescent="0.2">
      <c r="A41" s="9">
        <v>1990</v>
      </c>
      <c r="B41" s="9">
        <v>86</v>
      </c>
      <c r="C41" s="9">
        <v>78</v>
      </c>
      <c r="D41" s="9">
        <v>78</v>
      </c>
      <c r="E41" s="9"/>
      <c r="F41" s="9">
        <v>82</v>
      </c>
      <c r="G41" s="9">
        <v>75</v>
      </c>
      <c r="H41" s="9">
        <v>77</v>
      </c>
    </row>
    <row r="42" spans="1:8" x14ac:dyDescent="0.2">
      <c r="A42" s="9">
        <v>1991</v>
      </c>
      <c r="B42" s="9">
        <v>86</v>
      </c>
      <c r="C42" s="9">
        <v>78</v>
      </c>
      <c r="D42" s="9">
        <v>81</v>
      </c>
      <c r="E42" s="9"/>
      <c r="F42" s="9">
        <v>83</v>
      </c>
      <c r="G42" s="9">
        <v>73</v>
      </c>
      <c r="H42" s="9">
        <v>83</v>
      </c>
    </row>
    <row r="43" spans="1:8" x14ac:dyDescent="0.2">
      <c r="A43" s="9">
        <v>1992</v>
      </c>
      <c r="B43" s="9">
        <v>86</v>
      </c>
      <c r="C43" s="9">
        <v>79</v>
      </c>
      <c r="D43" s="9">
        <v>84</v>
      </c>
      <c r="E43" s="9"/>
      <c r="F43" s="9">
        <v>82</v>
      </c>
      <c r="G43" s="9">
        <v>70</v>
      </c>
      <c r="H43" s="9">
        <v>83</v>
      </c>
    </row>
    <row r="44" spans="1:8" x14ac:dyDescent="0.2">
      <c r="A44" s="9">
        <v>1993</v>
      </c>
      <c r="B44" s="9">
        <v>89</v>
      </c>
      <c r="C44" s="9">
        <v>83</v>
      </c>
      <c r="D44" s="9">
        <v>87</v>
      </c>
      <c r="E44" s="9"/>
      <c r="F44" s="9">
        <v>87</v>
      </c>
      <c r="G44" s="9">
        <v>78</v>
      </c>
      <c r="H44" s="9">
        <v>86</v>
      </c>
    </row>
    <row r="45" spans="1:8" x14ac:dyDescent="0.2">
      <c r="A45" s="9">
        <v>1994</v>
      </c>
      <c r="B45" s="9">
        <v>88</v>
      </c>
      <c r="C45" s="9">
        <v>83</v>
      </c>
      <c r="D45" s="9">
        <v>87</v>
      </c>
      <c r="E45" s="9"/>
      <c r="F45" s="9">
        <v>86</v>
      </c>
      <c r="G45" s="9">
        <v>77</v>
      </c>
      <c r="H45" s="9">
        <v>81</v>
      </c>
    </row>
    <row r="46" spans="1:8" x14ac:dyDescent="0.2">
      <c r="A46" s="9">
        <v>1995</v>
      </c>
      <c r="B46" s="9">
        <v>84</v>
      </c>
      <c r="C46" s="9">
        <v>75</v>
      </c>
      <c r="D46" s="9">
        <v>93</v>
      </c>
      <c r="E46" s="9"/>
      <c r="F46" s="9">
        <v>84</v>
      </c>
      <c r="G46" s="9">
        <v>76</v>
      </c>
      <c r="H46" s="9">
        <v>91</v>
      </c>
    </row>
    <row r="47" spans="1:8" x14ac:dyDescent="0.2">
      <c r="A47" s="9">
        <v>1996</v>
      </c>
      <c r="B47" s="9">
        <v>84</v>
      </c>
      <c r="C47" s="9">
        <v>76</v>
      </c>
      <c r="D47" s="9">
        <v>90</v>
      </c>
      <c r="E47" s="9"/>
      <c r="F47" s="9">
        <v>86</v>
      </c>
      <c r="G47" s="9">
        <v>75</v>
      </c>
      <c r="H47" s="9">
        <v>91</v>
      </c>
    </row>
    <row r="48" spans="1:8" x14ac:dyDescent="0.2">
      <c r="A48" s="9">
        <v>1997</v>
      </c>
      <c r="B48" s="9">
        <v>85</v>
      </c>
      <c r="C48" s="9">
        <v>79</v>
      </c>
      <c r="D48" s="9">
        <v>91</v>
      </c>
      <c r="E48" s="9"/>
      <c r="F48" s="9">
        <v>86</v>
      </c>
      <c r="G48" s="9">
        <v>76</v>
      </c>
      <c r="H48" s="9">
        <v>88</v>
      </c>
    </row>
    <row r="49" spans="1:8" x14ac:dyDescent="0.2">
      <c r="A49" s="9">
        <v>1998</v>
      </c>
      <c r="B49" s="9">
        <v>86</v>
      </c>
      <c r="C49" s="9">
        <v>79</v>
      </c>
      <c r="D49" s="9">
        <v>89</v>
      </c>
      <c r="E49" s="9"/>
      <c r="F49" s="9">
        <v>90</v>
      </c>
      <c r="G49" s="9">
        <v>85</v>
      </c>
      <c r="H49" s="9">
        <v>88</v>
      </c>
    </row>
    <row r="50" spans="1:8" x14ac:dyDescent="0.2">
      <c r="A50" s="9">
        <v>1999</v>
      </c>
      <c r="B50" s="9">
        <v>86</v>
      </c>
      <c r="C50" s="9">
        <v>77</v>
      </c>
      <c r="D50" s="9">
        <v>88</v>
      </c>
      <c r="E50" s="9"/>
      <c r="F50" s="9">
        <v>91</v>
      </c>
      <c r="G50" s="9">
        <v>86</v>
      </c>
      <c r="H50" s="9">
        <v>90</v>
      </c>
    </row>
    <row r="51" spans="1:8" s="11" customFormat="1" x14ac:dyDescent="0.2">
      <c r="A51" s="10">
        <v>2000</v>
      </c>
      <c r="B51" s="10">
        <v>86</v>
      </c>
      <c r="C51" s="10">
        <v>80</v>
      </c>
      <c r="D51" s="10">
        <v>90</v>
      </c>
      <c r="E51" s="10"/>
      <c r="F51" s="10">
        <v>90</v>
      </c>
      <c r="G51" s="10">
        <v>80</v>
      </c>
      <c r="H51" s="10">
        <v>91</v>
      </c>
    </row>
    <row r="52" spans="1:8" x14ac:dyDescent="0.2">
      <c r="A52" s="10">
        <v>2001</v>
      </c>
      <c r="B52" s="10">
        <v>86</v>
      </c>
      <c r="C52" s="10">
        <v>77</v>
      </c>
      <c r="D52" s="10">
        <v>94</v>
      </c>
      <c r="E52" s="10"/>
      <c r="F52" s="10">
        <v>90</v>
      </c>
      <c r="G52" s="10">
        <v>79</v>
      </c>
      <c r="H52" s="10">
        <v>90</v>
      </c>
    </row>
    <row r="53" spans="1:8" x14ac:dyDescent="0.2">
      <c r="A53" s="10">
        <v>2002</v>
      </c>
      <c r="B53" s="10">
        <v>90</v>
      </c>
      <c r="C53" s="10">
        <v>82</v>
      </c>
      <c r="D53" s="10">
        <v>93</v>
      </c>
      <c r="E53" s="10"/>
      <c r="F53" s="10">
        <v>85</v>
      </c>
      <c r="G53" s="10">
        <v>69</v>
      </c>
      <c r="H53" s="10">
        <v>88</v>
      </c>
    </row>
    <row r="54" spans="1:8" x14ac:dyDescent="0.2">
      <c r="A54" s="10">
        <v>2003</v>
      </c>
      <c r="B54" s="10">
        <v>91</v>
      </c>
      <c r="C54" s="10">
        <v>85</v>
      </c>
      <c r="D54" s="10">
        <v>95</v>
      </c>
      <c r="E54" s="10"/>
      <c r="F54" s="10">
        <v>89</v>
      </c>
      <c r="G54" s="10">
        <v>76</v>
      </c>
      <c r="H54" s="10">
        <v>95</v>
      </c>
    </row>
    <row r="55" spans="1:8" x14ac:dyDescent="0.2">
      <c r="A55" s="13">
        <v>2004</v>
      </c>
      <c r="B55" s="13">
        <v>91</v>
      </c>
      <c r="C55" s="13">
        <v>83</v>
      </c>
      <c r="D55" s="13">
        <v>93</v>
      </c>
      <c r="E55" s="13"/>
      <c r="F55" s="13">
        <v>88</v>
      </c>
      <c r="G55" s="13">
        <v>76</v>
      </c>
      <c r="H55" s="13">
        <v>93</v>
      </c>
    </row>
    <row r="56" spans="1:8" x14ac:dyDescent="0.2">
      <c r="A56" s="13">
        <v>2005</v>
      </c>
      <c r="B56" s="13">
        <v>91</v>
      </c>
      <c r="C56" s="13">
        <v>84</v>
      </c>
      <c r="D56" s="13">
        <v>93</v>
      </c>
      <c r="E56" s="13"/>
      <c r="F56" s="13">
        <v>90</v>
      </c>
      <c r="G56" s="13">
        <v>81</v>
      </c>
      <c r="H56" s="13">
        <v>90</v>
      </c>
    </row>
    <row r="57" spans="1:8" x14ac:dyDescent="0.2">
      <c r="A57" s="13">
        <v>2006</v>
      </c>
      <c r="B57" s="13">
        <v>86</v>
      </c>
      <c r="C57" s="13">
        <v>77</v>
      </c>
      <c r="D57" s="13">
        <v>88</v>
      </c>
      <c r="E57" s="13"/>
      <c r="F57" s="13">
        <v>86</v>
      </c>
      <c r="G57" s="13">
        <v>79</v>
      </c>
      <c r="H57" s="13">
        <v>86</v>
      </c>
    </row>
    <row r="58" spans="1:8" x14ac:dyDescent="0.2">
      <c r="A58" s="13">
        <v>2007</v>
      </c>
      <c r="B58" s="13">
        <v>92</v>
      </c>
      <c r="C58" s="13" t="s">
        <v>23</v>
      </c>
      <c r="D58" s="13">
        <v>85</v>
      </c>
      <c r="E58" s="13"/>
      <c r="F58" s="13">
        <v>87</v>
      </c>
      <c r="G58" s="13" t="s">
        <v>23</v>
      </c>
      <c r="H58" s="13">
        <v>81</v>
      </c>
    </row>
    <row r="59" spans="1:8" x14ac:dyDescent="0.2">
      <c r="A59" s="13">
        <v>2008</v>
      </c>
      <c r="B59" s="13">
        <v>92</v>
      </c>
      <c r="C59" s="13" t="s">
        <v>23</v>
      </c>
      <c r="D59" s="13">
        <v>87</v>
      </c>
      <c r="E59" s="13"/>
      <c r="F59" s="13">
        <v>87</v>
      </c>
      <c r="G59" s="13" t="s">
        <v>23</v>
      </c>
      <c r="H59" s="13">
        <v>83</v>
      </c>
    </row>
    <row r="60" spans="1:8" x14ac:dyDescent="0.2">
      <c r="A60" s="13">
        <v>2009</v>
      </c>
      <c r="B60" s="13">
        <v>91</v>
      </c>
      <c r="C60" s="13" t="s">
        <v>23</v>
      </c>
      <c r="D60" s="13">
        <v>87</v>
      </c>
      <c r="E60" s="13"/>
      <c r="F60" s="13">
        <v>91</v>
      </c>
      <c r="G60" s="13" t="s">
        <v>23</v>
      </c>
      <c r="H60" s="13">
        <v>85</v>
      </c>
    </row>
    <row r="61" spans="1:8" x14ac:dyDescent="0.2">
      <c r="A61" s="13">
        <v>2010</v>
      </c>
      <c r="B61" s="13">
        <v>89</v>
      </c>
      <c r="C61" s="13" t="s">
        <v>23</v>
      </c>
      <c r="D61" s="13">
        <v>88</v>
      </c>
      <c r="E61" s="13"/>
      <c r="F61" s="13">
        <v>91</v>
      </c>
      <c r="G61" s="13" t="s">
        <v>23</v>
      </c>
      <c r="H61" s="13">
        <v>86</v>
      </c>
    </row>
    <row r="62" spans="1:8" x14ac:dyDescent="0.2">
      <c r="A62" s="13">
        <v>2011</v>
      </c>
      <c r="B62" s="13">
        <v>87</v>
      </c>
      <c r="C62" s="13" t="s">
        <v>23</v>
      </c>
      <c r="D62" s="13">
        <v>91</v>
      </c>
      <c r="E62" s="13"/>
      <c r="F62" s="13">
        <v>92</v>
      </c>
      <c r="G62" s="13" t="s">
        <v>23</v>
      </c>
      <c r="H62" s="13">
        <v>86</v>
      </c>
    </row>
    <row r="63" spans="1:8" x14ac:dyDescent="0.2">
      <c r="A63" s="13">
        <v>2012</v>
      </c>
      <c r="B63" s="13">
        <v>87</v>
      </c>
      <c r="C63" s="13" t="s">
        <v>23</v>
      </c>
      <c r="D63" s="13">
        <v>90</v>
      </c>
      <c r="E63" s="13"/>
      <c r="F63" s="13">
        <v>92</v>
      </c>
      <c r="G63" s="13" t="s">
        <v>23</v>
      </c>
      <c r="H63" s="13">
        <v>80</v>
      </c>
    </row>
    <row r="64" spans="1:8" x14ac:dyDescent="0.2">
      <c r="A64" s="63">
        <v>2013</v>
      </c>
      <c r="B64" s="63">
        <v>88</v>
      </c>
      <c r="C64" s="63" t="s">
        <v>23</v>
      </c>
      <c r="D64" s="63">
        <v>92</v>
      </c>
      <c r="E64" s="63"/>
      <c r="F64" s="63">
        <v>94</v>
      </c>
      <c r="G64" s="63" t="s">
        <v>23</v>
      </c>
      <c r="H64" s="63">
        <v>86</v>
      </c>
    </row>
    <row r="65" spans="1:9" x14ac:dyDescent="0.2">
      <c r="A65" s="9"/>
      <c r="B65" s="9"/>
      <c r="C65" s="9"/>
      <c r="D65" s="9"/>
      <c r="E65" s="9"/>
      <c r="F65" s="9"/>
      <c r="G65" s="9"/>
      <c r="H65" s="9"/>
    </row>
    <row r="66" spans="1:9" x14ac:dyDescent="0.2">
      <c r="A66" s="61" t="s">
        <v>63</v>
      </c>
      <c r="B66" s="11"/>
      <c r="C66" s="11"/>
      <c r="D66" s="11"/>
      <c r="E66" s="11"/>
      <c r="F66" s="11"/>
      <c r="G66" s="11"/>
      <c r="H66" s="11"/>
      <c r="I66" s="11"/>
    </row>
    <row r="67" spans="1:9" x14ac:dyDescent="0.2">
      <c r="A67" s="61"/>
      <c r="B67" s="11"/>
      <c r="C67" s="11"/>
      <c r="D67" s="11"/>
      <c r="E67" s="11"/>
      <c r="F67" s="11"/>
      <c r="G67" s="11"/>
      <c r="H67" s="11"/>
    </row>
    <row r="68" spans="1:9" ht="66" customHeight="1" x14ac:dyDescent="0.2">
      <c r="A68" s="108" t="s">
        <v>65</v>
      </c>
      <c r="B68" s="108"/>
      <c r="C68" s="108"/>
      <c r="D68" s="108"/>
      <c r="E68" s="108"/>
      <c r="F68" s="108"/>
      <c r="G68" s="108"/>
      <c r="H68" s="108"/>
    </row>
    <row r="69" spans="1:9" x14ac:dyDescent="0.2">
      <c r="A69" s="1"/>
      <c r="B69" s="1"/>
      <c r="C69" s="1"/>
      <c r="D69" s="1"/>
      <c r="E69" s="1"/>
      <c r="F69" s="1"/>
      <c r="G69" s="1"/>
    </row>
    <row r="70" spans="1:9" x14ac:dyDescent="0.2">
      <c r="A70" s="108" t="s">
        <v>175</v>
      </c>
      <c r="B70" s="108"/>
      <c r="C70" s="108"/>
      <c r="D70" s="108"/>
      <c r="E70" s="108"/>
      <c r="F70" s="108"/>
      <c r="G70" s="108"/>
    </row>
    <row r="71" spans="1:9" x14ac:dyDescent="0.2">
      <c r="A71" s="1"/>
      <c r="B71" s="1"/>
      <c r="C71" s="1"/>
      <c r="D71" s="1"/>
      <c r="E71" s="1"/>
      <c r="F71" s="1"/>
      <c r="G71" s="1"/>
    </row>
    <row r="72" spans="1:9" x14ac:dyDescent="0.2">
      <c r="A72" s="1"/>
      <c r="B72" s="1"/>
      <c r="C72" s="1"/>
      <c r="D72" s="1"/>
      <c r="E72" s="1"/>
      <c r="F72" s="1"/>
      <c r="G72" s="1"/>
    </row>
  </sheetData>
  <mergeCells count="5">
    <mergeCell ref="A70:G70"/>
    <mergeCell ref="B1:H1"/>
    <mergeCell ref="A68:H68"/>
    <mergeCell ref="B3:D3"/>
    <mergeCell ref="F3:H3"/>
  </mergeCells>
  <phoneticPr fontId="0" type="noConversion"/>
  <pageMargins left="0.75" right="0.75" top="1" bottom="1" header="0.5" footer="0.5"/>
  <pageSetup orientation="portrait" horizontalDpi="4294967292" r:id="rId1"/>
  <headerFooter alignWithMargins="0">
    <oddHeader>&amp;C&amp;"Arial,Bold Italic"&amp;14Vital Statistics on Congress&amp;10
&amp;12www.brookings.edu/vitalstats</oddHeader>
    <oddFooter xml:space="preserve">&amp;L&amp;G&amp;COrnstein, Mann, Malbin, Rugg and Wakeman
Last updated April 18, 2014&amp;R&amp;G
</oddFooter>
  </headerFooter>
  <rowBreaks count="1" manualBreakCount="1">
    <brk id="43"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M59"/>
  <sheetViews>
    <sheetView view="pageBreakPreview" zoomScale="75" zoomScaleNormal="100" zoomScaleSheetLayoutView="75" workbookViewId="0">
      <selection activeCell="A51" sqref="A51:J53"/>
    </sheetView>
  </sheetViews>
  <sheetFormatPr defaultRowHeight="12.75" x14ac:dyDescent="0.2"/>
  <cols>
    <col min="1" max="1" width="9.140625" style="2"/>
    <col min="2" max="3" width="9.140625" style="3"/>
    <col min="4" max="4" width="2.7109375" style="3" customWidth="1"/>
    <col min="5" max="16384" width="9.140625" style="3"/>
  </cols>
  <sheetData>
    <row r="1" spans="1:6" x14ac:dyDescent="0.2">
      <c r="A1" s="57" t="s">
        <v>55</v>
      </c>
      <c r="B1" s="57" t="s">
        <v>109</v>
      </c>
      <c r="C1" s="58"/>
      <c r="D1" s="58"/>
      <c r="E1" s="58"/>
      <c r="F1" s="58"/>
    </row>
    <row r="2" spans="1:6" ht="13.5" thickBot="1" x14ac:dyDescent="0.25">
      <c r="A2" s="58"/>
      <c r="B2" s="58"/>
      <c r="C2" s="58"/>
      <c r="D2" s="58"/>
      <c r="E2" s="58"/>
      <c r="F2" s="58"/>
    </row>
    <row r="3" spans="1:6" x14ac:dyDescent="0.2">
      <c r="A3" s="6"/>
      <c r="B3" s="115" t="s">
        <v>26</v>
      </c>
      <c r="C3" s="115"/>
      <c r="D3" s="7"/>
      <c r="E3" s="115" t="s">
        <v>27</v>
      </c>
      <c r="F3" s="115"/>
    </row>
    <row r="4" spans="1:6" x14ac:dyDescent="0.2">
      <c r="A4" s="14" t="s">
        <v>21</v>
      </c>
      <c r="B4" s="96" t="s">
        <v>24</v>
      </c>
      <c r="C4" s="96" t="s">
        <v>25</v>
      </c>
      <c r="D4" s="14"/>
      <c r="E4" s="96" t="s">
        <v>24</v>
      </c>
      <c r="F4" s="96" t="s">
        <v>25</v>
      </c>
    </row>
    <row r="5" spans="1:6" x14ac:dyDescent="0.2">
      <c r="A5" s="9">
        <v>1957</v>
      </c>
      <c r="B5" s="9">
        <v>16</v>
      </c>
      <c r="C5" s="9">
        <v>81</v>
      </c>
      <c r="D5" s="9"/>
      <c r="E5" s="9">
        <v>11</v>
      </c>
      <c r="F5" s="9">
        <v>100</v>
      </c>
    </row>
    <row r="6" spans="1:6" x14ac:dyDescent="0.2">
      <c r="A6" s="9">
        <v>1958</v>
      </c>
      <c r="B6" s="9">
        <v>15</v>
      </c>
      <c r="C6" s="9">
        <v>64</v>
      </c>
      <c r="D6" s="9"/>
      <c r="E6" s="9">
        <v>19</v>
      </c>
      <c r="F6" s="9">
        <v>86</v>
      </c>
    </row>
    <row r="7" spans="1:6" x14ac:dyDescent="0.2">
      <c r="A7" s="9">
        <v>1959</v>
      </c>
      <c r="B7" s="9">
        <v>13</v>
      </c>
      <c r="C7" s="9">
        <v>91</v>
      </c>
      <c r="D7" s="9"/>
      <c r="E7" s="9">
        <v>19</v>
      </c>
      <c r="F7" s="9">
        <v>65</v>
      </c>
    </row>
    <row r="8" spans="1:6" x14ac:dyDescent="0.2">
      <c r="A8" s="9">
        <v>1960</v>
      </c>
      <c r="B8" s="9">
        <v>20</v>
      </c>
      <c r="C8" s="9">
        <v>35</v>
      </c>
      <c r="D8" s="9"/>
      <c r="E8" s="9">
        <v>22</v>
      </c>
      <c r="F8" s="9">
        <v>67</v>
      </c>
    </row>
    <row r="9" spans="1:6" x14ac:dyDescent="0.2">
      <c r="A9" s="9">
        <v>1961</v>
      </c>
      <c r="B9" s="9">
        <v>30</v>
      </c>
      <c r="C9" s="9">
        <v>74</v>
      </c>
      <c r="D9" s="9"/>
      <c r="E9" s="9">
        <v>32</v>
      </c>
      <c r="F9" s="9">
        <v>48</v>
      </c>
    </row>
    <row r="10" spans="1:6" x14ac:dyDescent="0.2">
      <c r="A10" s="9">
        <v>1962</v>
      </c>
      <c r="B10" s="9">
        <v>13</v>
      </c>
      <c r="C10" s="9">
        <v>44</v>
      </c>
      <c r="D10" s="9"/>
      <c r="E10" s="9">
        <v>15</v>
      </c>
      <c r="F10" s="9">
        <v>71</v>
      </c>
    </row>
    <row r="11" spans="1:6" x14ac:dyDescent="0.2">
      <c r="A11" s="9">
        <v>1963</v>
      </c>
      <c r="B11" s="9">
        <v>13</v>
      </c>
      <c r="C11" s="9">
        <v>67</v>
      </c>
      <c r="D11" s="9"/>
      <c r="E11" s="9">
        <v>19</v>
      </c>
      <c r="F11" s="9">
        <v>44</v>
      </c>
    </row>
    <row r="12" spans="1:6" x14ac:dyDescent="0.2">
      <c r="A12" s="9">
        <v>1964</v>
      </c>
      <c r="B12" s="9">
        <v>11</v>
      </c>
      <c r="C12" s="9">
        <v>67</v>
      </c>
      <c r="D12" s="9"/>
      <c r="E12" s="9">
        <v>17</v>
      </c>
      <c r="F12" s="9">
        <v>47</v>
      </c>
    </row>
    <row r="13" spans="1:6" x14ac:dyDescent="0.2">
      <c r="A13" s="9">
        <v>1965</v>
      </c>
      <c r="B13" s="9">
        <v>25</v>
      </c>
      <c r="C13" s="9">
        <v>25</v>
      </c>
      <c r="D13" s="9"/>
      <c r="E13" s="9">
        <v>24</v>
      </c>
      <c r="F13" s="9">
        <v>39</v>
      </c>
    </row>
    <row r="14" spans="1:6" x14ac:dyDescent="0.2">
      <c r="A14" s="9">
        <v>1966</v>
      </c>
      <c r="B14" s="9">
        <v>19</v>
      </c>
      <c r="C14" s="9">
        <v>32</v>
      </c>
      <c r="D14" s="9"/>
      <c r="E14" s="9">
        <v>30</v>
      </c>
      <c r="F14" s="9">
        <v>51</v>
      </c>
    </row>
    <row r="15" spans="1:6" x14ac:dyDescent="0.2">
      <c r="A15" s="9">
        <v>1967</v>
      </c>
      <c r="B15" s="9">
        <v>22</v>
      </c>
      <c r="C15" s="9">
        <v>73</v>
      </c>
      <c r="D15" s="9"/>
      <c r="E15" s="9">
        <v>18</v>
      </c>
      <c r="F15" s="9">
        <v>54</v>
      </c>
    </row>
    <row r="16" spans="1:6" x14ac:dyDescent="0.2">
      <c r="A16" s="9">
        <v>1968</v>
      </c>
      <c r="B16" s="9">
        <v>22</v>
      </c>
      <c r="C16" s="9">
        <v>63</v>
      </c>
      <c r="D16" s="9"/>
      <c r="E16" s="9">
        <v>25</v>
      </c>
      <c r="F16" s="9">
        <v>80</v>
      </c>
    </row>
    <row r="17" spans="1:6" x14ac:dyDescent="0.2">
      <c r="A17" s="9">
        <v>1969</v>
      </c>
      <c r="B17" s="9">
        <v>25</v>
      </c>
      <c r="C17" s="9">
        <v>71</v>
      </c>
      <c r="D17" s="9"/>
      <c r="E17" s="9">
        <v>28</v>
      </c>
      <c r="F17" s="9">
        <v>67</v>
      </c>
    </row>
    <row r="18" spans="1:6" x14ac:dyDescent="0.2">
      <c r="A18" s="9">
        <v>1970</v>
      </c>
      <c r="B18" s="9">
        <v>17</v>
      </c>
      <c r="C18" s="9">
        <v>70</v>
      </c>
      <c r="D18" s="9"/>
      <c r="E18" s="9">
        <v>26</v>
      </c>
      <c r="F18" s="9">
        <v>64</v>
      </c>
    </row>
    <row r="19" spans="1:6" x14ac:dyDescent="0.2">
      <c r="A19" s="9">
        <v>1971</v>
      </c>
      <c r="B19" s="9">
        <v>31</v>
      </c>
      <c r="C19" s="9">
        <v>79</v>
      </c>
      <c r="D19" s="9"/>
      <c r="E19" s="9">
        <v>28</v>
      </c>
      <c r="F19" s="9">
        <v>86</v>
      </c>
    </row>
    <row r="20" spans="1:6" x14ac:dyDescent="0.2">
      <c r="A20" s="9">
        <v>1972</v>
      </c>
      <c r="B20" s="9">
        <v>25</v>
      </c>
      <c r="C20" s="9">
        <v>79</v>
      </c>
      <c r="D20" s="9"/>
      <c r="E20" s="9">
        <v>29</v>
      </c>
      <c r="F20" s="9">
        <v>63</v>
      </c>
    </row>
    <row r="21" spans="1:6" x14ac:dyDescent="0.2">
      <c r="A21" s="9">
        <v>1973</v>
      </c>
      <c r="B21" s="9">
        <v>25</v>
      </c>
      <c r="C21" s="9">
        <v>67</v>
      </c>
      <c r="D21" s="9"/>
      <c r="E21" s="9">
        <v>21</v>
      </c>
      <c r="F21" s="9">
        <v>54</v>
      </c>
    </row>
    <row r="22" spans="1:6" x14ac:dyDescent="0.2">
      <c r="A22" s="9">
        <v>1974</v>
      </c>
      <c r="B22" s="9">
        <v>22</v>
      </c>
      <c r="C22" s="9">
        <v>67</v>
      </c>
      <c r="D22" s="9"/>
      <c r="E22" s="9">
        <v>30</v>
      </c>
      <c r="F22" s="9">
        <v>54</v>
      </c>
    </row>
    <row r="23" spans="1:6" x14ac:dyDescent="0.2">
      <c r="A23" s="9">
        <v>1975</v>
      </c>
      <c r="B23" s="9">
        <v>28</v>
      </c>
      <c r="C23" s="9">
        <v>52</v>
      </c>
      <c r="D23" s="9"/>
      <c r="E23" s="9">
        <v>28</v>
      </c>
      <c r="F23" s="9">
        <v>48</v>
      </c>
    </row>
    <row r="24" spans="1:6" x14ac:dyDescent="0.2">
      <c r="A24" s="9">
        <v>1976</v>
      </c>
      <c r="B24" s="9">
        <v>17</v>
      </c>
      <c r="C24" s="9">
        <v>59</v>
      </c>
      <c r="D24" s="9"/>
      <c r="E24" s="9">
        <v>26</v>
      </c>
      <c r="F24" s="9">
        <v>58</v>
      </c>
    </row>
    <row r="25" spans="1:6" x14ac:dyDescent="0.2">
      <c r="A25" s="9">
        <v>1977</v>
      </c>
      <c r="B25" s="9">
        <v>22</v>
      </c>
      <c r="C25" s="9">
        <v>60</v>
      </c>
      <c r="D25" s="9"/>
      <c r="E25" s="9">
        <v>29</v>
      </c>
      <c r="F25" s="9">
        <v>74</v>
      </c>
    </row>
    <row r="26" spans="1:6" x14ac:dyDescent="0.2">
      <c r="A26" s="9">
        <v>1978</v>
      </c>
      <c r="B26" s="9">
        <v>20</v>
      </c>
      <c r="C26" s="9">
        <v>57</v>
      </c>
      <c r="D26" s="9"/>
      <c r="E26" s="9">
        <v>23</v>
      </c>
      <c r="F26" s="9">
        <v>46</v>
      </c>
    </row>
    <row r="27" spans="1:6" x14ac:dyDescent="0.2">
      <c r="A27" s="9">
        <v>1979</v>
      </c>
      <c r="B27" s="9">
        <v>21</v>
      </c>
      <c r="C27" s="9">
        <v>73</v>
      </c>
      <c r="D27" s="9"/>
      <c r="E27" s="9">
        <v>18</v>
      </c>
      <c r="F27" s="9">
        <v>65</v>
      </c>
    </row>
    <row r="28" spans="1:6" x14ac:dyDescent="0.2">
      <c r="A28" s="9">
        <v>1980</v>
      </c>
      <c r="B28" s="9">
        <v>16</v>
      </c>
      <c r="C28" s="9">
        <v>67</v>
      </c>
      <c r="D28" s="9"/>
      <c r="E28" s="9">
        <v>20</v>
      </c>
      <c r="F28" s="9">
        <v>75</v>
      </c>
    </row>
    <row r="29" spans="1:6" x14ac:dyDescent="0.2">
      <c r="A29" s="9">
        <v>1981</v>
      </c>
      <c r="B29" s="9">
        <v>21</v>
      </c>
      <c r="C29" s="9">
        <v>88</v>
      </c>
      <c r="D29" s="9"/>
      <c r="E29" s="9">
        <v>21</v>
      </c>
      <c r="F29" s="9">
        <v>95</v>
      </c>
    </row>
    <row r="30" spans="1:6" x14ac:dyDescent="0.2">
      <c r="A30" s="9">
        <v>1982</v>
      </c>
      <c r="B30" s="9">
        <v>16</v>
      </c>
      <c r="C30" s="9">
        <v>78</v>
      </c>
      <c r="D30" s="9"/>
      <c r="E30" s="9">
        <v>20</v>
      </c>
      <c r="F30" s="9">
        <v>90</v>
      </c>
    </row>
    <row r="31" spans="1:6" x14ac:dyDescent="0.2">
      <c r="A31" s="9">
        <v>1983</v>
      </c>
      <c r="B31" s="9">
        <v>18</v>
      </c>
      <c r="C31" s="9">
        <v>71</v>
      </c>
      <c r="D31" s="9"/>
      <c r="E31" s="9">
        <v>12</v>
      </c>
      <c r="F31" s="9">
        <v>89</v>
      </c>
    </row>
    <row r="32" spans="1:6" x14ac:dyDescent="0.2">
      <c r="A32" s="9">
        <v>1984</v>
      </c>
      <c r="B32" s="9">
        <v>14</v>
      </c>
      <c r="C32" s="9">
        <v>75</v>
      </c>
      <c r="D32" s="9"/>
      <c r="E32" s="9">
        <v>17</v>
      </c>
      <c r="F32" s="9">
        <v>94</v>
      </c>
    </row>
    <row r="33" spans="1:6" x14ac:dyDescent="0.2">
      <c r="A33" s="9">
        <v>1985</v>
      </c>
      <c r="B33" s="9">
        <v>13</v>
      </c>
      <c r="C33" s="9">
        <v>84</v>
      </c>
      <c r="D33" s="9"/>
      <c r="E33" s="9">
        <v>16</v>
      </c>
      <c r="F33" s="9">
        <v>93</v>
      </c>
    </row>
    <row r="34" spans="1:6" x14ac:dyDescent="0.2">
      <c r="A34" s="9">
        <v>1986</v>
      </c>
      <c r="B34" s="9">
        <v>11</v>
      </c>
      <c r="C34" s="9">
        <v>78</v>
      </c>
      <c r="D34" s="9"/>
      <c r="E34" s="9">
        <v>20</v>
      </c>
      <c r="F34" s="9">
        <v>93</v>
      </c>
    </row>
    <row r="35" spans="1:6" x14ac:dyDescent="0.2">
      <c r="A35" s="9">
        <v>1987</v>
      </c>
      <c r="B35" s="9">
        <v>9</v>
      </c>
      <c r="C35" s="9">
        <v>88</v>
      </c>
      <c r="D35" s="9"/>
      <c r="E35" s="9">
        <v>8</v>
      </c>
      <c r="F35" s="9">
        <v>100</v>
      </c>
    </row>
    <row r="36" spans="1:6" x14ac:dyDescent="0.2">
      <c r="A36" s="9">
        <v>1988</v>
      </c>
      <c r="B36" s="9">
        <v>8</v>
      </c>
      <c r="C36" s="9">
        <v>82</v>
      </c>
      <c r="D36" s="9"/>
      <c r="E36" s="9">
        <v>10</v>
      </c>
      <c r="F36" s="9">
        <v>97</v>
      </c>
    </row>
    <row r="37" spans="1:6" x14ac:dyDescent="0.2">
      <c r="A37" s="9">
        <v>1989</v>
      </c>
      <c r="B37" s="9">
        <v>11</v>
      </c>
      <c r="C37" s="9">
        <v>80</v>
      </c>
      <c r="D37" s="9"/>
      <c r="E37" s="9">
        <v>12</v>
      </c>
      <c r="F37" s="9">
        <v>95</v>
      </c>
    </row>
    <row r="38" spans="1:6" x14ac:dyDescent="0.2">
      <c r="A38" s="9">
        <v>1990</v>
      </c>
      <c r="B38" s="9">
        <v>10</v>
      </c>
      <c r="C38" s="9">
        <v>74</v>
      </c>
      <c r="D38" s="9"/>
      <c r="E38" s="9">
        <v>11</v>
      </c>
      <c r="F38" s="9">
        <v>95</v>
      </c>
    </row>
    <row r="39" spans="1:6" x14ac:dyDescent="0.2">
      <c r="A39" s="9">
        <v>1991</v>
      </c>
      <c r="B39" s="9">
        <v>9</v>
      </c>
      <c r="C39" s="9">
        <v>86</v>
      </c>
      <c r="D39" s="9"/>
      <c r="E39" s="9">
        <v>14</v>
      </c>
      <c r="F39" s="9">
        <v>95</v>
      </c>
    </row>
    <row r="40" spans="1:6" x14ac:dyDescent="0.2">
      <c r="A40" s="9">
        <v>1992</v>
      </c>
      <c r="B40" s="9">
        <v>10</v>
      </c>
      <c r="C40" s="9">
        <v>88</v>
      </c>
      <c r="D40" s="9"/>
      <c r="E40" s="9">
        <v>14</v>
      </c>
      <c r="F40" s="9">
        <v>87</v>
      </c>
    </row>
    <row r="41" spans="1:6" x14ac:dyDescent="0.2">
      <c r="A41" s="9">
        <v>1993</v>
      </c>
      <c r="B41" s="9">
        <v>7</v>
      </c>
      <c r="C41" s="9">
        <v>98</v>
      </c>
      <c r="D41" s="9"/>
      <c r="E41" s="9">
        <v>10</v>
      </c>
      <c r="F41" s="9">
        <v>90</v>
      </c>
    </row>
    <row r="42" spans="1:6" x14ac:dyDescent="0.2">
      <c r="A42" s="9">
        <v>1994</v>
      </c>
      <c r="B42" s="9">
        <v>7</v>
      </c>
      <c r="C42" s="9">
        <v>92</v>
      </c>
      <c r="D42" s="9"/>
      <c r="E42" s="9">
        <v>10</v>
      </c>
      <c r="F42" s="9">
        <v>72</v>
      </c>
    </row>
    <row r="43" spans="1:6" x14ac:dyDescent="0.2">
      <c r="A43" s="9">
        <v>1995</v>
      </c>
      <c r="B43" s="9">
        <v>13</v>
      </c>
      <c r="C43" s="9">
        <v>100</v>
      </c>
      <c r="D43" s="9"/>
      <c r="E43" s="9">
        <v>9</v>
      </c>
      <c r="F43" s="9">
        <v>95</v>
      </c>
    </row>
    <row r="44" spans="1:6" x14ac:dyDescent="0.2">
      <c r="A44" s="9">
        <v>1996</v>
      </c>
      <c r="B44" s="9">
        <v>11</v>
      </c>
      <c r="C44" s="9">
        <v>100</v>
      </c>
      <c r="D44" s="9"/>
      <c r="E44" s="9">
        <v>12</v>
      </c>
      <c r="F44" s="9">
        <v>97</v>
      </c>
    </row>
    <row r="45" spans="1:6" x14ac:dyDescent="0.2">
      <c r="A45" s="9">
        <v>1997</v>
      </c>
      <c r="B45" s="9">
        <v>9</v>
      </c>
      <c r="C45" s="9">
        <v>100</v>
      </c>
      <c r="D45" s="9"/>
      <c r="E45" s="9">
        <v>8</v>
      </c>
      <c r="F45" s="9">
        <v>92</v>
      </c>
    </row>
    <row r="46" spans="1:6" x14ac:dyDescent="0.2">
      <c r="A46" s="9">
        <v>1998</v>
      </c>
      <c r="B46" s="9">
        <v>8</v>
      </c>
      <c r="C46" s="9">
        <v>95</v>
      </c>
      <c r="D46" s="9"/>
      <c r="E46" s="9">
        <v>3</v>
      </c>
      <c r="F46" s="9">
        <v>100</v>
      </c>
    </row>
    <row r="47" spans="1:6" x14ac:dyDescent="0.2">
      <c r="A47" s="14">
        <v>2000</v>
      </c>
      <c r="B47" s="14">
        <v>4</v>
      </c>
      <c r="C47" s="14">
        <v>41</v>
      </c>
      <c r="D47" s="14"/>
      <c r="E47" s="14">
        <v>4</v>
      </c>
      <c r="F47" s="14">
        <v>31</v>
      </c>
    </row>
    <row r="48" spans="1:6" x14ac:dyDescent="0.2">
      <c r="A48" s="10"/>
      <c r="B48" s="10"/>
      <c r="C48" s="10"/>
      <c r="D48" s="10"/>
      <c r="E48" s="10"/>
      <c r="F48" s="10"/>
    </row>
    <row r="49" spans="1:13" ht="26.25" customHeight="1" x14ac:dyDescent="0.2">
      <c r="A49" s="116" t="s">
        <v>179</v>
      </c>
      <c r="B49" s="108"/>
      <c r="C49" s="108"/>
      <c r="D49" s="108"/>
      <c r="E49" s="108"/>
      <c r="F49" s="108"/>
      <c r="G49" s="108"/>
      <c r="H49" s="108"/>
      <c r="I49" s="108"/>
      <c r="J49" s="108"/>
    </row>
    <row r="50" spans="1:13" s="11" customFormat="1" x14ac:dyDescent="0.2">
      <c r="A50" s="61"/>
    </row>
    <row r="51" spans="1:13" x14ac:dyDescent="0.2">
      <c r="A51" s="108" t="s">
        <v>66</v>
      </c>
      <c r="B51" s="108"/>
      <c r="C51" s="108"/>
      <c r="D51" s="108"/>
      <c r="E51" s="108"/>
      <c r="F51" s="108"/>
      <c r="G51" s="108"/>
      <c r="H51" s="108"/>
      <c r="I51" s="108"/>
      <c r="J51" s="108"/>
      <c r="K51" s="11"/>
      <c r="M51" s="11"/>
    </row>
    <row r="52" spans="1:13" x14ac:dyDescent="0.2">
      <c r="A52" s="108"/>
      <c r="B52" s="108"/>
      <c r="C52" s="108"/>
      <c r="D52" s="108"/>
      <c r="E52" s="108"/>
      <c r="F52" s="108"/>
      <c r="G52" s="108"/>
      <c r="H52" s="108"/>
      <c r="I52" s="108"/>
      <c r="J52" s="108"/>
    </row>
    <row r="53" spans="1:13" x14ac:dyDescent="0.2">
      <c r="A53" s="108"/>
      <c r="B53" s="108"/>
      <c r="C53" s="108"/>
      <c r="D53" s="108"/>
      <c r="E53" s="108"/>
      <c r="F53" s="108"/>
      <c r="G53" s="108"/>
      <c r="H53" s="108"/>
      <c r="I53" s="108"/>
      <c r="J53" s="108"/>
    </row>
    <row r="54" spans="1:13" x14ac:dyDescent="0.2">
      <c r="A54" s="1"/>
      <c r="B54" s="1"/>
      <c r="C54" s="1"/>
      <c r="D54" s="1"/>
      <c r="E54" s="1"/>
      <c r="F54" s="1"/>
      <c r="G54" s="1"/>
      <c r="H54" s="1"/>
      <c r="I54" s="1"/>
      <c r="J54" s="1"/>
    </row>
    <row r="55" spans="1:13" ht="24" customHeight="1" x14ac:dyDescent="0.2">
      <c r="A55" s="108" t="s">
        <v>178</v>
      </c>
      <c r="B55" s="108"/>
      <c r="C55" s="108"/>
      <c r="D55" s="108"/>
      <c r="E55" s="108"/>
      <c r="F55" s="108"/>
      <c r="G55" s="108"/>
      <c r="H55" s="108"/>
      <c r="I55" s="108"/>
      <c r="J55" s="108"/>
    </row>
    <row r="56" spans="1:13" ht="12.75" customHeight="1" x14ac:dyDescent="0.2">
      <c r="A56" s="16"/>
      <c r="B56" s="16"/>
      <c r="C56" s="16"/>
      <c r="D56" s="16"/>
      <c r="E56" s="16"/>
      <c r="F56" s="16"/>
      <c r="G56" s="16"/>
    </row>
    <row r="57" spans="1:13" ht="12.75" customHeight="1" x14ac:dyDescent="0.2"/>
    <row r="58" spans="1:13" ht="12.75" customHeight="1" x14ac:dyDescent="0.2"/>
    <row r="59" spans="1:13" ht="12.75" customHeight="1" x14ac:dyDescent="0.2"/>
  </sheetData>
  <mergeCells count="5">
    <mergeCell ref="B3:C3"/>
    <mergeCell ref="E3:F3"/>
    <mergeCell ref="A51:J53"/>
    <mergeCell ref="A55:J55"/>
    <mergeCell ref="A49:J49"/>
  </mergeCells>
  <phoneticPr fontId="0" type="noConversion"/>
  <pageMargins left="0.75" right="0.75" top="1" bottom="1" header="0.5" footer="0.5"/>
  <pageSetup scale="90" orientation="portrait" horizontalDpi="4294967292" r:id="rId1"/>
  <headerFooter alignWithMargins="0">
    <oddHeader>&amp;C&amp;"Arial,Bold Italic"&amp;14Vital Statistics on Congress&amp;10
&amp;12www.brookings.edu/vitalstats</oddHeader>
    <oddFooter xml:space="preserve">&amp;L&amp;G&amp;COrnstein, Mann, Malbin, Rugg and Wakeman
Last updated April 18, 2014&amp;R&amp;G
</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J60"/>
  <sheetViews>
    <sheetView view="pageBreakPreview" zoomScale="60" zoomScaleNormal="100" workbookViewId="0">
      <selection activeCell="A49" sqref="A49:I53"/>
    </sheetView>
  </sheetViews>
  <sheetFormatPr defaultRowHeight="12.75" x14ac:dyDescent="0.2"/>
  <cols>
    <col min="1" max="1" width="9.140625" style="2"/>
    <col min="2" max="2" width="9.85546875" style="3" customWidth="1"/>
    <col min="3" max="3" width="10.140625" style="3" customWidth="1"/>
    <col min="4" max="4" width="11.5703125" style="3" customWidth="1"/>
    <col min="5" max="5" width="2.7109375" style="3" customWidth="1"/>
    <col min="6" max="6" width="9.7109375" style="3" customWidth="1"/>
    <col min="7" max="8" width="10.85546875" style="3" customWidth="1"/>
    <col min="9" max="16384" width="9.140625" style="3"/>
  </cols>
  <sheetData>
    <row r="1" spans="1:8" x14ac:dyDescent="0.2">
      <c r="A1" s="57" t="s">
        <v>49</v>
      </c>
      <c r="B1" s="57" t="s">
        <v>68</v>
      </c>
      <c r="C1" s="58"/>
      <c r="D1" s="58"/>
      <c r="E1" s="59"/>
    </row>
    <row r="2" spans="1:8" ht="13.5" thickBot="1" x14ac:dyDescent="0.25">
      <c r="A2" s="58"/>
      <c r="B2" s="58"/>
      <c r="C2" s="58"/>
      <c r="D2" s="58"/>
      <c r="E2" s="59"/>
    </row>
    <row r="3" spans="1:8" ht="12.75" customHeight="1" x14ac:dyDescent="0.2">
      <c r="A3" s="6"/>
      <c r="B3" s="115" t="s">
        <v>29</v>
      </c>
      <c r="C3" s="115"/>
      <c r="D3" s="115"/>
      <c r="E3" s="94"/>
      <c r="F3" s="117" t="s">
        <v>182</v>
      </c>
      <c r="G3" s="117"/>
      <c r="H3" s="117"/>
    </row>
    <row r="4" spans="1:8" ht="28.5" customHeight="1" x14ac:dyDescent="0.2">
      <c r="A4" s="9" t="s">
        <v>21</v>
      </c>
      <c r="B4" s="95" t="s">
        <v>28</v>
      </c>
      <c r="C4" s="95" t="s">
        <v>19</v>
      </c>
      <c r="D4" s="96" t="s">
        <v>20</v>
      </c>
      <c r="E4" s="14"/>
      <c r="F4" s="95" t="s">
        <v>28</v>
      </c>
      <c r="G4" s="95" t="s">
        <v>19</v>
      </c>
      <c r="H4" s="96" t="s">
        <v>20</v>
      </c>
    </row>
    <row r="5" spans="1:8" x14ac:dyDescent="0.2">
      <c r="A5" s="9">
        <v>1959</v>
      </c>
      <c r="B5" s="9">
        <v>17</v>
      </c>
      <c r="C5" s="9">
        <v>85</v>
      </c>
      <c r="D5" s="9">
        <v>87</v>
      </c>
      <c r="E5" s="9"/>
      <c r="F5" s="9">
        <v>23</v>
      </c>
      <c r="G5" s="9">
        <v>69</v>
      </c>
      <c r="H5" s="9">
        <v>80</v>
      </c>
    </row>
    <row r="6" spans="1:8" ht="12.75" customHeight="1" x14ac:dyDescent="0.2">
      <c r="A6" s="9">
        <v>1960</v>
      </c>
      <c r="B6" s="9">
        <v>8</v>
      </c>
      <c r="C6" s="9">
        <v>66</v>
      </c>
      <c r="D6" s="9">
        <v>77</v>
      </c>
      <c r="E6" s="9"/>
      <c r="F6" s="9">
        <v>21</v>
      </c>
      <c r="G6" s="9">
        <v>77</v>
      </c>
      <c r="H6" s="9">
        <v>74</v>
      </c>
    </row>
    <row r="7" spans="1:8" x14ac:dyDescent="0.2">
      <c r="A7" s="9">
        <v>1961</v>
      </c>
      <c r="B7" s="9">
        <v>15</v>
      </c>
      <c r="C7" s="9">
        <v>69</v>
      </c>
      <c r="D7" s="9">
        <v>83</v>
      </c>
      <c r="E7" s="9"/>
      <c r="F7" s="9">
        <v>15</v>
      </c>
      <c r="G7" s="9">
        <v>74</v>
      </c>
      <c r="H7" s="9">
        <v>75</v>
      </c>
    </row>
    <row r="8" spans="1:8" x14ac:dyDescent="0.2">
      <c r="A8" s="9">
        <v>1962</v>
      </c>
      <c r="B8" s="9">
        <v>14</v>
      </c>
      <c r="C8" s="9">
        <v>65</v>
      </c>
      <c r="D8" s="9">
        <v>75</v>
      </c>
      <c r="E8" s="9"/>
      <c r="F8" s="9">
        <v>29</v>
      </c>
      <c r="G8" s="9">
        <v>77</v>
      </c>
      <c r="H8" s="9">
        <v>79</v>
      </c>
    </row>
    <row r="9" spans="1:8" x14ac:dyDescent="0.2">
      <c r="A9" s="9">
        <v>1963</v>
      </c>
      <c r="B9" s="9">
        <v>13</v>
      </c>
      <c r="C9" s="9">
        <v>70</v>
      </c>
      <c r="D9" s="9">
        <v>78</v>
      </c>
      <c r="E9" s="9"/>
      <c r="F9" s="9">
        <v>20</v>
      </c>
      <c r="G9" s="9">
        <v>73</v>
      </c>
      <c r="H9" s="9">
        <v>76</v>
      </c>
    </row>
    <row r="10" spans="1:8" x14ac:dyDescent="0.2">
      <c r="A10" s="9">
        <v>1964</v>
      </c>
      <c r="B10" s="9">
        <v>13</v>
      </c>
      <c r="C10" s="9">
        <v>72</v>
      </c>
      <c r="D10" s="9">
        <v>76</v>
      </c>
      <c r="E10" s="9"/>
      <c r="F10" s="9">
        <v>20</v>
      </c>
      <c r="G10" s="9">
        <v>78</v>
      </c>
      <c r="H10" s="9">
        <v>72</v>
      </c>
    </row>
    <row r="11" spans="1:8" x14ac:dyDescent="0.2">
      <c r="A11" s="9">
        <v>1965</v>
      </c>
      <c r="B11" s="9">
        <v>10</v>
      </c>
      <c r="C11" s="9">
        <v>69</v>
      </c>
      <c r="D11" s="9">
        <v>81</v>
      </c>
      <c r="E11" s="9"/>
      <c r="F11" s="9">
        <v>19</v>
      </c>
      <c r="G11" s="9">
        <v>71</v>
      </c>
      <c r="H11" s="9">
        <v>81</v>
      </c>
    </row>
    <row r="12" spans="1:8" x14ac:dyDescent="0.2">
      <c r="A12" s="9">
        <v>1966</v>
      </c>
      <c r="B12" s="9">
        <v>13</v>
      </c>
      <c r="C12" s="9">
        <v>69</v>
      </c>
      <c r="D12" s="9">
        <v>82</v>
      </c>
      <c r="E12" s="9"/>
      <c r="F12" s="9">
        <v>17</v>
      </c>
      <c r="G12" s="9">
        <v>75</v>
      </c>
      <c r="H12" s="9">
        <v>80</v>
      </c>
    </row>
    <row r="13" spans="1:8" x14ac:dyDescent="0.2">
      <c r="A13" s="9">
        <v>1967</v>
      </c>
      <c r="B13" s="9">
        <v>15</v>
      </c>
      <c r="C13" s="9">
        <v>75</v>
      </c>
      <c r="D13" s="9">
        <v>81</v>
      </c>
      <c r="E13" s="9"/>
      <c r="F13" s="9">
        <v>24</v>
      </c>
      <c r="G13" s="9">
        <v>76</v>
      </c>
      <c r="H13" s="9">
        <v>72</v>
      </c>
    </row>
    <row r="14" spans="1:8" x14ac:dyDescent="0.2">
      <c r="A14" s="9">
        <v>1968</v>
      </c>
      <c r="B14" s="9">
        <v>16</v>
      </c>
      <c r="C14" s="9">
        <v>77</v>
      </c>
      <c r="D14" s="9">
        <v>75</v>
      </c>
      <c r="E14" s="9"/>
      <c r="F14" s="9">
        <v>31</v>
      </c>
      <c r="G14" s="9">
        <v>77</v>
      </c>
      <c r="H14" s="9">
        <v>74</v>
      </c>
    </row>
    <row r="15" spans="1:8" x14ac:dyDescent="0.2">
      <c r="A15" s="9">
        <v>1969</v>
      </c>
      <c r="B15" s="9">
        <v>21</v>
      </c>
      <c r="C15" s="9">
        <v>79</v>
      </c>
      <c r="D15" s="9">
        <v>75</v>
      </c>
      <c r="E15" s="9"/>
      <c r="F15" s="9">
        <v>24</v>
      </c>
      <c r="G15" s="9">
        <v>77</v>
      </c>
      <c r="H15" s="9">
        <v>73</v>
      </c>
    </row>
    <row r="16" spans="1:8" x14ac:dyDescent="0.2">
      <c r="A16" s="9">
        <v>1970</v>
      </c>
      <c r="B16" s="9">
        <v>19</v>
      </c>
      <c r="C16" s="9">
        <v>79</v>
      </c>
      <c r="D16" s="9">
        <v>78</v>
      </c>
      <c r="E16" s="9"/>
      <c r="F16" s="9">
        <v>21</v>
      </c>
      <c r="G16" s="9">
        <v>74</v>
      </c>
      <c r="H16" s="9">
        <v>72</v>
      </c>
    </row>
    <row r="17" spans="1:8" x14ac:dyDescent="0.2">
      <c r="A17" s="9">
        <v>1971</v>
      </c>
      <c r="B17" s="9">
        <v>25</v>
      </c>
      <c r="C17" s="9">
        <v>76</v>
      </c>
      <c r="D17" s="9">
        <v>80</v>
      </c>
      <c r="E17" s="9"/>
      <c r="F17" s="9">
        <v>38</v>
      </c>
      <c r="G17" s="9">
        <v>80</v>
      </c>
      <c r="H17" s="9">
        <v>79</v>
      </c>
    </row>
    <row r="18" spans="1:8" x14ac:dyDescent="0.2">
      <c r="A18" s="9">
        <v>1972</v>
      </c>
      <c r="B18" s="9">
        <v>24</v>
      </c>
      <c r="C18" s="9">
        <v>75</v>
      </c>
      <c r="D18" s="9">
        <v>79</v>
      </c>
      <c r="E18" s="9"/>
      <c r="F18" s="9">
        <v>20</v>
      </c>
      <c r="G18" s="9">
        <v>78</v>
      </c>
      <c r="H18" s="9">
        <v>74</v>
      </c>
    </row>
    <row r="19" spans="1:8" x14ac:dyDescent="0.2">
      <c r="A19" s="9">
        <v>1973</v>
      </c>
      <c r="B19" s="9">
        <v>22</v>
      </c>
      <c r="C19" s="9">
        <v>69</v>
      </c>
      <c r="D19" s="9">
        <v>77</v>
      </c>
      <c r="E19" s="9"/>
      <c r="F19" s="9">
        <v>17</v>
      </c>
      <c r="G19" s="9">
        <v>74</v>
      </c>
      <c r="H19" s="9">
        <v>76</v>
      </c>
    </row>
    <row r="20" spans="1:8" x14ac:dyDescent="0.2">
      <c r="A20" s="9">
        <v>1974</v>
      </c>
      <c r="B20" s="9">
        <v>24</v>
      </c>
      <c r="C20" s="9">
        <v>72</v>
      </c>
      <c r="D20" s="9">
        <v>69</v>
      </c>
      <c r="E20" s="9"/>
      <c r="F20" s="9">
        <v>19</v>
      </c>
      <c r="G20" s="9">
        <v>79</v>
      </c>
      <c r="H20" s="9">
        <v>69</v>
      </c>
    </row>
    <row r="21" spans="1:8" x14ac:dyDescent="0.2">
      <c r="A21" s="9">
        <v>1975</v>
      </c>
      <c r="B21" s="9">
        <v>22</v>
      </c>
      <c r="C21" s="9">
        <v>69</v>
      </c>
      <c r="D21" s="9">
        <v>81</v>
      </c>
      <c r="E21" s="9"/>
      <c r="F21" s="9">
        <v>19</v>
      </c>
      <c r="G21" s="9">
        <v>79</v>
      </c>
      <c r="H21" s="9">
        <v>69</v>
      </c>
    </row>
    <row r="22" spans="1:8" x14ac:dyDescent="0.2">
      <c r="A22" s="9">
        <v>1976</v>
      </c>
      <c r="B22" s="9">
        <v>25</v>
      </c>
      <c r="C22" s="9">
        <v>72</v>
      </c>
      <c r="D22" s="9">
        <v>80</v>
      </c>
      <c r="E22" s="9"/>
      <c r="F22" s="9">
        <v>21</v>
      </c>
      <c r="G22" s="9">
        <v>73</v>
      </c>
      <c r="H22" s="9">
        <v>76</v>
      </c>
    </row>
    <row r="23" spans="1:8" x14ac:dyDescent="0.2">
      <c r="A23" s="9">
        <v>1977</v>
      </c>
      <c r="B23" s="9">
        <v>25</v>
      </c>
      <c r="C23" s="9">
        <v>68</v>
      </c>
      <c r="D23" s="9">
        <v>82</v>
      </c>
      <c r="E23" s="9"/>
      <c r="F23" s="9">
        <v>26</v>
      </c>
      <c r="G23" s="9">
        <v>75</v>
      </c>
      <c r="H23" s="9">
        <v>80</v>
      </c>
    </row>
    <row r="24" spans="1:8" x14ac:dyDescent="0.2">
      <c r="A24" s="9">
        <v>1978</v>
      </c>
      <c r="B24" s="9">
        <v>26</v>
      </c>
      <c r="C24" s="9">
        <v>68</v>
      </c>
      <c r="D24" s="9">
        <v>79</v>
      </c>
      <c r="E24" s="9"/>
      <c r="F24" s="9">
        <v>24</v>
      </c>
      <c r="G24" s="9">
        <v>70</v>
      </c>
      <c r="H24" s="9">
        <v>69</v>
      </c>
    </row>
    <row r="25" spans="1:8" x14ac:dyDescent="0.2">
      <c r="A25" s="9">
        <v>1979</v>
      </c>
      <c r="B25" s="9">
        <v>29</v>
      </c>
      <c r="C25" s="9">
        <v>70</v>
      </c>
      <c r="D25" s="9">
        <v>85</v>
      </c>
      <c r="E25" s="9"/>
      <c r="F25" s="9">
        <v>29</v>
      </c>
      <c r="G25" s="9">
        <v>75</v>
      </c>
      <c r="H25" s="9">
        <v>74</v>
      </c>
    </row>
    <row r="26" spans="1:8" x14ac:dyDescent="0.2">
      <c r="A26" s="9">
        <v>1980</v>
      </c>
      <c r="B26" s="9">
        <v>27</v>
      </c>
      <c r="C26" s="9">
        <v>69</v>
      </c>
      <c r="D26" s="9">
        <v>81</v>
      </c>
      <c r="E26" s="9"/>
      <c r="F26" s="9">
        <v>26</v>
      </c>
      <c r="G26" s="9">
        <v>72</v>
      </c>
      <c r="H26" s="9">
        <v>74</v>
      </c>
    </row>
    <row r="27" spans="1:8" x14ac:dyDescent="0.2">
      <c r="A27" s="9">
        <v>1981</v>
      </c>
      <c r="B27" s="9">
        <v>30</v>
      </c>
      <c r="C27" s="9">
        <v>75</v>
      </c>
      <c r="D27" s="9">
        <v>82</v>
      </c>
      <c r="E27" s="9"/>
      <c r="F27" s="9">
        <v>29</v>
      </c>
      <c r="G27" s="9">
        <v>76</v>
      </c>
      <c r="H27" s="9">
        <v>84</v>
      </c>
    </row>
    <row r="28" spans="1:8" x14ac:dyDescent="0.2">
      <c r="A28" s="9">
        <v>1982</v>
      </c>
      <c r="B28" s="9">
        <v>27</v>
      </c>
      <c r="C28" s="9">
        <v>73</v>
      </c>
      <c r="D28" s="9">
        <v>81</v>
      </c>
      <c r="E28" s="9"/>
      <c r="F28" s="9">
        <v>30</v>
      </c>
      <c r="G28" s="9">
        <v>76</v>
      </c>
      <c r="H28" s="9">
        <v>81</v>
      </c>
    </row>
    <row r="29" spans="1:8" x14ac:dyDescent="0.2">
      <c r="A29" s="9">
        <v>1983</v>
      </c>
      <c r="B29" s="9">
        <v>22</v>
      </c>
      <c r="C29" s="9">
        <v>68</v>
      </c>
      <c r="D29" s="9">
        <v>81</v>
      </c>
      <c r="E29" s="9"/>
      <c r="F29" s="9">
        <v>30</v>
      </c>
      <c r="G29" s="9">
        <v>69</v>
      </c>
      <c r="H29" s="9">
        <v>81</v>
      </c>
    </row>
    <row r="30" spans="1:8" x14ac:dyDescent="0.2">
      <c r="A30" s="9">
        <v>1984</v>
      </c>
      <c r="B30" s="9">
        <v>23</v>
      </c>
      <c r="C30" s="9">
        <v>68</v>
      </c>
      <c r="D30" s="9">
        <v>84</v>
      </c>
      <c r="E30" s="9"/>
      <c r="F30" s="9">
        <v>27</v>
      </c>
      <c r="G30" s="9">
        <v>74</v>
      </c>
      <c r="H30" s="9">
        <v>85</v>
      </c>
    </row>
    <row r="31" spans="1:8" x14ac:dyDescent="0.2">
      <c r="A31" s="9">
        <v>1985</v>
      </c>
      <c r="B31" s="9">
        <v>23</v>
      </c>
      <c r="C31" s="9">
        <v>67</v>
      </c>
      <c r="D31" s="9">
        <v>84</v>
      </c>
      <c r="E31" s="9"/>
      <c r="F31" s="9">
        <v>30</v>
      </c>
      <c r="G31" s="9">
        <v>72</v>
      </c>
      <c r="H31" s="9">
        <v>82</v>
      </c>
    </row>
    <row r="32" spans="1:8" x14ac:dyDescent="0.2">
      <c r="A32" s="9">
        <v>1986</v>
      </c>
      <c r="B32" s="9">
        <v>27</v>
      </c>
      <c r="C32" s="9">
        <v>70</v>
      </c>
      <c r="D32" s="9">
        <v>83</v>
      </c>
      <c r="E32" s="9"/>
      <c r="F32" s="9">
        <v>26</v>
      </c>
      <c r="G32" s="9">
        <v>70</v>
      </c>
      <c r="H32" s="9">
        <v>83</v>
      </c>
    </row>
    <row r="33" spans="1:9" x14ac:dyDescent="0.2">
      <c r="A33" s="9">
        <v>1987</v>
      </c>
      <c r="B33" s="9">
        <v>27</v>
      </c>
      <c r="C33" s="9">
        <v>71</v>
      </c>
      <c r="D33" s="9">
        <v>87</v>
      </c>
      <c r="E33" s="9"/>
      <c r="F33" s="9">
        <v>30</v>
      </c>
      <c r="G33" s="9">
        <v>70</v>
      </c>
      <c r="H33" s="9">
        <v>79</v>
      </c>
    </row>
    <row r="34" spans="1:9" x14ac:dyDescent="0.2">
      <c r="A34" s="9">
        <v>1988</v>
      </c>
      <c r="B34" s="9">
        <v>27</v>
      </c>
      <c r="C34" s="9">
        <v>67</v>
      </c>
      <c r="D34" s="9">
        <v>88</v>
      </c>
      <c r="E34" s="9"/>
      <c r="F34" s="9">
        <v>29</v>
      </c>
      <c r="G34" s="9">
        <v>72</v>
      </c>
      <c r="H34" s="9">
        <v>80</v>
      </c>
    </row>
    <row r="35" spans="1:9" x14ac:dyDescent="0.2">
      <c r="A35" s="9">
        <v>1989</v>
      </c>
      <c r="B35" s="9">
        <v>27</v>
      </c>
      <c r="C35" s="9">
        <v>68</v>
      </c>
      <c r="D35" s="9">
        <v>87</v>
      </c>
      <c r="E35" s="9"/>
      <c r="F35" s="9">
        <v>31</v>
      </c>
      <c r="G35" s="9">
        <v>69</v>
      </c>
      <c r="H35" s="9">
        <v>84</v>
      </c>
    </row>
    <row r="36" spans="1:9" x14ac:dyDescent="0.2">
      <c r="A36" s="9">
        <v>1990</v>
      </c>
      <c r="B36" s="9">
        <v>27</v>
      </c>
      <c r="C36" s="9">
        <v>69</v>
      </c>
      <c r="D36" s="9">
        <v>85</v>
      </c>
      <c r="E36" s="9"/>
      <c r="F36" s="9">
        <v>29</v>
      </c>
      <c r="G36" s="9">
        <v>70</v>
      </c>
      <c r="H36" s="9">
        <v>83</v>
      </c>
    </row>
    <row r="37" spans="1:9" x14ac:dyDescent="0.2">
      <c r="A37" s="9">
        <v>1991</v>
      </c>
      <c r="B37" s="9">
        <v>30</v>
      </c>
      <c r="C37" s="9">
        <v>69</v>
      </c>
      <c r="D37" s="9">
        <v>90</v>
      </c>
      <c r="E37" s="9"/>
      <c r="F37" s="9">
        <v>33</v>
      </c>
      <c r="G37" s="9">
        <v>71</v>
      </c>
      <c r="H37" s="9">
        <v>84</v>
      </c>
    </row>
    <row r="38" spans="1:9" x14ac:dyDescent="0.2">
      <c r="A38" s="9">
        <v>1992</v>
      </c>
      <c r="B38" s="9">
        <v>31</v>
      </c>
      <c r="C38" s="9">
        <v>67</v>
      </c>
      <c r="D38" s="9">
        <v>87</v>
      </c>
      <c r="E38" s="9"/>
      <c r="F38" s="9">
        <v>27</v>
      </c>
      <c r="G38" s="9">
        <v>67</v>
      </c>
      <c r="H38" s="9">
        <v>79</v>
      </c>
    </row>
    <row r="39" spans="1:9" x14ac:dyDescent="0.2">
      <c r="A39" s="9">
        <v>1993</v>
      </c>
      <c r="B39" s="9">
        <v>31</v>
      </c>
      <c r="C39" s="9">
        <v>63</v>
      </c>
      <c r="D39" s="9">
        <v>87</v>
      </c>
      <c r="E39" s="9"/>
      <c r="F39" s="9">
        <v>31</v>
      </c>
      <c r="G39" s="9">
        <v>70</v>
      </c>
      <c r="H39" s="9">
        <v>84</v>
      </c>
    </row>
    <row r="40" spans="1:9" x14ac:dyDescent="0.2">
      <c r="A40" s="9">
        <v>1994</v>
      </c>
      <c r="B40" s="9">
        <v>39</v>
      </c>
      <c r="C40" s="9">
        <v>58</v>
      </c>
      <c r="D40" s="9">
        <v>89</v>
      </c>
      <c r="E40" s="9"/>
      <c r="F40" s="9">
        <v>30</v>
      </c>
      <c r="G40" s="9">
        <v>69</v>
      </c>
      <c r="H40" s="9">
        <v>81</v>
      </c>
    </row>
    <row r="41" spans="1:9" x14ac:dyDescent="0.2">
      <c r="A41" s="9">
        <v>1995</v>
      </c>
      <c r="B41" s="9">
        <v>28</v>
      </c>
      <c r="C41" s="9">
        <v>57</v>
      </c>
      <c r="D41" s="9">
        <v>90</v>
      </c>
      <c r="E41" s="9"/>
      <c r="F41" s="9">
        <v>24</v>
      </c>
      <c r="G41" s="9">
        <v>68</v>
      </c>
      <c r="H41" s="9">
        <v>87</v>
      </c>
    </row>
    <row r="42" spans="1:9" x14ac:dyDescent="0.2">
      <c r="A42" s="9">
        <v>1996</v>
      </c>
      <c r="B42" s="9">
        <v>31</v>
      </c>
      <c r="C42" s="9">
        <v>63</v>
      </c>
      <c r="D42" s="9">
        <v>85</v>
      </c>
      <c r="E42" s="9"/>
      <c r="F42" s="9">
        <v>30</v>
      </c>
      <c r="G42" s="9">
        <v>66</v>
      </c>
      <c r="H42" s="9">
        <v>88</v>
      </c>
    </row>
    <row r="43" spans="1:9" x14ac:dyDescent="0.2">
      <c r="A43" s="9">
        <v>1997</v>
      </c>
      <c r="B43" s="9">
        <v>34</v>
      </c>
      <c r="C43" s="9">
        <v>65</v>
      </c>
      <c r="D43" s="9">
        <v>90</v>
      </c>
      <c r="E43" s="9"/>
      <c r="F43" s="9">
        <v>32</v>
      </c>
      <c r="G43" s="9">
        <v>73</v>
      </c>
      <c r="H43" s="9">
        <v>88</v>
      </c>
    </row>
    <row r="44" spans="1:9" x14ac:dyDescent="0.2">
      <c r="A44" s="10">
        <v>1998</v>
      </c>
      <c r="B44" s="10">
        <v>32</v>
      </c>
      <c r="C44" s="10">
        <v>63</v>
      </c>
      <c r="D44" s="10">
        <v>90</v>
      </c>
      <c r="E44" s="10"/>
      <c r="F44" s="10">
        <v>36</v>
      </c>
      <c r="G44" s="10">
        <v>76</v>
      </c>
      <c r="H44" s="10">
        <v>87</v>
      </c>
    </row>
    <row r="45" spans="1:9" x14ac:dyDescent="0.2">
      <c r="A45" s="14">
        <v>2000</v>
      </c>
      <c r="B45" s="14">
        <v>49</v>
      </c>
      <c r="C45" s="14">
        <v>45</v>
      </c>
      <c r="D45" s="14">
        <v>49</v>
      </c>
      <c r="E45" s="14"/>
      <c r="F45" s="14">
        <v>31</v>
      </c>
      <c r="G45" s="14">
        <v>58</v>
      </c>
      <c r="H45" s="14">
        <v>70</v>
      </c>
    </row>
    <row r="46" spans="1:9" x14ac:dyDescent="0.2">
      <c r="A46" s="10"/>
      <c r="B46" s="10"/>
      <c r="C46" s="10"/>
      <c r="D46" s="10"/>
      <c r="E46" s="10"/>
      <c r="F46" s="10"/>
      <c r="G46" s="10"/>
      <c r="H46" s="10"/>
    </row>
    <row r="47" spans="1:9" ht="26.25" customHeight="1" x14ac:dyDescent="0.2">
      <c r="A47" s="108" t="s">
        <v>177</v>
      </c>
      <c r="B47" s="108"/>
      <c r="C47" s="108"/>
      <c r="D47" s="108"/>
      <c r="E47" s="108"/>
      <c r="F47" s="108"/>
      <c r="G47" s="108"/>
      <c r="H47" s="108"/>
      <c r="I47" s="108"/>
    </row>
    <row r="48" spans="1:9" x14ac:dyDescent="0.2">
      <c r="A48" s="61"/>
      <c r="B48" s="11"/>
      <c r="C48" s="11"/>
      <c r="D48" s="11"/>
      <c r="E48" s="11"/>
      <c r="F48" s="11"/>
      <c r="G48" s="11"/>
      <c r="H48" s="11"/>
    </row>
    <row r="49" spans="1:10" x14ac:dyDescent="0.2">
      <c r="A49" s="108" t="s">
        <v>67</v>
      </c>
      <c r="B49" s="108"/>
      <c r="C49" s="108"/>
      <c r="D49" s="108"/>
      <c r="E49" s="108"/>
      <c r="F49" s="108"/>
      <c r="G49" s="108"/>
      <c r="H49" s="108"/>
      <c r="I49" s="108"/>
    </row>
    <row r="50" spans="1:10" x14ac:dyDescent="0.2">
      <c r="A50" s="108"/>
      <c r="B50" s="108"/>
      <c r="C50" s="108"/>
      <c r="D50" s="108"/>
      <c r="E50" s="108"/>
      <c r="F50" s="108"/>
      <c r="G50" s="108"/>
      <c r="H50" s="108"/>
      <c r="I50" s="108"/>
    </row>
    <row r="51" spans="1:10" x14ac:dyDescent="0.2">
      <c r="A51" s="108"/>
      <c r="B51" s="108"/>
      <c r="C51" s="108"/>
      <c r="D51" s="108"/>
      <c r="E51" s="108"/>
      <c r="F51" s="108"/>
      <c r="G51" s="108"/>
      <c r="H51" s="108"/>
      <c r="I51" s="108"/>
    </row>
    <row r="52" spans="1:10" x14ac:dyDescent="0.2">
      <c r="A52" s="108"/>
      <c r="B52" s="108"/>
      <c r="C52" s="108"/>
      <c r="D52" s="108"/>
      <c r="E52" s="108"/>
      <c r="F52" s="108"/>
      <c r="G52" s="108"/>
      <c r="H52" s="108"/>
      <c r="I52" s="108"/>
    </row>
    <row r="53" spans="1:10" x14ac:dyDescent="0.2">
      <c r="A53" s="108"/>
      <c r="B53" s="108"/>
      <c r="C53" s="108"/>
      <c r="D53" s="108"/>
      <c r="E53" s="108"/>
      <c r="F53" s="108"/>
      <c r="G53" s="108"/>
      <c r="H53" s="108"/>
      <c r="I53" s="108"/>
    </row>
    <row r="54" spans="1:10" x14ac:dyDescent="0.2">
      <c r="A54" s="1"/>
      <c r="B54" s="1"/>
      <c r="C54" s="1"/>
      <c r="D54" s="1"/>
      <c r="E54" s="1"/>
      <c r="F54" s="1"/>
      <c r="G54" s="1"/>
      <c r="H54" s="1"/>
      <c r="I54" s="1"/>
    </row>
    <row r="55" spans="1:10" ht="25.5" customHeight="1" x14ac:dyDescent="0.2">
      <c r="A55" s="108" t="s">
        <v>178</v>
      </c>
      <c r="B55" s="108"/>
      <c r="C55" s="108"/>
      <c r="D55" s="108"/>
      <c r="E55" s="108"/>
      <c r="F55" s="108"/>
      <c r="G55" s="108"/>
      <c r="H55" s="108"/>
      <c r="I55" s="108"/>
      <c r="J55" s="1"/>
    </row>
    <row r="56" spans="1:10" x14ac:dyDescent="0.2">
      <c r="A56" s="16"/>
      <c r="B56" s="16"/>
      <c r="C56" s="16"/>
      <c r="D56" s="16"/>
      <c r="E56" s="16"/>
      <c r="F56" s="16"/>
      <c r="G56" s="16"/>
    </row>
    <row r="57" spans="1:10" x14ac:dyDescent="0.2">
      <c r="A57" s="16"/>
      <c r="B57" s="16"/>
      <c r="C57" s="16"/>
      <c r="D57" s="16"/>
      <c r="E57" s="16"/>
      <c r="F57" s="16"/>
      <c r="G57" s="16"/>
    </row>
    <row r="58" spans="1:10" x14ac:dyDescent="0.2">
      <c r="A58" s="16"/>
      <c r="B58" s="16"/>
      <c r="C58" s="16"/>
      <c r="D58" s="16"/>
      <c r="E58" s="16"/>
      <c r="F58" s="16"/>
      <c r="G58" s="16"/>
    </row>
    <row r="59" spans="1:10" x14ac:dyDescent="0.2">
      <c r="A59" s="16"/>
      <c r="B59" s="16"/>
      <c r="C59" s="16"/>
      <c r="D59" s="16"/>
      <c r="E59" s="16"/>
      <c r="F59" s="16"/>
      <c r="G59" s="16"/>
    </row>
    <row r="60" spans="1:10" x14ac:dyDescent="0.2">
      <c r="A60" s="16"/>
      <c r="B60" s="16"/>
      <c r="C60" s="16"/>
      <c r="D60" s="16"/>
      <c r="E60" s="16"/>
      <c r="F60" s="16"/>
      <c r="G60" s="16"/>
    </row>
  </sheetData>
  <mergeCells count="5">
    <mergeCell ref="B3:D3"/>
    <mergeCell ref="F3:H3"/>
    <mergeCell ref="A49:I53"/>
    <mergeCell ref="A55:I55"/>
    <mergeCell ref="A47:I47"/>
  </mergeCells>
  <phoneticPr fontId="0" type="noConversion"/>
  <pageMargins left="0.75" right="0.75" top="1" bottom="1" header="0.5" footer="0.5"/>
  <pageSetup scale="90" orientation="portrait" horizontalDpi="4294967292" r:id="rId1"/>
  <headerFooter alignWithMargins="0">
    <oddHeader>&amp;C&amp;"Arial,Bold Italic"&amp;14Vital Statistics on Congress&amp;10
&amp;12www.brookings.edu/vitalstats</oddHeader>
    <oddFooter xml:space="preserve">&amp;L&amp;G&amp;COrnstein, Mann, Malbin, Rugg and Wakeman
Last updated April 18, 2014&amp;R&amp;G
</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AJ134"/>
  <sheetViews>
    <sheetView view="pageBreakPreview" topLeftCell="B40" zoomScale="55" zoomScaleNormal="100" zoomScaleSheetLayoutView="55" zoomScalePageLayoutView="70" workbookViewId="0">
      <selection activeCell="G49" sqref="G49"/>
    </sheetView>
  </sheetViews>
  <sheetFormatPr defaultRowHeight="12.75" x14ac:dyDescent="0.2"/>
  <cols>
    <col min="1" max="1" width="29.85546875" style="3" bestFit="1" customWidth="1"/>
    <col min="2" max="2" width="11.42578125" style="3" bestFit="1" customWidth="1"/>
    <col min="3" max="3" width="7.85546875" style="3" bestFit="1" customWidth="1"/>
    <col min="4" max="11" width="8" style="3" bestFit="1" customWidth="1"/>
    <col min="12" max="12" width="7.5703125" style="3" bestFit="1" customWidth="1"/>
    <col min="13" max="13" width="7.7109375" style="3" customWidth="1"/>
    <col min="14" max="17" width="7.85546875" style="3" bestFit="1" customWidth="1"/>
    <col min="18" max="18" width="7.5703125" style="3" bestFit="1" customWidth="1"/>
    <col min="19" max="19" width="7.85546875" style="3" bestFit="1" customWidth="1"/>
    <col min="20" max="30" width="7.5703125" style="3" bestFit="1" customWidth="1"/>
    <col min="31" max="31" width="7.5703125" style="9" bestFit="1" customWidth="1"/>
    <col min="32" max="32" width="7.7109375" style="9" bestFit="1" customWidth="1"/>
    <col min="33" max="35" width="7.5703125" style="9" bestFit="1" customWidth="1"/>
    <col min="36" max="16384" width="9.140625" style="3"/>
  </cols>
  <sheetData>
    <row r="1" spans="1:35" ht="12.75" customHeight="1" x14ac:dyDescent="0.2">
      <c r="A1" s="3" t="s">
        <v>50</v>
      </c>
      <c r="C1" s="109" t="s">
        <v>162</v>
      </c>
      <c r="D1" s="109"/>
      <c r="E1" s="109"/>
      <c r="F1" s="109"/>
      <c r="G1" s="109"/>
      <c r="H1" s="109"/>
      <c r="I1" s="109"/>
      <c r="J1" s="109"/>
      <c r="K1" s="109"/>
      <c r="L1" s="109"/>
      <c r="M1" s="109"/>
      <c r="N1" s="1"/>
    </row>
    <row r="2" spans="1:35" ht="13.5" thickBot="1" x14ac:dyDescent="0.25"/>
    <row r="3" spans="1:35" x14ac:dyDescent="0.2">
      <c r="A3" s="38"/>
      <c r="B3" s="38"/>
      <c r="C3" s="38" t="s">
        <v>69</v>
      </c>
      <c r="D3" s="38" t="s">
        <v>70</v>
      </c>
      <c r="E3" s="38" t="s">
        <v>71</v>
      </c>
      <c r="F3" s="38" t="s">
        <v>72</v>
      </c>
      <c r="G3" s="38" t="s">
        <v>73</v>
      </c>
      <c r="H3" s="38" t="s">
        <v>74</v>
      </c>
      <c r="I3" s="38" t="s">
        <v>75</v>
      </c>
      <c r="J3" s="38" t="s">
        <v>76</v>
      </c>
      <c r="K3" s="38" t="s">
        <v>77</v>
      </c>
      <c r="L3" s="38" t="s">
        <v>78</v>
      </c>
      <c r="M3" s="38" t="s">
        <v>79</v>
      </c>
      <c r="N3" s="38" t="s">
        <v>80</v>
      </c>
      <c r="O3" s="38" t="s">
        <v>81</v>
      </c>
      <c r="P3" s="38" t="s">
        <v>82</v>
      </c>
      <c r="Q3" s="38" t="s">
        <v>83</v>
      </c>
      <c r="R3" s="38" t="s">
        <v>84</v>
      </c>
      <c r="S3" s="38" t="s">
        <v>85</v>
      </c>
      <c r="T3" s="38" t="s">
        <v>86</v>
      </c>
      <c r="U3" s="38" t="s">
        <v>87</v>
      </c>
      <c r="V3" s="38" t="s">
        <v>88</v>
      </c>
      <c r="W3" s="38" t="s">
        <v>89</v>
      </c>
      <c r="X3" s="38" t="s">
        <v>90</v>
      </c>
      <c r="Y3" s="38" t="s">
        <v>91</v>
      </c>
      <c r="Z3" s="38" t="s">
        <v>92</v>
      </c>
      <c r="AA3" s="38" t="s">
        <v>93</v>
      </c>
      <c r="AB3" s="38" t="s">
        <v>94</v>
      </c>
      <c r="AC3" s="38" t="s">
        <v>95</v>
      </c>
      <c r="AD3" s="38" t="s">
        <v>96</v>
      </c>
      <c r="AE3" s="38" t="s">
        <v>97</v>
      </c>
      <c r="AF3" s="38" t="s">
        <v>149</v>
      </c>
      <c r="AG3" s="38" t="s">
        <v>150</v>
      </c>
      <c r="AH3" s="38" t="s">
        <v>151</v>
      </c>
      <c r="AI3" s="38" t="s">
        <v>152</v>
      </c>
    </row>
    <row r="4" spans="1:35" x14ac:dyDescent="0.2">
      <c r="A4" s="93" t="s">
        <v>30</v>
      </c>
      <c r="B4" s="14"/>
      <c r="C4" s="14">
        <v>1947</v>
      </c>
      <c r="D4" s="14">
        <v>1949</v>
      </c>
      <c r="E4" s="14">
        <v>1951</v>
      </c>
      <c r="F4" s="14">
        <v>1953</v>
      </c>
      <c r="G4" s="14">
        <v>1955</v>
      </c>
      <c r="H4" s="14">
        <v>1957</v>
      </c>
      <c r="I4" s="14">
        <v>1959</v>
      </c>
      <c r="J4" s="14">
        <v>1961</v>
      </c>
      <c r="K4" s="14">
        <v>1963</v>
      </c>
      <c r="L4" s="14">
        <v>1965</v>
      </c>
      <c r="M4" s="14">
        <v>1967</v>
      </c>
      <c r="N4" s="14">
        <v>1969</v>
      </c>
      <c r="O4" s="14">
        <v>1971</v>
      </c>
      <c r="P4" s="14">
        <v>1973</v>
      </c>
      <c r="Q4" s="14">
        <v>1975</v>
      </c>
      <c r="R4" s="14">
        <v>1977</v>
      </c>
      <c r="S4" s="14">
        <v>1979</v>
      </c>
      <c r="T4" s="14">
        <v>1981</v>
      </c>
      <c r="U4" s="14">
        <v>1983</v>
      </c>
      <c r="V4" s="14">
        <v>1985</v>
      </c>
      <c r="W4" s="14">
        <v>1987</v>
      </c>
      <c r="X4" s="14">
        <v>1989</v>
      </c>
      <c r="Y4" s="14">
        <v>1991</v>
      </c>
      <c r="Z4" s="14">
        <v>1993</v>
      </c>
      <c r="AA4" s="14">
        <v>1995</v>
      </c>
      <c r="AB4" s="14">
        <v>1997</v>
      </c>
      <c r="AC4" s="14">
        <v>1999</v>
      </c>
      <c r="AD4" s="14">
        <v>2001</v>
      </c>
      <c r="AE4" s="14">
        <v>2003</v>
      </c>
      <c r="AF4" s="14">
        <v>2005</v>
      </c>
      <c r="AG4" s="14">
        <v>2007</v>
      </c>
      <c r="AH4" s="14">
        <v>2009</v>
      </c>
      <c r="AI4" s="14">
        <v>2011</v>
      </c>
    </row>
    <row r="6" spans="1:35" x14ac:dyDescent="0.2">
      <c r="A6" s="3" t="s">
        <v>31</v>
      </c>
      <c r="B6" s="3" t="s">
        <v>32</v>
      </c>
      <c r="C6" s="26">
        <v>0.18766669999999999</v>
      </c>
      <c r="D6" s="26">
        <v>3.3814799999999999E-2</v>
      </c>
      <c r="E6" s="26">
        <v>9.1800000000000007E-2</v>
      </c>
      <c r="F6" s="26">
        <v>0.16586670000000001</v>
      </c>
      <c r="G6" s="26">
        <v>7.6705899999999994E-2</v>
      </c>
      <c r="H6" s="26">
        <v>7.9264699999999993E-2</v>
      </c>
      <c r="I6" s="26">
        <v>2.9545499999999999E-2</v>
      </c>
      <c r="J6" s="26">
        <v>6.4514299999999997E-2</v>
      </c>
      <c r="K6" s="26">
        <v>4.9257099999999998E-2</v>
      </c>
      <c r="L6" s="26">
        <v>-1.9713999999999999E-3</v>
      </c>
      <c r="M6" s="26">
        <v>0.1206</v>
      </c>
      <c r="N6" s="26">
        <v>0.1020606</v>
      </c>
      <c r="O6" s="26">
        <v>3.3722200000000001E-2</v>
      </c>
      <c r="P6" s="26">
        <v>3.2944399999999999E-2</v>
      </c>
      <c r="Q6" s="26">
        <v>-8.4682900000000005E-2</v>
      </c>
      <c r="R6" s="26">
        <v>-6.5111100000000005E-2</v>
      </c>
      <c r="S6" s="26">
        <v>-4.0381E-2</v>
      </c>
      <c r="T6" s="26">
        <v>1.88837E-2</v>
      </c>
      <c r="U6" s="26">
        <v>7.6E-3</v>
      </c>
      <c r="V6" s="26">
        <v>-1.7673999999999999E-3</v>
      </c>
      <c r="W6" s="26">
        <v>8.0233000000000006E-3</v>
      </c>
      <c r="X6" s="26">
        <v>1.975E-2</v>
      </c>
      <c r="Y6" s="26">
        <v>2.72045E-2</v>
      </c>
      <c r="Z6" s="26">
        <v>5.2357099999999997E-2</v>
      </c>
      <c r="AA6" s="26">
        <v>0.12126530000000001</v>
      </c>
      <c r="AB6" s="26">
        <v>0.15518750000000001</v>
      </c>
      <c r="AC6" s="26">
        <v>0.14082</v>
      </c>
      <c r="AD6" s="26">
        <v>0.16521739999999999</v>
      </c>
      <c r="AE6" s="26">
        <v>0.15151020000000001</v>
      </c>
      <c r="AF6" s="27">
        <v>0.20778260869565218</v>
      </c>
      <c r="AG6" s="27">
        <v>0.1239333333333333</v>
      </c>
      <c r="AH6" s="27">
        <v>0.11236956521739126</v>
      </c>
      <c r="AI6" s="26">
        <v>0.1452222222222222</v>
      </c>
    </row>
    <row r="7" spans="1:35" x14ac:dyDescent="0.2">
      <c r="B7" s="3" t="s">
        <v>33</v>
      </c>
      <c r="C7" s="26">
        <v>-8.4454500000000002E-2</v>
      </c>
      <c r="D7" s="26">
        <v>-0.1232941</v>
      </c>
      <c r="E7" s="26">
        <v>-7.0529400000000006E-2</v>
      </c>
      <c r="F7" s="26">
        <v>-3.0785699999999999E-2</v>
      </c>
      <c r="G7" s="26">
        <v>-0.14052629999999999</v>
      </c>
      <c r="H7" s="26">
        <v>-0.13989470000000001</v>
      </c>
      <c r="I7" s="26">
        <v>-0.13371430000000001</v>
      </c>
      <c r="J7" s="26">
        <v>-0.1241429</v>
      </c>
      <c r="K7" s="26">
        <v>-0.15838099999999999</v>
      </c>
      <c r="L7" s="26">
        <v>-0.16112499999999999</v>
      </c>
      <c r="M7" s="26">
        <v>-3.4450000000000001E-2</v>
      </c>
      <c r="N7" s="26">
        <v>-6.0444400000000002E-2</v>
      </c>
      <c r="O7" s="26">
        <v>-0.15031820000000001</v>
      </c>
      <c r="P7" s="26">
        <v>-0.1898</v>
      </c>
      <c r="Q7" s="26">
        <v>-0.2481786</v>
      </c>
      <c r="R7" s="26">
        <v>-0.22750000000000001</v>
      </c>
      <c r="S7" s="26">
        <v>-0.2132222</v>
      </c>
      <c r="T7" s="26">
        <v>-0.21066670000000001</v>
      </c>
      <c r="U7" s="26">
        <v>-0.18744</v>
      </c>
      <c r="V7" s="26">
        <v>-0.2109231</v>
      </c>
      <c r="W7" s="26">
        <v>-0.2112308</v>
      </c>
      <c r="X7" s="26">
        <v>-0.19603699999999999</v>
      </c>
      <c r="Y7" s="26">
        <v>-0.2095185</v>
      </c>
      <c r="Z7" s="26">
        <v>-0.23679169999999999</v>
      </c>
      <c r="AA7" s="26">
        <v>-0.30481819999999998</v>
      </c>
      <c r="AB7" s="26">
        <v>-0.25119049999999998</v>
      </c>
      <c r="AC7" s="26">
        <v>-0.23856520000000001</v>
      </c>
      <c r="AD7" s="26">
        <v>-0.25700000000000001</v>
      </c>
      <c r="AE7" s="26">
        <v>-0.24345449999999999</v>
      </c>
      <c r="AF7" s="39">
        <v>-0.215571428571429</v>
      </c>
      <c r="AG7" s="27">
        <v>-0.21112000000000003</v>
      </c>
      <c r="AH7" s="27">
        <v>-0.19482142857142856</v>
      </c>
      <c r="AI7" s="26">
        <v>-0.32026315789473686</v>
      </c>
    </row>
    <row r="8" spans="1:35" x14ac:dyDescent="0.2">
      <c r="B8" s="3" t="s">
        <v>20</v>
      </c>
      <c r="C8" s="26">
        <v>0.37475000000000003</v>
      </c>
      <c r="D8" s="26">
        <v>0.3009</v>
      </c>
      <c r="E8" s="26">
        <v>0.30407689999999998</v>
      </c>
      <c r="F8" s="26">
        <v>0.3379375</v>
      </c>
      <c r="G8" s="26">
        <v>0.35186669999999998</v>
      </c>
      <c r="H8" s="26">
        <v>0.35686669999999998</v>
      </c>
      <c r="I8" s="26">
        <v>0.31524999999999997</v>
      </c>
      <c r="J8" s="26">
        <v>0.34749999999999998</v>
      </c>
      <c r="K8" s="26">
        <v>0.36071429999999999</v>
      </c>
      <c r="L8" s="26">
        <v>0.34527269999999999</v>
      </c>
      <c r="M8" s="26">
        <v>0.32733329999999999</v>
      </c>
      <c r="N8" s="26">
        <v>0.29706670000000002</v>
      </c>
      <c r="O8" s="26">
        <v>0.32292860000000001</v>
      </c>
      <c r="P8" s="26">
        <v>0.31137500000000001</v>
      </c>
      <c r="Q8" s="26">
        <v>0.26746150000000002</v>
      </c>
      <c r="R8" s="26">
        <v>0.25966669999999997</v>
      </c>
      <c r="S8" s="26">
        <v>0.27073330000000001</v>
      </c>
      <c r="T8" s="26">
        <v>0.30884210000000001</v>
      </c>
      <c r="U8" s="26">
        <v>0.33266669999999998</v>
      </c>
      <c r="V8" s="26">
        <v>0.3181176</v>
      </c>
      <c r="W8" s="26">
        <v>0.34335290000000002</v>
      </c>
      <c r="X8" s="26">
        <v>0.36247059999999998</v>
      </c>
      <c r="Y8" s="26">
        <v>0.40317649999999999</v>
      </c>
      <c r="Z8" s="26">
        <v>0.43788890000000003</v>
      </c>
      <c r="AA8" s="26">
        <v>0.46844439999999998</v>
      </c>
      <c r="AB8" s="26">
        <v>0.47125929999999999</v>
      </c>
      <c r="AC8" s="26">
        <v>0.46400000000000002</v>
      </c>
      <c r="AD8" s="26">
        <v>0.4623333</v>
      </c>
      <c r="AE8" s="26">
        <v>0.47333330000000001</v>
      </c>
      <c r="AF8" s="39">
        <v>0.56299999999999994</v>
      </c>
      <c r="AG8" s="27">
        <v>0.54275000000000007</v>
      </c>
      <c r="AH8" s="27">
        <v>0.5902222222222222</v>
      </c>
      <c r="AI8" s="26">
        <v>0.48538461538461541</v>
      </c>
    </row>
    <row r="9" spans="1:35" x14ac:dyDescent="0.2">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5"/>
      <c r="AG9" s="25"/>
      <c r="AH9" s="25"/>
      <c r="AI9" s="25"/>
    </row>
    <row r="10" spans="1:35" x14ac:dyDescent="0.2">
      <c r="A10" s="3" t="s">
        <v>34</v>
      </c>
      <c r="B10" s="3" t="s">
        <v>32</v>
      </c>
      <c r="C10" s="26">
        <v>0.14416280000000001</v>
      </c>
      <c r="D10" s="26">
        <v>1.9155599999999998E-2</v>
      </c>
      <c r="E10" s="26">
        <v>2.4719999999999999E-2</v>
      </c>
      <c r="F10" s="26">
        <v>0.16400000000000001</v>
      </c>
      <c r="G10" s="26">
        <v>1.206E-2</v>
      </c>
      <c r="H10" s="26">
        <v>2.85714E-2</v>
      </c>
      <c r="I10" s="26">
        <v>1.8880000000000001E-2</v>
      </c>
      <c r="J10" s="26">
        <v>1.0530599999999999E-2</v>
      </c>
      <c r="K10" s="26">
        <v>-4.0800000000000003E-3</v>
      </c>
      <c r="L10" s="26">
        <v>-6.1679999999999999E-2</v>
      </c>
      <c r="M10" s="26">
        <v>-1.1560000000000001E-2</v>
      </c>
      <c r="N10" s="26">
        <v>-2.75918E-2</v>
      </c>
      <c r="O10" s="26">
        <v>-4.7962999999999999E-2</v>
      </c>
      <c r="P10" s="26">
        <v>-5.8407399999999998E-2</v>
      </c>
      <c r="Q10" s="26">
        <v>-0.1135636</v>
      </c>
      <c r="R10" s="26">
        <v>-0.12558179999999999</v>
      </c>
      <c r="S10" s="26">
        <v>-0.1454445</v>
      </c>
      <c r="T10" s="26">
        <v>-0.1023636</v>
      </c>
      <c r="U10" s="26">
        <v>-0.12761400000000001</v>
      </c>
      <c r="V10" s="26">
        <v>-0.12214029999999999</v>
      </c>
      <c r="W10" s="26">
        <v>-0.11301750000000001</v>
      </c>
      <c r="X10" s="26">
        <v>-0.1176667</v>
      </c>
      <c r="Y10" s="26">
        <v>-0.1197797</v>
      </c>
      <c r="Z10" s="26">
        <v>-0.10142370000000001</v>
      </c>
      <c r="AA10" s="26">
        <v>3.7537000000000001E-2</v>
      </c>
      <c r="AB10" s="26">
        <v>2.8406799999999999E-2</v>
      </c>
      <c r="AC10" s="26">
        <v>3.5491799999999997E-2</v>
      </c>
      <c r="AD10" s="26">
        <v>5.1790299999999997E-2</v>
      </c>
      <c r="AE10" s="26">
        <v>4.7E-2</v>
      </c>
      <c r="AF10" s="27">
        <v>0.11013846153846155</v>
      </c>
      <c r="AG10" s="27">
        <v>-3.0590909090909058E-2</v>
      </c>
      <c r="AH10" s="27">
        <v>-5.4220338983050786E-2</v>
      </c>
      <c r="AI10" s="26">
        <v>5.6142857142857161E-2</v>
      </c>
    </row>
    <row r="11" spans="1:35" x14ac:dyDescent="0.2">
      <c r="B11" s="3" t="s">
        <v>33</v>
      </c>
      <c r="C11" s="26">
        <v>-0.16961109999999999</v>
      </c>
      <c r="D11" s="26">
        <v>-0.19622220000000001</v>
      </c>
      <c r="E11" s="26">
        <v>-0.2059</v>
      </c>
      <c r="F11" s="26">
        <v>-0.16234999999999999</v>
      </c>
      <c r="G11" s="26">
        <v>-0.21703330000000001</v>
      </c>
      <c r="H11" s="26">
        <v>-0.1946552</v>
      </c>
      <c r="I11" s="26">
        <v>-0.20063329999999999</v>
      </c>
      <c r="J11" s="26">
        <v>-0.20965520000000001</v>
      </c>
      <c r="K11" s="26">
        <v>-0.21773329999999999</v>
      </c>
      <c r="L11" s="26">
        <v>-0.22514709999999999</v>
      </c>
      <c r="M11" s="26">
        <v>-0.2113333</v>
      </c>
      <c r="N11" s="26">
        <v>-0.2178667</v>
      </c>
      <c r="O11" s="26">
        <v>-0.25475759999999997</v>
      </c>
      <c r="P11" s="26">
        <v>-0.26975759999999999</v>
      </c>
      <c r="Q11" s="26">
        <v>-0.28889189999999998</v>
      </c>
      <c r="R11" s="26">
        <v>-0.3067568</v>
      </c>
      <c r="S11" s="26">
        <v>-0.3369722</v>
      </c>
      <c r="T11" s="26">
        <v>-0.33981820000000001</v>
      </c>
      <c r="U11" s="26">
        <v>-0.34633330000000001</v>
      </c>
      <c r="V11" s="26">
        <v>-0.36120000000000002</v>
      </c>
      <c r="W11" s="26">
        <v>-0.3595428</v>
      </c>
      <c r="X11" s="26">
        <v>-0.3642571</v>
      </c>
      <c r="Y11" s="26">
        <v>-0.3728649</v>
      </c>
      <c r="Z11" s="26">
        <v>-0.38624999999999998</v>
      </c>
      <c r="AA11" s="26">
        <v>-0.4038696</v>
      </c>
      <c r="AB11" s="26">
        <v>-0.42765379999999997</v>
      </c>
      <c r="AC11" s="26">
        <v>-0.41022219999999998</v>
      </c>
      <c r="AD11" s="26">
        <v>-0.4118889</v>
      </c>
      <c r="AE11" s="26">
        <v>-0.39479310000000001</v>
      </c>
      <c r="AF11" s="40">
        <v>-0.38755172413793099</v>
      </c>
      <c r="AG11" s="26">
        <v>-0.42335</v>
      </c>
      <c r="AH11" s="27">
        <v>-0.40064864864864852</v>
      </c>
      <c r="AI11" s="26">
        <v>-0.4648571428571428</v>
      </c>
    </row>
    <row r="12" spans="1:35" x14ac:dyDescent="0.2">
      <c r="B12" s="3" t="s">
        <v>20</v>
      </c>
      <c r="C12" s="26">
        <v>0.37008000000000002</v>
      </c>
      <c r="D12" s="26">
        <v>0.34222219999999998</v>
      </c>
      <c r="E12" s="26">
        <v>0.37064999999999998</v>
      </c>
      <c r="F12" s="26">
        <v>0.38156669999999998</v>
      </c>
      <c r="G12" s="26">
        <v>0.35570000000000002</v>
      </c>
      <c r="H12" s="26">
        <v>0.35225000000000001</v>
      </c>
      <c r="I12" s="26">
        <v>0.34815000000000002</v>
      </c>
      <c r="J12" s="26">
        <v>0.32979999999999998</v>
      </c>
      <c r="K12" s="26">
        <v>0.31640000000000001</v>
      </c>
      <c r="L12" s="26">
        <v>0.28568749999999998</v>
      </c>
      <c r="M12" s="26">
        <v>0.28810000000000002</v>
      </c>
      <c r="N12" s="26">
        <v>0.27284209999999998</v>
      </c>
      <c r="O12" s="26">
        <v>0.27700000000000002</v>
      </c>
      <c r="P12" s="26">
        <v>0.27371430000000002</v>
      </c>
      <c r="Q12" s="26">
        <v>0.24683330000000001</v>
      </c>
      <c r="R12" s="26">
        <v>0.24683330000000001</v>
      </c>
      <c r="S12" s="26">
        <v>0.23761109999999999</v>
      </c>
      <c r="T12" s="26">
        <v>0.25381819999999999</v>
      </c>
      <c r="U12" s="26">
        <v>0.24733330000000001</v>
      </c>
      <c r="V12" s="26">
        <v>0.25818180000000002</v>
      </c>
      <c r="W12" s="26">
        <v>0.27918179999999998</v>
      </c>
      <c r="X12" s="26">
        <v>0.2746364</v>
      </c>
      <c r="Y12" s="26">
        <v>0.30586360000000001</v>
      </c>
      <c r="Z12" s="26">
        <v>0.34439130000000001</v>
      </c>
      <c r="AA12" s="26">
        <v>0.36503229999999998</v>
      </c>
      <c r="AB12" s="26">
        <v>0.3877273</v>
      </c>
      <c r="AC12" s="26">
        <v>0.38944119999999999</v>
      </c>
      <c r="AD12" s="26">
        <v>0.4033235</v>
      </c>
      <c r="AE12" s="26">
        <v>0.40288889999999999</v>
      </c>
      <c r="AF12" s="27">
        <v>0.5110555555555556</v>
      </c>
      <c r="AG12" s="27">
        <v>0.47051724137931034</v>
      </c>
      <c r="AH12" s="27">
        <v>0.52840909090909105</v>
      </c>
      <c r="AI12" s="26">
        <v>0.4194482758620689</v>
      </c>
    </row>
    <row r="13" spans="1:35" x14ac:dyDescent="0.2">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5"/>
      <c r="AG13" s="25"/>
      <c r="AH13" s="25"/>
      <c r="AI13" s="25"/>
    </row>
    <row r="14" spans="1:35" x14ac:dyDescent="0.2">
      <c r="A14" s="3" t="s">
        <v>35</v>
      </c>
      <c r="B14" s="3" t="s">
        <v>32</v>
      </c>
      <c r="C14" s="26">
        <v>0.1313636</v>
      </c>
      <c r="D14" s="26">
        <v>1.91875E-2</v>
      </c>
      <c r="E14" s="26">
        <v>4.9714300000000003E-2</v>
      </c>
      <c r="F14" s="26">
        <v>9.8444400000000001E-2</v>
      </c>
      <c r="G14" s="26">
        <v>2.0054099999999998E-2</v>
      </c>
      <c r="H14" s="26">
        <v>1.37568E-2</v>
      </c>
      <c r="I14" s="26">
        <v>-1.7918900000000001E-2</v>
      </c>
      <c r="J14" s="26">
        <v>2.4351299999999999E-2</v>
      </c>
      <c r="K14" s="26">
        <v>4.4499999999999998E-2</v>
      </c>
      <c r="L14" s="26">
        <v>-2.98649E-2</v>
      </c>
      <c r="M14" s="26">
        <v>2.0674999999999999E-2</v>
      </c>
      <c r="N14" s="26">
        <v>3.9307700000000001E-2</v>
      </c>
      <c r="O14" s="26">
        <v>4.0024400000000002E-2</v>
      </c>
      <c r="P14" s="26">
        <v>6.3744200000000001E-2</v>
      </c>
      <c r="Q14" s="26">
        <v>4.5128E-3</v>
      </c>
      <c r="R14" s="26">
        <v>1.035E-2</v>
      </c>
      <c r="S14" s="26">
        <v>2.3738100000000002E-2</v>
      </c>
      <c r="T14" s="26">
        <v>6.8046499999999996E-2</v>
      </c>
      <c r="U14" s="26">
        <v>8.0840899999999993E-2</v>
      </c>
      <c r="V14" s="26">
        <v>6.39348E-2</v>
      </c>
      <c r="W14" s="26">
        <v>3.4941199999999999E-2</v>
      </c>
      <c r="X14" s="26">
        <v>2.2215700000000001E-2</v>
      </c>
      <c r="Y14" s="26">
        <v>2.6667000000000001E-3</v>
      </c>
      <c r="Z14" s="26">
        <v>2.5388899999999999E-2</v>
      </c>
      <c r="AA14" s="26">
        <v>0.13740740000000001</v>
      </c>
      <c r="AB14" s="26">
        <v>0.16764000000000001</v>
      </c>
      <c r="AC14" s="26">
        <v>0.1192241</v>
      </c>
      <c r="AD14" s="26">
        <v>0.1137586</v>
      </c>
      <c r="AE14" s="26">
        <v>0.14401700000000001</v>
      </c>
      <c r="AF14" s="27">
        <v>0.16516393442622954</v>
      </c>
      <c r="AG14" s="27">
        <v>7.9885245901639312E-2</v>
      </c>
      <c r="AH14" s="27">
        <v>7.0049180327868804E-2</v>
      </c>
      <c r="AI14" s="26">
        <v>0.11</v>
      </c>
    </row>
    <row r="15" spans="1:35" x14ac:dyDescent="0.2">
      <c r="B15" s="3" t="s">
        <v>33</v>
      </c>
      <c r="C15" s="26">
        <v>-0.105</v>
      </c>
      <c r="D15" s="26">
        <v>-0.1886842</v>
      </c>
      <c r="E15" s="26">
        <v>-0.17178950000000001</v>
      </c>
      <c r="F15" s="26">
        <v>-0.13188240000000001</v>
      </c>
      <c r="G15" s="26">
        <v>-0.1691</v>
      </c>
      <c r="H15" s="26">
        <v>-0.17180000000000001</v>
      </c>
      <c r="I15" s="26">
        <v>-0.18482609999999999</v>
      </c>
      <c r="J15" s="26">
        <v>-0.1528571</v>
      </c>
      <c r="K15" s="26">
        <v>-0.1477</v>
      </c>
      <c r="L15" s="26">
        <v>-0.17763999999999999</v>
      </c>
      <c r="M15" s="26">
        <v>-0.1668261</v>
      </c>
      <c r="N15" s="26">
        <v>-0.14482610000000001</v>
      </c>
      <c r="O15" s="26">
        <v>-0.125</v>
      </c>
      <c r="P15" s="26">
        <v>-0.1480833</v>
      </c>
      <c r="Q15" s="26">
        <v>-0.1385769</v>
      </c>
      <c r="R15" s="26">
        <v>-0.1285926</v>
      </c>
      <c r="S15" s="26">
        <v>-0.1174815</v>
      </c>
      <c r="T15" s="26">
        <v>-9.4173900000000005E-2</v>
      </c>
      <c r="U15" s="26">
        <v>-0.1270741</v>
      </c>
      <c r="V15" s="26">
        <v>-0.15288889999999999</v>
      </c>
      <c r="W15" s="26">
        <v>-0.1819355</v>
      </c>
      <c r="X15" s="26">
        <v>-0.20913329999999999</v>
      </c>
      <c r="Y15" s="26">
        <v>-0.23084850000000001</v>
      </c>
      <c r="Z15" s="26">
        <v>-0.2287188</v>
      </c>
      <c r="AA15" s="26">
        <v>-0.26050000000000001</v>
      </c>
      <c r="AB15" s="26">
        <v>-0.28055000000000002</v>
      </c>
      <c r="AC15" s="26">
        <v>-0.3029231</v>
      </c>
      <c r="AD15" s="26">
        <v>-0.32438460000000002</v>
      </c>
      <c r="AE15" s="26">
        <v>-0.28919230000000001</v>
      </c>
      <c r="AF15" s="41">
        <v>-0.30862962962962964</v>
      </c>
      <c r="AG15" s="27">
        <v>-0.31987878787878798</v>
      </c>
      <c r="AH15" s="27">
        <v>-0.26241666666666669</v>
      </c>
      <c r="AI15" s="26">
        <v>-0.36376923076923073</v>
      </c>
    </row>
    <row r="16" spans="1:35" x14ac:dyDescent="0.2">
      <c r="B16" s="3" t="s">
        <v>20</v>
      </c>
      <c r="C16" s="26">
        <v>0.30552629999999997</v>
      </c>
      <c r="D16" s="26">
        <v>0.32300000000000001</v>
      </c>
      <c r="E16" s="26">
        <v>0.31274999999999997</v>
      </c>
      <c r="F16" s="26">
        <v>0.30452630000000003</v>
      </c>
      <c r="G16" s="26">
        <v>0.2425882</v>
      </c>
      <c r="H16" s="26">
        <v>0.23205880000000001</v>
      </c>
      <c r="I16" s="26">
        <v>0.25628570000000001</v>
      </c>
      <c r="J16" s="26">
        <v>0.25693749999999999</v>
      </c>
      <c r="K16" s="26">
        <v>0.28475</v>
      </c>
      <c r="L16" s="26">
        <v>0.27800000000000002</v>
      </c>
      <c r="M16" s="26">
        <v>0.27435290000000001</v>
      </c>
      <c r="N16" s="26">
        <v>0.30399999999999999</v>
      </c>
      <c r="O16" s="26">
        <v>0.297875</v>
      </c>
      <c r="P16" s="26">
        <v>0.33131579999999999</v>
      </c>
      <c r="Q16" s="26">
        <v>0.29069230000000001</v>
      </c>
      <c r="R16" s="26">
        <v>0.2989231</v>
      </c>
      <c r="S16" s="26">
        <v>0.27793329999999999</v>
      </c>
      <c r="T16" s="26">
        <v>0.29173680000000002</v>
      </c>
      <c r="U16" s="26">
        <v>0.4110588</v>
      </c>
      <c r="V16" s="26">
        <v>0.37205260000000001</v>
      </c>
      <c r="W16" s="26">
        <v>0.37109999999999999</v>
      </c>
      <c r="X16" s="26">
        <v>0.35271429999999998</v>
      </c>
      <c r="Y16" s="26">
        <v>0.36961899999999998</v>
      </c>
      <c r="Z16" s="26">
        <v>0.39500000000000002</v>
      </c>
      <c r="AA16" s="26">
        <v>0.45573330000000001</v>
      </c>
      <c r="AB16" s="26">
        <v>0.4664333</v>
      </c>
      <c r="AC16" s="26">
        <v>0.46221879999999999</v>
      </c>
      <c r="AD16" s="26">
        <v>0.46975</v>
      </c>
      <c r="AE16" s="26">
        <v>0.48533330000000002</v>
      </c>
      <c r="AF16" s="27">
        <v>0.54141176470588237</v>
      </c>
      <c r="AG16" s="27">
        <v>0.5510357142857143</v>
      </c>
      <c r="AH16" s="27">
        <v>0.54879999999999984</v>
      </c>
      <c r="AI16" s="26">
        <v>0.46194285714285721</v>
      </c>
    </row>
    <row r="17" spans="1:36" x14ac:dyDescent="0.2">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row>
    <row r="18" spans="1:36" x14ac:dyDescent="0.2">
      <c r="A18" s="3" t="s">
        <v>36</v>
      </c>
      <c r="B18" s="3" t="s">
        <v>32</v>
      </c>
      <c r="C18" s="26" t="s">
        <v>23</v>
      </c>
      <c r="D18" s="26" t="s">
        <v>23</v>
      </c>
      <c r="E18" s="26" t="s">
        <v>23</v>
      </c>
      <c r="F18" s="26" t="s">
        <v>23</v>
      </c>
      <c r="G18" s="26" t="s">
        <v>23</v>
      </c>
      <c r="H18" s="26" t="s">
        <v>23</v>
      </c>
      <c r="I18" s="26" t="s">
        <v>23</v>
      </c>
      <c r="J18" s="26" t="s">
        <v>23</v>
      </c>
      <c r="K18" s="26" t="s">
        <v>23</v>
      </c>
      <c r="L18" s="26" t="s">
        <v>23</v>
      </c>
      <c r="M18" s="26" t="s">
        <v>23</v>
      </c>
      <c r="N18" s="26" t="s">
        <v>23</v>
      </c>
      <c r="O18" s="26" t="s">
        <v>23</v>
      </c>
      <c r="P18" s="26">
        <v>-9.5869599999999999E-2</v>
      </c>
      <c r="Q18" s="26">
        <v>-0.10452</v>
      </c>
      <c r="R18" s="26">
        <v>-0.13796</v>
      </c>
      <c r="S18" s="26">
        <v>-0.15</v>
      </c>
      <c r="T18" s="26">
        <v>-1.47241E-2</v>
      </c>
      <c r="U18" s="26">
        <v>-7.6870999999999995E-2</v>
      </c>
      <c r="V18" s="26">
        <v>-3.63939E-2</v>
      </c>
      <c r="W18" s="26">
        <v>-4.7228600000000003E-2</v>
      </c>
      <c r="X18" s="26">
        <v>-5.7628600000000002E-2</v>
      </c>
      <c r="Y18" s="26">
        <v>-7.3783799999999997E-2</v>
      </c>
      <c r="Z18" s="26">
        <v>-8.3000000000000004E-2</v>
      </c>
      <c r="AA18" s="26">
        <v>9.4097600000000003E-2</v>
      </c>
      <c r="AB18" s="26">
        <v>9.4100000000000003E-2</v>
      </c>
      <c r="AC18" s="26">
        <v>9.5690499999999998E-2</v>
      </c>
      <c r="AD18" s="26">
        <v>0.1295135</v>
      </c>
      <c r="AE18" s="26">
        <v>0.1266977</v>
      </c>
      <c r="AF18" s="27">
        <v>0.2101794871794872</v>
      </c>
      <c r="AG18" s="27">
        <v>4.3282051282051148E-2</v>
      </c>
      <c r="AH18" s="27">
        <v>-6.4736842105263112E-3</v>
      </c>
      <c r="AI18" s="26">
        <v>0.18305555555555561</v>
      </c>
    </row>
    <row r="19" spans="1:36" x14ac:dyDescent="0.2">
      <c r="B19" s="3" t="s">
        <v>33</v>
      </c>
      <c r="C19" s="26" t="s">
        <v>23</v>
      </c>
      <c r="D19" s="26" t="s">
        <v>23</v>
      </c>
      <c r="E19" s="26" t="s">
        <v>23</v>
      </c>
      <c r="F19" s="26" t="s">
        <v>23</v>
      </c>
      <c r="G19" s="26" t="s">
        <v>23</v>
      </c>
      <c r="H19" s="26" t="s">
        <v>23</v>
      </c>
      <c r="I19" s="26" t="s">
        <v>23</v>
      </c>
      <c r="J19" s="26" t="s">
        <v>23</v>
      </c>
      <c r="K19" s="26" t="s">
        <v>23</v>
      </c>
      <c r="L19" s="26" t="s">
        <v>23</v>
      </c>
      <c r="M19" s="26" t="s">
        <v>23</v>
      </c>
      <c r="N19" s="26" t="s">
        <v>23</v>
      </c>
      <c r="O19" s="26" t="s">
        <v>23</v>
      </c>
      <c r="P19" s="26">
        <v>-0.38042860000000001</v>
      </c>
      <c r="Q19" s="26">
        <v>-0.32194119999999998</v>
      </c>
      <c r="R19" s="26">
        <v>-0.36835289999999998</v>
      </c>
      <c r="S19" s="26">
        <v>-0.378</v>
      </c>
      <c r="T19" s="26">
        <v>-0.30288229999999999</v>
      </c>
      <c r="U19" s="26">
        <v>-0.33929999999999999</v>
      </c>
      <c r="V19" s="26">
        <v>-0.32495000000000002</v>
      </c>
      <c r="W19" s="26">
        <v>-0.33757140000000002</v>
      </c>
      <c r="X19" s="26">
        <v>-0.32600000000000001</v>
      </c>
      <c r="Y19" s="26">
        <v>-0.31573909999999999</v>
      </c>
      <c r="Z19" s="26">
        <v>-0.32340000000000002</v>
      </c>
      <c r="AA19" s="26">
        <v>-0.35583330000000002</v>
      </c>
      <c r="AB19" s="26">
        <v>-0.36038890000000001</v>
      </c>
      <c r="AC19" s="26">
        <v>-0.37473679999999998</v>
      </c>
      <c r="AD19" s="26">
        <v>-0.41333330000000001</v>
      </c>
      <c r="AE19" s="26">
        <v>-0.3813684</v>
      </c>
      <c r="AF19" s="42">
        <v>-0.33205882352941202</v>
      </c>
      <c r="AG19" s="27">
        <v>-0.40636363636363643</v>
      </c>
      <c r="AH19" s="27">
        <v>-0.38858333333333328</v>
      </c>
      <c r="AI19" s="26">
        <v>-0.4337333333333333</v>
      </c>
    </row>
    <row r="20" spans="1:36" x14ac:dyDescent="0.2">
      <c r="B20" s="3" t="s">
        <v>20</v>
      </c>
      <c r="C20" s="26" t="s">
        <v>23</v>
      </c>
      <c r="D20" s="26" t="s">
        <v>23</v>
      </c>
      <c r="E20" s="26" t="s">
        <v>23</v>
      </c>
      <c r="F20" s="26" t="s">
        <v>23</v>
      </c>
      <c r="G20" s="26" t="s">
        <v>23</v>
      </c>
      <c r="H20" s="26" t="s">
        <v>23</v>
      </c>
      <c r="I20" s="26" t="s">
        <v>23</v>
      </c>
      <c r="J20" s="26" t="s">
        <v>23</v>
      </c>
      <c r="K20" s="26" t="s">
        <v>23</v>
      </c>
      <c r="L20" s="26" t="s">
        <v>23</v>
      </c>
      <c r="M20" s="26" t="s">
        <v>23</v>
      </c>
      <c r="N20" s="26" t="s">
        <v>23</v>
      </c>
      <c r="O20" s="26" t="s">
        <v>23</v>
      </c>
      <c r="P20" s="26">
        <v>0.34677780000000002</v>
      </c>
      <c r="Q20" s="26">
        <v>0.35749999999999998</v>
      </c>
      <c r="R20" s="26">
        <v>0.35162500000000002</v>
      </c>
      <c r="S20" s="26">
        <v>0.33450000000000002</v>
      </c>
      <c r="T20" s="26">
        <v>0.39350000000000002</v>
      </c>
      <c r="U20" s="26">
        <v>0.40027269999999998</v>
      </c>
      <c r="V20" s="26">
        <v>0.40753840000000002</v>
      </c>
      <c r="W20" s="26">
        <v>0.38828570000000001</v>
      </c>
      <c r="X20" s="26">
        <v>0.34492859999999997</v>
      </c>
      <c r="Y20" s="26">
        <v>0.32371430000000001</v>
      </c>
      <c r="Z20" s="26">
        <v>0.34628569999999997</v>
      </c>
      <c r="AA20" s="26">
        <v>0.44621739999999999</v>
      </c>
      <c r="AB20" s="26">
        <v>0.46595449999999999</v>
      </c>
      <c r="AC20" s="26">
        <v>0.48430430000000002</v>
      </c>
      <c r="AD20" s="26">
        <v>0.49963639999999998</v>
      </c>
      <c r="AE20" s="26">
        <v>0.52891670000000002</v>
      </c>
      <c r="AF20" s="27">
        <v>0.62918181818181818</v>
      </c>
      <c r="AG20" s="27">
        <v>0.62517647058823522</v>
      </c>
      <c r="AH20" s="27">
        <v>0.64857142857142858</v>
      </c>
      <c r="AI20" s="26">
        <v>0.62361904761904763</v>
      </c>
    </row>
    <row r="21" spans="1:36" x14ac:dyDescent="0.2">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5"/>
      <c r="AG21" s="25"/>
      <c r="AH21" s="25"/>
      <c r="AI21" s="25"/>
    </row>
    <row r="22" spans="1:36" x14ac:dyDescent="0.2">
      <c r="A22" s="3" t="s">
        <v>37</v>
      </c>
      <c r="B22" s="3" t="s">
        <v>32</v>
      </c>
      <c r="C22" s="26">
        <v>0.12515999999999999</v>
      </c>
      <c r="D22" s="26">
        <v>2.384E-2</v>
      </c>
      <c r="E22" s="26">
        <v>5.4541699999999999E-2</v>
      </c>
      <c r="F22" s="26">
        <v>7.5439999999999993E-2</v>
      </c>
      <c r="G22" s="26">
        <v>3.3640000000000003E-2</v>
      </c>
      <c r="H22" s="26">
        <v>2.8559999999999999E-2</v>
      </c>
      <c r="I22" s="26">
        <v>-4.5599999999999998E-3</v>
      </c>
      <c r="J22" s="26">
        <v>9.5999999999999992E-3</v>
      </c>
      <c r="K22" s="26">
        <v>-4.0000000000000001E-3</v>
      </c>
      <c r="L22" s="26">
        <v>-4.8239999999999998E-2</v>
      </c>
      <c r="M22" s="26">
        <v>-1.248E-2</v>
      </c>
      <c r="N22" s="26">
        <v>-4.4000000000000002E-4</v>
      </c>
      <c r="O22" s="26">
        <v>-1.1520000000000001E-2</v>
      </c>
      <c r="P22" s="26">
        <v>-5.8874999999999997E-2</v>
      </c>
      <c r="Q22" s="26">
        <v>-0.18908700000000001</v>
      </c>
      <c r="R22" s="26">
        <v>-0.17895</v>
      </c>
      <c r="S22" s="26">
        <v>-0.1640769</v>
      </c>
      <c r="T22" s="26">
        <v>-0.27777780000000002</v>
      </c>
      <c r="U22" s="26">
        <v>-0.254</v>
      </c>
      <c r="V22" s="26">
        <v>-0.24099999999999999</v>
      </c>
      <c r="W22" s="26">
        <v>-0.2367273</v>
      </c>
      <c r="X22" s="26">
        <v>-0.21072730000000001</v>
      </c>
      <c r="Y22" s="26">
        <v>-0.2052727</v>
      </c>
      <c r="Z22" s="26">
        <v>-0.161</v>
      </c>
      <c r="AA22" s="26" t="s">
        <v>23</v>
      </c>
      <c r="AB22" s="26" t="s">
        <v>23</v>
      </c>
      <c r="AC22" s="26" t="s">
        <v>23</v>
      </c>
      <c r="AD22" s="26" t="s">
        <v>23</v>
      </c>
      <c r="AE22" s="26" t="s">
        <v>23</v>
      </c>
      <c r="AF22" s="26" t="s">
        <v>23</v>
      </c>
      <c r="AG22" s="26" t="s">
        <v>23</v>
      </c>
      <c r="AH22" s="26" t="s">
        <v>23</v>
      </c>
      <c r="AI22" s="26" t="s">
        <v>23</v>
      </c>
    </row>
    <row r="23" spans="1:36" x14ac:dyDescent="0.2">
      <c r="B23" s="3" t="s">
        <v>33</v>
      </c>
      <c r="C23" s="26">
        <v>-0.1192727</v>
      </c>
      <c r="D23" s="26">
        <v>-0.1656667</v>
      </c>
      <c r="E23" s="26">
        <v>-0.12869230000000001</v>
      </c>
      <c r="F23" s="26">
        <v>-0.1291667</v>
      </c>
      <c r="G23" s="26">
        <v>-0.13614280000000001</v>
      </c>
      <c r="H23" s="26">
        <v>-0.14214289999999999</v>
      </c>
      <c r="I23" s="26">
        <v>-0.15831249999999999</v>
      </c>
      <c r="J23" s="26">
        <v>-9.5333299999999996E-2</v>
      </c>
      <c r="K23" s="26">
        <v>-0.13400000000000001</v>
      </c>
      <c r="L23" s="26">
        <v>-0.1592353</v>
      </c>
      <c r="M23" s="26">
        <v>-0.16142860000000001</v>
      </c>
      <c r="N23" s="26">
        <v>-0.1597857</v>
      </c>
      <c r="O23" s="26">
        <v>-0.17960000000000001</v>
      </c>
      <c r="P23" s="26">
        <v>-0.38030770000000003</v>
      </c>
      <c r="Q23" s="26">
        <v>-0.28749999999999998</v>
      </c>
      <c r="R23" s="26">
        <v>-0.2953846</v>
      </c>
      <c r="S23" s="26">
        <v>-0.39712500000000001</v>
      </c>
      <c r="T23" s="26">
        <v>-0.51983330000000005</v>
      </c>
      <c r="U23" s="26">
        <v>-0.53900000000000003</v>
      </c>
      <c r="V23" s="26">
        <v>-0.53957140000000003</v>
      </c>
      <c r="W23" s="26">
        <v>-0.53142860000000003</v>
      </c>
      <c r="X23" s="26">
        <v>-0.57871430000000001</v>
      </c>
      <c r="Y23" s="26">
        <v>-0.57714279999999996</v>
      </c>
      <c r="Z23" s="26">
        <v>-0.55316670000000001</v>
      </c>
      <c r="AA23" s="26" t="s">
        <v>23</v>
      </c>
      <c r="AB23" s="26" t="s">
        <v>23</v>
      </c>
      <c r="AC23" s="26" t="s">
        <v>23</v>
      </c>
      <c r="AD23" s="26" t="s">
        <v>23</v>
      </c>
      <c r="AE23" s="26" t="s">
        <v>23</v>
      </c>
      <c r="AF23" s="26" t="s">
        <v>23</v>
      </c>
      <c r="AG23" s="26" t="s">
        <v>23</v>
      </c>
      <c r="AH23" s="26" t="s">
        <v>23</v>
      </c>
      <c r="AI23" s="26" t="s">
        <v>23</v>
      </c>
    </row>
    <row r="24" spans="1:36" x14ac:dyDescent="0.2">
      <c r="B24" s="3" t="s">
        <v>20</v>
      </c>
      <c r="C24" s="26">
        <v>0.3172143</v>
      </c>
      <c r="D24" s="26">
        <v>0.30809999999999998</v>
      </c>
      <c r="E24" s="26">
        <v>0.27109090000000002</v>
      </c>
      <c r="F24" s="26">
        <v>0.26430769999999998</v>
      </c>
      <c r="G24" s="26">
        <v>0.24972730000000001</v>
      </c>
      <c r="H24" s="26">
        <v>0.24581819999999999</v>
      </c>
      <c r="I24" s="26">
        <v>0.26877780000000001</v>
      </c>
      <c r="J24" s="26">
        <v>0.16700000000000001</v>
      </c>
      <c r="K24" s="26">
        <v>0.191</v>
      </c>
      <c r="L24" s="26">
        <v>0.18762499999999999</v>
      </c>
      <c r="M24" s="26">
        <v>0.1770909</v>
      </c>
      <c r="N24" s="26">
        <v>0.2023636</v>
      </c>
      <c r="O24" s="26">
        <v>0.24060000000000001</v>
      </c>
      <c r="P24" s="26">
        <v>0.32100000000000001</v>
      </c>
      <c r="Q24" s="26">
        <v>3.5857100000000003E-2</v>
      </c>
      <c r="R24" s="26">
        <v>3.7285699999999998E-2</v>
      </c>
      <c r="S24" s="26">
        <v>0.20880000000000001</v>
      </c>
      <c r="T24" s="26">
        <v>0.2063333</v>
      </c>
      <c r="U24" s="26">
        <v>0.24475</v>
      </c>
      <c r="V24" s="26">
        <v>0.28149999999999997</v>
      </c>
      <c r="W24" s="26">
        <v>0.27900000000000003</v>
      </c>
      <c r="X24" s="26">
        <v>0.43325000000000002</v>
      </c>
      <c r="Y24" s="26">
        <v>0.44550000000000001</v>
      </c>
      <c r="Z24" s="26">
        <v>0.42725000000000002</v>
      </c>
      <c r="AA24" s="26" t="s">
        <v>23</v>
      </c>
      <c r="AB24" s="26" t="s">
        <v>23</v>
      </c>
      <c r="AC24" s="26" t="s">
        <v>23</v>
      </c>
      <c r="AD24" s="26" t="s">
        <v>23</v>
      </c>
      <c r="AE24" s="26" t="s">
        <v>23</v>
      </c>
      <c r="AF24" s="26" t="s">
        <v>23</v>
      </c>
      <c r="AG24" s="26" t="s">
        <v>23</v>
      </c>
      <c r="AH24" s="26" t="s">
        <v>23</v>
      </c>
      <c r="AI24" s="26" t="s">
        <v>23</v>
      </c>
    </row>
    <row r="25" spans="1:36" x14ac:dyDescent="0.2">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5"/>
      <c r="AG25" s="25"/>
      <c r="AH25" s="25"/>
      <c r="AI25" s="25"/>
      <c r="AJ25"/>
    </row>
    <row r="26" spans="1:36" x14ac:dyDescent="0.2">
      <c r="A26" s="3" t="s">
        <v>156</v>
      </c>
      <c r="B26" s="3" t="s">
        <v>32</v>
      </c>
      <c r="C26" s="26">
        <v>0.12292</v>
      </c>
      <c r="D26" s="26">
        <v>-8.8120000000000004E-2</v>
      </c>
      <c r="E26" s="26">
        <v>1.6160000000000001E-2</v>
      </c>
      <c r="F26" s="26">
        <v>1.3888899999999999E-2</v>
      </c>
      <c r="G26" s="26">
        <v>-8.2866700000000001E-2</v>
      </c>
      <c r="H26" s="26">
        <v>-0.11210000000000001</v>
      </c>
      <c r="I26" s="26">
        <v>-0.1505667</v>
      </c>
      <c r="J26" s="26">
        <v>-6.5870999999999999E-2</v>
      </c>
      <c r="K26" s="26">
        <v>-0.11254840000000001</v>
      </c>
      <c r="L26" s="26">
        <v>-0.18912899999999999</v>
      </c>
      <c r="M26" s="26">
        <v>-0.125303</v>
      </c>
      <c r="N26" s="26">
        <v>-0.12597140000000001</v>
      </c>
      <c r="O26" s="26">
        <v>-0.13978380000000001</v>
      </c>
      <c r="P26" s="26">
        <v>-0.1118857</v>
      </c>
      <c r="Q26" s="26">
        <v>-0.19692109999999999</v>
      </c>
      <c r="R26" s="26">
        <v>-0.1729444</v>
      </c>
      <c r="S26" s="26">
        <v>-0.15294289999999999</v>
      </c>
      <c r="T26" s="26">
        <v>-0.10084849999999999</v>
      </c>
      <c r="U26" s="26">
        <v>-0.16072410000000001</v>
      </c>
      <c r="V26" s="26">
        <v>-8.9624999999999996E-2</v>
      </c>
      <c r="W26" s="26">
        <v>-0.1137941</v>
      </c>
      <c r="X26" s="26">
        <v>-0.1554286</v>
      </c>
      <c r="Y26" s="26">
        <v>-0.16383329999999999</v>
      </c>
      <c r="Z26" s="26">
        <v>-0.1192571</v>
      </c>
      <c r="AA26" s="26">
        <v>2.6756100000000001E-2</v>
      </c>
      <c r="AB26" s="26">
        <v>2.1538499999999999E-2</v>
      </c>
      <c r="AC26" s="26">
        <v>7.1340399999999998E-2</v>
      </c>
      <c r="AD26" s="26">
        <v>3.7791699999999998E-2</v>
      </c>
      <c r="AE26" s="26">
        <v>5.246E-2</v>
      </c>
      <c r="AF26" s="27">
        <v>0.11336170212765954</v>
      </c>
      <c r="AG26" s="27">
        <v>-4.0276595744680829E-2</v>
      </c>
      <c r="AH26" s="27">
        <v>-8.0000000000000002E-3</v>
      </c>
      <c r="AI26" s="26">
        <v>7.1487179487179475E-2</v>
      </c>
      <c r="AJ26"/>
    </row>
    <row r="27" spans="1:36" x14ac:dyDescent="0.2">
      <c r="B27" s="3" t="s">
        <v>33</v>
      </c>
      <c r="C27" s="26">
        <v>-0.3049</v>
      </c>
      <c r="D27" s="26">
        <v>-0.34506249999999999</v>
      </c>
      <c r="E27" s="26">
        <v>-0.27971430000000003</v>
      </c>
      <c r="F27" s="26">
        <v>-0.36461539999999998</v>
      </c>
      <c r="G27" s="26">
        <v>-0.4412353</v>
      </c>
      <c r="H27" s="26">
        <v>-0.44017650000000003</v>
      </c>
      <c r="I27" s="26">
        <v>-0.40005000000000002</v>
      </c>
      <c r="J27" s="26">
        <v>-0.35378949999999998</v>
      </c>
      <c r="K27" s="26">
        <v>-0.39700000000000002</v>
      </c>
      <c r="L27" s="26">
        <v>-0.4148095</v>
      </c>
      <c r="M27" s="26">
        <v>-0.4274211</v>
      </c>
      <c r="N27" s="26">
        <v>-0.45889999999999997</v>
      </c>
      <c r="O27" s="26">
        <v>-0.42940909999999999</v>
      </c>
      <c r="P27" s="26">
        <v>-0.43590000000000001</v>
      </c>
      <c r="Q27" s="26">
        <v>-0.39307690000000001</v>
      </c>
      <c r="R27" s="26">
        <v>-0.3805</v>
      </c>
      <c r="S27" s="26">
        <v>-0.4033043</v>
      </c>
      <c r="T27" s="26">
        <v>-0.40521049999999997</v>
      </c>
      <c r="U27" s="26">
        <v>-0.40036840000000001</v>
      </c>
      <c r="V27" s="26">
        <v>-0.4138889</v>
      </c>
      <c r="W27" s="26">
        <v>-0.3772857</v>
      </c>
      <c r="X27" s="26">
        <v>-0.43695460000000003</v>
      </c>
      <c r="Y27" s="26">
        <v>-0.45400000000000001</v>
      </c>
      <c r="Z27" s="26">
        <v>-0.42604540000000002</v>
      </c>
      <c r="AA27" s="26">
        <v>-0.4558333</v>
      </c>
      <c r="AB27" s="26">
        <v>-0.44684210000000002</v>
      </c>
      <c r="AC27" s="26">
        <v>-0.4547619</v>
      </c>
      <c r="AD27" s="26">
        <v>-0.45972730000000001</v>
      </c>
      <c r="AE27" s="26">
        <v>-0.46540910000000002</v>
      </c>
      <c r="AF27" s="27">
        <v>-0.428181818181818</v>
      </c>
      <c r="AG27" s="27">
        <v>-0.47974074074074075</v>
      </c>
      <c r="AH27" s="27">
        <v>-0.439</v>
      </c>
      <c r="AI27" s="26">
        <v>-0.46525000000000005</v>
      </c>
      <c r="AJ27"/>
    </row>
    <row r="28" spans="1:36" x14ac:dyDescent="0.2">
      <c r="B28" s="3" t="s">
        <v>20</v>
      </c>
      <c r="C28" s="26">
        <v>0.40813329999999998</v>
      </c>
      <c r="D28" s="26">
        <v>0.36866670000000001</v>
      </c>
      <c r="E28" s="26">
        <v>0.3927273</v>
      </c>
      <c r="F28" s="26">
        <v>0.36535709999999999</v>
      </c>
      <c r="G28" s="26">
        <v>0.38576919999999998</v>
      </c>
      <c r="H28" s="26">
        <v>0.31692310000000001</v>
      </c>
      <c r="I28" s="26">
        <v>0.34839999999999999</v>
      </c>
      <c r="J28" s="26">
        <v>0.39</v>
      </c>
      <c r="K28" s="26">
        <v>0.3378333</v>
      </c>
      <c r="L28" s="26">
        <v>0.2848</v>
      </c>
      <c r="M28" s="26">
        <v>0.28471429999999998</v>
      </c>
      <c r="N28" s="26">
        <v>0.31793339999999998</v>
      </c>
      <c r="O28" s="26">
        <v>0.28499999999999998</v>
      </c>
      <c r="P28" s="26">
        <v>0.32013330000000001</v>
      </c>
      <c r="Q28" s="26">
        <v>0.22808329999999999</v>
      </c>
      <c r="R28" s="26">
        <v>0.24216670000000001</v>
      </c>
      <c r="S28" s="26">
        <v>0.3269167</v>
      </c>
      <c r="T28" s="26">
        <v>0.3122143</v>
      </c>
      <c r="U28" s="26">
        <v>0.29459999999999997</v>
      </c>
      <c r="V28" s="26">
        <v>0.32728570000000001</v>
      </c>
      <c r="W28" s="26">
        <v>0.31184620000000002</v>
      </c>
      <c r="X28" s="26">
        <v>0.32100000000000001</v>
      </c>
      <c r="Y28" s="26">
        <v>0.34953840000000003</v>
      </c>
      <c r="Z28" s="26">
        <v>0.39992309999999998</v>
      </c>
      <c r="AA28" s="26">
        <v>0.40443479999999998</v>
      </c>
      <c r="AB28" s="26">
        <v>0.46650000000000003</v>
      </c>
      <c r="AC28" s="26">
        <v>0.49626920000000002</v>
      </c>
      <c r="AD28" s="26">
        <v>0.45876919999999999</v>
      </c>
      <c r="AE28" s="26">
        <v>0.45935710000000002</v>
      </c>
      <c r="AF28" s="27">
        <v>0.58992</v>
      </c>
      <c r="AG28" s="43">
        <v>0.55300000000000005</v>
      </c>
      <c r="AH28" s="26">
        <v>0.62863199999999997</v>
      </c>
      <c r="AI28" s="26">
        <v>0.44486956521739129</v>
      </c>
    </row>
    <row r="29" spans="1:36" x14ac:dyDescent="0.2">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5"/>
      <c r="AG29" s="25"/>
      <c r="AH29" s="25"/>
      <c r="AI29" s="25"/>
    </row>
    <row r="30" spans="1:36" x14ac:dyDescent="0.2">
      <c r="A30" s="3" t="s">
        <v>59</v>
      </c>
      <c r="B30" s="3" t="s">
        <v>32</v>
      </c>
      <c r="C30" s="26">
        <v>6.4963000000000007E-2</v>
      </c>
      <c r="D30" s="26">
        <v>-8.6888900000000005E-2</v>
      </c>
      <c r="E30" s="26">
        <v>-3.9290000000000001E-4</v>
      </c>
      <c r="F30" s="26">
        <v>4.2266699999999997E-2</v>
      </c>
      <c r="G30" s="26">
        <v>-1.3871000000000001E-3</v>
      </c>
      <c r="H30" s="26">
        <v>2.8242400000000001E-2</v>
      </c>
      <c r="I30" s="26">
        <v>-5.5455000000000001E-3</v>
      </c>
      <c r="J30" s="26">
        <v>-3.2423999999999999E-3</v>
      </c>
      <c r="K30" s="26">
        <v>-2.1181800000000001E-2</v>
      </c>
      <c r="L30" s="26">
        <v>-6.4875000000000002E-2</v>
      </c>
      <c r="M30" s="26">
        <v>-2.1333299999999999E-2</v>
      </c>
      <c r="N30" s="26">
        <v>-4.3432400000000003E-2</v>
      </c>
      <c r="O30" s="26">
        <v>-2.7767400000000001E-2</v>
      </c>
      <c r="P30" s="26">
        <v>-2.8976700000000001E-2</v>
      </c>
      <c r="Q30" s="26">
        <v>-0.1137143</v>
      </c>
      <c r="R30" s="26">
        <v>-0.1200465</v>
      </c>
      <c r="S30" s="26">
        <v>-6.9268300000000005E-2</v>
      </c>
      <c r="T30" s="26">
        <v>-2.0634099999999999E-2</v>
      </c>
      <c r="U30" s="26">
        <v>-3.0571399999999999E-2</v>
      </c>
      <c r="V30" s="26">
        <v>-4.5404800000000002E-2</v>
      </c>
      <c r="W30" s="26">
        <v>-1.8857100000000002E-2</v>
      </c>
      <c r="X30" s="26">
        <v>-2.6302300000000001E-2</v>
      </c>
      <c r="Y30" s="26">
        <v>-4.7714300000000001E-2</v>
      </c>
      <c r="Z30" s="26">
        <v>-4.3568200000000001E-2</v>
      </c>
      <c r="AA30" s="26">
        <v>7.0673899999999998E-2</v>
      </c>
      <c r="AB30" s="26">
        <v>6.8978700000000004E-2</v>
      </c>
      <c r="AC30" s="26">
        <v>6.7358500000000002E-2</v>
      </c>
      <c r="AD30" s="26">
        <v>8.0037700000000003E-2</v>
      </c>
      <c r="AE30" s="26">
        <v>7.3660699999999996E-2</v>
      </c>
      <c r="AF30" s="44">
        <v>0.140350877192982</v>
      </c>
      <c r="AG30" s="27">
        <v>4.2701754385964852E-2</v>
      </c>
      <c r="AH30" s="26">
        <v>3.3482999999999999E-2</v>
      </c>
      <c r="AI30" s="26">
        <v>8.2962264150943349E-2</v>
      </c>
    </row>
    <row r="31" spans="1:36" x14ac:dyDescent="0.2">
      <c r="B31" s="3" t="s">
        <v>33</v>
      </c>
      <c r="C31" s="26">
        <v>-0.23509089999999999</v>
      </c>
      <c r="D31" s="26">
        <v>-0.32062499999999999</v>
      </c>
      <c r="E31" s="26">
        <v>-0.22639999999999999</v>
      </c>
      <c r="F31" s="26">
        <v>-0.2436923</v>
      </c>
      <c r="G31" s="26">
        <v>-0.21129410000000001</v>
      </c>
      <c r="H31" s="26">
        <v>-0.1792222</v>
      </c>
      <c r="I31" s="26">
        <v>-0.17552380000000001</v>
      </c>
      <c r="J31" s="26">
        <v>-0.18065000000000001</v>
      </c>
      <c r="K31" s="26">
        <v>-0.20094999999999999</v>
      </c>
      <c r="L31" s="26">
        <v>-0.22359090000000001</v>
      </c>
      <c r="M31" s="26">
        <v>-0.24947369999999999</v>
      </c>
      <c r="N31" s="26">
        <v>-0.28357139999999997</v>
      </c>
      <c r="O31" s="26">
        <v>-0.28904000000000002</v>
      </c>
      <c r="P31" s="26">
        <v>-0.28475</v>
      </c>
      <c r="Q31" s="26">
        <v>-0.30542859999999999</v>
      </c>
      <c r="R31" s="26">
        <v>-0.3097586</v>
      </c>
      <c r="S31" s="26">
        <v>-0.30030770000000001</v>
      </c>
      <c r="T31" s="26">
        <v>-0.28947830000000002</v>
      </c>
      <c r="U31" s="26">
        <v>-0.29587999999999998</v>
      </c>
      <c r="V31" s="26">
        <v>-0.30311539999999998</v>
      </c>
      <c r="W31" s="26">
        <v>-0.30275999999999997</v>
      </c>
      <c r="X31" s="26">
        <v>-0.30665389999999998</v>
      </c>
      <c r="Y31" s="26">
        <v>-0.3062222</v>
      </c>
      <c r="Z31" s="26">
        <v>-0.32425929999999997</v>
      </c>
      <c r="AA31" s="26">
        <v>-0.34447620000000001</v>
      </c>
      <c r="AB31" s="26">
        <v>-0.38047619999999999</v>
      </c>
      <c r="AC31" s="26">
        <v>-0.3859167</v>
      </c>
      <c r="AD31" s="26">
        <v>-0.39856520000000001</v>
      </c>
      <c r="AE31" s="26">
        <v>-0.39591999999999999</v>
      </c>
      <c r="AF31" s="45">
        <v>-0.39938461538461539</v>
      </c>
      <c r="AG31" s="27">
        <v>-0.40293548387096784</v>
      </c>
      <c r="AH31" s="26">
        <v>-0.36097000000000001</v>
      </c>
      <c r="AI31" s="26">
        <v>-0.42495454545454553</v>
      </c>
    </row>
    <row r="32" spans="1:36" x14ac:dyDescent="0.2">
      <c r="B32" s="3" t="s">
        <v>20</v>
      </c>
      <c r="C32" s="26">
        <v>0.27124999999999999</v>
      </c>
      <c r="D32" s="26">
        <v>0.25309090000000001</v>
      </c>
      <c r="E32" s="26">
        <v>0.26038460000000002</v>
      </c>
      <c r="F32" s="26">
        <v>0.26094119999999998</v>
      </c>
      <c r="G32" s="26">
        <v>0.2535</v>
      </c>
      <c r="H32" s="26">
        <v>0.2772</v>
      </c>
      <c r="I32" s="26">
        <v>0.29191669999999997</v>
      </c>
      <c r="J32" s="26">
        <v>0.2696923</v>
      </c>
      <c r="K32" s="26">
        <v>0.25538460000000002</v>
      </c>
      <c r="L32" s="26">
        <v>0.2843</v>
      </c>
      <c r="M32" s="26">
        <v>0.28828569999999998</v>
      </c>
      <c r="N32" s="26">
        <v>0.27174999999999999</v>
      </c>
      <c r="O32" s="26">
        <v>0.3351111</v>
      </c>
      <c r="P32" s="26">
        <v>0.29410530000000001</v>
      </c>
      <c r="Q32" s="26">
        <v>0.26971430000000002</v>
      </c>
      <c r="R32" s="26">
        <v>0.27292860000000002</v>
      </c>
      <c r="S32" s="26">
        <v>0.33119999999999999</v>
      </c>
      <c r="T32" s="26">
        <v>0.32288889999999998</v>
      </c>
      <c r="U32" s="26">
        <v>0.35958820000000002</v>
      </c>
      <c r="V32" s="26">
        <v>0.37337500000000001</v>
      </c>
      <c r="W32" s="26">
        <v>0.39864709999999998</v>
      </c>
      <c r="X32" s="26">
        <v>0.40247060000000001</v>
      </c>
      <c r="Y32" s="26">
        <v>0.41760000000000003</v>
      </c>
      <c r="Z32" s="26">
        <v>0.40223530000000002</v>
      </c>
      <c r="AA32" s="26">
        <v>0.4194</v>
      </c>
      <c r="AB32" s="26">
        <v>0.432</v>
      </c>
      <c r="AC32" s="26">
        <v>0.44248280000000001</v>
      </c>
      <c r="AD32" s="26">
        <v>0.44696669999999999</v>
      </c>
      <c r="AE32" s="26">
        <v>0.4523548</v>
      </c>
      <c r="AF32" s="46">
        <v>0.59303225806451598</v>
      </c>
      <c r="AG32" s="27">
        <v>0.57403846153846161</v>
      </c>
      <c r="AH32" s="26">
        <v>0.63373900000000005</v>
      </c>
      <c r="AI32" s="26">
        <v>0.44341935483870998</v>
      </c>
    </row>
    <row r="33" spans="1:35" x14ac:dyDescent="0.2">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5"/>
      <c r="AG33" s="25"/>
      <c r="AH33" s="25"/>
      <c r="AI33" s="25"/>
    </row>
    <row r="34" spans="1:35" x14ac:dyDescent="0.2">
      <c r="A34" s="3" t="s">
        <v>60</v>
      </c>
      <c r="B34" s="3" t="s">
        <v>32</v>
      </c>
      <c r="C34" s="26">
        <v>0.10618519999999999</v>
      </c>
      <c r="D34" s="26">
        <v>-6.1148099999999997E-2</v>
      </c>
      <c r="E34" s="26">
        <v>-2.6923099999999998E-2</v>
      </c>
      <c r="F34" s="26">
        <v>9.9285999999999992E-3</v>
      </c>
      <c r="G34" s="26">
        <v>-5.1400000000000001E-2</v>
      </c>
      <c r="H34" s="26">
        <v>-5.7566699999999998E-2</v>
      </c>
      <c r="I34" s="26">
        <v>-0.13886670000000001</v>
      </c>
      <c r="J34" s="26">
        <v>-0.1194667</v>
      </c>
      <c r="K34" s="26">
        <v>-0.1242258</v>
      </c>
      <c r="L34" s="26">
        <v>-0.14936360000000001</v>
      </c>
      <c r="M34" s="26">
        <v>-0.1051212</v>
      </c>
      <c r="N34" s="26">
        <v>-7.3028599999999999E-2</v>
      </c>
      <c r="O34" s="26">
        <v>-8.4594600000000006E-2</v>
      </c>
      <c r="P34" s="26">
        <v>-0.11755259999999999</v>
      </c>
      <c r="Q34" s="26">
        <v>-0.121619</v>
      </c>
      <c r="R34" s="26">
        <v>-0.12810869999999999</v>
      </c>
      <c r="S34" s="26">
        <v>-7.9534900000000006E-2</v>
      </c>
      <c r="T34" s="26">
        <v>-5.1738100000000002E-2</v>
      </c>
      <c r="U34" s="26">
        <v>-4.1239100000000001E-2</v>
      </c>
      <c r="V34" s="26">
        <v>-5.8413E-2</v>
      </c>
      <c r="W34" s="26">
        <v>-4.5319999999999999E-2</v>
      </c>
      <c r="X34" s="26">
        <v>-5.484E-2</v>
      </c>
      <c r="Y34" s="26">
        <v>-6.07059E-2</v>
      </c>
      <c r="Z34" s="26">
        <v>-0.1103137</v>
      </c>
      <c r="AA34" s="26">
        <v>-3.7200000000000002E-3</v>
      </c>
      <c r="AB34" s="26">
        <v>-8.7925E-3</v>
      </c>
      <c r="AC34" s="26">
        <v>2.7483299999999999E-2</v>
      </c>
      <c r="AD34" s="26">
        <v>9.1295100000000004E-2</v>
      </c>
      <c r="AE34" s="26">
        <v>7.1826100000000004E-2</v>
      </c>
      <c r="AF34" s="27">
        <v>0.10640298507462689</v>
      </c>
      <c r="AG34" s="27">
        <v>7.6072463768115994E-2</v>
      </c>
      <c r="AH34" s="43">
        <v>6.0999999999999832E-2</v>
      </c>
      <c r="AI34" s="26">
        <v>7.9327868852459071E-2</v>
      </c>
    </row>
    <row r="35" spans="1:35" x14ac:dyDescent="0.2">
      <c r="B35" s="3" t="s">
        <v>33</v>
      </c>
      <c r="C35" s="26">
        <v>-0.26954549999999999</v>
      </c>
      <c r="D35" s="26">
        <v>-0.36593750000000003</v>
      </c>
      <c r="E35" s="26">
        <v>-0.32500000000000001</v>
      </c>
      <c r="F35" s="26">
        <v>-0.37361539999999999</v>
      </c>
      <c r="G35" s="26">
        <v>-0.35376469999999999</v>
      </c>
      <c r="H35" s="26">
        <v>-0.35570590000000002</v>
      </c>
      <c r="I35" s="26">
        <v>-0.3658421</v>
      </c>
      <c r="J35" s="26">
        <v>-0.36916670000000001</v>
      </c>
      <c r="K35" s="26">
        <v>-0.36933329999999998</v>
      </c>
      <c r="L35" s="26">
        <v>-0.3272273</v>
      </c>
      <c r="M35" s="26">
        <v>-0.3544737</v>
      </c>
      <c r="N35" s="26">
        <v>-0.29149999999999998</v>
      </c>
      <c r="O35" s="26">
        <v>-0.33109090000000002</v>
      </c>
      <c r="P35" s="26">
        <v>-0.40100000000000002</v>
      </c>
      <c r="Q35" s="26">
        <v>-0.3413928</v>
      </c>
      <c r="R35" s="26">
        <v>-0.30103220000000003</v>
      </c>
      <c r="S35" s="26">
        <v>-0.30696299999999999</v>
      </c>
      <c r="T35" s="26">
        <v>-0.32350000000000001</v>
      </c>
      <c r="U35" s="26">
        <v>-0.29946430000000002</v>
      </c>
      <c r="V35" s="26">
        <v>-0.29767860000000002</v>
      </c>
      <c r="W35" s="26">
        <v>-0.28876669999999999</v>
      </c>
      <c r="X35" s="26">
        <v>-0.32100000000000001</v>
      </c>
      <c r="Y35" s="26">
        <v>-0.31096770000000001</v>
      </c>
      <c r="Z35" s="26">
        <v>-0.41256670000000001</v>
      </c>
      <c r="AA35" s="26">
        <v>-0.46190910000000002</v>
      </c>
      <c r="AB35" s="26">
        <v>-0.47691670000000003</v>
      </c>
      <c r="AC35" s="26">
        <v>-0.43007410000000001</v>
      </c>
      <c r="AD35" s="26">
        <v>-0.45400000000000001</v>
      </c>
      <c r="AE35" s="26">
        <v>-0.39267740000000001</v>
      </c>
      <c r="AF35" s="27">
        <v>-0.38859375000000007</v>
      </c>
      <c r="AG35" s="27">
        <v>-0.38877777777777772</v>
      </c>
      <c r="AH35" s="27">
        <v>-0.33966666666666673</v>
      </c>
      <c r="AI35" s="26">
        <v>-0.43674074074074065</v>
      </c>
    </row>
    <row r="36" spans="1:35" x14ac:dyDescent="0.2">
      <c r="B36" s="3" t="s">
        <v>20</v>
      </c>
      <c r="C36" s="26">
        <v>0.36449999999999999</v>
      </c>
      <c r="D36" s="26">
        <v>0.38218180000000002</v>
      </c>
      <c r="E36" s="26">
        <v>0.32083329999999999</v>
      </c>
      <c r="F36" s="26">
        <v>0.34233330000000001</v>
      </c>
      <c r="G36" s="26">
        <v>0.34399999999999997</v>
      </c>
      <c r="H36" s="26">
        <v>0.33230769999999998</v>
      </c>
      <c r="I36" s="26">
        <v>0.25318180000000001</v>
      </c>
      <c r="J36" s="26">
        <v>0.25508330000000001</v>
      </c>
      <c r="K36" s="26">
        <v>0.21515380000000001</v>
      </c>
      <c r="L36" s="26">
        <v>0.20636360000000001</v>
      </c>
      <c r="M36" s="26">
        <v>0.23328570000000001</v>
      </c>
      <c r="N36" s="26">
        <v>0.21826670000000001</v>
      </c>
      <c r="O36" s="26">
        <v>0.27693329999999999</v>
      </c>
      <c r="P36" s="26">
        <v>0.27318750000000003</v>
      </c>
      <c r="Q36" s="26">
        <v>0.31792860000000001</v>
      </c>
      <c r="R36" s="26">
        <v>0.22926669999999999</v>
      </c>
      <c r="S36" s="26">
        <v>0.30425000000000002</v>
      </c>
      <c r="T36" s="26">
        <v>0.31061109999999997</v>
      </c>
      <c r="U36" s="26">
        <v>0.3604445</v>
      </c>
      <c r="V36" s="26">
        <v>0.3137778</v>
      </c>
      <c r="W36" s="26">
        <v>0.31985000000000002</v>
      </c>
      <c r="X36" s="26">
        <v>0.34439999999999998</v>
      </c>
      <c r="Y36" s="26">
        <v>0.37273679999999998</v>
      </c>
      <c r="Z36" s="26">
        <v>0.36475000000000002</v>
      </c>
      <c r="AA36" s="26">
        <v>0.38988889999999998</v>
      </c>
      <c r="AB36" s="26">
        <v>0.4120357</v>
      </c>
      <c r="AC36" s="26">
        <v>0.4320312</v>
      </c>
      <c r="AD36" s="26">
        <v>0.44500000000000001</v>
      </c>
      <c r="AE36" s="26">
        <v>0.47851349999999998</v>
      </c>
      <c r="AF36" s="27">
        <v>0.55897142857142856</v>
      </c>
      <c r="AG36" s="27">
        <v>0.58318181818181847</v>
      </c>
      <c r="AH36" s="27">
        <v>0.64127586206896536</v>
      </c>
      <c r="AI36" s="26">
        <v>0.48914705882352943</v>
      </c>
    </row>
    <row r="37" spans="1:35" x14ac:dyDescent="0.2">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5"/>
      <c r="AG37" s="25"/>
      <c r="AH37" s="25"/>
      <c r="AI37" s="25"/>
    </row>
    <row r="38" spans="1:35" x14ac:dyDescent="0.2">
      <c r="A38" s="3" t="s">
        <v>158</v>
      </c>
      <c r="B38" s="3" t="s">
        <v>32</v>
      </c>
      <c r="C38" s="26">
        <v>0.1231154</v>
      </c>
      <c r="D38" s="26">
        <v>-0.15604000000000001</v>
      </c>
      <c r="E38" s="26">
        <v>-3.5925899999999997E-2</v>
      </c>
      <c r="F38" s="26">
        <v>2.5333E-3</v>
      </c>
      <c r="G38" s="26">
        <v>-3.4833299999999998E-2</v>
      </c>
      <c r="H38" s="26">
        <v>-2.5066700000000001E-2</v>
      </c>
      <c r="I38" s="26">
        <v>-8.2066700000000006E-2</v>
      </c>
      <c r="J38" s="26">
        <v>-8.77E-2</v>
      </c>
      <c r="K38" s="26">
        <v>-0.12912899999999999</v>
      </c>
      <c r="L38" s="26">
        <v>-0.15141180000000001</v>
      </c>
      <c r="M38" s="26">
        <v>-0.11348569999999999</v>
      </c>
      <c r="N38" s="26">
        <v>-0.14723530000000001</v>
      </c>
      <c r="O38" s="26">
        <v>-0.14151279999999999</v>
      </c>
      <c r="P38" s="26">
        <v>-0.1182927</v>
      </c>
      <c r="Q38" s="26">
        <v>-0.1795349</v>
      </c>
      <c r="R38" s="26">
        <v>-0.14441860000000001</v>
      </c>
      <c r="S38" s="26">
        <v>-0.10538459999999999</v>
      </c>
      <c r="T38" s="26">
        <v>-5.0410299999999998E-2</v>
      </c>
      <c r="U38" s="26">
        <v>-0.13852629999999999</v>
      </c>
      <c r="V38" s="26">
        <v>-4.6025000000000003E-2</v>
      </c>
      <c r="W38" s="26">
        <v>-8.3526299999999998E-2</v>
      </c>
      <c r="X38" s="26">
        <v>-0.1026923</v>
      </c>
      <c r="Y38" s="26">
        <v>-0.12095119999999999</v>
      </c>
      <c r="Z38" s="26">
        <v>-0.1390952</v>
      </c>
      <c r="AA38" s="26">
        <v>2.8632700000000001E-2</v>
      </c>
      <c r="AB38" s="26">
        <v>9.06E-2</v>
      </c>
      <c r="AC38" s="26">
        <v>2.2595199999999999E-2</v>
      </c>
      <c r="AD38" s="26">
        <v>-1.88684E-2</v>
      </c>
      <c r="AE38" s="26">
        <v>3.6069799999999999E-2</v>
      </c>
      <c r="AF38" s="27">
        <v>0.12779999999999997</v>
      </c>
      <c r="AG38" s="27">
        <v>4.8205128205128303E-3</v>
      </c>
      <c r="AH38" s="27">
        <v>2.3199999999999974E-2</v>
      </c>
      <c r="AI38" s="26">
        <v>0.10730769230769226</v>
      </c>
    </row>
    <row r="39" spans="1:35" x14ac:dyDescent="0.2">
      <c r="B39" s="3" t="s">
        <v>33</v>
      </c>
      <c r="C39" s="26">
        <v>-0.24840000000000001</v>
      </c>
      <c r="D39" s="26">
        <v>-0.38022220000000001</v>
      </c>
      <c r="E39" s="26">
        <v>-0.30975000000000003</v>
      </c>
      <c r="F39" s="26">
        <v>-0.36607139999999999</v>
      </c>
      <c r="G39" s="26">
        <v>-0.3420588</v>
      </c>
      <c r="H39" s="26">
        <v>-0.30994119999999997</v>
      </c>
      <c r="I39" s="26">
        <v>-0.29610530000000002</v>
      </c>
      <c r="J39" s="26">
        <v>-0.2944737</v>
      </c>
      <c r="K39" s="26">
        <v>-0.3371053</v>
      </c>
      <c r="L39" s="26">
        <v>-0.35195650000000001</v>
      </c>
      <c r="M39" s="26">
        <v>-0.33765000000000001</v>
      </c>
      <c r="N39" s="26">
        <v>-0.35954999999999998</v>
      </c>
      <c r="O39" s="26">
        <v>-0.38247829999999999</v>
      </c>
      <c r="P39" s="26">
        <v>-0.38360870000000002</v>
      </c>
      <c r="Q39" s="26">
        <v>-0.37379309999999999</v>
      </c>
      <c r="R39" s="26">
        <v>-0.34893099999999999</v>
      </c>
      <c r="S39" s="26">
        <v>-0.32400000000000001</v>
      </c>
      <c r="T39" s="26">
        <v>-0.31713639999999998</v>
      </c>
      <c r="U39" s="26">
        <v>-0.34292309999999998</v>
      </c>
      <c r="V39" s="26">
        <v>-0.36613040000000002</v>
      </c>
      <c r="W39" s="26">
        <v>-0.35825000000000001</v>
      </c>
      <c r="X39" s="26">
        <v>-0.39645829999999999</v>
      </c>
      <c r="Y39" s="26">
        <v>-0.35464000000000001</v>
      </c>
      <c r="Z39" s="26">
        <v>-0.42308000000000001</v>
      </c>
      <c r="AA39" s="26">
        <v>-0.3767143</v>
      </c>
      <c r="AB39" s="26">
        <v>-0.38986670000000001</v>
      </c>
      <c r="AC39" s="26">
        <v>-0.43277779999999999</v>
      </c>
      <c r="AD39" s="26">
        <v>-0.47029409999999999</v>
      </c>
      <c r="AE39" s="29">
        <v>-0.45700000000000002</v>
      </c>
      <c r="AF39" s="47">
        <v>-0.43729411764705883</v>
      </c>
      <c r="AG39" s="28">
        <v>-0.46136363636363631</v>
      </c>
      <c r="AH39" s="28">
        <v>-0.40712499999999996</v>
      </c>
      <c r="AI39" s="29">
        <v>-0.45135294117647062</v>
      </c>
    </row>
    <row r="40" spans="1:35" x14ac:dyDescent="0.2">
      <c r="B40" s="3" t="s">
        <v>20</v>
      </c>
      <c r="C40" s="26">
        <v>0.35531249999999998</v>
      </c>
      <c r="D40" s="26">
        <v>0.42042859999999999</v>
      </c>
      <c r="E40" s="26">
        <v>0.36236360000000001</v>
      </c>
      <c r="F40" s="26">
        <v>0.32506249999999998</v>
      </c>
      <c r="G40" s="26">
        <v>0.3669231</v>
      </c>
      <c r="H40" s="26">
        <v>0.34746149999999998</v>
      </c>
      <c r="I40" s="26">
        <v>0.28763640000000001</v>
      </c>
      <c r="J40" s="26">
        <v>0.26945449999999999</v>
      </c>
      <c r="K40" s="26">
        <v>0.2001667</v>
      </c>
      <c r="L40" s="26">
        <v>0.26790910000000001</v>
      </c>
      <c r="M40" s="26">
        <v>0.18540000000000001</v>
      </c>
      <c r="N40" s="26">
        <v>0.1560714</v>
      </c>
      <c r="O40" s="26">
        <v>0.204875</v>
      </c>
      <c r="P40" s="26">
        <v>0.22072220000000001</v>
      </c>
      <c r="Q40" s="26">
        <v>0.2228571</v>
      </c>
      <c r="R40" s="26">
        <v>0.27921430000000003</v>
      </c>
      <c r="S40" s="26">
        <v>0.28499999999999998</v>
      </c>
      <c r="T40" s="26">
        <v>0.29476469999999999</v>
      </c>
      <c r="U40" s="26">
        <v>0.30433329999999997</v>
      </c>
      <c r="V40" s="26">
        <v>0.38705879999999998</v>
      </c>
      <c r="W40" s="26">
        <v>0.38742860000000001</v>
      </c>
      <c r="X40" s="26">
        <v>0.36733329999999997</v>
      </c>
      <c r="Y40" s="26">
        <v>0.29633330000000002</v>
      </c>
      <c r="Z40" s="26">
        <v>0.32993749999999999</v>
      </c>
      <c r="AA40" s="26">
        <v>0.36537039999999998</v>
      </c>
      <c r="AB40" s="26">
        <v>0.417875</v>
      </c>
      <c r="AC40" s="26">
        <v>0.40447830000000001</v>
      </c>
      <c r="AD40" s="26">
        <v>0.39240000000000003</v>
      </c>
      <c r="AE40" s="29">
        <v>0.43137500000000001</v>
      </c>
      <c r="AF40" s="28">
        <v>0.5454782608695653</v>
      </c>
      <c r="AG40" s="28">
        <v>0.60811764705882343</v>
      </c>
      <c r="AH40" s="28">
        <v>0.66868749999999999</v>
      </c>
      <c r="AI40" s="29">
        <v>0.53899999999999992</v>
      </c>
    </row>
    <row r="41" spans="1:35" x14ac:dyDescent="0.2">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9"/>
      <c r="AF41" s="28"/>
      <c r="AG41" s="28"/>
      <c r="AH41" s="28"/>
      <c r="AI41" s="29"/>
    </row>
    <row r="42" spans="1:35" x14ac:dyDescent="0.2">
      <c r="A42" s="3" t="s">
        <v>148</v>
      </c>
      <c r="B42" s="3" t="s">
        <v>32</v>
      </c>
      <c r="C42" s="26" t="s">
        <v>23</v>
      </c>
      <c r="D42" s="26" t="s">
        <v>23</v>
      </c>
      <c r="E42" s="26" t="s">
        <v>23</v>
      </c>
      <c r="F42" s="26" t="s">
        <v>23</v>
      </c>
      <c r="G42" s="26" t="s">
        <v>23</v>
      </c>
      <c r="H42" s="26" t="s">
        <v>23</v>
      </c>
      <c r="I42" s="26" t="s">
        <v>23</v>
      </c>
      <c r="J42" s="26" t="s">
        <v>23</v>
      </c>
      <c r="K42" s="26" t="s">
        <v>23</v>
      </c>
      <c r="L42" s="26" t="s">
        <v>23</v>
      </c>
      <c r="M42" s="26" t="s">
        <v>23</v>
      </c>
      <c r="N42" s="26" t="s">
        <v>23</v>
      </c>
      <c r="O42" s="26" t="s">
        <v>23</v>
      </c>
      <c r="P42" s="26" t="s">
        <v>23</v>
      </c>
      <c r="Q42" s="26" t="s">
        <v>23</v>
      </c>
      <c r="R42" s="26" t="s">
        <v>23</v>
      </c>
      <c r="S42" s="26" t="s">
        <v>23</v>
      </c>
      <c r="T42" s="26" t="s">
        <v>23</v>
      </c>
      <c r="U42" s="26" t="s">
        <v>23</v>
      </c>
      <c r="V42" s="26" t="s">
        <v>23</v>
      </c>
      <c r="W42" s="26" t="s">
        <v>23</v>
      </c>
      <c r="X42" s="26" t="s">
        <v>23</v>
      </c>
      <c r="Y42" s="26" t="s">
        <v>23</v>
      </c>
      <c r="Z42" s="26" t="s">
        <v>23</v>
      </c>
      <c r="AA42" s="26" t="s">
        <v>23</v>
      </c>
      <c r="AB42" s="26" t="s">
        <v>23</v>
      </c>
      <c r="AC42" s="26" t="s">
        <v>23</v>
      </c>
      <c r="AD42" s="26" t="s">
        <v>23</v>
      </c>
      <c r="AE42" s="26" t="s">
        <v>23</v>
      </c>
      <c r="AF42" s="48">
        <v>0.1612903225806451</v>
      </c>
      <c r="AG42" s="28">
        <v>-2.7096774193548804E-3</v>
      </c>
      <c r="AH42" s="28">
        <v>3.6499999999999998E-2</v>
      </c>
      <c r="AI42" s="29">
        <v>0.10740625000000001</v>
      </c>
    </row>
    <row r="43" spans="1:35" x14ac:dyDescent="0.2">
      <c r="B43" s="3" t="s">
        <v>33</v>
      </c>
      <c r="C43" s="26" t="s">
        <v>23</v>
      </c>
      <c r="D43" s="26" t="s">
        <v>23</v>
      </c>
      <c r="E43" s="26" t="s">
        <v>23</v>
      </c>
      <c r="F43" s="26" t="s">
        <v>23</v>
      </c>
      <c r="G43" s="26" t="s">
        <v>23</v>
      </c>
      <c r="H43" s="26" t="s">
        <v>23</v>
      </c>
      <c r="I43" s="26" t="s">
        <v>23</v>
      </c>
      <c r="J43" s="26" t="s">
        <v>23</v>
      </c>
      <c r="K43" s="26" t="s">
        <v>23</v>
      </c>
      <c r="L43" s="26" t="s">
        <v>23</v>
      </c>
      <c r="M43" s="26" t="s">
        <v>23</v>
      </c>
      <c r="N43" s="26" t="s">
        <v>23</v>
      </c>
      <c r="O43" s="26" t="s">
        <v>23</v>
      </c>
      <c r="P43" s="26" t="s">
        <v>23</v>
      </c>
      <c r="Q43" s="26" t="s">
        <v>23</v>
      </c>
      <c r="R43" s="26" t="s">
        <v>23</v>
      </c>
      <c r="S43" s="26" t="s">
        <v>23</v>
      </c>
      <c r="T43" s="26" t="s">
        <v>23</v>
      </c>
      <c r="U43" s="26" t="s">
        <v>23</v>
      </c>
      <c r="V43" s="26" t="s">
        <v>23</v>
      </c>
      <c r="W43" s="26" t="s">
        <v>23</v>
      </c>
      <c r="X43" s="26" t="s">
        <v>23</v>
      </c>
      <c r="Y43" s="26" t="s">
        <v>23</v>
      </c>
      <c r="Z43" s="26" t="s">
        <v>23</v>
      </c>
      <c r="AA43" s="26" t="s">
        <v>23</v>
      </c>
      <c r="AB43" s="26" t="s">
        <v>23</v>
      </c>
      <c r="AC43" s="26" t="s">
        <v>23</v>
      </c>
      <c r="AD43" s="26" t="s">
        <v>23</v>
      </c>
      <c r="AE43" s="26" t="s">
        <v>23</v>
      </c>
      <c r="AF43" s="28">
        <v>-0.40350000000000014</v>
      </c>
      <c r="AG43" s="28">
        <v>-0.40864705882352947</v>
      </c>
      <c r="AH43" s="28">
        <v>-0.35368421052631577</v>
      </c>
      <c r="AI43" s="29">
        <v>-0.44261538461538458</v>
      </c>
    </row>
    <row r="44" spans="1:35" x14ac:dyDescent="0.2">
      <c r="B44" s="3" t="s">
        <v>20</v>
      </c>
      <c r="C44" s="26" t="s">
        <v>23</v>
      </c>
      <c r="D44" s="26" t="s">
        <v>23</v>
      </c>
      <c r="E44" s="26" t="s">
        <v>23</v>
      </c>
      <c r="F44" s="26" t="s">
        <v>23</v>
      </c>
      <c r="G44" s="26" t="s">
        <v>23</v>
      </c>
      <c r="H44" s="26" t="s">
        <v>23</v>
      </c>
      <c r="I44" s="26" t="s">
        <v>23</v>
      </c>
      <c r="J44" s="26" t="s">
        <v>23</v>
      </c>
      <c r="K44" s="26" t="s">
        <v>23</v>
      </c>
      <c r="L44" s="26" t="s">
        <v>23</v>
      </c>
      <c r="M44" s="26" t="s">
        <v>23</v>
      </c>
      <c r="N44" s="26" t="s">
        <v>23</v>
      </c>
      <c r="O44" s="26" t="s">
        <v>23</v>
      </c>
      <c r="P44" s="26" t="s">
        <v>23</v>
      </c>
      <c r="Q44" s="26" t="s">
        <v>23</v>
      </c>
      <c r="R44" s="26" t="s">
        <v>23</v>
      </c>
      <c r="S44" s="26" t="s">
        <v>23</v>
      </c>
      <c r="T44" s="26" t="s">
        <v>23</v>
      </c>
      <c r="U44" s="26" t="s">
        <v>23</v>
      </c>
      <c r="V44" s="26" t="s">
        <v>23</v>
      </c>
      <c r="W44" s="26" t="s">
        <v>23</v>
      </c>
      <c r="X44" s="26" t="s">
        <v>23</v>
      </c>
      <c r="Y44" s="26" t="s">
        <v>23</v>
      </c>
      <c r="Z44" s="26" t="s">
        <v>23</v>
      </c>
      <c r="AA44" s="26" t="s">
        <v>23</v>
      </c>
      <c r="AB44" s="26" t="s">
        <v>23</v>
      </c>
      <c r="AC44" s="26" t="s">
        <v>23</v>
      </c>
      <c r="AD44" s="26" t="s">
        <v>23</v>
      </c>
      <c r="AE44" s="26" t="s">
        <v>23</v>
      </c>
      <c r="AF44" s="31">
        <v>0.51800000000000002</v>
      </c>
      <c r="AG44" s="28">
        <v>0.49021428571428566</v>
      </c>
      <c r="AH44" s="28">
        <v>0.60676923076923073</v>
      </c>
      <c r="AI44" s="29">
        <v>0.48373684210526308</v>
      </c>
    </row>
    <row r="45" spans="1:35" x14ac:dyDescent="0.2">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9"/>
      <c r="AF45" s="49"/>
      <c r="AG45" s="49"/>
      <c r="AH45" s="49"/>
      <c r="AI45" s="49"/>
    </row>
    <row r="46" spans="1:35" x14ac:dyDescent="0.2">
      <c r="A46" s="3" t="s">
        <v>147</v>
      </c>
      <c r="B46" s="3" t="s">
        <v>32</v>
      </c>
      <c r="C46" s="26">
        <v>0.17199999999999999</v>
      </c>
      <c r="D46" s="26">
        <v>-9.7434800000000002E-2</v>
      </c>
      <c r="E46" s="26">
        <v>-1.2347800000000001E-2</v>
      </c>
      <c r="F46" s="26">
        <v>0.10625</v>
      </c>
      <c r="G46" s="26">
        <v>3.9199999999999999E-3</v>
      </c>
      <c r="H46" s="26">
        <v>1.584E-2</v>
      </c>
      <c r="I46" s="26">
        <v>-1.404E-2</v>
      </c>
      <c r="J46" s="26">
        <v>2.504E-2</v>
      </c>
      <c r="K46" s="26">
        <v>1.304E-2</v>
      </c>
      <c r="L46" s="26">
        <v>-4.2040000000000001E-2</v>
      </c>
      <c r="M46" s="26">
        <v>4.7800000000000002E-2</v>
      </c>
      <c r="N46" s="26">
        <v>-2.7439999999999999E-2</v>
      </c>
      <c r="O46" s="26">
        <v>-1.9400000000000001E-2</v>
      </c>
      <c r="P46" s="26">
        <v>-7.5370400000000004E-2</v>
      </c>
      <c r="Q46" s="26">
        <v>-0.12332</v>
      </c>
      <c r="R46" s="26">
        <v>-0.12192</v>
      </c>
      <c r="S46" s="26">
        <v>-9.9320000000000006E-2</v>
      </c>
      <c r="T46" s="26">
        <v>-4.97895E-2</v>
      </c>
      <c r="U46" s="26">
        <v>-7.4947399999999997E-2</v>
      </c>
      <c r="V46" s="26">
        <v>-7.1368399999999999E-2</v>
      </c>
      <c r="W46" s="26">
        <v>-6.9473699999999999E-2</v>
      </c>
      <c r="X46" s="26">
        <v>-8.6380999999999999E-2</v>
      </c>
      <c r="Y46" s="26">
        <v>-9.7875000000000004E-2</v>
      </c>
      <c r="Z46" s="26">
        <v>-0.11411109999999999</v>
      </c>
      <c r="AA46" s="26">
        <v>3.125E-2</v>
      </c>
      <c r="AB46" s="26">
        <v>6.3625000000000001E-2</v>
      </c>
      <c r="AC46" s="26">
        <v>0.27785720000000003</v>
      </c>
      <c r="AD46" s="26">
        <v>0</v>
      </c>
      <c r="AE46" s="29">
        <v>0.13388890000000001</v>
      </c>
      <c r="AF46" s="25">
        <v>0.20599999999999999</v>
      </c>
      <c r="AG46" s="25">
        <v>-9.7000000000000003E-2</v>
      </c>
      <c r="AH46" s="25">
        <v>-4.7E-2</v>
      </c>
      <c r="AI46" s="25">
        <v>0.193</v>
      </c>
    </row>
    <row r="47" spans="1:35" x14ac:dyDescent="0.2">
      <c r="B47" s="3" t="s">
        <v>33</v>
      </c>
      <c r="C47" s="26">
        <v>-6.22727E-2</v>
      </c>
      <c r="D47" s="26">
        <v>-0.18252940000000001</v>
      </c>
      <c r="E47" s="26">
        <v>-0.17879999999999999</v>
      </c>
      <c r="F47" s="26">
        <v>-0.18179999999999999</v>
      </c>
      <c r="G47" s="26">
        <v>-0.19578570000000001</v>
      </c>
      <c r="H47" s="26">
        <v>-0.189</v>
      </c>
      <c r="I47" s="26">
        <v>-0.18306249999999999</v>
      </c>
      <c r="J47" s="26">
        <v>-0.19333330000000001</v>
      </c>
      <c r="K47" s="26">
        <v>-0.17033329999999999</v>
      </c>
      <c r="L47" s="26">
        <v>-0.22029409999999999</v>
      </c>
      <c r="M47" s="26">
        <v>-0.1550714</v>
      </c>
      <c r="N47" s="26">
        <v>-0.28114289999999997</v>
      </c>
      <c r="O47" s="26">
        <v>-0.30833329999999998</v>
      </c>
      <c r="P47" s="26">
        <v>-0.36681249999999999</v>
      </c>
      <c r="Q47" s="26">
        <v>-0.34464699999999998</v>
      </c>
      <c r="R47" s="26">
        <v>-0.35199999999999998</v>
      </c>
      <c r="S47" s="26">
        <v>-0.37175000000000002</v>
      </c>
      <c r="T47" s="26">
        <v>-0.35372730000000002</v>
      </c>
      <c r="U47" s="26">
        <v>-0.34233330000000001</v>
      </c>
      <c r="V47" s="26">
        <v>-0.36716670000000001</v>
      </c>
      <c r="W47" s="26">
        <v>-0.36625000000000002</v>
      </c>
      <c r="X47" s="26">
        <v>-0.35469230000000002</v>
      </c>
      <c r="Y47" s="26">
        <v>-0.36893330000000002</v>
      </c>
      <c r="Z47" s="26">
        <v>-0.3829167</v>
      </c>
      <c r="AA47" s="26">
        <v>-0.4284</v>
      </c>
      <c r="AB47" s="26">
        <v>-0.45300000000000001</v>
      </c>
      <c r="AC47" s="26">
        <v>-0.34200000000000003</v>
      </c>
      <c r="AD47" s="26">
        <v>-0.33400000000000002</v>
      </c>
      <c r="AE47" s="26">
        <v>-0.44833329999999999</v>
      </c>
      <c r="AF47" s="50">
        <v>-0.42133333333333334</v>
      </c>
      <c r="AG47" s="29">
        <v>-0.42216999999999999</v>
      </c>
      <c r="AH47" s="29">
        <v>-0.38917000000000002</v>
      </c>
      <c r="AI47" s="29">
        <v>-0.4366666666666667</v>
      </c>
    </row>
    <row r="48" spans="1:35" x14ac:dyDescent="0.2">
      <c r="B48" s="3" t="s">
        <v>20</v>
      </c>
      <c r="C48" s="26">
        <v>0.35607139999999998</v>
      </c>
      <c r="D48" s="26">
        <v>0.3402</v>
      </c>
      <c r="E48" s="26">
        <v>0.29975000000000002</v>
      </c>
      <c r="F48" s="26">
        <v>0.312</v>
      </c>
      <c r="G48" s="26">
        <v>0.25809090000000001</v>
      </c>
      <c r="H48" s="26">
        <v>0.2765455</v>
      </c>
      <c r="I48" s="26">
        <v>0.28644449999999999</v>
      </c>
      <c r="J48" s="26">
        <v>0.35260000000000002</v>
      </c>
      <c r="K48" s="26">
        <v>0.28810000000000002</v>
      </c>
      <c r="L48" s="26">
        <v>0.33674999999999999</v>
      </c>
      <c r="M48" s="26">
        <v>0.30599999999999999</v>
      </c>
      <c r="N48" s="26">
        <v>0.29545450000000001</v>
      </c>
      <c r="O48" s="26">
        <v>0.41399999999999998</v>
      </c>
      <c r="P48" s="26">
        <v>0.34854550000000001</v>
      </c>
      <c r="Q48" s="26">
        <v>0.34699999999999998</v>
      </c>
      <c r="R48" s="26">
        <v>0.36699999999999999</v>
      </c>
      <c r="S48" s="26">
        <v>0.38500000000000001</v>
      </c>
      <c r="T48" s="26">
        <v>0.36812499999999998</v>
      </c>
      <c r="U48" s="26">
        <v>0.38342860000000001</v>
      </c>
      <c r="V48" s="26">
        <v>0.4357143</v>
      </c>
      <c r="W48" s="26">
        <v>0.4392857</v>
      </c>
      <c r="X48" s="26">
        <v>0.34962500000000002</v>
      </c>
      <c r="Y48" s="26">
        <v>0.35388890000000001</v>
      </c>
      <c r="Z48" s="26">
        <v>0.42349999999999999</v>
      </c>
      <c r="AA48" s="26">
        <v>0.35957139999999999</v>
      </c>
      <c r="AB48" s="26">
        <v>0.37359999999999999</v>
      </c>
      <c r="AC48" s="26">
        <v>0.38116670000000002</v>
      </c>
      <c r="AD48" s="26">
        <v>0.33400000000000002</v>
      </c>
      <c r="AE48" s="26">
        <v>0.42499999999999999</v>
      </c>
      <c r="AF48" s="51">
        <v>0.51950000000000007</v>
      </c>
      <c r="AG48" s="26">
        <v>0.55266700000000002</v>
      </c>
      <c r="AH48" s="26">
        <v>0.63666699999999998</v>
      </c>
      <c r="AI48" s="26">
        <v>0.50716666666666665</v>
      </c>
    </row>
    <row r="49" spans="1:35" x14ac:dyDescent="0.2">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5"/>
      <c r="AG49" s="25"/>
      <c r="AH49" s="25"/>
      <c r="AI49" s="25"/>
    </row>
    <row r="50" spans="1:35" x14ac:dyDescent="0.2">
      <c r="A50" s="3" t="s">
        <v>153</v>
      </c>
      <c r="B50" s="3" t="s">
        <v>32</v>
      </c>
      <c r="C50" s="26">
        <v>-3.1625E-2</v>
      </c>
      <c r="D50" s="26">
        <v>-7.0874999999999994E-2</v>
      </c>
      <c r="E50" s="26">
        <v>-5.2692299999999997E-2</v>
      </c>
      <c r="F50" s="26">
        <v>1.9448300000000002E-2</v>
      </c>
      <c r="G50" s="26">
        <v>1.50625E-2</v>
      </c>
      <c r="H50" s="26">
        <v>-1.8812499999999999E-2</v>
      </c>
      <c r="I50" s="26">
        <v>-0.15237500000000001</v>
      </c>
      <c r="J50" s="26">
        <v>-0.1102424</v>
      </c>
      <c r="K50" s="26">
        <v>-6.5969700000000006E-2</v>
      </c>
      <c r="L50" s="26">
        <v>-0.126</v>
      </c>
      <c r="M50" s="26">
        <v>-7.2444400000000006E-2</v>
      </c>
      <c r="N50" s="26">
        <v>-7.1999999999999995E-2</v>
      </c>
      <c r="O50" s="26">
        <v>-7.6499999999999999E-2</v>
      </c>
      <c r="P50" s="26">
        <v>-6.1552599999999999E-2</v>
      </c>
      <c r="Q50" s="26">
        <v>-0.1915143</v>
      </c>
      <c r="R50" s="26">
        <v>-0.1949167</v>
      </c>
      <c r="S50" s="26">
        <v>-0.13975760000000001</v>
      </c>
      <c r="T50" s="26">
        <v>-0.1016286</v>
      </c>
      <c r="U50" s="26">
        <v>-0.1769444</v>
      </c>
      <c r="V50" s="26">
        <v>-0.10107140000000001</v>
      </c>
      <c r="W50" s="26">
        <v>-0.11674420000000001</v>
      </c>
      <c r="X50" s="26">
        <v>-0.13748840000000001</v>
      </c>
      <c r="Y50" s="26">
        <v>-0.13412199999999999</v>
      </c>
      <c r="Z50" s="26">
        <v>-0.1025909</v>
      </c>
      <c r="AA50" s="26">
        <v>5.4600000000000003E-2</v>
      </c>
      <c r="AB50" s="26">
        <v>5.1818200000000002E-2</v>
      </c>
      <c r="AC50" s="26">
        <v>7.38182E-2</v>
      </c>
      <c r="AD50" s="26">
        <v>9.7818199999999994E-2</v>
      </c>
      <c r="AE50" s="26">
        <v>6.85833E-2</v>
      </c>
      <c r="AF50" s="27">
        <v>0.18008333333333335</v>
      </c>
      <c r="AG50" s="27">
        <v>6.4170212765957454E-2</v>
      </c>
      <c r="AH50" s="26">
        <v>6.2325999999999999E-2</v>
      </c>
      <c r="AI50" s="26">
        <v>0.14535714285714288</v>
      </c>
    </row>
    <row r="51" spans="1:35" x14ac:dyDescent="0.2">
      <c r="B51" s="3" t="s">
        <v>33</v>
      </c>
      <c r="C51" s="26">
        <v>-0.32027270000000002</v>
      </c>
      <c r="D51" s="26">
        <v>-0.2968462</v>
      </c>
      <c r="E51" s="26">
        <v>-0.27942860000000003</v>
      </c>
      <c r="F51" s="26">
        <v>-0.2363846</v>
      </c>
      <c r="G51" s="26">
        <v>-0.19870589999999999</v>
      </c>
      <c r="H51" s="26">
        <v>-0.2613529</v>
      </c>
      <c r="I51" s="26">
        <v>-0.3525238</v>
      </c>
      <c r="J51" s="26">
        <v>-0.29349999999999998</v>
      </c>
      <c r="K51" s="26">
        <v>-0.30790000000000001</v>
      </c>
      <c r="L51" s="26">
        <v>-0.3400417</v>
      </c>
      <c r="M51" s="26">
        <v>-0.34552379999999999</v>
      </c>
      <c r="N51" s="26">
        <v>-0.38114290000000001</v>
      </c>
      <c r="O51" s="26">
        <v>-0.33976190000000001</v>
      </c>
      <c r="P51" s="26">
        <v>-0.32640000000000002</v>
      </c>
      <c r="Q51" s="26">
        <v>-0.37082609999999999</v>
      </c>
      <c r="R51" s="26">
        <v>-0.38158330000000001</v>
      </c>
      <c r="S51" s="26">
        <v>-0.34285719999999997</v>
      </c>
      <c r="T51" s="26">
        <v>-0.35065000000000002</v>
      </c>
      <c r="U51" s="26">
        <v>-0.39437499999999998</v>
      </c>
      <c r="V51" s="26">
        <v>-0.39051999999999998</v>
      </c>
      <c r="W51" s="26">
        <v>-0.37625930000000002</v>
      </c>
      <c r="X51" s="26">
        <v>-0.4148077</v>
      </c>
      <c r="Y51" s="26">
        <v>-0.39679999999999999</v>
      </c>
      <c r="Z51" s="26">
        <v>-0.4062308</v>
      </c>
      <c r="AA51" s="26">
        <v>-0.40072219999999997</v>
      </c>
      <c r="AB51" s="26">
        <v>-0.41484209999999999</v>
      </c>
      <c r="AC51" s="26">
        <v>-0.41922219999999999</v>
      </c>
      <c r="AD51" s="26">
        <v>-0.4703889</v>
      </c>
      <c r="AE51" s="26">
        <v>-0.44913639999999999</v>
      </c>
      <c r="AF51" s="27">
        <v>-0.40552380952380951</v>
      </c>
      <c r="AG51" s="43">
        <v>-0.42499999999999993</v>
      </c>
      <c r="AH51" s="26">
        <v>-0.38400000000000001</v>
      </c>
      <c r="AI51" s="26">
        <v>-0.35964705882352943</v>
      </c>
    </row>
    <row r="52" spans="1:35" x14ac:dyDescent="0.2">
      <c r="B52" s="3" t="s">
        <v>20</v>
      </c>
      <c r="C52" s="26">
        <v>0.21261540000000001</v>
      </c>
      <c r="D52" s="26">
        <v>0.19618179999999999</v>
      </c>
      <c r="E52" s="26">
        <v>0.2118333</v>
      </c>
      <c r="F52" s="26">
        <v>0.2273125</v>
      </c>
      <c r="G52" s="26">
        <v>0.25733329999999999</v>
      </c>
      <c r="H52" s="26">
        <v>0.25606669999999998</v>
      </c>
      <c r="I52" s="26">
        <v>0.2297273</v>
      </c>
      <c r="J52" s="26">
        <v>0.17169229999999999</v>
      </c>
      <c r="K52" s="26">
        <v>0.30623080000000003</v>
      </c>
      <c r="L52" s="26">
        <v>0.3020833</v>
      </c>
      <c r="M52" s="26">
        <v>0.30986669999999999</v>
      </c>
      <c r="N52" s="26">
        <v>0.3098823</v>
      </c>
      <c r="O52" s="26">
        <v>0.24870590000000001</v>
      </c>
      <c r="P52" s="26">
        <v>0.23272219999999999</v>
      </c>
      <c r="Q52" s="26">
        <v>0.15216669999999999</v>
      </c>
      <c r="R52" s="26">
        <v>0.17841670000000001</v>
      </c>
      <c r="S52" s="26">
        <v>0.21566669999999999</v>
      </c>
      <c r="T52" s="26">
        <v>0.23039999999999999</v>
      </c>
      <c r="U52" s="26">
        <v>0.2579167</v>
      </c>
      <c r="V52" s="26">
        <v>0.32458819999999999</v>
      </c>
      <c r="W52" s="26">
        <v>0.32118750000000001</v>
      </c>
      <c r="X52" s="26">
        <v>0.28664709999999999</v>
      </c>
      <c r="Y52" s="26">
        <v>0.27631250000000002</v>
      </c>
      <c r="Z52" s="26">
        <v>0.33600000000000002</v>
      </c>
      <c r="AA52" s="26">
        <v>0.42713640000000003</v>
      </c>
      <c r="AB52" s="26">
        <v>0.40648000000000001</v>
      </c>
      <c r="AC52" s="26">
        <v>0.41515390000000002</v>
      </c>
      <c r="AD52" s="26">
        <v>0.49119230000000003</v>
      </c>
      <c r="AE52" s="26">
        <v>0.50665380000000004</v>
      </c>
      <c r="AF52" s="27">
        <v>0.63555555555555565</v>
      </c>
      <c r="AG52" s="27">
        <v>0.66980952380952397</v>
      </c>
      <c r="AH52" s="26">
        <v>0.69657899999999995</v>
      </c>
      <c r="AI52" s="26">
        <v>0.48876000000000003</v>
      </c>
    </row>
    <row r="53" spans="1:35" x14ac:dyDescent="0.2">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5"/>
      <c r="AG53" s="25"/>
      <c r="AH53" s="25"/>
      <c r="AI53" s="25"/>
    </row>
    <row r="54" spans="1:35" x14ac:dyDescent="0.2">
      <c r="A54" s="3" t="s">
        <v>38</v>
      </c>
      <c r="B54" s="3" t="s">
        <v>32</v>
      </c>
      <c r="C54" s="26">
        <v>7.9814800000000005E-2</v>
      </c>
      <c r="D54" s="26">
        <v>-6.1481000000000001E-3</v>
      </c>
      <c r="E54" s="26">
        <v>2.7724100000000002E-2</v>
      </c>
      <c r="F54" s="26">
        <v>7.2344800000000001E-2</v>
      </c>
      <c r="G54" s="26">
        <v>7.6249999999999998E-3</v>
      </c>
      <c r="H54" s="26">
        <v>4.5937E-3</v>
      </c>
      <c r="I54" s="26">
        <v>-4.8468700000000003E-2</v>
      </c>
      <c r="J54" s="26">
        <v>-4.9706000000000004E-3</v>
      </c>
      <c r="K54" s="26">
        <v>-3.8382399999999997E-2</v>
      </c>
      <c r="L54" s="26">
        <v>-0.1154857</v>
      </c>
      <c r="M54" s="26">
        <v>-5.9028600000000001E-2</v>
      </c>
      <c r="N54" s="26">
        <v>-9.3142900000000001E-2</v>
      </c>
      <c r="O54" s="26">
        <v>-0.12064859999999999</v>
      </c>
      <c r="P54" s="26">
        <v>-0.1166842</v>
      </c>
      <c r="Q54" s="26">
        <v>-0.1674118</v>
      </c>
      <c r="R54" s="26">
        <v>-0.13032350000000001</v>
      </c>
      <c r="S54" s="26">
        <v>-0.1117742</v>
      </c>
      <c r="T54" s="26">
        <v>-6.2035699999999999E-2</v>
      </c>
      <c r="U54" s="26">
        <v>-0.13176669999999999</v>
      </c>
      <c r="V54" s="26">
        <v>-3.6999999999999998E-2</v>
      </c>
      <c r="W54" s="26">
        <v>-7.2114300000000006E-2</v>
      </c>
      <c r="X54" s="26">
        <v>-6.5257099999999998E-2</v>
      </c>
      <c r="Y54" s="26">
        <v>-0.1117353</v>
      </c>
      <c r="Z54" s="26">
        <v>-0.1081429</v>
      </c>
      <c r="AA54" s="26">
        <v>4.1857100000000001E-2</v>
      </c>
      <c r="AB54" s="26">
        <v>5.3885700000000002E-2</v>
      </c>
      <c r="AC54" s="26">
        <v>0.04</v>
      </c>
      <c r="AD54" s="26">
        <v>8.8108099999999995E-2</v>
      </c>
      <c r="AE54" s="26">
        <v>0.1115946</v>
      </c>
      <c r="AF54" s="27">
        <v>0.19975000000000007</v>
      </c>
      <c r="AG54" s="26">
        <v>-2.7799999999999999E-3</v>
      </c>
      <c r="AH54" s="27">
        <v>1.9794871794871816E-2</v>
      </c>
      <c r="AI54" s="26">
        <v>0.13154054054054057</v>
      </c>
    </row>
    <row r="55" spans="1:35" x14ac:dyDescent="0.2">
      <c r="B55" s="3" t="s">
        <v>33</v>
      </c>
      <c r="C55" s="26">
        <v>-0.20799999999999999</v>
      </c>
      <c r="D55" s="26">
        <v>-0.18988240000000001</v>
      </c>
      <c r="E55" s="26">
        <v>-0.1755882</v>
      </c>
      <c r="F55" s="26">
        <v>-0.15892310000000001</v>
      </c>
      <c r="G55" s="26">
        <v>-0.19833329999999999</v>
      </c>
      <c r="H55" s="26">
        <v>-0.19572220000000001</v>
      </c>
      <c r="I55" s="26">
        <v>-0.222</v>
      </c>
      <c r="J55" s="26">
        <v>-0.19800000000000001</v>
      </c>
      <c r="K55" s="26">
        <v>-0.23344999999999999</v>
      </c>
      <c r="L55" s="26">
        <v>-0.27787499999999998</v>
      </c>
      <c r="M55" s="26">
        <v>-0.27725</v>
      </c>
      <c r="N55" s="26">
        <v>-0.34710000000000002</v>
      </c>
      <c r="O55" s="26">
        <v>-0.40799999999999997</v>
      </c>
      <c r="P55" s="26">
        <v>-0.43633329999999998</v>
      </c>
      <c r="Q55" s="26">
        <v>-0.39486959999999999</v>
      </c>
      <c r="R55" s="26">
        <v>-0.32695649999999998</v>
      </c>
      <c r="S55" s="26">
        <v>-0.35094999999999998</v>
      </c>
      <c r="T55" s="26">
        <v>-0.35775000000000001</v>
      </c>
      <c r="U55" s="26">
        <v>-0.37159999999999999</v>
      </c>
      <c r="V55" s="26">
        <v>-0.38674999999999998</v>
      </c>
      <c r="W55" s="26">
        <v>-0.40271430000000003</v>
      </c>
      <c r="X55" s="26">
        <v>-0.39466669999999998</v>
      </c>
      <c r="Y55" s="26">
        <v>-0.4013333</v>
      </c>
      <c r="Z55" s="26">
        <v>-0.4398572</v>
      </c>
      <c r="AA55" s="26">
        <v>-0.48559999999999998</v>
      </c>
      <c r="AB55" s="26">
        <v>-0.4892667</v>
      </c>
      <c r="AC55" s="26">
        <v>-0.50606249999999997</v>
      </c>
      <c r="AD55" s="26">
        <v>-0.50806249999999997</v>
      </c>
      <c r="AE55" s="26">
        <v>-0.50637500000000002</v>
      </c>
      <c r="AF55" s="27">
        <v>-0.44352941176470584</v>
      </c>
      <c r="AG55" s="26">
        <v>-0.50387000000000004</v>
      </c>
      <c r="AH55" s="27">
        <v>-0.4444782608695651</v>
      </c>
      <c r="AI55" s="26">
        <v>-0.51213333333333333</v>
      </c>
    </row>
    <row r="56" spans="1:35" x14ac:dyDescent="0.2">
      <c r="B56" s="3" t="s">
        <v>20</v>
      </c>
      <c r="C56" s="26">
        <v>0.31006669999999997</v>
      </c>
      <c r="D56" s="26">
        <v>0.30620000000000003</v>
      </c>
      <c r="E56" s="26">
        <v>0.31574999999999998</v>
      </c>
      <c r="F56" s="26">
        <v>0.26024999999999998</v>
      </c>
      <c r="G56" s="26">
        <v>0.27242860000000002</v>
      </c>
      <c r="H56" s="26">
        <v>0.26214290000000001</v>
      </c>
      <c r="I56" s="26">
        <v>0.28281820000000002</v>
      </c>
      <c r="J56" s="26">
        <v>0.27078570000000002</v>
      </c>
      <c r="K56" s="26">
        <v>0.24028569999999999</v>
      </c>
      <c r="L56" s="26">
        <v>0.23881820000000001</v>
      </c>
      <c r="M56" s="26">
        <v>0.23193330000000001</v>
      </c>
      <c r="N56" s="26">
        <v>0.24546670000000001</v>
      </c>
      <c r="O56" s="26">
        <v>0.25650000000000001</v>
      </c>
      <c r="P56" s="26">
        <v>0.27817649999999999</v>
      </c>
      <c r="Q56" s="26">
        <v>0.30818180000000001</v>
      </c>
      <c r="R56" s="26">
        <v>0.28081820000000002</v>
      </c>
      <c r="S56" s="26">
        <v>0.32309090000000001</v>
      </c>
      <c r="T56" s="26">
        <v>0.33224999999999999</v>
      </c>
      <c r="U56" s="26">
        <v>0.34789999999999999</v>
      </c>
      <c r="V56" s="26">
        <v>0.42933329999999997</v>
      </c>
      <c r="W56" s="26">
        <v>0.42378569999999999</v>
      </c>
      <c r="X56" s="26">
        <v>0.42885709999999999</v>
      </c>
      <c r="Y56" s="26">
        <v>0.35607689999999997</v>
      </c>
      <c r="Z56" s="26">
        <v>0.38942860000000001</v>
      </c>
      <c r="AA56" s="26">
        <v>0.43745000000000001</v>
      </c>
      <c r="AB56" s="26">
        <v>0.46124999999999999</v>
      </c>
      <c r="AC56" s="26">
        <v>0.47685</v>
      </c>
      <c r="AD56" s="26">
        <v>0.54233330000000002</v>
      </c>
      <c r="AE56" s="26">
        <v>0.58242859999999996</v>
      </c>
      <c r="AF56" s="27">
        <v>0.67521739130434788</v>
      </c>
      <c r="AG56" s="26">
        <v>0.675176</v>
      </c>
      <c r="AH56" s="27">
        <v>0.68718749999999995</v>
      </c>
      <c r="AI56" s="26">
        <v>0.57040909090909098</v>
      </c>
    </row>
    <row r="57" spans="1:35" x14ac:dyDescent="0.2">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5"/>
      <c r="AG57" s="25"/>
      <c r="AH57" s="25"/>
      <c r="AI57" s="25"/>
    </row>
    <row r="58" spans="1:35" x14ac:dyDescent="0.2">
      <c r="A58" s="3" t="s">
        <v>39</v>
      </c>
      <c r="B58" s="3" t="s">
        <v>32</v>
      </c>
      <c r="C58" s="26">
        <v>3.9480000000000001E-2</v>
      </c>
      <c r="D58" s="26">
        <v>-1.112E-2</v>
      </c>
      <c r="E58" s="26">
        <v>-2.0407399999999999E-2</v>
      </c>
      <c r="F58" s="26">
        <v>3.0535699999999999E-2</v>
      </c>
      <c r="G58" s="26">
        <v>-4.8655200000000003E-2</v>
      </c>
      <c r="H58" s="26">
        <v>-8.4516000000000001E-3</v>
      </c>
      <c r="I58" s="26">
        <v>-3.8548399999999997E-2</v>
      </c>
      <c r="J58" s="26">
        <v>-1.9354799999999998E-2</v>
      </c>
      <c r="K58" s="26">
        <v>-5.1548400000000001E-2</v>
      </c>
      <c r="L58" s="26">
        <v>-0.10487100000000001</v>
      </c>
      <c r="M58" s="26">
        <v>-5.7735300000000003E-2</v>
      </c>
      <c r="N58" s="26">
        <v>-4.8783800000000002E-2</v>
      </c>
      <c r="O58" s="26">
        <v>-4.8864900000000003E-2</v>
      </c>
      <c r="P58" s="26">
        <v>-5.7359E-2</v>
      </c>
      <c r="Q58" s="26">
        <v>-0.1244103</v>
      </c>
      <c r="R58" s="26">
        <v>-0.12757499999999999</v>
      </c>
      <c r="S58" s="26">
        <v>-9.5410300000000003E-2</v>
      </c>
      <c r="T58" s="26">
        <v>-3.7942900000000002E-2</v>
      </c>
      <c r="U58" s="26">
        <v>-3.5657899999999999E-2</v>
      </c>
      <c r="V58" s="26">
        <v>-2.3928600000000001E-2</v>
      </c>
      <c r="W58" s="26">
        <v>-2.0833299999999999E-2</v>
      </c>
      <c r="X58" s="26">
        <v>-1.8697700000000001E-2</v>
      </c>
      <c r="Y58" s="26">
        <v>-2.5866699999999999E-2</v>
      </c>
      <c r="Z58" s="26">
        <v>-3.7108700000000001E-2</v>
      </c>
      <c r="AA58" s="26" t="s">
        <v>23</v>
      </c>
      <c r="AB58" s="26" t="s">
        <v>23</v>
      </c>
      <c r="AC58" s="26" t="s">
        <v>23</v>
      </c>
      <c r="AD58" s="26" t="s">
        <v>23</v>
      </c>
      <c r="AE58" s="26" t="s">
        <v>23</v>
      </c>
      <c r="AF58" s="26" t="s">
        <v>23</v>
      </c>
      <c r="AG58" s="26" t="s">
        <v>23</v>
      </c>
      <c r="AH58" s="26" t="s">
        <v>23</v>
      </c>
      <c r="AI58" s="26" t="s">
        <v>23</v>
      </c>
    </row>
    <row r="59" spans="1:35" x14ac:dyDescent="0.2">
      <c r="B59" s="3" t="s">
        <v>33</v>
      </c>
      <c r="C59" s="26">
        <v>-0.25636360000000002</v>
      </c>
      <c r="D59" s="26">
        <v>-0.19913330000000001</v>
      </c>
      <c r="E59" s="26">
        <v>-0.25059999999999999</v>
      </c>
      <c r="F59" s="26">
        <v>-0.19364290000000001</v>
      </c>
      <c r="G59" s="26">
        <v>-0.296375</v>
      </c>
      <c r="H59" s="26">
        <v>-0.23270589999999999</v>
      </c>
      <c r="I59" s="26">
        <v>-0.24210000000000001</v>
      </c>
      <c r="J59" s="26">
        <v>-0.23599999999999999</v>
      </c>
      <c r="K59" s="26">
        <v>-0.22084210000000001</v>
      </c>
      <c r="L59" s="26">
        <v>-0.25347619999999998</v>
      </c>
      <c r="M59" s="26">
        <v>-0.28236840000000002</v>
      </c>
      <c r="N59" s="26">
        <v>-0.25880950000000003</v>
      </c>
      <c r="O59" s="26">
        <v>-0.2273182</v>
      </c>
      <c r="P59" s="26">
        <v>-0.27800000000000002</v>
      </c>
      <c r="Q59" s="26">
        <v>-0.28269230000000001</v>
      </c>
      <c r="R59" s="26">
        <v>-0.30744450000000001</v>
      </c>
      <c r="S59" s="26">
        <v>-0.28704000000000002</v>
      </c>
      <c r="T59" s="26">
        <v>-0.21757889999999999</v>
      </c>
      <c r="U59" s="26">
        <v>-0.2478696</v>
      </c>
      <c r="V59" s="26">
        <v>-0.24156</v>
      </c>
      <c r="W59" s="26">
        <v>-0.23924000000000001</v>
      </c>
      <c r="X59" s="26">
        <v>-0.2421923</v>
      </c>
      <c r="Y59" s="26">
        <v>-0.25546429999999998</v>
      </c>
      <c r="Z59" s="26">
        <v>-0.28499999999999998</v>
      </c>
      <c r="AA59" s="26" t="s">
        <v>23</v>
      </c>
      <c r="AB59" s="26" t="s">
        <v>23</v>
      </c>
      <c r="AC59" s="26" t="s">
        <v>23</v>
      </c>
      <c r="AD59" s="26" t="s">
        <v>23</v>
      </c>
      <c r="AE59" s="26" t="s">
        <v>23</v>
      </c>
      <c r="AF59" s="26" t="s">
        <v>23</v>
      </c>
      <c r="AG59" s="26" t="s">
        <v>23</v>
      </c>
      <c r="AH59" s="26" t="s">
        <v>23</v>
      </c>
      <c r="AI59" s="26" t="s">
        <v>23</v>
      </c>
    </row>
    <row r="60" spans="1:35" x14ac:dyDescent="0.2">
      <c r="B60" s="3" t="s">
        <v>20</v>
      </c>
      <c r="C60" s="26">
        <v>0.27192860000000002</v>
      </c>
      <c r="D60" s="26">
        <v>0.27089999999999997</v>
      </c>
      <c r="E60" s="26">
        <v>0.2673333</v>
      </c>
      <c r="F60" s="26">
        <v>0.2547143</v>
      </c>
      <c r="G60" s="26">
        <v>0.25623079999999998</v>
      </c>
      <c r="H60" s="26">
        <v>0.26385720000000001</v>
      </c>
      <c r="I60" s="26">
        <v>0.33154549999999999</v>
      </c>
      <c r="J60" s="26">
        <v>0.32366669999999997</v>
      </c>
      <c r="K60" s="26">
        <v>0.2165</v>
      </c>
      <c r="L60" s="26">
        <v>0.2072</v>
      </c>
      <c r="M60" s="26">
        <v>0.2268</v>
      </c>
      <c r="N60" s="26">
        <v>0.22687499999999999</v>
      </c>
      <c r="O60" s="26">
        <v>0.21286669999999999</v>
      </c>
      <c r="P60" s="26">
        <v>0.2281765</v>
      </c>
      <c r="Q60" s="26">
        <v>0.19215380000000001</v>
      </c>
      <c r="R60" s="26">
        <v>0.246</v>
      </c>
      <c r="S60" s="26">
        <v>0.2467857</v>
      </c>
      <c r="T60" s="26">
        <v>0.2171333</v>
      </c>
      <c r="U60" s="26">
        <v>0.28973330000000003</v>
      </c>
      <c r="V60" s="26">
        <v>0.29611759999999998</v>
      </c>
      <c r="W60" s="26">
        <v>0.30035289999999998</v>
      </c>
      <c r="X60" s="26">
        <v>0.3231176</v>
      </c>
      <c r="Y60" s="26">
        <v>0.3522941</v>
      </c>
      <c r="Z60" s="26">
        <v>0.34849999999999998</v>
      </c>
      <c r="AA60" s="26" t="s">
        <v>23</v>
      </c>
      <c r="AB60" s="26" t="s">
        <v>23</v>
      </c>
      <c r="AC60" s="26" t="s">
        <v>23</v>
      </c>
      <c r="AD60" s="26" t="s">
        <v>23</v>
      </c>
      <c r="AE60" s="26" t="s">
        <v>23</v>
      </c>
      <c r="AF60" s="26" t="s">
        <v>23</v>
      </c>
      <c r="AG60" s="26" t="s">
        <v>23</v>
      </c>
      <c r="AH60" s="26" t="s">
        <v>23</v>
      </c>
      <c r="AI60" s="26" t="s">
        <v>23</v>
      </c>
    </row>
    <row r="61" spans="1:35" x14ac:dyDescent="0.2">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5"/>
      <c r="AG61" s="25"/>
      <c r="AH61" s="25"/>
      <c r="AI61" s="25"/>
    </row>
    <row r="62" spans="1:35" x14ac:dyDescent="0.2">
      <c r="A62" s="3" t="s">
        <v>40</v>
      </c>
      <c r="B62" s="3" t="s">
        <v>32</v>
      </c>
      <c r="C62" s="26">
        <v>0.13496</v>
      </c>
      <c r="D62" s="26">
        <v>-1.8079999999999999E-2</v>
      </c>
      <c r="E62" s="26">
        <v>-8.7083000000000004E-3</v>
      </c>
      <c r="F62" s="26">
        <v>0.1009167</v>
      </c>
      <c r="G62" s="26">
        <v>5.9760000000000001E-2</v>
      </c>
      <c r="H62" s="26">
        <v>3.7400000000000003E-2</v>
      </c>
      <c r="I62" s="26">
        <v>-1.9519999999999999E-2</v>
      </c>
      <c r="J62" s="26">
        <v>8.8319999999999996E-2</v>
      </c>
      <c r="K62" s="26">
        <v>2.6249999999999999E-2</v>
      </c>
      <c r="L62" s="26">
        <v>-8.5919999999999996E-2</v>
      </c>
      <c r="M62" s="26">
        <v>-4.5423100000000001E-2</v>
      </c>
      <c r="N62" s="26">
        <v>-4.7115400000000002E-2</v>
      </c>
      <c r="O62" s="26">
        <v>9.1199999999999996E-3</v>
      </c>
      <c r="P62" s="26">
        <v>-3.21923E-2</v>
      </c>
      <c r="Q62" s="26">
        <v>-0.1258214</v>
      </c>
      <c r="R62" s="26">
        <v>-0.1512</v>
      </c>
      <c r="S62" s="26">
        <v>-8.8359999999999994E-2</v>
      </c>
      <c r="T62" s="26">
        <v>-0.12948000000000001</v>
      </c>
      <c r="U62" s="26">
        <v>-8.5458300000000001E-2</v>
      </c>
      <c r="V62" s="26">
        <v>-0.16290479999999999</v>
      </c>
      <c r="W62" s="26">
        <v>-0.1960952</v>
      </c>
      <c r="X62" s="26">
        <v>-0.18530430000000001</v>
      </c>
      <c r="Y62" s="26">
        <v>-0.180619</v>
      </c>
      <c r="Z62" s="26">
        <v>-0.1697391</v>
      </c>
      <c r="AA62" s="26" t="s">
        <v>23</v>
      </c>
      <c r="AB62" s="26" t="s">
        <v>23</v>
      </c>
      <c r="AC62" s="26" t="s">
        <v>23</v>
      </c>
      <c r="AD62" s="26" t="s">
        <v>23</v>
      </c>
      <c r="AE62" s="26" t="s">
        <v>23</v>
      </c>
      <c r="AF62" s="26" t="s">
        <v>23</v>
      </c>
      <c r="AG62" s="26" t="s">
        <v>23</v>
      </c>
      <c r="AH62" s="26" t="s">
        <v>23</v>
      </c>
      <c r="AI62" s="26" t="s">
        <v>23</v>
      </c>
    </row>
    <row r="63" spans="1:35" x14ac:dyDescent="0.2">
      <c r="B63" s="3" t="s">
        <v>33</v>
      </c>
      <c r="C63" s="26">
        <v>-0.1449</v>
      </c>
      <c r="D63" s="26">
        <v>-0.20380000000000001</v>
      </c>
      <c r="E63" s="26">
        <v>-0.24908330000000001</v>
      </c>
      <c r="F63" s="26">
        <v>-0.1114</v>
      </c>
      <c r="G63" s="26">
        <v>-0.16964290000000001</v>
      </c>
      <c r="H63" s="26">
        <v>-0.20642859999999999</v>
      </c>
      <c r="I63" s="26">
        <v>-0.25826670000000002</v>
      </c>
      <c r="J63" s="26">
        <v>-0.14264289999999999</v>
      </c>
      <c r="K63" s="26">
        <v>-0.2837692</v>
      </c>
      <c r="L63" s="26">
        <v>-0.30088229999999999</v>
      </c>
      <c r="M63" s="26">
        <v>-0.31206669999999997</v>
      </c>
      <c r="N63" s="26">
        <v>-0.33100000000000002</v>
      </c>
      <c r="O63" s="26">
        <v>-0.27913329999999997</v>
      </c>
      <c r="P63" s="26">
        <v>-0.36564279999999999</v>
      </c>
      <c r="Q63" s="26">
        <v>-0.35652630000000002</v>
      </c>
      <c r="R63" s="26">
        <v>-0.39152940000000003</v>
      </c>
      <c r="S63" s="26">
        <v>-0.33506249999999999</v>
      </c>
      <c r="T63" s="26">
        <v>-0.45800000000000002</v>
      </c>
      <c r="U63" s="26">
        <v>-0.4324286</v>
      </c>
      <c r="V63" s="26">
        <v>-0.4450769</v>
      </c>
      <c r="W63" s="26">
        <v>-0.45138460000000002</v>
      </c>
      <c r="X63" s="26">
        <v>-0.4417857</v>
      </c>
      <c r="Y63" s="26">
        <v>-0.42230770000000001</v>
      </c>
      <c r="Z63" s="26">
        <v>-0.4311429</v>
      </c>
      <c r="AA63" s="26" t="s">
        <v>23</v>
      </c>
      <c r="AB63" s="26" t="s">
        <v>23</v>
      </c>
      <c r="AC63" s="26" t="s">
        <v>23</v>
      </c>
      <c r="AD63" s="26" t="s">
        <v>23</v>
      </c>
      <c r="AE63" s="26" t="s">
        <v>23</v>
      </c>
      <c r="AF63" s="26" t="s">
        <v>23</v>
      </c>
      <c r="AG63" s="26" t="s">
        <v>23</v>
      </c>
      <c r="AH63" s="26" t="s">
        <v>23</v>
      </c>
      <c r="AI63" s="26" t="s">
        <v>23</v>
      </c>
    </row>
    <row r="64" spans="1:35" x14ac:dyDescent="0.2">
      <c r="B64" s="3" t="s">
        <v>20</v>
      </c>
      <c r="C64" s="26">
        <v>0.32153330000000002</v>
      </c>
      <c r="D64" s="26">
        <v>0.26050000000000001</v>
      </c>
      <c r="E64" s="26">
        <v>0.26336359999999998</v>
      </c>
      <c r="F64" s="26">
        <v>0.28100000000000003</v>
      </c>
      <c r="G64" s="26">
        <v>0.35172730000000002</v>
      </c>
      <c r="H64" s="26">
        <v>0.34772730000000002</v>
      </c>
      <c r="I64" s="26">
        <v>0.3634444</v>
      </c>
      <c r="J64" s="26">
        <v>0.38227270000000002</v>
      </c>
      <c r="K64" s="26">
        <v>0.3926364</v>
      </c>
      <c r="L64" s="26">
        <v>0.37087500000000001</v>
      </c>
      <c r="M64" s="26">
        <v>0.31818180000000001</v>
      </c>
      <c r="N64" s="26">
        <v>0.34</v>
      </c>
      <c r="O64" s="26">
        <v>0.4415</v>
      </c>
      <c r="P64" s="26">
        <v>0.4271818</v>
      </c>
      <c r="Q64" s="26">
        <v>0.36122219999999999</v>
      </c>
      <c r="R64" s="26">
        <v>0.35949999999999999</v>
      </c>
      <c r="S64" s="26">
        <v>0.35022219999999998</v>
      </c>
      <c r="T64" s="26">
        <v>0.36330000000000001</v>
      </c>
      <c r="U64" s="26">
        <v>0.40029999999999999</v>
      </c>
      <c r="V64" s="26">
        <v>0.29562500000000003</v>
      </c>
      <c r="W64" s="26">
        <v>0.21875</v>
      </c>
      <c r="X64" s="26">
        <v>0.21366669999999999</v>
      </c>
      <c r="Y64" s="26">
        <v>0.21212500000000001</v>
      </c>
      <c r="Z64" s="26">
        <v>0.23688890000000001</v>
      </c>
      <c r="AA64" s="26" t="s">
        <v>23</v>
      </c>
      <c r="AB64" s="26" t="s">
        <v>23</v>
      </c>
      <c r="AC64" s="26" t="s">
        <v>23</v>
      </c>
      <c r="AD64" s="26" t="s">
        <v>23</v>
      </c>
      <c r="AE64" s="26" t="s">
        <v>23</v>
      </c>
      <c r="AF64" s="26" t="s">
        <v>23</v>
      </c>
      <c r="AG64" s="26" t="s">
        <v>23</v>
      </c>
      <c r="AH64" s="26" t="s">
        <v>23</v>
      </c>
      <c r="AI64" s="26" t="s">
        <v>23</v>
      </c>
    </row>
    <row r="65" spans="1:35" x14ac:dyDescent="0.2">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5"/>
      <c r="AG65" s="25"/>
      <c r="AH65" s="25"/>
      <c r="AI65" s="25"/>
    </row>
    <row r="66" spans="1:35" x14ac:dyDescent="0.2">
      <c r="A66" s="3" t="s">
        <v>154</v>
      </c>
      <c r="B66" s="3" t="s">
        <v>32</v>
      </c>
      <c r="C66" s="26">
        <v>0.10743999999999999</v>
      </c>
      <c r="D66" s="26">
        <v>0.02</v>
      </c>
      <c r="E66" s="26">
        <v>4.0629600000000002E-2</v>
      </c>
      <c r="F66" s="26">
        <v>0.1189231</v>
      </c>
      <c r="G66" s="26">
        <v>-1.1620699999999999E-2</v>
      </c>
      <c r="H66" s="26">
        <v>-6.2258000000000001E-3</v>
      </c>
      <c r="I66" s="26">
        <v>-5.9733300000000003E-2</v>
      </c>
      <c r="J66" s="26">
        <v>-7.2903000000000004E-3</v>
      </c>
      <c r="K66" s="26">
        <v>1.4545000000000001E-3</v>
      </c>
      <c r="L66" s="26">
        <v>-6.9939399999999999E-2</v>
      </c>
      <c r="M66" s="26">
        <v>-6.9151500000000005E-2</v>
      </c>
      <c r="N66" s="26">
        <v>-6.0303000000000002E-2</v>
      </c>
      <c r="O66" s="26">
        <v>-8.3605299999999994E-2</v>
      </c>
      <c r="P66" s="26">
        <v>-5.45128E-2</v>
      </c>
      <c r="Q66" s="26">
        <v>-8.8624999999999995E-2</v>
      </c>
      <c r="R66" s="26">
        <v>-9.1255799999999998E-2</v>
      </c>
      <c r="S66" s="26">
        <v>-8.2974999999999993E-2</v>
      </c>
      <c r="T66" s="26">
        <v>-3.9846199999999998E-2</v>
      </c>
      <c r="U66" s="26">
        <v>-5.1700000000000003E-2</v>
      </c>
      <c r="V66" s="26">
        <v>-1.6864899999999999E-2</v>
      </c>
      <c r="W66" s="26">
        <v>-3.1324299999999999E-2</v>
      </c>
      <c r="X66" s="26">
        <v>-6.4583299999999996E-2</v>
      </c>
      <c r="Y66" s="26">
        <v>-2.5292700000000001E-2</v>
      </c>
      <c r="Z66" s="26">
        <v>-4.5499999999999999E-2</v>
      </c>
      <c r="AA66" s="26">
        <v>0.13004879999999999</v>
      </c>
      <c r="AB66" s="26">
        <v>0.1188809</v>
      </c>
      <c r="AC66" s="26">
        <v>0.13260420000000001</v>
      </c>
      <c r="AD66" s="26">
        <v>0.12955320000000001</v>
      </c>
      <c r="AE66" s="26">
        <v>0.15617780000000001</v>
      </c>
      <c r="AF66" s="52">
        <v>0.17234090909090907</v>
      </c>
      <c r="AG66" s="27">
        <v>4.6288888888888914E-2</v>
      </c>
      <c r="AH66" s="27">
        <v>9.5840909090909046E-2</v>
      </c>
      <c r="AI66" s="26">
        <v>0.163547619047619</v>
      </c>
    </row>
    <row r="67" spans="1:35" x14ac:dyDescent="0.2">
      <c r="B67" s="3" t="s">
        <v>33</v>
      </c>
      <c r="C67" s="26">
        <v>-0.18110000000000001</v>
      </c>
      <c r="D67" s="26">
        <v>-0.17192859999999999</v>
      </c>
      <c r="E67" s="26">
        <v>-0.23126669999999999</v>
      </c>
      <c r="F67" s="26">
        <v>-0.11266669999999999</v>
      </c>
      <c r="G67" s="26">
        <v>-0.2925625</v>
      </c>
      <c r="H67" s="26">
        <v>-0.2811765</v>
      </c>
      <c r="I67" s="26">
        <v>-0.29305560000000003</v>
      </c>
      <c r="J67" s="26">
        <v>-0.21816669999999999</v>
      </c>
      <c r="K67" s="26">
        <v>-0.23152629999999999</v>
      </c>
      <c r="L67" s="26">
        <v>-0.25259090000000001</v>
      </c>
      <c r="M67" s="26">
        <v>-0.31821050000000001</v>
      </c>
      <c r="N67" s="26">
        <v>-0.32626319999999998</v>
      </c>
      <c r="O67" s="26">
        <v>-0.3391304</v>
      </c>
      <c r="P67" s="26">
        <v>-0.33052379999999998</v>
      </c>
      <c r="Q67" s="26">
        <v>-0.31369229999999998</v>
      </c>
      <c r="R67" s="26">
        <v>-0.29303449999999998</v>
      </c>
      <c r="S67" s="26">
        <v>-0.3004231</v>
      </c>
      <c r="T67" s="26">
        <v>-0.33034780000000002</v>
      </c>
      <c r="U67" s="26">
        <v>-0.28857690000000003</v>
      </c>
      <c r="V67" s="26">
        <v>-0.32450000000000001</v>
      </c>
      <c r="W67" s="26">
        <v>-0.31756519999999999</v>
      </c>
      <c r="X67" s="26">
        <v>-0.34660869999999999</v>
      </c>
      <c r="Y67" s="26">
        <v>-0.33312000000000003</v>
      </c>
      <c r="Z67" s="26">
        <v>-0.33570830000000002</v>
      </c>
      <c r="AA67" s="26">
        <v>-0.35911769999999998</v>
      </c>
      <c r="AB67" s="26">
        <v>-0.39988889999999999</v>
      </c>
      <c r="AC67" s="26">
        <v>-0.38074999999999998</v>
      </c>
      <c r="AD67" s="26">
        <v>-0.40315790000000001</v>
      </c>
      <c r="AE67" s="26">
        <v>-0.40564709999999998</v>
      </c>
      <c r="AF67" s="52">
        <v>-0.3620526315789474</v>
      </c>
      <c r="AG67" s="27">
        <v>-0.44037499999999991</v>
      </c>
      <c r="AH67" s="27">
        <v>-0.40791666666666676</v>
      </c>
      <c r="AI67" s="26">
        <v>-0.43087500000000001</v>
      </c>
    </row>
    <row r="68" spans="1:35" x14ac:dyDescent="0.2">
      <c r="B68" s="3" t="s">
        <v>20</v>
      </c>
      <c r="C68" s="26">
        <v>0.29980000000000001</v>
      </c>
      <c r="D68" s="26">
        <v>0.28870000000000001</v>
      </c>
      <c r="E68" s="26">
        <v>0.3805</v>
      </c>
      <c r="F68" s="26">
        <v>0.31742860000000001</v>
      </c>
      <c r="G68" s="26">
        <v>0.3341538</v>
      </c>
      <c r="H68" s="26">
        <v>0.32764290000000001</v>
      </c>
      <c r="I68" s="26">
        <v>0.29025000000000001</v>
      </c>
      <c r="J68" s="26">
        <v>0.28469230000000001</v>
      </c>
      <c r="K68" s="26">
        <v>0.31764290000000001</v>
      </c>
      <c r="L68" s="26">
        <v>0.2953636</v>
      </c>
      <c r="M68" s="26">
        <v>0.26885720000000002</v>
      </c>
      <c r="N68" s="26">
        <v>0.30064279999999999</v>
      </c>
      <c r="O68" s="26">
        <v>0.30819999999999997</v>
      </c>
      <c r="P68" s="26">
        <v>0.26750000000000002</v>
      </c>
      <c r="Q68" s="26">
        <v>0.32935710000000001</v>
      </c>
      <c r="R68" s="26">
        <v>0.32671430000000001</v>
      </c>
      <c r="S68" s="26">
        <v>0.32085710000000001</v>
      </c>
      <c r="T68" s="26">
        <v>0.37774999999999997</v>
      </c>
      <c r="U68" s="26">
        <v>0.38821430000000001</v>
      </c>
      <c r="V68" s="26">
        <v>0.43433329999999998</v>
      </c>
      <c r="W68" s="26">
        <v>0.4389286</v>
      </c>
      <c r="X68" s="26">
        <v>0.43438460000000001</v>
      </c>
      <c r="Y68" s="26">
        <v>0.45568750000000002</v>
      </c>
      <c r="Z68" s="26">
        <v>0.45200000000000001</v>
      </c>
      <c r="AA68" s="26">
        <v>0.47654170000000001</v>
      </c>
      <c r="AB68" s="26">
        <v>0.50795840000000003</v>
      </c>
      <c r="AC68" s="26">
        <v>0.4992857</v>
      </c>
      <c r="AD68" s="26">
        <v>0.49103570000000002</v>
      </c>
      <c r="AE68" s="26">
        <v>0.4972857</v>
      </c>
      <c r="AF68" s="27">
        <v>0.57848000000000011</v>
      </c>
      <c r="AG68" s="27">
        <v>0.60247619047619061</v>
      </c>
      <c r="AH68" s="27">
        <v>0.70034999999999992</v>
      </c>
      <c r="AI68" s="26">
        <v>0.52934615384615391</v>
      </c>
    </row>
    <row r="69" spans="1:35" x14ac:dyDescent="0.2">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5"/>
      <c r="AG69" s="25"/>
      <c r="AH69" s="25"/>
      <c r="AI69" s="25"/>
    </row>
    <row r="70" spans="1:35" x14ac:dyDescent="0.2">
      <c r="A70" s="3" t="s">
        <v>41</v>
      </c>
      <c r="B70" s="3" t="s">
        <v>32</v>
      </c>
      <c r="C70" s="26">
        <v>0.24541669999999999</v>
      </c>
      <c r="D70" s="26">
        <v>1.5832999999999999E-3</v>
      </c>
      <c r="E70" s="26">
        <v>1.6666999999999999E-3</v>
      </c>
      <c r="F70" s="26">
        <v>0.18991669999999999</v>
      </c>
      <c r="G70" s="26">
        <v>-2.8083299999999999E-2</v>
      </c>
      <c r="H70" s="26">
        <v>-4.8833300000000003E-2</v>
      </c>
      <c r="I70" s="26">
        <v>-3.7499999999999999E-3</v>
      </c>
      <c r="J70" s="26">
        <v>-3.97857E-2</v>
      </c>
      <c r="K70" s="26">
        <v>-2.2800000000000001E-2</v>
      </c>
      <c r="L70" s="26">
        <v>-4.6933299999999997E-2</v>
      </c>
      <c r="M70" s="26">
        <v>-8.7999999999999995E-2</v>
      </c>
      <c r="N70" s="26">
        <v>-8.8066699999999998E-2</v>
      </c>
      <c r="O70" s="26">
        <v>-8.8133299999999998E-2</v>
      </c>
      <c r="P70" s="26">
        <v>-0.12186669999999999</v>
      </c>
      <c r="Q70" s="26">
        <v>-0.15687499999999999</v>
      </c>
      <c r="R70" s="26">
        <v>-0.1605</v>
      </c>
      <c r="S70" s="26">
        <v>-0.166375</v>
      </c>
      <c r="T70" s="26">
        <v>-0.16825000000000001</v>
      </c>
      <c r="U70" s="26">
        <v>-8.3307699999999998E-2</v>
      </c>
      <c r="V70" s="26">
        <v>-9.2923099999999995E-2</v>
      </c>
      <c r="W70" s="26">
        <v>-0.13533329999999999</v>
      </c>
      <c r="X70" s="26">
        <v>-0.12983330000000001</v>
      </c>
      <c r="Y70" s="26">
        <v>-0.1186923</v>
      </c>
      <c r="Z70" s="26">
        <v>-0.12330770000000001</v>
      </c>
      <c r="AA70" s="26">
        <v>0.16215379999999999</v>
      </c>
      <c r="AB70" s="26">
        <v>0.1855385</v>
      </c>
      <c r="AC70" s="26">
        <v>0.19623080000000001</v>
      </c>
      <c r="AD70" s="26">
        <v>0.1980769</v>
      </c>
      <c r="AE70" s="26">
        <v>0.16115389999999999</v>
      </c>
      <c r="AF70" s="53">
        <v>0.24253846153846154</v>
      </c>
      <c r="AG70" s="26">
        <v>-0.17054</v>
      </c>
      <c r="AH70" s="26">
        <v>-9.8000000000000004E-2</v>
      </c>
      <c r="AI70" s="26">
        <v>0.21841666666666662</v>
      </c>
    </row>
    <row r="71" spans="1:35" x14ac:dyDescent="0.2">
      <c r="B71" s="3" t="s">
        <v>33</v>
      </c>
      <c r="C71" s="26">
        <v>-0.12125</v>
      </c>
      <c r="D71" s="26">
        <v>-0.16800000000000001</v>
      </c>
      <c r="E71" s="26">
        <v>-0.17574999999999999</v>
      </c>
      <c r="F71" s="26">
        <v>-4.5499999999999999E-2</v>
      </c>
      <c r="G71" s="26">
        <v>-0.22162499999999999</v>
      </c>
      <c r="H71" s="26">
        <v>-0.22087499999999999</v>
      </c>
      <c r="I71" s="26">
        <v>-0.22012499999999999</v>
      </c>
      <c r="J71" s="26">
        <v>-0.2467</v>
      </c>
      <c r="K71" s="26">
        <v>-0.24629999999999999</v>
      </c>
      <c r="L71" s="26">
        <v>-0.25</v>
      </c>
      <c r="M71" s="26">
        <v>-0.30769999999999997</v>
      </c>
      <c r="N71" s="26">
        <v>-0.30309999999999998</v>
      </c>
      <c r="O71" s="26">
        <v>-0.29849999999999999</v>
      </c>
      <c r="P71" s="26">
        <v>-0.35880000000000001</v>
      </c>
      <c r="Q71" s="26">
        <v>-0.37963639999999998</v>
      </c>
      <c r="R71" s="26">
        <v>-0.38609090000000001</v>
      </c>
      <c r="S71" s="26">
        <v>-0.38809090000000002</v>
      </c>
      <c r="T71" s="26">
        <v>-0.39772730000000001</v>
      </c>
      <c r="U71" s="26">
        <v>-0.38537500000000002</v>
      </c>
      <c r="V71" s="26">
        <v>-0.40050000000000002</v>
      </c>
      <c r="W71" s="26">
        <v>-0.39524999999999999</v>
      </c>
      <c r="X71" s="26">
        <v>-0.37025000000000002</v>
      </c>
      <c r="Y71" s="26">
        <v>-0.36944450000000001</v>
      </c>
      <c r="Z71" s="26">
        <v>-0.3682222</v>
      </c>
      <c r="AA71" s="26">
        <v>-0.35049999999999998</v>
      </c>
      <c r="AB71" s="26">
        <v>-0.374</v>
      </c>
      <c r="AC71" s="26">
        <v>-0.3805</v>
      </c>
      <c r="AD71" s="26">
        <v>-0.38774999999999998</v>
      </c>
      <c r="AE71" s="26">
        <v>-0.52200000000000002</v>
      </c>
      <c r="AF71" s="53">
        <v>-0.51624999999999999</v>
      </c>
      <c r="AG71" s="26">
        <v>-0.49321999999999999</v>
      </c>
      <c r="AH71" s="26">
        <v>-0.42710999999999999</v>
      </c>
      <c r="AI71" s="26">
        <v>-0.51524999999999999</v>
      </c>
    </row>
    <row r="72" spans="1:35" x14ac:dyDescent="0.2">
      <c r="B72" s="3" t="s">
        <v>20</v>
      </c>
      <c r="C72" s="26">
        <v>0.42875000000000002</v>
      </c>
      <c r="D72" s="26">
        <v>0.34075</v>
      </c>
      <c r="E72" s="26">
        <v>0.35649999999999998</v>
      </c>
      <c r="F72" s="26">
        <v>0.30762499999999998</v>
      </c>
      <c r="G72" s="26">
        <v>0.35899999999999999</v>
      </c>
      <c r="H72" s="26">
        <v>0.29525000000000001</v>
      </c>
      <c r="I72" s="26">
        <v>0.42899999999999999</v>
      </c>
      <c r="J72" s="26">
        <v>0.47749999999999998</v>
      </c>
      <c r="K72" s="26">
        <v>0.42420000000000002</v>
      </c>
      <c r="L72" s="26">
        <v>0.35920000000000002</v>
      </c>
      <c r="M72" s="26">
        <v>0.35139999999999999</v>
      </c>
      <c r="N72" s="26">
        <v>0.34200000000000003</v>
      </c>
      <c r="O72" s="26">
        <v>0.33260000000000001</v>
      </c>
      <c r="P72" s="26">
        <v>0.35199999999999998</v>
      </c>
      <c r="Q72" s="26">
        <v>0.3332</v>
      </c>
      <c r="R72" s="26">
        <v>0.33579999999999999</v>
      </c>
      <c r="S72" s="26">
        <v>0.32140000000000002</v>
      </c>
      <c r="T72" s="26">
        <v>0.33660000000000001</v>
      </c>
      <c r="U72" s="26">
        <v>0.4</v>
      </c>
      <c r="V72" s="26">
        <v>0.3992</v>
      </c>
      <c r="W72" s="26">
        <v>0.38450000000000001</v>
      </c>
      <c r="X72" s="26">
        <v>0.35099999999999998</v>
      </c>
      <c r="Y72" s="26">
        <v>0.44550000000000001</v>
      </c>
      <c r="Z72" s="26">
        <v>0.42775000000000002</v>
      </c>
      <c r="AA72" s="26">
        <v>0.39</v>
      </c>
      <c r="AB72" s="26">
        <v>0.4342222</v>
      </c>
      <c r="AC72" s="26">
        <v>0.4525555</v>
      </c>
      <c r="AD72" s="26">
        <v>0.45844439999999997</v>
      </c>
      <c r="AE72" s="26">
        <v>0.46477780000000002</v>
      </c>
      <c r="AF72" s="53">
        <v>0.57977777777777773</v>
      </c>
      <c r="AG72" s="26">
        <v>0.55549999999999999</v>
      </c>
      <c r="AH72" s="26">
        <v>0.64249999999999996</v>
      </c>
      <c r="AI72" s="26">
        <v>0.58525000000000005</v>
      </c>
    </row>
    <row r="73" spans="1:35" x14ac:dyDescent="0.2">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5"/>
      <c r="AG73" s="25"/>
      <c r="AH73" s="25"/>
      <c r="AI73" s="25"/>
    </row>
    <row r="74" spans="1:35" x14ac:dyDescent="0.2">
      <c r="A74" s="3" t="s">
        <v>159</v>
      </c>
      <c r="B74" s="3" t="s">
        <v>32</v>
      </c>
      <c r="C74" s="26" t="s">
        <v>23</v>
      </c>
      <c r="D74" s="26" t="s">
        <v>23</v>
      </c>
      <c r="E74" s="26" t="s">
        <v>23</v>
      </c>
      <c r="F74" s="26" t="s">
        <v>23</v>
      </c>
      <c r="G74" s="26" t="s">
        <v>23</v>
      </c>
      <c r="H74" s="26" t="s">
        <v>23</v>
      </c>
      <c r="I74" s="26">
        <v>-9.4719999999999999E-2</v>
      </c>
      <c r="J74" s="26">
        <v>-7.5038499999999994E-2</v>
      </c>
      <c r="K74" s="26">
        <v>-4.0161299999999997E-2</v>
      </c>
      <c r="L74" s="26">
        <v>-8.1419400000000003E-2</v>
      </c>
      <c r="M74" s="26">
        <v>-3.6193500000000003E-2</v>
      </c>
      <c r="N74" s="26">
        <v>-3.9677400000000002E-2</v>
      </c>
      <c r="O74" s="26">
        <v>-5.5333300000000002E-2</v>
      </c>
      <c r="P74" s="26">
        <v>4.0000000000000002E-4</v>
      </c>
      <c r="Q74" s="26">
        <v>-9.375E-2</v>
      </c>
      <c r="R74" s="26">
        <v>-6.0425E-2</v>
      </c>
      <c r="S74" s="26">
        <v>-5.2238100000000003E-2</v>
      </c>
      <c r="T74" s="26">
        <v>-2.955E-2</v>
      </c>
      <c r="U74" s="26">
        <v>-8.5926799999999998E-2</v>
      </c>
      <c r="V74" s="26">
        <v>1.3878E-2</v>
      </c>
      <c r="W74" s="26">
        <v>8.6444E-3</v>
      </c>
      <c r="X74" s="26">
        <v>-3.2224500000000003E-2</v>
      </c>
      <c r="Y74" s="26">
        <v>-3.1705900000000002E-2</v>
      </c>
      <c r="Z74" s="26">
        <v>3.74151E-2</v>
      </c>
      <c r="AA74" s="26">
        <v>0.13128000000000001</v>
      </c>
      <c r="AB74" s="26">
        <v>6.1880900000000003E-2</v>
      </c>
      <c r="AC74" s="26">
        <v>6.4613599999999993E-2</v>
      </c>
      <c r="AD74" s="26">
        <v>8.0955600000000003E-2</v>
      </c>
      <c r="AE74" s="26">
        <v>8.3340399999999995E-2</v>
      </c>
      <c r="AF74" s="27">
        <v>0.14893181818181819</v>
      </c>
      <c r="AG74" s="27">
        <v>0.11347619047619049</v>
      </c>
      <c r="AH74" s="27">
        <v>8.8023255813953538E-2</v>
      </c>
      <c r="AI74" s="26">
        <v>0.17485294117647057</v>
      </c>
    </row>
    <row r="75" spans="1:35" x14ac:dyDescent="0.2">
      <c r="B75" s="3" t="s">
        <v>33</v>
      </c>
      <c r="C75" s="26" t="s">
        <v>23</v>
      </c>
      <c r="D75" s="26" t="s">
        <v>23</v>
      </c>
      <c r="E75" s="26" t="s">
        <v>23</v>
      </c>
      <c r="F75" s="26" t="s">
        <v>23</v>
      </c>
      <c r="G75" s="26" t="s">
        <v>23</v>
      </c>
      <c r="H75" s="26" t="s">
        <v>23</v>
      </c>
      <c r="I75" s="26">
        <v>-0.26574999999999999</v>
      </c>
      <c r="J75" s="26">
        <v>-0.25393749999999998</v>
      </c>
      <c r="K75" s="26">
        <v>-0.23861109999999999</v>
      </c>
      <c r="L75" s="26">
        <v>-0.23333329999999999</v>
      </c>
      <c r="M75" s="26">
        <v>-0.25588889999999997</v>
      </c>
      <c r="N75" s="26">
        <v>-0.25144450000000002</v>
      </c>
      <c r="O75" s="26">
        <v>-0.25850000000000001</v>
      </c>
      <c r="P75" s="26">
        <v>-0.20611760000000001</v>
      </c>
      <c r="Q75" s="26">
        <v>-0.25735999999999998</v>
      </c>
      <c r="R75" s="26">
        <v>-0.22333330000000001</v>
      </c>
      <c r="S75" s="26">
        <v>-0.2384444</v>
      </c>
      <c r="T75" s="26">
        <v>-0.24873909999999999</v>
      </c>
      <c r="U75" s="26">
        <v>-0.31014809999999998</v>
      </c>
      <c r="V75" s="26">
        <v>-0.2281667</v>
      </c>
      <c r="W75" s="26">
        <v>-0.2275769</v>
      </c>
      <c r="X75" s="26">
        <v>-0.24349999999999999</v>
      </c>
      <c r="Y75" s="26">
        <v>-0.24803120000000001</v>
      </c>
      <c r="Z75" s="26">
        <v>-0.2138437</v>
      </c>
      <c r="AA75" s="26">
        <v>-0.26643480000000003</v>
      </c>
      <c r="AB75" s="26">
        <v>-0.29071429999999998</v>
      </c>
      <c r="AC75" s="26">
        <v>-0.34385710000000003</v>
      </c>
      <c r="AD75" s="26">
        <v>-0.3582381</v>
      </c>
      <c r="AE75" s="26">
        <v>-0.34940909999999997</v>
      </c>
      <c r="AF75" s="27">
        <v>-0.33474999999999999</v>
      </c>
      <c r="AG75" s="27">
        <v>-0.3113043478260869</v>
      </c>
      <c r="AH75" s="27">
        <v>-0.31111538461538463</v>
      </c>
      <c r="AI75" s="26">
        <v>-0.4599166666666667</v>
      </c>
    </row>
    <row r="76" spans="1:35" x14ac:dyDescent="0.2">
      <c r="B76" s="3" t="s">
        <v>20</v>
      </c>
      <c r="C76" s="26" t="s">
        <v>23</v>
      </c>
      <c r="D76" s="26" t="s">
        <v>23</v>
      </c>
      <c r="E76" s="26" t="s">
        <v>23</v>
      </c>
      <c r="F76" s="26" t="s">
        <v>23</v>
      </c>
      <c r="G76" s="26" t="s">
        <v>23</v>
      </c>
      <c r="H76" s="26" t="s">
        <v>23</v>
      </c>
      <c r="I76" s="26">
        <v>0.2093333</v>
      </c>
      <c r="J76" s="26">
        <v>0.2112</v>
      </c>
      <c r="K76" s="26">
        <v>0.2346154</v>
      </c>
      <c r="L76" s="26">
        <v>0.23760000000000001</v>
      </c>
      <c r="M76" s="26">
        <v>0.26800000000000002</v>
      </c>
      <c r="N76" s="26">
        <v>0.2535385</v>
      </c>
      <c r="O76" s="26">
        <v>0.24941669999999999</v>
      </c>
      <c r="P76" s="26">
        <v>0.27046150000000002</v>
      </c>
      <c r="Q76" s="26">
        <v>0.27809089999999997</v>
      </c>
      <c r="R76" s="26">
        <v>0.27792309999999998</v>
      </c>
      <c r="S76" s="26">
        <v>0.2829333</v>
      </c>
      <c r="T76" s="26">
        <v>0.26700000000000002</v>
      </c>
      <c r="U76" s="26">
        <v>0.34649999999999997</v>
      </c>
      <c r="V76" s="26">
        <v>0.35558820000000002</v>
      </c>
      <c r="W76" s="26">
        <v>0.33189469999999999</v>
      </c>
      <c r="X76" s="26">
        <v>0.30136839999999998</v>
      </c>
      <c r="Y76" s="26">
        <v>0.33263160000000003</v>
      </c>
      <c r="Z76" s="26">
        <v>0.42028569999999998</v>
      </c>
      <c r="AA76" s="26">
        <v>0.47007409999999999</v>
      </c>
      <c r="AB76" s="26">
        <v>0.41447620000000002</v>
      </c>
      <c r="AC76" s="26">
        <v>0.43756519999999999</v>
      </c>
      <c r="AD76" s="26">
        <v>0.46525</v>
      </c>
      <c r="AE76" s="26">
        <v>0.46416000000000002</v>
      </c>
      <c r="AF76" s="43">
        <v>0.55199999999999994</v>
      </c>
      <c r="AG76" s="27">
        <v>0.62768421052631584</v>
      </c>
      <c r="AH76" s="27">
        <v>0.69847058823529429</v>
      </c>
      <c r="AI76" s="26">
        <v>0.52109090909090916</v>
      </c>
    </row>
    <row r="77" spans="1:35" x14ac:dyDescent="0.2">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5"/>
      <c r="AG77" s="25"/>
      <c r="AH77" s="25"/>
      <c r="AI77" s="25"/>
    </row>
    <row r="78" spans="1:35" x14ac:dyDescent="0.2">
      <c r="A78" s="3" t="s">
        <v>42</v>
      </c>
      <c r="B78" s="3" t="s">
        <v>32</v>
      </c>
      <c r="C78" s="26" t="s">
        <v>23</v>
      </c>
      <c r="D78" s="26" t="s">
        <v>23</v>
      </c>
      <c r="E78" s="26" t="s">
        <v>23</v>
      </c>
      <c r="F78" s="26" t="s">
        <v>23</v>
      </c>
      <c r="G78" s="26" t="s">
        <v>23</v>
      </c>
      <c r="H78" s="26" t="s">
        <v>23</v>
      </c>
      <c r="I78" s="26" t="s">
        <v>23</v>
      </c>
      <c r="J78" s="26" t="s">
        <v>23</v>
      </c>
      <c r="K78" s="26" t="s">
        <v>23</v>
      </c>
      <c r="L78" s="26" t="s">
        <v>23</v>
      </c>
      <c r="M78" s="26" t="s">
        <v>23</v>
      </c>
      <c r="N78" s="26" t="s">
        <v>23</v>
      </c>
      <c r="O78" s="26" t="s">
        <v>23</v>
      </c>
      <c r="P78" s="26" t="s">
        <v>23</v>
      </c>
      <c r="Q78" s="26">
        <v>-0.17183329999999999</v>
      </c>
      <c r="R78" s="26">
        <v>-0.1641714</v>
      </c>
      <c r="S78" s="26">
        <v>-0.11762499999999999</v>
      </c>
      <c r="T78" s="26">
        <v>-5.0333299999999997E-2</v>
      </c>
      <c r="U78" s="26">
        <v>-4.9849999999999998E-2</v>
      </c>
      <c r="V78" s="26">
        <v>-3.2902399999999998E-2</v>
      </c>
      <c r="W78" s="26">
        <v>-5.7250000000000002E-2</v>
      </c>
      <c r="X78" s="26">
        <v>-4.6886400000000002E-2</v>
      </c>
      <c r="Y78" s="26">
        <v>-4.5604600000000002E-2</v>
      </c>
      <c r="Z78" s="26">
        <v>-6.1272699999999999E-2</v>
      </c>
      <c r="AA78" s="26">
        <v>5.37317E-2</v>
      </c>
      <c r="AB78" s="26">
        <v>8.5303000000000004E-2</v>
      </c>
      <c r="AC78" s="26">
        <v>7.0233299999999999E-2</v>
      </c>
      <c r="AD78" s="26">
        <v>6.7147100000000001E-2</v>
      </c>
      <c r="AE78" s="26">
        <v>0.1395151</v>
      </c>
      <c r="AF78" s="54">
        <v>0.2029</v>
      </c>
      <c r="AG78" s="27">
        <v>3.8096774193548455E-2</v>
      </c>
      <c r="AH78" s="27">
        <v>0.12751724137931036</v>
      </c>
      <c r="AI78" s="26">
        <v>0.11480769230769229</v>
      </c>
    </row>
    <row r="79" spans="1:35" x14ac:dyDescent="0.2">
      <c r="B79" s="3" t="s">
        <v>33</v>
      </c>
      <c r="C79" s="26" t="s">
        <v>23</v>
      </c>
      <c r="D79" s="26" t="s">
        <v>23</v>
      </c>
      <c r="E79" s="26" t="s">
        <v>23</v>
      </c>
      <c r="F79" s="26" t="s">
        <v>23</v>
      </c>
      <c r="G79" s="26" t="s">
        <v>23</v>
      </c>
      <c r="H79" s="26" t="s">
        <v>23</v>
      </c>
      <c r="I79" s="26" t="s">
        <v>23</v>
      </c>
      <c r="J79" s="26" t="s">
        <v>23</v>
      </c>
      <c r="K79" s="26" t="s">
        <v>23</v>
      </c>
      <c r="L79" s="26" t="s">
        <v>23</v>
      </c>
      <c r="M79" s="26" t="s">
        <v>23</v>
      </c>
      <c r="N79" s="26" t="s">
        <v>23</v>
      </c>
      <c r="O79" s="26" t="s">
        <v>23</v>
      </c>
      <c r="P79" s="26" t="s">
        <v>23</v>
      </c>
      <c r="Q79" s="26">
        <v>-0.34970830000000003</v>
      </c>
      <c r="R79" s="26">
        <v>-0.34365220000000002</v>
      </c>
      <c r="S79" s="26">
        <v>-0.30443999999999999</v>
      </c>
      <c r="T79" s="26">
        <v>-0.29590909999999998</v>
      </c>
      <c r="U79" s="26">
        <v>-0.25740000000000002</v>
      </c>
      <c r="V79" s="26">
        <v>-0.26835999999999999</v>
      </c>
      <c r="W79" s="26">
        <v>-0.29414810000000002</v>
      </c>
      <c r="X79" s="26">
        <v>-0.30248150000000001</v>
      </c>
      <c r="Y79" s="26">
        <v>-0.30225930000000001</v>
      </c>
      <c r="Z79" s="26">
        <v>-0.37365389999999998</v>
      </c>
      <c r="AA79" s="26">
        <v>-0.41084209999999999</v>
      </c>
      <c r="AB79" s="26">
        <v>-0.32224999999999998</v>
      </c>
      <c r="AC79" s="26">
        <v>-0.39121430000000001</v>
      </c>
      <c r="AD79" s="26">
        <v>-0.40975</v>
      </c>
      <c r="AE79" s="26">
        <v>-0.40142860000000002</v>
      </c>
      <c r="AF79" s="54">
        <v>-0.34825</v>
      </c>
      <c r="AG79" s="27">
        <v>-0.36844444444444435</v>
      </c>
      <c r="AH79" s="27">
        <v>-0.22105882352941175</v>
      </c>
      <c r="AI79" s="26">
        <v>-0.42009090909090913</v>
      </c>
    </row>
    <row r="80" spans="1:35" x14ac:dyDescent="0.2">
      <c r="B80" s="3" t="s">
        <v>20</v>
      </c>
      <c r="C80" s="26" t="s">
        <v>23</v>
      </c>
      <c r="D80" s="26" t="s">
        <v>23</v>
      </c>
      <c r="E80" s="26" t="s">
        <v>23</v>
      </c>
      <c r="F80" s="26" t="s">
        <v>23</v>
      </c>
      <c r="G80" s="26" t="s">
        <v>23</v>
      </c>
      <c r="H80" s="26" t="s">
        <v>23</v>
      </c>
      <c r="I80" s="26" t="s">
        <v>23</v>
      </c>
      <c r="J80" s="26" t="s">
        <v>23</v>
      </c>
      <c r="K80" s="26" t="s">
        <v>23</v>
      </c>
      <c r="L80" s="26" t="s">
        <v>23</v>
      </c>
      <c r="M80" s="26" t="s">
        <v>23</v>
      </c>
      <c r="N80" s="26" t="s">
        <v>23</v>
      </c>
      <c r="O80" s="26" t="s">
        <v>23</v>
      </c>
      <c r="P80" s="26" t="s">
        <v>23</v>
      </c>
      <c r="Q80" s="26">
        <v>0.18391669999999999</v>
      </c>
      <c r="R80" s="26">
        <v>0.1798333</v>
      </c>
      <c r="S80" s="26">
        <v>0.1937333</v>
      </c>
      <c r="T80" s="26">
        <v>0.2674706</v>
      </c>
      <c r="U80" s="26">
        <v>0.29606670000000002</v>
      </c>
      <c r="V80" s="26">
        <v>0.33500000000000002</v>
      </c>
      <c r="W80" s="26">
        <v>0.31900000000000001</v>
      </c>
      <c r="X80" s="26">
        <v>0.35905880000000001</v>
      </c>
      <c r="Y80" s="26">
        <v>0.38750000000000001</v>
      </c>
      <c r="Z80" s="26">
        <v>0.38994440000000002</v>
      </c>
      <c r="AA80" s="26">
        <v>0.45495449999999998</v>
      </c>
      <c r="AB80" s="26">
        <v>0.46888239999999998</v>
      </c>
      <c r="AC80" s="26">
        <v>0.47399999999999998</v>
      </c>
      <c r="AD80" s="26">
        <v>0.49105549999999998</v>
      </c>
      <c r="AE80" s="26">
        <v>0.53810519999999995</v>
      </c>
      <c r="AF80" s="54">
        <v>0.57033333333333336</v>
      </c>
      <c r="AG80" s="43">
        <v>0.60099999999999987</v>
      </c>
      <c r="AH80" s="27">
        <v>0.6213333333333334</v>
      </c>
      <c r="AI80" s="26">
        <v>0.50706666666666655</v>
      </c>
    </row>
    <row r="81" spans="1:35" x14ac:dyDescent="0.2">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5"/>
      <c r="AG81" s="25"/>
      <c r="AH81" s="25"/>
      <c r="AI81" s="25"/>
    </row>
    <row r="82" spans="1:35" x14ac:dyDescent="0.2">
      <c r="A82" s="3" t="s">
        <v>157</v>
      </c>
      <c r="B82" s="3" t="s">
        <v>32</v>
      </c>
      <c r="C82" s="26" t="s">
        <v>23</v>
      </c>
      <c r="D82" s="26" t="s">
        <v>23</v>
      </c>
      <c r="E82" s="26" t="s">
        <v>23</v>
      </c>
      <c r="F82" s="26" t="s">
        <v>23</v>
      </c>
      <c r="G82" s="26" t="s">
        <v>23</v>
      </c>
      <c r="H82" s="26" t="s">
        <v>23</v>
      </c>
      <c r="I82" s="26" t="s">
        <v>23</v>
      </c>
      <c r="J82" s="26" t="s">
        <v>23</v>
      </c>
      <c r="K82" s="26" t="s">
        <v>23</v>
      </c>
      <c r="L82" s="26" t="s">
        <v>23</v>
      </c>
      <c r="M82" s="26">
        <v>4.89167E-2</v>
      </c>
      <c r="N82" s="26">
        <v>8.3916699999999997E-2</v>
      </c>
      <c r="O82" s="26">
        <v>8.76667E-2</v>
      </c>
      <c r="P82" s="26">
        <v>8.1666699999999995E-2</v>
      </c>
      <c r="Q82" s="26">
        <v>8.0750000000000002E-2</v>
      </c>
      <c r="R82" s="26">
        <v>6.0499999999999998E-2</v>
      </c>
      <c r="S82" s="26">
        <v>2.9499999999999998E-2</v>
      </c>
      <c r="T82" s="26">
        <v>3.9E-2</v>
      </c>
      <c r="U82" s="26">
        <v>2E-3</v>
      </c>
      <c r="V82" s="26">
        <v>-3.5499999999999997E-2</v>
      </c>
      <c r="W82" s="26">
        <v>-5.8330000000000003E-4</v>
      </c>
      <c r="X82" s="26">
        <v>1.0833300000000001E-2</v>
      </c>
      <c r="Y82" s="26">
        <v>-3.4285700000000002E-2</v>
      </c>
      <c r="Z82" s="26">
        <v>-5.2357099999999997E-2</v>
      </c>
      <c r="AA82" s="26">
        <v>-8.09E-2</v>
      </c>
      <c r="AB82" s="26">
        <v>-2E-3</v>
      </c>
      <c r="AC82" s="26">
        <v>-0.3293333</v>
      </c>
      <c r="AD82" s="26">
        <v>0.14949999999999999</v>
      </c>
      <c r="AE82" s="26">
        <v>5.8099999999999999E-2</v>
      </c>
      <c r="AF82" s="43">
        <v>7.8000000000000014E-2</v>
      </c>
      <c r="AG82" s="27">
        <v>8.4799999999999959E-2</v>
      </c>
      <c r="AH82" s="27">
        <v>7.3399999999999993E-2</v>
      </c>
      <c r="AI82" s="26">
        <v>2.0000000000000004E-2</v>
      </c>
    </row>
    <row r="83" spans="1:35" x14ac:dyDescent="0.2">
      <c r="B83" s="3" t="s">
        <v>33</v>
      </c>
      <c r="C83" s="26" t="s">
        <v>23</v>
      </c>
      <c r="D83" s="26" t="s">
        <v>23</v>
      </c>
      <c r="E83" s="26" t="s">
        <v>23</v>
      </c>
      <c r="F83" s="26" t="s">
        <v>23</v>
      </c>
      <c r="G83" s="26" t="s">
        <v>23</v>
      </c>
      <c r="H83" s="26" t="s">
        <v>23</v>
      </c>
      <c r="I83" s="26" t="s">
        <v>23</v>
      </c>
      <c r="J83" s="26" t="s">
        <v>23</v>
      </c>
      <c r="K83" s="26" t="s">
        <v>23</v>
      </c>
      <c r="L83" s="26" t="s">
        <v>23</v>
      </c>
      <c r="M83" s="26">
        <v>-0.16550000000000001</v>
      </c>
      <c r="N83" s="26">
        <v>-0.1305</v>
      </c>
      <c r="O83" s="26">
        <v>-0.1241667</v>
      </c>
      <c r="P83" s="26">
        <v>-0.16033330000000001</v>
      </c>
      <c r="Q83" s="26">
        <v>-9.9500000000000005E-2</v>
      </c>
      <c r="R83" s="26">
        <v>-8.5000000000000006E-2</v>
      </c>
      <c r="S83" s="26">
        <v>-0.2418333</v>
      </c>
      <c r="T83" s="26">
        <v>-0.3398333</v>
      </c>
      <c r="U83" s="26">
        <v>-0.4166667</v>
      </c>
      <c r="V83" s="26">
        <v>-0.3735</v>
      </c>
      <c r="W83" s="26">
        <v>-0.3725</v>
      </c>
      <c r="X83" s="26">
        <v>-0.36383330000000003</v>
      </c>
      <c r="Y83" s="26">
        <v>-0.44971430000000001</v>
      </c>
      <c r="Z83" s="26">
        <v>-0.44500000000000001</v>
      </c>
      <c r="AA83" s="26">
        <v>-0.4768</v>
      </c>
      <c r="AB83" s="26">
        <v>-0.4834</v>
      </c>
      <c r="AC83" s="26">
        <v>-0.47920000000000001</v>
      </c>
      <c r="AD83" s="26">
        <v>-0.40899999999999997</v>
      </c>
      <c r="AE83" s="26">
        <v>-0.33500000000000002</v>
      </c>
      <c r="AF83" s="27">
        <v>-0.40639999999999998</v>
      </c>
      <c r="AG83" s="27">
        <v>-0.43420000000000003</v>
      </c>
      <c r="AH83" s="26">
        <v>-0.40620000000000001</v>
      </c>
      <c r="AI83" s="26">
        <v>-0.48699999999999999</v>
      </c>
    </row>
    <row r="84" spans="1:35" x14ac:dyDescent="0.2">
      <c r="B84" s="3" t="s">
        <v>20</v>
      </c>
      <c r="C84" s="26" t="s">
        <v>23</v>
      </c>
      <c r="D84" s="26" t="s">
        <v>23</v>
      </c>
      <c r="E84" s="26" t="s">
        <v>23</v>
      </c>
      <c r="F84" s="26" t="s">
        <v>23</v>
      </c>
      <c r="G84" s="26" t="s">
        <v>23</v>
      </c>
      <c r="H84" s="26" t="s">
        <v>23</v>
      </c>
      <c r="I84" s="26" t="s">
        <v>23</v>
      </c>
      <c r="J84" s="26" t="s">
        <v>23</v>
      </c>
      <c r="K84" s="26" t="s">
        <v>23</v>
      </c>
      <c r="L84" s="26" t="s">
        <v>23</v>
      </c>
      <c r="M84" s="26">
        <v>0.26333329999999999</v>
      </c>
      <c r="N84" s="26">
        <v>0.29833330000000002</v>
      </c>
      <c r="O84" s="26">
        <v>0.29949999999999999</v>
      </c>
      <c r="P84" s="26">
        <v>0.32366669999999997</v>
      </c>
      <c r="Q84" s="26">
        <v>0.26100000000000001</v>
      </c>
      <c r="R84" s="26">
        <v>0.20599999999999999</v>
      </c>
      <c r="S84" s="26">
        <v>0.30083330000000003</v>
      </c>
      <c r="T84" s="26">
        <v>0.41783330000000002</v>
      </c>
      <c r="U84" s="26">
        <v>0.4206667</v>
      </c>
      <c r="V84" s="26">
        <v>0.30249999999999999</v>
      </c>
      <c r="W84" s="26">
        <v>0.37133329999999998</v>
      </c>
      <c r="X84" s="26">
        <v>0.38550000000000001</v>
      </c>
      <c r="Y84" s="26">
        <v>0.38114290000000001</v>
      </c>
      <c r="Z84" s="26">
        <v>0.34028570000000002</v>
      </c>
      <c r="AA84" s="26">
        <v>0.315</v>
      </c>
      <c r="AB84" s="26">
        <v>0.47939999999999999</v>
      </c>
      <c r="AC84" s="26">
        <v>0.42</v>
      </c>
      <c r="AD84" s="26">
        <v>0.70799999999999996</v>
      </c>
      <c r="AE84" s="26">
        <v>0.45119999999999999</v>
      </c>
      <c r="AF84" s="27">
        <v>0.56240000000000001</v>
      </c>
      <c r="AG84" s="27">
        <v>0.6038</v>
      </c>
      <c r="AH84" s="43">
        <v>0.55300000000000005</v>
      </c>
      <c r="AI84" s="26">
        <v>0.42560000000000003</v>
      </c>
    </row>
    <row r="85" spans="1:35" x14ac:dyDescent="0.2">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5"/>
      <c r="AG85" s="25"/>
      <c r="AH85" s="25"/>
      <c r="AI85" s="25"/>
    </row>
    <row r="86" spans="1:35" x14ac:dyDescent="0.2">
      <c r="A86" s="3" t="s">
        <v>160</v>
      </c>
      <c r="B86" s="3" t="s">
        <v>32</v>
      </c>
      <c r="C86" s="26">
        <v>0.13159999999999999</v>
      </c>
      <c r="D86" s="26">
        <v>-2E-3</v>
      </c>
      <c r="E86" s="26">
        <v>1.7518499999999999E-2</v>
      </c>
      <c r="F86" s="26">
        <v>5.6689700000000003E-2</v>
      </c>
      <c r="G86" s="26">
        <v>2.7433300000000001E-2</v>
      </c>
      <c r="H86" s="26">
        <v>1.1088199999999999E-2</v>
      </c>
      <c r="I86" s="26">
        <v>-8.1529400000000002E-2</v>
      </c>
      <c r="J86" s="26">
        <v>-4.2205899999999998E-2</v>
      </c>
      <c r="K86" s="26">
        <v>-6.0911800000000002E-2</v>
      </c>
      <c r="L86" s="26">
        <v>-8.67647E-2</v>
      </c>
      <c r="M86" s="26">
        <v>-2.89412E-2</v>
      </c>
      <c r="N86" s="26">
        <v>-2.9441200000000001E-2</v>
      </c>
      <c r="O86" s="26">
        <v>-0.1034595</v>
      </c>
      <c r="P86" s="26">
        <v>-5.6820500000000003E-2</v>
      </c>
      <c r="Q86" s="26">
        <v>-9.6230800000000005E-2</v>
      </c>
      <c r="R86" s="26">
        <v>-7.0238099999999998E-2</v>
      </c>
      <c r="S86" s="26">
        <v>-3.6624999999999998E-2</v>
      </c>
      <c r="T86" s="26">
        <v>-5.0000000000000001E-3</v>
      </c>
      <c r="U86" s="26">
        <v>-7.3645799999999997E-2</v>
      </c>
      <c r="V86" s="26">
        <v>-6.3E-2</v>
      </c>
      <c r="W86" s="26">
        <v>-3.5499999999999997E-2</v>
      </c>
      <c r="X86" s="26">
        <v>-2.1440000000000001E-2</v>
      </c>
      <c r="Y86" s="26">
        <v>-1.5818200000000001E-2</v>
      </c>
      <c r="Z86" s="26">
        <v>-5.4237300000000002E-2</v>
      </c>
      <c r="AA86" s="26">
        <v>4.2431000000000003E-2</v>
      </c>
      <c r="AB86" s="26">
        <v>3.4048399999999999E-2</v>
      </c>
      <c r="AC86" s="26">
        <v>4.4057100000000002E-2</v>
      </c>
      <c r="AD86" s="26">
        <v>4.6547900000000003E-2</v>
      </c>
      <c r="AE86" s="26">
        <v>5.47027E-2</v>
      </c>
      <c r="AF86" s="27">
        <v>0.10897260273972606</v>
      </c>
      <c r="AG86" s="27">
        <v>2.094594594594594E-2</v>
      </c>
      <c r="AH86" s="27">
        <v>2.4770270270270355E-2</v>
      </c>
      <c r="AI86" s="26">
        <v>6.3333333333333353E-2</v>
      </c>
    </row>
    <row r="87" spans="1:35" x14ac:dyDescent="0.2">
      <c r="B87" s="3" t="s">
        <v>33</v>
      </c>
      <c r="C87" s="26">
        <v>-0.1497</v>
      </c>
      <c r="D87" s="26">
        <v>-0.2104375</v>
      </c>
      <c r="E87" s="26">
        <v>-0.21926670000000001</v>
      </c>
      <c r="F87" s="26">
        <v>-0.28492309999999998</v>
      </c>
      <c r="G87" s="26">
        <v>-0.1971176</v>
      </c>
      <c r="H87" s="26">
        <v>-0.20821049999999999</v>
      </c>
      <c r="I87" s="26">
        <v>-0.27295459999999999</v>
      </c>
      <c r="J87" s="26">
        <v>-0.27160000000000001</v>
      </c>
      <c r="K87" s="26">
        <v>-0.27939999999999998</v>
      </c>
      <c r="L87" s="26">
        <v>-0.2673044</v>
      </c>
      <c r="M87" s="26">
        <v>-0.2699474</v>
      </c>
      <c r="N87" s="26">
        <v>-0.27926319999999999</v>
      </c>
      <c r="O87" s="26">
        <v>-0.33469569999999998</v>
      </c>
      <c r="P87" s="26">
        <v>-0.2936087</v>
      </c>
      <c r="Q87" s="26">
        <v>-0.2812692</v>
      </c>
      <c r="R87" s="26">
        <v>-0.24378569999999999</v>
      </c>
      <c r="S87" s="26">
        <v>-0.22029029999999999</v>
      </c>
      <c r="T87" s="26">
        <v>-0.25754169999999998</v>
      </c>
      <c r="U87" s="26">
        <v>-0.33453569999999999</v>
      </c>
      <c r="V87" s="26">
        <v>-0.33307409999999998</v>
      </c>
      <c r="W87" s="26">
        <v>-0.33562069999999999</v>
      </c>
      <c r="X87" s="26">
        <v>-0.30206670000000002</v>
      </c>
      <c r="Y87" s="26">
        <v>-0.26614700000000002</v>
      </c>
      <c r="Z87" s="26">
        <v>-0.29627029999999999</v>
      </c>
      <c r="AA87" s="26">
        <v>-0.30355549999999998</v>
      </c>
      <c r="AB87" s="26">
        <v>-0.33272410000000002</v>
      </c>
      <c r="AC87" s="26">
        <v>-0.32836359999999998</v>
      </c>
      <c r="AD87" s="26">
        <v>-0.35839389999999999</v>
      </c>
      <c r="AE87" s="26">
        <v>-0.38657580000000002</v>
      </c>
      <c r="AF87" s="27">
        <v>-0.35838235294117637</v>
      </c>
      <c r="AG87" s="27">
        <v>-0.36522499999999997</v>
      </c>
      <c r="AH87" s="27">
        <v>-0.33736363636363637</v>
      </c>
      <c r="AI87" s="26">
        <v>-0.40364000000000005</v>
      </c>
    </row>
    <row r="88" spans="1:35" x14ac:dyDescent="0.2">
      <c r="B88" s="3" t="s">
        <v>20</v>
      </c>
      <c r="C88" s="26">
        <v>0.31913330000000001</v>
      </c>
      <c r="D88" s="26">
        <v>0.3011818</v>
      </c>
      <c r="E88" s="26">
        <v>0.3135</v>
      </c>
      <c r="F88" s="26">
        <v>0.33424999999999999</v>
      </c>
      <c r="G88" s="26">
        <v>0.3210769</v>
      </c>
      <c r="H88" s="26">
        <v>0.28886669999999998</v>
      </c>
      <c r="I88" s="26">
        <v>0.26941670000000001</v>
      </c>
      <c r="J88" s="26">
        <v>0.28549999999999998</v>
      </c>
      <c r="K88" s="26">
        <v>0.2512143</v>
      </c>
      <c r="L88" s="26">
        <v>0.29072730000000002</v>
      </c>
      <c r="M88" s="26">
        <v>0.2763333</v>
      </c>
      <c r="N88" s="26">
        <v>0.28699999999999998</v>
      </c>
      <c r="O88" s="26">
        <v>0.27642860000000002</v>
      </c>
      <c r="P88" s="26">
        <v>0.2835625</v>
      </c>
      <c r="Q88" s="26">
        <v>0.27384609999999998</v>
      </c>
      <c r="R88" s="26">
        <v>0.27685710000000002</v>
      </c>
      <c r="S88" s="26">
        <v>0.29829410000000001</v>
      </c>
      <c r="T88" s="26">
        <v>0.314</v>
      </c>
      <c r="U88" s="26">
        <v>0.29160000000000003</v>
      </c>
      <c r="V88" s="26">
        <v>0.32078950000000001</v>
      </c>
      <c r="W88" s="26">
        <v>0.34291310000000003</v>
      </c>
      <c r="X88" s="26">
        <v>0.39950000000000002</v>
      </c>
      <c r="Y88" s="26">
        <v>0.38947619999999999</v>
      </c>
      <c r="Z88" s="26">
        <v>0.35281820000000003</v>
      </c>
      <c r="AA88" s="26">
        <v>0.34377419999999997</v>
      </c>
      <c r="AB88" s="26">
        <v>0.3563636</v>
      </c>
      <c r="AC88" s="26">
        <v>0.3762162</v>
      </c>
      <c r="AD88" s="26">
        <v>0.38062499999999999</v>
      </c>
      <c r="AE88" s="26">
        <v>0.40987800000000002</v>
      </c>
      <c r="AF88" s="27">
        <v>0.51641025641025629</v>
      </c>
      <c r="AG88" s="27">
        <v>0.47526470588235303</v>
      </c>
      <c r="AH88" s="27">
        <v>0.55590000000000006</v>
      </c>
      <c r="AI88" s="26">
        <v>0.42815625000000013</v>
      </c>
    </row>
    <row r="89" spans="1:35" x14ac:dyDescent="0.2">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5"/>
      <c r="AG89" s="25"/>
      <c r="AH89" s="25"/>
      <c r="AI89" s="25"/>
    </row>
    <row r="90" spans="1:35" x14ac:dyDescent="0.2">
      <c r="A90" s="3" t="s">
        <v>61</v>
      </c>
      <c r="B90" s="3" t="s">
        <v>32</v>
      </c>
      <c r="C90" s="26">
        <v>9.01111E-2</v>
      </c>
      <c r="D90" s="26">
        <v>-2.4444400000000002E-2</v>
      </c>
      <c r="E90" s="26">
        <v>4.0043500000000003E-2</v>
      </c>
      <c r="F90" s="26">
        <v>3.1444399999999997E-2</v>
      </c>
      <c r="G90" s="26">
        <v>-1.9199999999999998E-2</v>
      </c>
      <c r="H90" s="26">
        <v>8.8000000000000003E-4</v>
      </c>
      <c r="I90" s="26">
        <v>-8.1217399999999995E-2</v>
      </c>
      <c r="J90" s="26">
        <v>-4.3600000000000002E-3</v>
      </c>
      <c r="K90" s="26">
        <v>-1.4125E-2</v>
      </c>
      <c r="L90" s="26">
        <v>-6.0240000000000002E-2</v>
      </c>
      <c r="M90" s="26">
        <v>-1.1480000000000001E-2</v>
      </c>
      <c r="N90" s="26">
        <v>-1.924E-2</v>
      </c>
      <c r="O90" s="26">
        <v>-2.30385E-2</v>
      </c>
      <c r="P90" s="26">
        <v>-1.5E-3</v>
      </c>
      <c r="Q90" s="26">
        <v>-6.5500000000000003E-2</v>
      </c>
      <c r="R90" s="26">
        <v>-3.1464300000000001E-2</v>
      </c>
      <c r="S90" s="26">
        <v>1.39355E-2</v>
      </c>
      <c r="T90" s="26">
        <v>7.1535699999999994E-2</v>
      </c>
      <c r="U90" s="26">
        <v>-3.5484799999999997E-2</v>
      </c>
      <c r="V90" s="26">
        <v>-1.08529E-2</v>
      </c>
      <c r="W90" s="26">
        <v>1.1941200000000001E-2</v>
      </c>
      <c r="X90" s="26">
        <v>3.1382399999999998E-2</v>
      </c>
      <c r="Y90" s="26">
        <v>1.51471E-2</v>
      </c>
      <c r="Z90" s="26">
        <v>-5.2999999999999999E-2</v>
      </c>
      <c r="AA90" s="26">
        <v>8.5303000000000004E-2</v>
      </c>
      <c r="AB90" s="26">
        <v>8.1586199999999998E-2</v>
      </c>
      <c r="AC90" s="26">
        <v>9.2719999999999997E-2</v>
      </c>
      <c r="AD90" s="26">
        <v>6.7516099999999996E-2</v>
      </c>
      <c r="AE90" s="26">
        <v>6.3133300000000003E-2</v>
      </c>
      <c r="AF90" s="27">
        <v>0.12817857142857142</v>
      </c>
      <c r="AG90" s="27">
        <v>9.4655172413793107E-2</v>
      </c>
      <c r="AH90" s="26">
        <v>0.10106900000000001</v>
      </c>
      <c r="AI90" s="26">
        <v>0.10343999999999999</v>
      </c>
    </row>
    <row r="91" spans="1:35" x14ac:dyDescent="0.2">
      <c r="B91" s="3" t="s">
        <v>33</v>
      </c>
      <c r="C91" s="26">
        <v>-0.14772730000000001</v>
      </c>
      <c r="D91" s="26">
        <v>-0.19252939999999999</v>
      </c>
      <c r="E91" s="26">
        <v>-9.7615400000000005E-2</v>
      </c>
      <c r="F91" s="26">
        <v>-0.12723080000000001</v>
      </c>
      <c r="G91" s="26">
        <v>-0.19239999999999999</v>
      </c>
      <c r="H91" s="26">
        <v>-0.14986669999999999</v>
      </c>
      <c r="I91" s="26">
        <v>-0.22206670000000001</v>
      </c>
      <c r="J91" s="26">
        <v>-0.1374667</v>
      </c>
      <c r="K91" s="26">
        <v>-0.1512</v>
      </c>
      <c r="L91" s="26">
        <v>-0.17217650000000001</v>
      </c>
      <c r="M91" s="26">
        <v>-0.13642860000000001</v>
      </c>
      <c r="N91" s="26">
        <v>-0.1906429</v>
      </c>
      <c r="O91" s="26">
        <v>-0.17681250000000001</v>
      </c>
      <c r="P91" s="26">
        <v>-0.15433330000000001</v>
      </c>
      <c r="Q91" s="26">
        <v>-0.2020526</v>
      </c>
      <c r="R91" s="26">
        <v>-0.1541053</v>
      </c>
      <c r="S91" s="26">
        <v>-0.12895000000000001</v>
      </c>
      <c r="T91" s="26">
        <v>-0.13880000000000001</v>
      </c>
      <c r="U91" s="26">
        <v>-0.19895650000000001</v>
      </c>
      <c r="V91" s="26">
        <v>-0.22375</v>
      </c>
      <c r="W91" s="26">
        <v>-0.22433330000000001</v>
      </c>
      <c r="X91" s="26">
        <v>-0.20865</v>
      </c>
      <c r="Y91" s="26">
        <v>-0.2124286</v>
      </c>
      <c r="Z91" s="26">
        <v>-0.31423810000000002</v>
      </c>
      <c r="AA91" s="26">
        <v>-0.35593330000000001</v>
      </c>
      <c r="AB91" s="26">
        <v>-0.3800769</v>
      </c>
      <c r="AC91" s="26">
        <v>-0.36209089999999999</v>
      </c>
      <c r="AD91" s="26">
        <v>-0.36449999999999999</v>
      </c>
      <c r="AE91" s="26">
        <v>-0.41392309999999999</v>
      </c>
      <c r="AF91" s="27">
        <v>-0.3619230769230769</v>
      </c>
      <c r="AG91" s="27">
        <v>-0.2910625</v>
      </c>
      <c r="AH91" s="26">
        <v>-0.22206000000000001</v>
      </c>
      <c r="AI91" s="26">
        <v>-0.35518181818181821</v>
      </c>
    </row>
    <row r="92" spans="1:35" x14ac:dyDescent="0.2">
      <c r="B92" s="3" t="s">
        <v>20</v>
      </c>
      <c r="C92" s="26">
        <v>0.25362499999999999</v>
      </c>
      <c r="D92" s="26">
        <v>0.26129999999999998</v>
      </c>
      <c r="E92" s="26">
        <v>0.219</v>
      </c>
      <c r="F92" s="26">
        <v>0.17878569999999999</v>
      </c>
      <c r="G92" s="26">
        <v>0.24060000000000001</v>
      </c>
      <c r="H92" s="26">
        <v>0.22700000000000001</v>
      </c>
      <c r="I92" s="26">
        <v>0.18287500000000001</v>
      </c>
      <c r="J92" s="26">
        <v>0.1953</v>
      </c>
      <c r="K92" s="26">
        <v>0.2143333</v>
      </c>
      <c r="L92" s="26">
        <v>0.17762500000000001</v>
      </c>
      <c r="M92" s="26">
        <v>0.1475455</v>
      </c>
      <c r="N92" s="26">
        <v>0.19890910000000001</v>
      </c>
      <c r="O92" s="26">
        <v>0.223</v>
      </c>
      <c r="P92" s="26">
        <v>0.20690910000000001</v>
      </c>
      <c r="Q92" s="26">
        <v>0.2227778</v>
      </c>
      <c r="R92" s="26">
        <v>0.22744439999999999</v>
      </c>
      <c r="S92" s="26">
        <v>0.27372730000000001</v>
      </c>
      <c r="T92" s="26">
        <v>0.31423079999999998</v>
      </c>
      <c r="U92" s="26">
        <v>0.34050000000000002</v>
      </c>
      <c r="V92" s="26">
        <v>0.29328569999999998</v>
      </c>
      <c r="W92" s="26">
        <v>0.3936154</v>
      </c>
      <c r="X92" s="26">
        <v>0.3742857</v>
      </c>
      <c r="Y92" s="26">
        <v>0.38276919999999998</v>
      </c>
      <c r="Z92" s="26">
        <v>0.40416669999999999</v>
      </c>
      <c r="AA92" s="26">
        <v>0.45300000000000001</v>
      </c>
      <c r="AB92" s="26">
        <v>0.45668750000000002</v>
      </c>
      <c r="AC92" s="26">
        <v>0.45007140000000001</v>
      </c>
      <c r="AD92" s="26">
        <v>0.42329410000000001</v>
      </c>
      <c r="AE92" s="26">
        <v>0.42794120000000002</v>
      </c>
      <c r="AF92" s="27">
        <v>0.55293333333333339</v>
      </c>
      <c r="AG92" s="27">
        <v>0.56938461538461538</v>
      </c>
      <c r="AH92" s="26">
        <v>0.62981799999999999</v>
      </c>
      <c r="AI92" s="26">
        <v>0.46378571428571425</v>
      </c>
    </row>
    <row r="93" spans="1:35" x14ac:dyDescent="0.2">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5"/>
      <c r="AG93" s="25"/>
      <c r="AH93" s="25"/>
      <c r="AI93" s="25"/>
    </row>
    <row r="94" spans="1:35" x14ac:dyDescent="0.2">
      <c r="A94" s="3" t="s">
        <v>161</v>
      </c>
      <c r="B94" s="3" t="s">
        <v>32</v>
      </c>
      <c r="C94" s="26">
        <v>0.17376</v>
      </c>
      <c r="D94" s="26">
        <v>1.32E-3</v>
      </c>
      <c r="E94" s="26">
        <v>1.6799999999999999E-2</v>
      </c>
      <c r="F94" s="26">
        <v>0.10652</v>
      </c>
      <c r="G94" s="26">
        <v>-2.4719999999999999E-2</v>
      </c>
      <c r="H94" s="26">
        <v>-3.1119999999999998E-2</v>
      </c>
      <c r="I94" s="26">
        <v>-6.3749999999999996E-3</v>
      </c>
      <c r="J94" s="26">
        <v>4.4167E-3</v>
      </c>
      <c r="K94" s="26">
        <v>-1.5800000000000002E-2</v>
      </c>
      <c r="L94" s="26">
        <v>-6.4879999999999993E-2</v>
      </c>
      <c r="M94" s="26">
        <v>-2.58E-2</v>
      </c>
      <c r="N94" s="26">
        <v>-4.6333300000000001E-2</v>
      </c>
      <c r="O94" s="26">
        <v>-5.1541700000000003E-2</v>
      </c>
      <c r="P94" s="26">
        <v>-2.4039999999999999E-2</v>
      </c>
      <c r="Q94" s="26">
        <v>-7.6305600000000001E-2</v>
      </c>
      <c r="R94" s="26">
        <v>-7.5783799999999998E-2</v>
      </c>
      <c r="S94" s="26">
        <v>-9.8611099999999993E-2</v>
      </c>
      <c r="T94" s="26">
        <v>-6.1499999999999999E-2</v>
      </c>
      <c r="U94" s="26">
        <v>-6.4257099999999998E-2</v>
      </c>
      <c r="V94" s="26">
        <v>-6.51389E-2</v>
      </c>
      <c r="W94" s="26">
        <v>-7.3944399999999993E-2</v>
      </c>
      <c r="X94" s="26">
        <v>-8.2750000000000004E-2</v>
      </c>
      <c r="Y94" s="26">
        <v>-9.7750000000000004E-2</v>
      </c>
      <c r="Z94" s="26">
        <v>-0.10097299999999999</v>
      </c>
      <c r="AA94" s="26">
        <v>6.6114300000000001E-2</v>
      </c>
      <c r="AB94" s="26">
        <v>6.0368400000000003E-2</v>
      </c>
      <c r="AC94" s="26">
        <v>5.9512799999999998E-2</v>
      </c>
      <c r="AD94" s="26">
        <v>6.5487799999999999E-2</v>
      </c>
      <c r="AE94" s="26">
        <v>7.40976E-2</v>
      </c>
      <c r="AF94" s="27">
        <v>0.14561538461538456</v>
      </c>
      <c r="AG94" s="27">
        <v>-3.5299999999999873E-2</v>
      </c>
      <c r="AH94" s="26">
        <v>-3.5439999999999999E-2</v>
      </c>
      <c r="AI94" s="26">
        <v>6.0250000000000026E-2</v>
      </c>
    </row>
    <row r="95" spans="1:35" x14ac:dyDescent="0.2">
      <c r="B95" s="3" t="s">
        <v>33</v>
      </c>
      <c r="C95" s="26">
        <v>-0.19309999999999999</v>
      </c>
      <c r="D95" s="26">
        <v>-0.27646670000000001</v>
      </c>
      <c r="E95" s="26">
        <v>-0.25146669999999999</v>
      </c>
      <c r="F95" s="26">
        <v>-0.2989</v>
      </c>
      <c r="G95" s="26">
        <v>-0.27839999999999998</v>
      </c>
      <c r="H95" s="26">
        <v>-0.28813329999999998</v>
      </c>
      <c r="I95" s="26">
        <v>-0.29299999999999998</v>
      </c>
      <c r="J95" s="26">
        <v>-0.28060000000000002</v>
      </c>
      <c r="K95" s="26">
        <v>-0.30906670000000003</v>
      </c>
      <c r="L95" s="26">
        <v>-0.28452939999999999</v>
      </c>
      <c r="M95" s="26">
        <v>-0.29746669999999997</v>
      </c>
      <c r="N95" s="26">
        <v>-0.28386670000000003</v>
      </c>
      <c r="O95" s="26">
        <v>-0.27753329999999998</v>
      </c>
      <c r="P95" s="26">
        <v>-0.26319999999999999</v>
      </c>
      <c r="Q95" s="26">
        <v>-0.28576000000000001</v>
      </c>
      <c r="R95" s="26">
        <v>-0.28752</v>
      </c>
      <c r="S95" s="26">
        <v>-0.33895829999999999</v>
      </c>
      <c r="T95" s="26">
        <v>-0.3035909</v>
      </c>
      <c r="U95" s="26">
        <v>-0.28773910000000003</v>
      </c>
      <c r="V95" s="26">
        <v>-0.30356519999999998</v>
      </c>
      <c r="W95" s="26">
        <v>-0.32352170000000002</v>
      </c>
      <c r="X95" s="26">
        <v>-0.3267391</v>
      </c>
      <c r="Y95" s="26">
        <v>-0.34760869999999999</v>
      </c>
      <c r="Z95" s="26">
        <v>-0.38162499999999999</v>
      </c>
      <c r="AA95" s="26">
        <v>-0.42506660000000002</v>
      </c>
      <c r="AB95" s="26">
        <v>-0.454625</v>
      </c>
      <c r="AC95" s="26">
        <v>-0.46706249999999999</v>
      </c>
      <c r="AD95" s="26">
        <v>-0.46276469999999997</v>
      </c>
      <c r="AE95" s="26">
        <v>-0.46329409999999999</v>
      </c>
      <c r="AF95" s="27">
        <v>-0.44675000000000004</v>
      </c>
      <c r="AG95" s="27">
        <v>-0.46352173913043471</v>
      </c>
      <c r="AH95" s="26">
        <v>-0.42281000000000002</v>
      </c>
      <c r="AI95" s="26">
        <v>-0.48233333333333334</v>
      </c>
    </row>
    <row r="96" spans="1:35" x14ac:dyDescent="0.2">
      <c r="B96" s="3" t="s">
        <v>20</v>
      </c>
      <c r="C96" s="26">
        <v>0.41833330000000002</v>
      </c>
      <c r="D96" s="26">
        <v>0.41799999999999998</v>
      </c>
      <c r="E96" s="26">
        <v>0.41920000000000002</v>
      </c>
      <c r="F96" s="26">
        <v>0.37680000000000002</v>
      </c>
      <c r="G96" s="26">
        <v>0.35580000000000001</v>
      </c>
      <c r="H96" s="26">
        <v>0.35439999999999999</v>
      </c>
      <c r="I96" s="26">
        <v>0.47133330000000001</v>
      </c>
      <c r="J96" s="26">
        <v>0.47944439999999999</v>
      </c>
      <c r="K96" s="26">
        <v>0.42409999999999998</v>
      </c>
      <c r="L96" s="26">
        <v>0.40187499999999998</v>
      </c>
      <c r="M96" s="26">
        <v>0.38169999999999998</v>
      </c>
      <c r="N96" s="26">
        <v>0.34955560000000002</v>
      </c>
      <c r="O96" s="26">
        <v>0.32511109999999999</v>
      </c>
      <c r="P96" s="26">
        <v>0.3347</v>
      </c>
      <c r="Q96" s="26">
        <v>0.39972730000000001</v>
      </c>
      <c r="R96" s="26">
        <v>0.36533330000000003</v>
      </c>
      <c r="S96" s="26">
        <v>0.38208330000000001</v>
      </c>
      <c r="T96" s="26">
        <v>0.38233329999999999</v>
      </c>
      <c r="U96" s="26">
        <v>0.3640833</v>
      </c>
      <c r="V96" s="26">
        <v>0.35669230000000002</v>
      </c>
      <c r="W96" s="26">
        <v>0.36761539999999998</v>
      </c>
      <c r="X96" s="26">
        <v>0.34892309999999999</v>
      </c>
      <c r="Y96" s="26">
        <v>0.34430769999999999</v>
      </c>
      <c r="Z96" s="26">
        <v>0.41715380000000002</v>
      </c>
      <c r="AA96" s="26">
        <v>0.4345</v>
      </c>
      <c r="AB96" s="26">
        <v>0.43490909999999999</v>
      </c>
      <c r="AC96" s="26">
        <v>0.42582609999999999</v>
      </c>
      <c r="AD96" s="26">
        <v>0.43966670000000002</v>
      </c>
      <c r="AE96" s="26">
        <v>0.45474999999999999</v>
      </c>
      <c r="AF96" s="27">
        <v>0.55769565217391304</v>
      </c>
      <c r="AG96" s="27">
        <v>0.54405882352941182</v>
      </c>
      <c r="AH96" s="26">
        <v>0.63600000000000001</v>
      </c>
      <c r="AI96" s="26">
        <v>0.44780952380952382</v>
      </c>
    </row>
    <row r="97" spans="1:35" x14ac:dyDescent="0.2">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row>
    <row r="98" spans="1:35" x14ac:dyDescent="0.2">
      <c r="A98" s="3" t="s">
        <v>43</v>
      </c>
      <c r="B98" s="3" t="s">
        <v>32</v>
      </c>
      <c r="C98" s="26">
        <v>0.1004419</v>
      </c>
      <c r="D98" s="26">
        <v>-1.9995300000000001E-2</v>
      </c>
      <c r="E98" s="26">
        <v>3.2565400000000001E-2</v>
      </c>
      <c r="F98" s="26">
        <v>5.4302999999999997E-2</v>
      </c>
      <c r="G98" s="26">
        <v>2.26751E-2</v>
      </c>
      <c r="H98" s="26">
        <v>1.55266E-2</v>
      </c>
      <c r="I98" s="26">
        <v>-5.6859100000000003E-2</v>
      </c>
      <c r="J98" s="26">
        <v>-1.84005E-2</v>
      </c>
      <c r="K98" s="26">
        <v>-2.61926E-2</v>
      </c>
      <c r="L98" s="26">
        <v>-8.6032300000000006E-2</v>
      </c>
      <c r="M98" s="26">
        <v>-2.5703699999999999E-2</v>
      </c>
      <c r="N98" s="26">
        <v>-3.1208400000000001E-2</v>
      </c>
      <c r="O98" s="26">
        <v>-4.97581E-2</v>
      </c>
      <c r="P98" s="26">
        <v>-3.9109600000000001E-2</v>
      </c>
      <c r="Q98" s="26">
        <v>-0.1128904</v>
      </c>
      <c r="R98" s="26">
        <v>-0.1067809</v>
      </c>
      <c r="S98" s="26">
        <v>-7.9055700000000007E-2</v>
      </c>
      <c r="T98" s="26">
        <v>-2.8070600000000001E-2</v>
      </c>
      <c r="U98" s="26">
        <v>-5.1816300000000003E-2</v>
      </c>
      <c r="V98" s="26">
        <v>-5.99407E-2</v>
      </c>
      <c r="W98" s="26">
        <v>-7.2831900000000005E-2</v>
      </c>
      <c r="X98" s="26">
        <v>-7.6280899999999999E-2</v>
      </c>
      <c r="Y98" s="26">
        <v>-9.1169299999999995E-2</v>
      </c>
      <c r="Z98" s="26">
        <v>-8.3129999999999996E-2</v>
      </c>
      <c r="AA98" s="26">
        <v>-7.1247099999999994E-2</v>
      </c>
      <c r="AB98" s="26">
        <v>3.88791E-2</v>
      </c>
      <c r="AC98" s="26">
        <v>3.3046199999999998E-2</v>
      </c>
      <c r="AD98" s="26">
        <v>3.3872399999999997E-2</v>
      </c>
      <c r="AE98" s="26">
        <v>5.4378799999999998E-2</v>
      </c>
      <c r="AF98" s="55">
        <v>0.12942596810933926</v>
      </c>
      <c r="AG98" s="26">
        <v>3.5557999999999999E-2</v>
      </c>
      <c r="AH98" s="26">
        <v>2.7E-2</v>
      </c>
      <c r="AI98" s="26">
        <v>8.4398584905660337E-2</v>
      </c>
    </row>
    <row r="99" spans="1:35" x14ac:dyDescent="0.2">
      <c r="B99" s="3" t="s">
        <v>33</v>
      </c>
      <c r="C99" s="26">
        <v>-0.1891979</v>
      </c>
      <c r="D99" s="26">
        <v>-0.23545949999999999</v>
      </c>
      <c r="E99" s="26">
        <v>-0.2108035</v>
      </c>
      <c r="F99" s="26">
        <v>-0.2092571</v>
      </c>
      <c r="G99" s="26">
        <v>-0.22914290000000001</v>
      </c>
      <c r="H99" s="26">
        <v>-0.2284957</v>
      </c>
      <c r="I99" s="26">
        <v>-0.25040709999999999</v>
      </c>
      <c r="J99" s="26">
        <v>-0.2293</v>
      </c>
      <c r="K99" s="26">
        <v>-0.24897240000000001</v>
      </c>
      <c r="L99" s="26">
        <v>-0.26385330000000001</v>
      </c>
      <c r="M99" s="26">
        <v>-0.25453249999999999</v>
      </c>
      <c r="N99" s="26">
        <v>-0.27014110000000002</v>
      </c>
      <c r="O99" s="26">
        <v>-0.2809567</v>
      </c>
      <c r="P99" s="26">
        <v>-0.29646410000000001</v>
      </c>
      <c r="Q99" s="26">
        <v>-0.30103479999999999</v>
      </c>
      <c r="R99" s="26">
        <v>-0.2929581</v>
      </c>
      <c r="S99" s="26">
        <v>-0.29484929999999998</v>
      </c>
      <c r="T99" s="26">
        <v>-0.29636170000000001</v>
      </c>
      <c r="U99" s="26">
        <v>-0.29679090000000002</v>
      </c>
      <c r="V99" s="26">
        <v>-0.31263980000000002</v>
      </c>
      <c r="W99" s="26">
        <v>-0.31691360000000002</v>
      </c>
      <c r="X99" s="26">
        <v>-0.32351570000000002</v>
      </c>
      <c r="Y99" s="26">
        <v>-0.3205865</v>
      </c>
      <c r="Z99" s="26">
        <v>-0.32881949999999999</v>
      </c>
      <c r="AA99" s="26">
        <v>-0.3678381</v>
      </c>
      <c r="AB99" s="26">
        <v>-0.38696079999999999</v>
      </c>
      <c r="AC99" s="26">
        <v>-0.39195219999999997</v>
      </c>
      <c r="AD99" s="26">
        <v>-0.39913870000000001</v>
      </c>
      <c r="AE99" s="26">
        <v>-0.402665</v>
      </c>
      <c r="AF99" s="55">
        <v>-0.38300000000000001</v>
      </c>
      <c r="AG99" s="26">
        <v>-0.39145999999999997</v>
      </c>
      <c r="AH99" s="26">
        <v>-0.35421999999999998</v>
      </c>
      <c r="AI99" s="26">
        <v>-0.42903260869565207</v>
      </c>
    </row>
    <row r="100" spans="1:35" x14ac:dyDescent="0.2">
      <c r="A100" s="33"/>
      <c r="B100" s="33" t="s">
        <v>20</v>
      </c>
      <c r="C100" s="34">
        <v>0.32759919999999998</v>
      </c>
      <c r="D100" s="34">
        <v>0.31308819999999998</v>
      </c>
      <c r="E100" s="34">
        <v>0.31479289999999999</v>
      </c>
      <c r="F100" s="34">
        <v>0.3089771</v>
      </c>
      <c r="G100" s="34">
        <v>0.30922660000000002</v>
      </c>
      <c r="H100" s="34">
        <v>0.29718410000000001</v>
      </c>
      <c r="I100" s="34">
        <v>0.29854599999999998</v>
      </c>
      <c r="J100" s="34">
        <v>0.30040119999999998</v>
      </c>
      <c r="K100" s="34">
        <v>0.29350280000000001</v>
      </c>
      <c r="L100" s="34">
        <v>0.28612140000000003</v>
      </c>
      <c r="M100" s="34">
        <v>0.27694089999999999</v>
      </c>
      <c r="N100" s="34">
        <v>0.27837630000000002</v>
      </c>
      <c r="O100" s="34">
        <v>0.28390339999999997</v>
      </c>
      <c r="P100" s="34">
        <v>0.28220420000000002</v>
      </c>
      <c r="Q100" s="34">
        <v>0.26737319999999998</v>
      </c>
      <c r="R100" s="34">
        <v>0.26557340000000002</v>
      </c>
      <c r="S100" s="34">
        <v>0.29010059999999999</v>
      </c>
      <c r="T100" s="34">
        <v>0.30775659999999999</v>
      </c>
      <c r="U100" s="34">
        <v>0.333982</v>
      </c>
      <c r="V100" s="34">
        <v>0.33240789999999998</v>
      </c>
      <c r="W100" s="34">
        <v>0.3370763</v>
      </c>
      <c r="X100" s="34">
        <v>0.33825559999999999</v>
      </c>
      <c r="Y100" s="34">
        <v>0.33872970000000002</v>
      </c>
      <c r="Z100" s="34">
        <v>0.3647089</v>
      </c>
      <c r="AA100" s="34">
        <v>0.38008700000000001</v>
      </c>
      <c r="AB100" s="34">
        <v>0.42762220000000001</v>
      </c>
      <c r="AC100" s="34">
        <v>0.43404039999999999</v>
      </c>
      <c r="AD100" s="34">
        <v>0.4453182</v>
      </c>
      <c r="AE100" s="34">
        <v>0.46228380000000002</v>
      </c>
      <c r="AF100" s="56">
        <v>0.57099999999999995</v>
      </c>
      <c r="AG100" s="34">
        <v>0.56631399999999998</v>
      </c>
      <c r="AH100" s="34">
        <v>0.62023399999999995</v>
      </c>
      <c r="AI100" s="34">
        <v>0.47802916666666634</v>
      </c>
    </row>
    <row r="101" spans="1:35" x14ac:dyDescent="0.2">
      <c r="A101" s="11"/>
      <c r="B101" s="11"/>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row>
    <row r="102" spans="1:35" x14ac:dyDescent="0.2">
      <c r="C102" s="3" t="s">
        <v>176</v>
      </c>
    </row>
    <row r="104" spans="1:35" ht="44.25" customHeight="1" x14ac:dyDescent="0.2">
      <c r="C104" s="109" t="s">
        <v>111</v>
      </c>
      <c r="D104" s="109"/>
      <c r="E104" s="109"/>
      <c r="F104" s="109"/>
      <c r="G104" s="109"/>
      <c r="H104" s="109"/>
      <c r="I104" s="109"/>
      <c r="J104" s="109"/>
      <c r="K104" s="109"/>
      <c r="L104" s="109"/>
      <c r="M104" s="109"/>
      <c r="N104" s="99"/>
    </row>
    <row r="105" spans="1:35" ht="12.75" customHeight="1" x14ac:dyDescent="0.2"/>
    <row r="106" spans="1:35" ht="86.25" customHeight="1" x14ac:dyDescent="0.2">
      <c r="C106" s="109" t="s">
        <v>145</v>
      </c>
      <c r="D106" s="109"/>
      <c r="E106" s="109"/>
      <c r="F106" s="109"/>
      <c r="G106" s="109"/>
      <c r="H106" s="109"/>
      <c r="I106" s="109"/>
      <c r="J106" s="109"/>
      <c r="K106" s="109"/>
      <c r="L106" s="109"/>
      <c r="M106" s="109"/>
      <c r="N106" s="99"/>
    </row>
    <row r="107" spans="1:35" ht="12.75" customHeight="1" x14ac:dyDescent="0.2"/>
    <row r="108" spans="1:35" ht="12.75" customHeight="1" x14ac:dyDescent="0.2"/>
    <row r="109" spans="1:35" ht="12.75" customHeight="1" x14ac:dyDescent="0.2"/>
    <row r="120" ht="12.75" customHeight="1" x14ac:dyDescent="0.2"/>
    <row r="126" ht="12.75" customHeight="1" x14ac:dyDescent="0.2"/>
    <row r="129" spans="1:35" ht="12.75" hidden="1" customHeight="1" x14ac:dyDescent="0.2"/>
    <row r="133" spans="1:35" s="16" customFormat="1"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9"/>
      <c r="AF133" s="9"/>
      <c r="AG133" s="9"/>
      <c r="AH133" s="9"/>
      <c r="AI133" s="9"/>
    </row>
    <row r="134" spans="1:35" ht="25.5" customHeight="1" x14ac:dyDescent="0.2"/>
  </sheetData>
  <mergeCells count="3">
    <mergeCell ref="C104:M104"/>
    <mergeCell ref="C106:M106"/>
    <mergeCell ref="C1:M1"/>
  </mergeCells>
  <phoneticPr fontId="0" type="noConversion"/>
  <pageMargins left="0.75" right="0.75" top="1" bottom="1" header="0.5" footer="0.5"/>
  <pageSetup scale="90" orientation="landscape" horizontalDpi="4294967292" r:id="rId1"/>
  <headerFooter alignWithMargins="0">
    <oddHeader>&amp;C&amp;"Arial,Bold Italic"&amp;14Vital Statistics on Congress&amp;10
&amp;12www.brookings.edu/vitalstats</oddHeader>
    <oddFooter xml:space="preserve">&amp;L&amp;G&amp;COrnstein, Mann, Malbin, Rugg and Wakeman
Last updated April 18, 2014&amp;R&amp;G
</oddFooter>
  </headerFooter>
  <rowBreaks count="3" manualBreakCount="3">
    <brk id="29" max="34" man="1"/>
    <brk id="53" max="34" man="1"/>
    <brk id="77" max="34" man="1"/>
  </rowBreaks>
  <colBreaks count="2" manualBreakCount="2">
    <brk id="12" max="105" man="1"/>
    <brk id="24" max="105" man="1"/>
  </col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AI86"/>
  <sheetViews>
    <sheetView view="pageBreakPreview" topLeftCell="B13" zoomScale="55" zoomScaleNormal="100" zoomScaleSheetLayoutView="55" zoomScalePageLayoutView="70" workbookViewId="0">
      <selection activeCell="G49" sqref="G49"/>
    </sheetView>
  </sheetViews>
  <sheetFormatPr defaultRowHeight="12.75" x14ac:dyDescent="0.2"/>
  <cols>
    <col min="1" max="1" width="38.85546875" style="3" bestFit="1" customWidth="1"/>
    <col min="2" max="2" width="13.7109375" style="3" customWidth="1"/>
    <col min="3" max="6" width="7.28515625" style="3" bestFit="1" customWidth="1"/>
    <col min="7" max="10" width="7.5703125" style="3" bestFit="1" customWidth="1"/>
    <col min="11" max="13" width="7.28515625" style="3" bestFit="1" customWidth="1"/>
    <col min="14" max="15" width="8.5703125" style="3" bestFit="1" customWidth="1"/>
    <col min="16" max="16" width="6.140625" style="3" customWidth="1"/>
    <col min="17" max="17" width="8.5703125" style="3" bestFit="1" customWidth="1"/>
    <col min="18" max="31" width="8.42578125" style="3" bestFit="1" customWidth="1"/>
    <col min="32" max="32" width="7.7109375" style="3" customWidth="1"/>
    <col min="33" max="33" width="7" style="3" customWidth="1"/>
    <col min="34" max="34" width="7.85546875" style="3" customWidth="1"/>
    <col min="35" max="35" width="8" style="3" customWidth="1"/>
    <col min="36" max="16384" width="9.140625" style="3"/>
  </cols>
  <sheetData>
    <row r="1" spans="1:35" ht="12.75" customHeight="1" x14ac:dyDescent="0.2">
      <c r="A1" s="16" t="s">
        <v>56</v>
      </c>
      <c r="B1" s="1"/>
      <c r="C1" s="109" t="s">
        <v>171</v>
      </c>
      <c r="D1" s="109"/>
      <c r="E1" s="109"/>
      <c r="F1" s="109"/>
      <c r="G1" s="109"/>
      <c r="H1" s="109"/>
      <c r="I1" s="109"/>
      <c r="J1" s="109"/>
      <c r="K1" s="109"/>
      <c r="L1" s="109"/>
      <c r="M1" s="109"/>
      <c r="N1" s="1"/>
      <c r="O1" s="1"/>
    </row>
    <row r="2" spans="1:35" ht="13.5" thickBot="1" x14ac:dyDescent="0.25">
      <c r="A2" s="16"/>
      <c r="D2" s="16"/>
      <c r="E2" s="16"/>
    </row>
    <row r="3" spans="1:35" ht="13.5" thickTop="1" x14ac:dyDescent="0.2">
      <c r="A3" s="21"/>
      <c r="B3" s="21"/>
      <c r="C3" s="38" t="s">
        <v>69</v>
      </c>
      <c r="D3" s="38" t="s">
        <v>70</v>
      </c>
      <c r="E3" s="38" t="s">
        <v>71</v>
      </c>
      <c r="F3" s="38" t="s">
        <v>72</v>
      </c>
      <c r="G3" s="38" t="s">
        <v>73</v>
      </c>
      <c r="H3" s="38" t="s">
        <v>74</v>
      </c>
      <c r="I3" s="38" t="s">
        <v>75</v>
      </c>
      <c r="J3" s="38" t="s">
        <v>76</v>
      </c>
      <c r="K3" s="38" t="s">
        <v>77</v>
      </c>
      <c r="L3" s="38" t="s">
        <v>78</v>
      </c>
      <c r="M3" s="38" t="s">
        <v>79</v>
      </c>
      <c r="N3" s="38" t="s">
        <v>80</v>
      </c>
      <c r="O3" s="38" t="s">
        <v>81</v>
      </c>
      <c r="P3" s="38" t="s">
        <v>82</v>
      </c>
      <c r="Q3" s="38" t="s">
        <v>83</v>
      </c>
      <c r="R3" s="38" t="s">
        <v>84</v>
      </c>
      <c r="S3" s="38" t="s">
        <v>85</v>
      </c>
      <c r="T3" s="38" t="s">
        <v>86</v>
      </c>
      <c r="U3" s="38" t="s">
        <v>87</v>
      </c>
      <c r="V3" s="38" t="s">
        <v>88</v>
      </c>
      <c r="W3" s="38" t="s">
        <v>89</v>
      </c>
      <c r="X3" s="38" t="s">
        <v>90</v>
      </c>
      <c r="Y3" s="38" t="s">
        <v>91</v>
      </c>
      <c r="Z3" s="38" t="s">
        <v>92</v>
      </c>
      <c r="AA3" s="38" t="s">
        <v>93</v>
      </c>
      <c r="AB3" s="38" t="s">
        <v>94</v>
      </c>
      <c r="AC3" s="38" t="s">
        <v>95</v>
      </c>
      <c r="AD3" s="38" t="s">
        <v>96</v>
      </c>
      <c r="AE3" s="38" t="s">
        <v>97</v>
      </c>
      <c r="AF3" s="38" t="s">
        <v>149</v>
      </c>
      <c r="AG3" s="38" t="s">
        <v>150</v>
      </c>
      <c r="AH3" s="38" t="s">
        <v>151</v>
      </c>
      <c r="AI3" s="38" t="s">
        <v>152</v>
      </c>
    </row>
    <row r="4" spans="1:35" x14ac:dyDescent="0.2">
      <c r="A4" s="33" t="s">
        <v>30</v>
      </c>
      <c r="B4" s="33"/>
      <c r="C4" s="14">
        <v>1947</v>
      </c>
      <c r="D4" s="14">
        <v>1949</v>
      </c>
      <c r="E4" s="14">
        <v>1951</v>
      </c>
      <c r="F4" s="14">
        <v>1953</v>
      </c>
      <c r="G4" s="14">
        <v>1955</v>
      </c>
      <c r="H4" s="14">
        <v>1957</v>
      </c>
      <c r="I4" s="14">
        <v>1959</v>
      </c>
      <c r="J4" s="14">
        <v>1961</v>
      </c>
      <c r="K4" s="14">
        <v>1963</v>
      </c>
      <c r="L4" s="14">
        <v>1965</v>
      </c>
      <c r="M4" s="14">
        <v>1967</v>
      </c>
      <c r="N4" s="14">
        <v>1969</v>
      </c>
      <c r="O4" s="14">
        <v>1971</v>
      </c>
      <c r="P4" s="14">
        <v>1973</v>
      </c>
      <c r="Q4" s="14">
        <v>1975</v>
      </c>
      <c r="R4" s="14">
        <v>1977</v>
      </c>
      <c r="S4" s="14">
        <v>1979</v>
      </c>
      <c r="T4" s="14">
        <v>1981</v>
      </c>
      <c r="U4" s="14">
        <v>1983</v>
      </c>
      <c r="V4" s="14">
        <v>1985</v>
      </c>
      <c r="W4" s="14">
        <v>1987</v>
      </c>
      <c r="X4" s="14">
        <v>1989</v>
      </c>
      <c r="Y4" s="14">
        <v>1991</v>
      </c>
      <c r="Z4" s="14">
        <v>1993</v>
      </c>
      <c r="AA4" s="14">
        <v>1995</v>
      </c>
      <c r="AB4" s="14">
        <v>1997</v>
      </c>
      <c r="AC4" s="14">
        <v>1999</v>
      </c>
      <c r="AD4" s="14">
        <v>2001</v>
      </c>
      <c r="AE4" s="14">
        <v>2003</v>
      </c>
      <c r="AF4" s="14">
        <v>2005</v>
      </c>
      <c r="AG4" s="14">
        <v>2007</v>
      </c>
      <c r="AH4" s="14">
        <v>2009</v>
      </c>
      <c r="AI4" s="14">
        <v>2011</v>
      </c>
    </row>
    <row r="5" spans="1:35" x14ac:dyDescent="0.2">
      <c r="A5" s="22"/>
      <c r="B5" s="22"/>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4"/>
      <c r="AG5" s="24"/>
      <c r="AH5" s="25"/>
      <c r="AI5" s="25"/>
    </row>
    <row r="6" spans="1:35" x14ac:dyDescent="0.2">
      <c r="A6" s="3" t="s">
        <v>163</v>
      </c>
      <c r="B6" s="3" t="s">
        <v>32</v>
      </c>
      <c r="C6" s="26">
        <v>8.0846199999999993E-2</v>
      </c>
      <c r="D6" s="26">
        <v>3.5615399999999998E-2</v>
      </c>
      <c r="E6" s="26">
        <v>7.1615399999999996E-2</v>
      </c>
      <c r="F6" s="26">
        <v>0.15193329999999999</v>
      </c>
      <c r="G6" s="26">
        <v>6.6799999999999998E-2</v>
      </c>
      <c r="H6" s="26">
        <v>8.2133300000000006E-2</v>
      </c>
      <c r="I6" s="26">
        <v>-5.7647000000000002E-3</v>
      </c>
      <c r="J6" s="26">
        <v>-8.3352899999999994E-2</v>
      </c>
      <c r="K6" s="26">
        <v>-0.05</v>
      </c>
      <c r="L6" s="26">
        <v>-5.6285700000000001E-2</v>
      </c>
      <c r="M6" s="26">
        <v>-4.0133299999999997E-2</v>
      </c>
      <c r="N6" s="26">
        <v>8.9384599999999995E-2</v>
      </c>
      <c r="O6" s="26">
        <v>4.6142900000000001E-2</v>
      </c>
      <c r="P6" s="26">
        <v>-1.07143E-2</v>
      </c>
      <c r="Q6" s="26">
        <v>-1.5285699999999999E-2</v>
      </c>
      <c r="R6" s="26">
        <v>-2.0250000000000001E-2</v>
      </c>
      <c r="S6" s="26">
        <v>2.2166700000000001E-2</v>
      </c>
      <c r="T6" s="26">
        <v>8.1235299999999996E-2</v>
      </c>
      <c r="U6" s="26">
        <v>0.1003889</v>
      </c>
      <c r="V6" s="26">
        <v>5.8823500000000001E-2</v>
      </c>
      <c r="W6" s="26">
        <v>3.7588200000000002E-2</v>
      </c>
      <c r="X6" s="26">
        <v>2.4222199999999999E-2</v>
      </c>
      <c r="Y6" s="26">
        <v>4.2277799999999997E-2</v>
      </c>
      <c r="Z6" s="26">
        <v>-6.3889000000000003E-3</v>
      </c>
      <c r="AA6" s="26">
        <v>6.2823500000000004E-2</v>
      </c>
      <c r="AB6" s="26">
        <v>9.5611100000000004E-2</v>
      </c>
      <c r="AC6" s="26">
        <v>8.08889E-2</v>
      </c>
      <c r="AD6" s="26">
        <v>7.7450000000000005E-2</v>
      </c>
      <c r="AE6" s="26">
        <v>4.4380999999999997E-2</v>
      </c>
      <c r="AF6" s="26">
        <v>6.5199999999999994E-2</v>
      </c>
      <c r="AG6" s="27">
        <v>1.8204545454545501E-2</v>
      </c>
      <c r="AH6" s="28">
        <v>-4.0952380952381092E-3</v>
      </c>
      <c r="AI6" s="26">
        <v>1.8666666666666675E-2</v>
      </c>
    </row>
    <row r="7" spans="1:35" x14ac:dyDescent="0.2">
      <c r="B7" s="3" t="s">
        <v>33</v>
      </c>
      <c r="C7" s="26">
        <v>-0.1676667</v>
      </c>
      <c r="D7" s="26">
        <v>-0.10312499999999999</v>
      </c>
      <c r="E7" s="26">
        <v>-9.6571400000000002E-2</v>
      </c>
      <c r="F7" s="26">
        <v>-5.2285699999999997E-2</v>
      </c>
      <c r="G7" s="26">
        <v>-0.13875000000000001</v>
      </c>
      <c r="H7" s="26">
        <v>-0.11375</v>
      </c>
      <c r="I7" s="26">
        <v>-0.2</v>
      </c>
      <c r="J7" s="26">
        <v>-0.2386364</v>
      </c>
      <c r="K7" s="26">
        <v>-0.21081820000000001</v>
      </c>
      <c r="L7" s="26">
        <v>-0.17655560000000001</v>
      </c>
      <c r="M7" s="26">
        <v>-0.1249</v>
      </c>
      <c r="N7" s="26">
        <v>-4.1857100000000001E-2</v>
      </c>
      <c r="O7" s="26">
        <v>-0.12562499999999999</v>
      </c>
      <c r="P7" s="26">
        <v>-0.27775</v>
      </c>
      <c r="Q7" s="26">
        <v>-0.24388889999999999</v>
      </c>
      <c r="R7" s="26">
        <v>-0.26879999999999998</v>
      </c>
      <c r="S7" s="26">
        <v>-0.22800000000000001</v>
      </c>
      <c r="T7" s="26">
        <v>-0.18925</v>
      </c>
      <c r="U7" s="26">
        <v>-0.19325000000000001</v>
      </c>
      <c r="V7" s="26">
        <v>-0.233875</v>
      </c>
      <c r="W7" s="26">
        <v>-0.31487500000000002</v>
      </c>
      <c r="X7" s="26">
        <v>-0.30877779999999999</v>
      </c>
      <c r="Y7" s="26">
        <v>-0.31266670000000002</v>
      </c>
      <c r="Z7" s="26">
        <v>-0.35460000000000003</v>
      </c>
      <c r="AA7" s="26">
        <v>-0.32737500000000003</v>
      </c>
      <c r="AB7" s="26">
        <v>-0.34449999999999997</v>
      </c>
      <c r="AC7" s="26">
        <v>-0.33925</v>
      </c>
      <c r="AD7" s="26">
        <v>-0.29949999999999999</v>
      </c>
      <c r="AE7" s="26">
        <v>-0.29730000000000001</v>
      </c>
      <c r="AF7" s="26">
        <v>-0.34089999999999998</v>
      </c>
      <c r="AG7" s="27">
        <v>-0.37509090909090903</v>
      </c>
      <c r="AH7" s="29">
        <v>-0.34133000000000002</v>
      </c>
      <c r="AI7" s="26">
        <v>-0.30072727272727273</v>
      </c>
    </row>
    <row r="8" spans="1:35" x14ac:dyDescent="0.2">
      <c r="B8" s="3" t="s">
        <v>20</v>
      </c>
      <c r="C8" s="26">
        <v>0.29385709999999998</v>
      </c>
      <c r="D8" s="26">
        <v>0.2576</v>
      </c>
      <c r="E8" s="26">
        <v>0.2678334</v>
      </c>
      <c r="F8" s="26">
        <v>0.330625</v>
      </c>
      <c r="G8" s="26">
        <v>0.30171429999999999</v>
      </c>
      <c r="H8" s="26">
        <v>0.30599999999999999</v>
      </c>
      <c r="I8" s="26">
        <v>0.35033330000000001</v>
      </c>
      <c r="J8" s="26">
        <v>0.20133329999999999</v>
      </c>
      <c r="K8" s="26">
        <v>0.2448333</v>
      </c>
      <c r="L8" s="26">
        <v>0.16020000000000001</v>
      </c>
      <c r="M8" s="26">
        <v>0.12939999999999999</v>
      </c>
      <c r="N8" s="26">
        <v>0.24249999999999999</v>
      </c>
      <c r="O8" s="26">
        <v>0.27516669999999999</v>
      </c>
      <c r="P8" s="26">
        <v>0.34533330000000001</v>
      </c>
      <c r="Q8" s="26">
        <v>0.3962</v>
      </c>
      <c r="R8" s="26">
        <v>0.39400000000000002</v>
      </c>
      <c r="S8" s="26">
        <v>0.33487499999999998</v>
      </c>
      <c r="T8" s="26">
        <v>0.32166670000000003</v>
      </c>
      <c r="U8" s="26">
        <v>0.33529999999999999</v>
      </c>
      <c r="V8" s="26">
        <v>0.31900000000000001</v>
      </c>
      <c r="W8" s="26">
        <v>0.3508889</v>
      </c>
      <c r="X8" s="26">
        <v>0.35722219999999999</v>
      </c>
      <c r="Y8" s="26">
        <v>0.39722220000000003</v>
      </c>
      <c r="Z8" s="26">
        <v>0.42887500000000001</v>
      </c>
      <c r="AA8" s="26">
        <v>0.40966669999999999</v>
      </c>
      <c r="AB8" s="26">
        <v>0.44769999999999999</v>
      </c>
      <c r="AC8" s="26">
        <v>0.41699999999999998</v>
      </c>
      <c r="AD8" s="26">
        <v>0.45440000000000003</v>
      </c>
      <c r="AE8" s="26">
        <v>0.35499999999999998</v>
      </c>
      <c r="AF8" s="26">
        <v>0.39750000000000002</v>
      </c>
      <c r="AG8" s="27">
        <v>0.41150000000000003</v>
      </c>
      <c r="AH8" s="28">
        <v>0.44555555555555554</v>
      </c>
      <c r="AI8" s="26">
        <v>0.37</v>
      </c>
    </row>
    <row r="9" spans="1:35" x14ac:dyDescent="0.2">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7"/>
      <c r="AH9" s="28"/>
      <c r="AI9" s="26"/>
    </row>
    <row r="10" spans="1:35" x14ac:dyDescent="0.2">
      <c r="A10" s="3" t="s">
        <v>34</v>
      </c>
      <c r="B10" s="3" t="s">
        <v>32</v>
      </c>
      <c r="C10" s="26">
        <v>0.1330952</v>
      </c>
      <c r="D10" s="26">
        <v>5.6333300000000003E-2</v>
      </c>
      <c r="E10" s="26">
        <v>9.3476199999999995E-2</v>
      </c>
      <c r="F10" s="26">
        <v>0.1059565</v>
      </c>
      <c r="G10" s="26">
        <v>8.0652199999999993E-2</v>
      </c>
      <c r="H10" s="26">
        <v>7.85E-2</v>
      </c>
      <c r="I10" s="26">
        <v>-1.6777799999999999E-2</v>
      </c>
      <c r="J10" s="26">
        <v>7.9629999999999996E-3</v>
      </c>
      <c r="K10" s="26">
        <v>-5.8000000000000003E-2</v>
      </c>
      <c r="L10" s="26">
        <v>-4.82222E-2</v>
      </c>
      <c r="M10" s="26">
        <v>-7.7615400000000001E-2</v>
      </c>
      <c r="N10" s="26">
        <v>-2.4125000000000001E-2</v>
      </c>
      <c r="O10" s="26">
        <v>-5.2291700000000003E-2</v>
      </c>
      <c r="P10" s="26">
        <v>-0.1232692</v>
      </c>
      <c r="Q10" s="26">
        <v>-0.14757690000000001</v>
      </c>
      <c r="R10" s="26">
        <v>-0.19512499999999999</v>
      </c>
      <c r="S10" s="26">
        <v>-9.8607100000000003E-2</v>
      </c>
      <c r="T10" s="26">
        <v>-1.43103E-2</v>
      </c>
      <c r="U10" s="26">
        <v>-3.0931E-2</v>
      </c>
      <c r="V10" s="26">
        <v>-4.17241E-2</v>
      </c>
      <c r="W10" s="26">
        <v>-8.2965499999999998E-2</v>
      </c>
      <c r="X10" s="26">
        <v>-7.9620700000000003E-2</v>
      </c>
      <c r="Y10" s="26">
        <v>-0.1034643</v>
      </c>
      <c r="Z10" s="26">
        <v>-6.4586199999999996E-2</v>
      </c>
      <c r="AA10" s="26">
        <v>-2.2071400000000001E-2</v>
      </c>
      <c r="AB10" s="26">
        <v>-1.2143E-3</v>
      </c>
      <c r="AC10" s="26">
        <v>-1.7857000000000001E-3</v>
      </c>
      <c r="AD10" s="26">
        <v>-2.5964299999999999E-2</v>
      </c>
      <c r="AE10" s="26">
        <v>-7.8966000000000001E-3</v>
      </c>
      <c r="AF10" s="30">
        <v>1.4750000000000017E-2</v>
      </c>
      <c r="AG10" s="27">
        <v>-2.2724137931034481E-2</v>
      </c>
      <c r="AH10" s="28">
        <v>-9.773333333333338E-2</v>
      </c>
      <c r="AI10" s="26">
        <v>-5.1999999999999529E-3</v>
      </c>
    </row>
    <row r="11" spans="1:35" x14ac:dyDescent="0.2">
      <c r="B11" s="3" t="s">
        <v>33</v>
      </c>
      <c r="C11" s="26">
        <v>-9.5444399999999999E-2</v>
      </c>
      <c r="D11" s="26">
        <v>-0.1020769</v>
      </c>
      <c r="E11" s="26">
        <v>-0.10863639999999999</v>
      </c>
      <c r="F11" s="26">
        <v>-9.7909099999999999E-2</v>
      </c>
      <c r="G11" s="26">
        <v>-0.1009167</v>
      </c>
      <c r="H11" s="26">
        <v>-8.7333300000000003E-2</v>
      </c>
      <c r="I11" s="26">
        <v>-0.1666667</v>
      </c>
      <c r="J11" s="26">
        <v>-0.16447059999999999</v>
      </c>
      <c r="K11" s="26">
        <v>-0.19061110000000001</v>
      </c>
      <c r="L11" s="26">
        <v>-0.17549999999999999</v>
      </c>
      <c r="M11" s="26">
        <v>-0.1995294</v>
      </c>
      <c r="N11" s="26">
        <v>-0.1832857</v>
      </c>
      <c r="O11" s="26">
        <v>-0.2243077</v>
      </c>
      <c r="P11" s="26">
        <v>-0.26606669999999999</v>
      </c>
      <c r="Q11" s="26">
        <v>-0.25987500000000002</v>
      </c>
      <c r="R11" s="26">
        <v>-0.27037499999999998</v>
      </c>
      <c r="S11" s="26">
        <v>-0.29758820000000002</v>
      </c>
      <c r="T11" s="26">
        <v>-0.27164290000000002</v>
      </c>
      <c r="U11" s="26">
        <v>-0.27185710000000002</v>
      </c>
      <c r="V11" s="26">
        <v>-0.29714289999999999</v>
      </c>
      <c r="W11" s="26">
        <v>-0.302375</v>
      </c>
      <c r="X11" s="26">
        <v>-0.3500625</v>
      </c>
      <c r="Y11" s="26">
        <v>-0.35443750000000002</v>
      </c>
      <c r="Z11" s="26">
        <v>-0.35518749999999999</v>
      </c>
      <c r="AA11" s="26">
        <v>-0.37323079999999997</v>
      </c>
      <c r="AB11" s="26">
        <v>-0.41053849999999997</v>
      </c>
      <c r="AC11" s="26">
        <v>-0.40553850000000002</v>
      </c>
      <c r="AD11" s="26">
        <v>-0.38157140000000001</v>
      </c>
      <c r="AE11" s="26">
        <v>-0.38328570000000001</v>
      </c>
      <c r="AF11" s="30">
        <v>-0.39584615384615385</v>
      </c>
      <c r="AG11" s="26">
        <v>-0.41447000000000001</v>
      </c>
      <c r="AH11" s="28">
        <v>-0.38633333333333331</v>
      </c>
      <c r="AI11" s="26">
        <v>-0.32243749999999993</v>
      </c>
    </row>
    <row r="12" spans="1:35" x14ac:dyDescent="0.2">
      <c r="B12" s="3" t="s">
        <v>20</v>
      </c>
      <c r="C12" s="26">
        <v>0.30449999999999999</v>
      </c>
      <c r="D12" s="26">
        <v>0.31374999999999997</v>
      </c>
      <c r="E12" s="26">
        <v>0.31580000000000003</v>
      </c>
      <c r="F12" s="26">
        <v>0.29283330000000002</v>
      </c>
      <c r="G12" s="26">
        <v>0.27872730000000001</v>
      </c>
      <c r="H12" s="26">
        <v>0.27750000000000002</v>
      </c>
      <c r="I12" s="26">
        <v>0.28299999999999997</v>
      </c>
      <c r="J12" s="26">
        <v>0.30109999999999998</v>
      </c>
      <c r="K12" s="26">
        <v>0.2072222</v>
      </c>
      <c r="L12" s="26">
        <v>0.2063333</v>
      </c>
      <c r="M12" s="26">
        <v>0.15266669999999999</v>
      </c>
      <c r="N12" s="26">
        <v>0.19869999999999999</v>
      </c>
      <c r="O12" s="26">
        <v>0.151</v>
      </c>
      <c r="P12" s="26">
        <v>7.1454500000000004E-2</v>
      </c>
      <c r="Q12" s="26">
        <v>3.2099999999999997E-2</v>
      </c>
      <c r="R12" s="26">
        <v>-4.4624999999999998E-2</v>
      </c>
      <c r="S12" s="26">
        <v>0.20890909999999999</v>
      </c>
      <c r="T12" s="26">
        <v>0.2258667</v>
      </c>
      <c r="U12" s="26">
        <v>0.1939333</v>
      </c>
      <c r="V12" s="26">
        <v>0.1966667</v>
      </c>
      <c r="W12" s="26">
        <v>0.18707689999999999</v>
      </c>
      <c r="X12" s="26">
        <v>0.25323079999999998</v>
      </c>
      <c r="Y12" s="26">
        <v>0.2311667</v>
      </c>
      <c r="Z12" s="26">
        <v>0.29307689999999997</v>
      </c>
      <c r="AA12" s="26">
        <v>0.28226669999999998</v>
      </c>
      <c r="AB12" s="26">
        <v>0.35353329999999999</v>
      </c>
      <c r="AC12" s="26">
        <v>0.34813329999999998</v>
      </c>
      <c r="AD12" s="26">
        <v>0.32964290000000002</v>
      </c>
      <c r="AE12" s="26">
        <v>0.34246670000000001</v>
      </c>
      <c r="AF12" s="30">
        <v>0.37059999999999993</v>
      </c>
      <c r="AG12" s="26">
        <v>0.39700000000000002</v>
      </c>
      <c r="AH12" s="28">
        <v>0.33516666666666661</v>
      </c>
      <c r="AI12" s="26">
        <v>0.35735714285714293</v>
      </c>
    </row>
    <row r="13" spans="1:35" x14ac:dyDescent="0.2">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5"/>
      <c r="AG13" s="25"/>
      <c r="AH13" s="25"/>
      <c r="AI13" s="25"/>
    </row>
    <row r="14" spans="1:35" x14ac:dyDescent="0.2">
      <c r="A14" s="3" t="s">
        <v>35</v>
      </c>
      <c r="B14" s="3" t="s">
        <v>32</v>
      </c>
      <c r="C14" s="26">
        <v>8.3333299999999999E-2</v>
      </c>
      <c r="D14" s="26">
        <v>6.0333299999999999E-2</v>
      </c>
      <c r="E14" s="26">
        <v>8.73636E-2</v>
      </c>
      <c r="F14" s="26">
        <v>4.40667E-2</v>
      </c>
      <c r="G14" s="26">
        <v>6.2733300000000006E-2</v>
      </c>
      <c r="H14" s="26">
        <v>6.7199999999999996E-2</v>
      </c>
      <c r="I14" s="26">
        <v>3.7500000000000001E-4</v>
      </c>
      <c r="J14" s="26">
        <v>9.1874999999999995E-3</v>
      </c>
      <c r="K14" s="26">
        <v>-5.0937499999999997E-2</v>
      </c>
      <c r="L14" s="26">
        <v>-1.3176500000000001E-2</v>
      </c>
      <c r="M14" s="26">
        <v>-2.1444399999999999E-2</v>
      </c>
      <c r="N14" s="26">
        <v>1.7500000000000002E-2</v>
      </c>
      <c r="O14" s="26">
        <v>2.9562499999999999E-2</v>
      </c>
      <c r="P14" s="26">
        <v>8.1866700000000001E-2</v>
      </c>
      <c r="Q14" s="26">
        <v>3.2937500000000001E-2</v>
      </c>
      <c r="R14" s="26">
        <v>3.09375E-2</v>
      </c>
      <c r="S14" s="26">
        <v>4.8176499999999997E-2</v>
      </c>
      <c r="T14" s="26">
        <v>0.14699999999999999</v>
      </c>
      <c r="U14" s="26">
        <v>8.4111099999999994E-2</v>
      </c>
      <c r="V14" s="26">
        <v>8.0526299999999995E-2</v>
      </c>
      <c r="W14" s="26">
        <v>4.9250000000000002E-2</v>
      </c>
      <c r="X14" s="26">
        <v>-9.7368000000000003E-3</v>
      </c>
      <c r="Y14" s="26">
        <v>-3.7894999999999999E-3</v>
      </c>
      <c r="Z14" s="26">
        <v>4.385E-2</v>
      </c>
      <c r="AA14" s="26">
        <v>6.7047599999999999E-2</v>
      </c>
      <c r="AB14" s="26">
        <v>6.88333E-2</v>
      </c>
      <c r="AC14" s="26">
        <v>7.2150000000000006E-2</v>
      </c>
      <c r="AD14" s="26">
        <v>3.9833300000000002E-2</v>
      </c>
      <c r="AE14" s="26">
        <v>1.5640000000000001E-2</v>
      </c>
      <c r="AF14" s="30">
        <v>1.1759999999999994E-2</v>
      </c>
      <c r="AG14" s="27">
        <v>1.2199999999999996E-2</v>
      </c>
      <c r="AH14" s="28">
        <v>-1.7857142857143071E-3</v>
      </c>
      <c r="AI14" s="26">
        <v>3.2615384615384616E-2</v>
      </c>
    </row>
    <row r="15" spans="1:35" x14ac:dyDescent="0.2">
      <c r="B15" s="3" t="s">
        <v>33</v>
      </c>
      <c r="C15" s="26">
        <v>-0.10783330000000001</v>
      </c>
      <c r="D15" s="26">
        <v>-5.9142899999999998E-2</v>
      </c>
      <c r="E15" s="26">
        <v>-5.2166700000000003E-2</v>
      </c>
      <c r="F15" s="26">
        <v>-9.5142900000000002E-2</v>
      </c>
      <c r="G15" s="26">
        <v>-0.10575</v>
      </c>
      <c r="H15" s="26">
        <v>-0.107</v>
      </c>
      <c r="I15" s="26">
        <v>-0.1396</v>
      </c>
      <c r="J15" s="26">
        <v>-0.1295</v>
      </c>
      <c r="K15" s="26">
        <v>-0.1500909</v>
      </c>
      <c r="L15" s="26">
        <v>-0.15766669999999999</v>
      </c>
      <c r="M15" s="26">
        <v>-0.1915</v>
      </c>
      <c r="N15" s="26">
        <v>-0.17269999999999999</v>
      </c>
      <c r="O15" s="26">
        <v>-0.22650000000000001</v>
      </c>
      <c r="P15" s="26">
        <v>-0.22025</v>
      </c>
      <c r="Q15" s="26">
        <v>-0.29655550000000003</v>
      </c>
      <c r="R15" s="26">
        <v>-0.32344450000000002</v>
      </c>
      <c r="S15" s="26">
        <v>-0.26344450000000003</v>
      </c>
      <c r="T15" s="26">
        <v>-0.24</v>
      </c>
      <c r="U15" s="26">
        <v>-0.29675000000000001</v>
      </c>
      <c r="V15" s="26">
        <v>-0.29244439999999999</v>
      </c>
      <c r="W15" s="26">
        <v>-0.26290910000000001</v>
      </c>
      <c r="X15" s="26">
        <v>-0.28599999999999998</v>
      </c>
      <c r="Y15" s="26">
        <v>-0.2873636</v>
      </c>
      <c r="Z15" s="26">
        <v>-0.27818179999999998</v>
      </c>
      <c r="AA15" s="26">
        <v>-0.31859999999999999</v>
      </c>
      <c r="AB15" s="26">
        <v>-0.360375</v>
      </c>
      <c r="AC15" s="26">
        <v>-0.3712222</v>
      </c>
      <c r="AD15" s="26">
        <v>-0.3695833</v>
      </c>
      <c r="AE15" s="26">
        <v>-0.39224999999999999</v>
      </c>
      <c r="AF15" s="30">
        <v>-0.38554545454545458</v>
      </c>
      <c r="AG15" s="26">
        <v>-0.38630999999999999</v>
      </c>
      <c r="AH15" s="31">
        <v>-0.34799999999999998</v>
      </c>
      <c r="AI15" s="26">
        <v>-0.27978571428571425</v>
      </c>
    </row>
    <row r="16" spans="1:35" x14ac:dyDescent="0.2">
      <c r="B16" s="3" t="s">
        <v>20</v>
      </c>
      <c r="C16" s="26">
        <v>0.27450000000000002</v>
      </c>
      <c r="D16" s="26">
        <v>0.2276</v>
      </c>
      <c r="E16" s="26">
        <v>0.25480000000000003</v>
      </c>
      <c r="F16" s="26">
        <v>0.16587499999999999</v>
      </c>
      <c r="G16" s="26">
        <v>0.2552857</v>
      </c>
      <c r="H16" s="26">
        <v>0.26628570000000001</v>
      </c>
      <c r="I16" s="26">
        <v>0.2336667</v>
      </c>
      <c r="J16" s="26">
        <v>0.2403333</v>
      </c>
      <c r="K16" s="26">
        <v>0.16719999999999999</v>
      </c>
      <c r="L16" s="26">
        <v>0.33360000000000001</v>
      </c>
      <c r="M16" s="26">
        <v>0.31866670000000002</v>
      </c>
      <c r="N16" s="26">
        <v>0.25524999999999998</v>
      </c>
      <c r="O16" s="26">
        <v>0.29942859999999999</v>
      </c>
      <c r="P16" s="26">
        <v>0.46300000000000002</v>
      </c>
      <c r="Q16" s="26">
        <v>0.49366670000000001</v>
      </c>
      <c r="R16" s="26">
        <v>0.52483329999999995</v>
      </c>
      <c r="S16" s="26">
        <v>0.41585709999999998</v>
      </c>
      <c r="T16" s="26">
        <v>0.43077779999999999</v>
      </c>
      <c r="U16" s="26">
        <v>0.38879999999999998</v>
      </c>
      <c r="V16" s="26">
        <v>0.41620000000000001</v>
      </c>
      <c r="W16" s="26">
        <v>0.43077779999999999</v>
      </c>
      <c r="X16" s="26">
        <v>0.37012499999999998</v>
      </c>
      <c r="Y16" s="26">
        <v>0.386125</v>
      </c>
      <c r="Z16" s="26">
        <v>0.43744440000000001</v>
      </c>
      <c r="AA16" s="26">
        <v>0.41763640000000002</v>
      </c>
      <c r="AB16" s="26">
        <v>0.41220000000000001</v>
      </c>
      <c r="AC16" s="26">
        <v>0.43490909999999999</v>
      </c>
      <c r="AD16" s="26">
        <v>0.44924999999999998</v>
      </c>
      <c r="AE16" s="26">
        <v>0.3921539</v>
      </c>
      <c r="AF16" s="30">
        <v>0.443</v>
      </c>
      <c r="AG16" s="27">
        <v>0.443</v>
      </c>
      <c r="AH16" s="28">
        <v>0.45983333333333332</v>
      </c>
      <c r="AI16" s="26">
        <v>0.39708333333333329</v>
      </c>
    </row>
    <row r="17" spans="1:35" x14ac:dyDescent="0.2">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5"/>
      <c r="AG17" s="25"/>
      <c r="AH17" s="25"/>
      <c r="AI17" s="25"/>
    </row>
    <row r="18" spans="1:35" x14ac:dyDescent="0.2">
      <c r="A18" s="3" t="s">
        <v>164</v>
      </c>
      <c r="B18" s="3" t="s">
        <v>32</v>
      </c>
      <c r="C18" s="26">
        <v>2.2692299999999999E-2</v>
      </c>
      <c r="D18" s="26">
        <v>-6.57692E-2</v>
      </c>
      <c r="E18" s="26">
        <v>0.1123846</v>
      </c>
      <c r="F18" s="26">
        <v>7.0133299999999996E-2</v>
      </c>
      <c r="G18" s="26">
        <v>-5.66667E-2</v>
      </c>
      <c r="H18" s="26">
        <v>1.11333E-2</v>
      </c>
      <c r="I18" s="26">
        <v>-0.13146669999999999</v>
      </c>
      <c r="J18" s="26">
        <v>-0.17386670000000001</v>
      </c>
      <c r="K18" s="26">
        <v>-0.14273330000000001</v>
      </c>
      <c r="L18" s="26">
        <v>-0.14278569999999999</v>
      </c>
      <c r="M18" s="26">
        <v>-0.1237143</v>
      </c>
      <c r="N18" s="26">
        <v>-0.19206670000000001</v>
      </c>
      <c r="O18" s="26">
        <v>-6.5533300000000003E-2</v>
      </c>
      <c r="P18" s="26">
        <v>-0.1068125</v>
      </c>
      <c r="Q18" s="26">
        <v>-9.2153799999999994E-2</v>
      </c>
      <c r="R18" s="26">
        <v>-8.8999999999999996E-2</v>
      </c>
      <c r="S18" s="26">
        <v>-0.10006669999999999</v>
      </c>
      <c r="T18" s="26">
        <v>-3.9266700000000002E-2</v>
      </c>
      <c r="U18" s="26">
        <v>-1.4117999999999999E-3</v>
      </c>
      <c r="V18" s="26">
        <v>-5.0714000000000002E-3</v>
      </c>
      <c r="W18" s="26">
        <v>-3.26667E-2</v>
      </c>
      <c r="X18" s="26">
        <v>-3.51905E-2</v>
      </c>
      <c r="Y18" s="26">
        <v>-3.6142899999999999E-2</v>
      </c>
      <c r="Z18" s="26">
        <v>-5.6263199999999999E-2</v>
      </c>
      <c r="AA18" s="26">
        <v>4.9437500000000002E-2</v>
      </c>
      <c r="AB18" s="26">
        <v>6.3055600000000003E-2</v>
      </c>
      <c r="AC18" s="26">
        <v>7.9699999999999993E-2</v>
      </c>
      <c r="AD18" s="26">
        <v>5.3600000000000002E-2</v>
      </c>
      <c r="AE18" s="26">
        <v>4.12381E-2</v>
      </c>
      <c r="AF18" s="27">
        <v>7.8149999999999983E-2</v>
      </c>
      <c r="AG18" s="26">
        <v>2.5240000000000002E-3</v>
      </c>
      <c r="AH18" s="28">
        <v>8.652173913043449E-3</v>
      </c>
      <c r="AI18" s="26">
        <v>1.9272727272727299E-2</v>
      </c>
    </row>
    <row r="19" spans="1:35" x14ac:dyDescent="0.2">
      <c r="B19" s="3" t="s">
        <v>33</v>
      </c>
      <c r="C19" s="26">
        <v>-0.3155</v>
      </c>
      <c r="D19" s="26">
        <v>-0.28412500000000002</v>
      </c>
      <c r="E19" s="26">
        <v>-0.1271429</v>
      </c>
      <c r="F19" s="26">
        <v>-0.20599999999999999</v>
      </c>
      <c r="G19" s="26">
        <v>-0.25828570000000001</v>
      </c>
      <c r="H19" s="26">
        <v>-0.20399999999999999</v>
      </c>
      <c r="I19" s="26">
        <v>-0.31159999999999999</v>
      </c>
      <c r="J19" s="26">
        <v>-0.35289999999999999</v>
      </c>
      <c r="K19" s="26">
        <v>-0.40279999999999999</v>
      </c>
      <c r="L19" s="26">
        <v>-0.39329999999999998</v>
      </c>
      <c r="M19" s="26">
        <v>-0.3293333</v>
      </c>
      <c r="N19" s="26">
        <v>-0.38</v>
      </c>
      <c r="O19" s="26">
        <v>-0.33487499999999998</v>
      </c>
      <c r="P19" s="26">
        <v>-0.34955560000000002</v>
      </c>
      <c r="Q19" s="26">
        <v>-0.33250000000000002</v>
      </c>
      <c r="R19" s="26">
        <v>-0.35399999999999998</v>
      </c>
      <c r="S19" s="26">
        <v>-0.39366669999999998</v>
      </c>
      <c r="T19" s="26">
        <v>-0.41242859999999998</v>
      </c>
      <c r="U19" s="26">
        <v>-0.39712500000000001</v>
      </c>
      <c r="V19" s="26">
        <v>-0.38671430000000001</v>
      </c>
      <c r="W19" s="26">
        <v>-0.32129999999999997</v>
      </c>
      <c r="X19" s="26">
        <v>-0.34599999999999997</v>
      </c>
      <c r="Y19" s="26">
        <v>-0.34599999999999997</v>
      </c>
      <c r="Z19" s="26">
        <v>-0.37618180000000001</v>
      </c>
      <c r="AA19" s="26">
        <v>-0.4414286</v>
      </c>
      <c r="AB19" s="26">
        <v>-0.454625</v>
      </c>
      <c r="AC19" s="26">
        <v>-0.40844439999999999</v>
      </c>
      <c r="AD19" s="26">
        <v>-0.37069999999999997</v>
      </c>
      <c r="AE19" s="26">
        <v>-0.37090000000000001</v>
      </c>
      <c r="AF19" s="30">
        <v>-0.40677777777777779</v>
      </c>
      <c r="AG19" s="26">
        <v>-0.43708999999999998</v>
      </c>
      <c r="AH19" s="29">
        <v>-0.38053999999999999</v>
      </c>
      <c r="AI19" s="26">
        <v>-0.34200000000000003</v>
      </c>
    </row>
    <row r="20" spans="1:35" x14ac:dyDescent="0.2">
      <c r="B20" s="3" t="s">
        <v>20</v>
      </c>
      <c r="C20" s="26">
        <v>0.3125714</v>
      </c>
      <c r="D20" s="26">
        <v>0.28360000000000002</v>
      </c>
      <c r="E20" s="26">
        <v>0.3918333</v>
      </c>
      <c r="F20" s="26">
        <v>0.31175000000000003</v>
      </c>
      <c r="G20" s="26">
        <v>0.25985710000000001</v>
      </c>
      <c r="H20" s="26">
        <v>0.25700000000000001</v>
      </c>
      <c r="I20" s="26">
        <v>0.2288</v>
      </c>
      <c r="J20" s="26">
        <v>0.1842</v>
      </c>
      <c r="K20" s="26">
        <v>0.37740000000000001</v>
      </c>
      <c r="L20" s="26">
        <v>0.48349999999999999</v>
      </c>
      <c r="M20" s="26">
        <v>0.24640000000000001</v>
      </c>
      <c r="N20" s="26">
        <v>8.9833300000000005E-2</v>
      </c>
      <c r="O20" s="26">
        <v>0.24228569999999999</v>
      </c>
      <c r="P20" s="26">
        <v>0.20528569999999999</v>
      </c>
      <c r="Q20" s="26">
        <v>0.29239999999999999</v>
      </c>
      <c r="R20" s="26">
        <v>0.3085</v>
      </c>
      <c r="S20" s="26">
        <v>0.34033330000000001</v>
      </c>
      <c r="T20" s="26">
        <v>0.28725000000000001</v>
      </c>
      <c r="U20" s="26">
        <v>0.35033330000000001</v>
      </c>
      <c r="V20" s="26">
        <v>0.3765714</v>
      </c>
      <c r="W20" s="26">
        <v>0.328125</v>
      </c>
      <c r="X20" s="26">
        <v>0.30669999999999997</v>
      </c>
      <c r="Y20" s="26">
        <v>0.30470000000000003</v>
      </c>
      <c r="Z20" s="26">
        <v>0.38362499999999999</v>
      </c>
      <c r="AA20" s="26">
        <v>0.4312222</v>
      </c>
      <c r="AB20" s="26">
        <v>0.47720000000000001</v>
      </c>
      <c r="AC20" s="26">
        <v>0.47909089999999999</v>
      </c>
      <c r="AD20" s="26">
        <v>0.47789999999999999</v>
      </c>
      <c r="AE20" s="26">
        <v>0.41590909999999998</v>
      </c>
      <c r="AF20" s="30">
        <v>0.47490909090909095</v>
      </c>
      <c r="AG20" s="26">
        <v>0.48609999999999998</v>
      </c>
      <c r="AH20" s="28">
        <v>0.51459999999999995</v>
      </c>
      <c r="AI20" s="26">
        <v>0.45279999999999998</v>
      </c>
    </row>
    <row r="21" spans="1:35" x14ac:dyDescent="0.2">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5"/>
      <c r="AG21" s="25"/>
      <c r="AH21" s="25"/>
      <c r="AI21" s="25"/>
    </row>
    <row r="22" spans="1:35" x14ac:dyDescent="0.2">
      <c r="A22" s="3" t="s">
        <v>36</v>
      </c>
      <c r="B22" s="3" t="s">
        <v>32</v>
      </c>
      <c r="C22" s="26" t="s">
        <v>23</v>
      </c>
      <c r="D22" s="26" t="s">
        <v>23</v>
      </c>
      <c r="E22" s="26" t="s">
        <v>23</v>
      </c>
      <c r="F22" s="26" t="s">
        <v>23</v>
      </c>
      <c r="G22" s="26" t="s">
        <v>23</v>
      </c>
      <c r="H22" s="26" t="s">
        <v>23</v>
      </c>
      <c r="I22" s="26" t="s">
        <v>23</v>
      </c>
      <c r="J22" s="26" t="s">
        <v>23</v>
      </c>
      <c r="K22" s="26" t="s">
        <v>23</v>
      </c>
      <c r="L22" s="26" t="s">
        <v>23</v>
      </c>
      <c r="M22" s="26" t="s">
        <v>23</v>
      </c>
      <c r="N22" s="26" t="s">
        <v>23</v>
      </c>
      <c r="O22" s="26" t="s">
        <v>23</v>
      </c>
      <c r="P22" s="26">
        <v>-0.1376667</v>
      </c>
      <c r="Q22" s="26">
        <v>-0.1070625</v>
      </c>
      <c r="R22" s="26">
        <v>-0.13725000000000001</v>
      </c>
      <c r="S22" s="26">
        <v>-0.10970000000000001</v>
      </c>
      <c r="T22" s="26">
        <v>2.4772700000000002E-2</v>
      </c>
      <c r="U22" s="26">
        <v>2.4727300000000001E-2</v>
      </c>
      <c r="V22" s="26">
        <v>9.4091000000000001E-3</v>
      </c>
      <c r="W22" s="26">
        <v>-8.9583000000000006E-3</v>
      </c>
      <c r="X22" s="26">
        <v>-5.3477999999999998E-3</v>
      </c>
      <c r="Y22" s="26">
        <v>1.2952399999999999E-2</v>
      </c>
      <c r="Z22" s="26">
        <v>-4.6523799999999997E-2</v>
      </c>
      <c r="AA22" s="26">
        <v>2.3454599999999999E-2</v>
      </c>
      <c r="AB22" s="26">
        <v>-2.0500000000000001E-2</v>
      </c>
      <c r="AC22" s="26">
        <v>-1.7227300000000001E-2</v>
      </c>
      <c r="AD22" s="26">
        <v>-1.9318200000000001E-2</v>
      </c>
      <c r="AE22" s="26">
        <v>4.2260899999999997E-2</v>
      </c>
      <c r="AF22" s="27">
        <v>7.8363636363636358E-2</v>
      </c>
      <c r="AG22" s="26">
        <v>-2.6610000000000002E-2</v>
      </c>
      <c r="AH22" s="28">
        <v>-8.7826086956521738E-3</v>
      </c>
      <c r="AI22" s="26">
        <v>5.0739130434782662E-2</v>
      </c>
    </row>
    <row r="23" spans="1:35" x14ac:dyDescent="0.2">
      <c r="B23" s="3" t="s">
        <v>33</v>
      </c>
      <c r="C23" s="26" t="s">
        <v>23</v>
      </c>
      <c r="D23" s="26" t="s">
        <v>23</v>
      </c>
      <c r="E23" s="26" t="s">
        <v>23</v>
      </c>
      <c r="F23" s="26" t="s">
        <v>23</v>
      </c>
      <c r="G23" s="26" t="s">
        <v>23</v>
      </c>
      <c r="H23" s="26" t="s">
        <v>23</v>
      </c>
      <c r="I23" s="26" t="s">
        <v>23</v>
      </c>
      <c r="J23" s="26" t="s">
        <v>23</v>
      </c>
      <c r="K23" s="26" t="s">
        <v>23</v>
      </c>
      <c r="L23" s="26" t="s">
        <v>23</v>
      </c>
      <c r="M23" s="26" t="s">
        <v>23</v>
      </c>
      <c r="N23" s="26" t="s">
        <v>23</v>
      </c>
      <c r="O23" s="26" t="s">
        <v>23</v>
      </c>
      <c r="P23" s="26">
        <v>-0.4081111</v>
      </c>
      <c r="Q23" s="26">
        <v>-0.37090000000000001</v>
      </c>
      <c r="R23" s="26">
        <v>-0.3805</v>
      </c>
      <c r="S23" s="26">
        <v>-0.34508329999999998</v>
      </c>
      <c r="T23" s="26">
        <v>-0.33689999999999998</v>
      </c>
      <c r="U23" s="26">
        <v>-0.33989999999999998</v>
      </c>
      <c r="V23" s="26">
        <v>-0.34749999999999998</v>
      </c>
      <c r="W23" s="26">
        <v>-0.31883329999999999</v>
      </c>
      <c r="X23" s="26">
        <v>-0.32533329999999999</v>
      </c>
      <c r="Y23" s="26">
        <v>-0.34118179999999998</v>
      </c>
      <c r="Z23" s="26">
        <v>-0.3953333</v>
      </c>
      <c r="AA23" s="26">
        <v>-0.39639999999999997</v>
      </c>
      <c r="AB23" s="26">
        <v>-0.47160000000000002</v>
      </c>
      <c r="AC23" s="26">
        <v>-0.47320000000000001</v>
      </c>
      <c r="AD23" s="26">
        <v>-0.42554550000000002</v>
      </c>
      <c r="AE23" s="26">
        <v>-0.43572729999999998</v>
      </c>
      <c r="AF23" s="27">
        <v>-0.43470000000000003</v>
      </c>
      <c r="AG23" s="26">
        <v>-0.53657999999999995</v>
      </c>
      <c r="AH23" s="28">
        <v>-0.42492307692307701</v>
      </c>
      <c r="AI23" s="26">
        <v>-0.35649999999999998</v>
      </c>
    </row>
    <row r="24" spans="1:35" x14ac:dyDescent="0.2">
      <c r="B24" s="3" t="s">
        <v>20</v>
      </c>
      <c r="C24" s="26" t="s">
        <v>23</v>
      </c>
      <c r="D24" s="26" t="s">
        <v>23</v>
      </c>
      <c r="E24" s="26" t="s">
        <v>23</v>
      </c>
      <c r="F24" s="26" t="s">
        <v>23</v>
      </c>
      <c r="G24" s="26" t="s">
        <v>23</v>
      </c>
      <c r="H24" s="26" t="s">
        <v>23</v>
      </c>
      <c r="I24" s="26" t="s">
        <v>23</v>
      </c>
      <c r="J24" s="26" t="s">
        <v>23</v>
      </c>
      <c r="K24" s="26" t="s">
        <v>23</v>
      </c>
      <c r="L24" s="26" t="s">
        <v>23</v>
      </c>
      <c r="M24" s="26" t="s">
        <v>23</v>
      </c>
      <c r="N24" s="26" t="s">
        <v>23</v>
      </c>
      <c r="O24" s="26" t="s">
        <v>23</v>
      </c>
      <c r="P24" s="26">
        <v>0.26800000000000002</v>
      </c>
      <c r="Q24" s="26">
        <v>0.2954</v>
      </c>
      <c r="R24" s="26">
        <v>0.26816669999999998</v>
      </c>
      <c r="S24" s="26">
        <v>0.24337500000000001</v>
      </c>
      <c r="T24" s="26">
        <v>0.32616669999999998</v>
      </c>
      <c r="U24" s="26">
        <v>0.32858330000000002</v>
      </c>
      <c r="V24" s="26">
        <v>0.30683329999999998</v>
      </c>
      <c r="W24" s="26">
        <v>0.30091669999999998</v>
      </c>
      <c r="X24" s="26">
        <v>0.34372730000000001</v>
      </c>
      <c r="Y24" s="26">
        <v>0.40250000000000002</v>
      </c>
      <c r="Z24" s="26">
        <v>0.41855560000000003</v>
      </c>
      <c r="AA24" s="26">
        <v>0.37333329999999998</v>
      </c>
      <c r="AB24" s="26">
        <v>0.35541669999999997</v>
      </c>
      <c r="AC24" s="26">
        <v>0.36275000000000002</v>
      </c>
      <c r="AD24" s="26">
        <v>0.38690910000000001</v>
      </c>
      <c r="AE24" s="26">
        <v>0.48041669999999997</v>
      </c>
      <c r="AF24" s="30">
        <v>0.50591666666666668</v>
      </c>
      <c r="AG24" s="26">
        <v>0.52972699999999995</v>
      </c>
      <c r="AH24" s="28">
        <v>0.53220000000000001</v>
      </c>
      <c r="AI24" s="26">
        <v>0.49500000000000005</v>
      </c>
    </row>
    <row r="25" spans="1:35" x14ac:dyDescent="0.2">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5"/>
      <c r="AG25" s="25"/>
      <c r="AH25" s="25"/>
      <c r="AI25" s="25"/>
    </row>
    <row r="26" spans="1:35" x14ac:dyDescent="0.2">
      <c r="A26" s="3" t="s">
        <v>165</v>
      </c>
      <c r="B26" s="3" t="s">
        <v>32</v>
      </c>
      <c r="C26" s="26">
        <v>9.4076900000000005E-2</v>
      </c>
      <c r="D26" s="26">
        <v>-1.7999999999999999E-2</v>
      </c>
      <c r="E26" s="26">
        <v>8.9153800000000005E-2</v>
      </c>
      <c r="F26" s="26">
        <v>4.7600000000000003E-2</v>
      </c>
      <c r="G26" s="26">
        <v>5.8428599999999997E-2</v>
      </c>
      <c r="H26" s="26">
        <v>9.7384600000000002E-2</v>
      </c>
      <c r="I26" s="26">
        <v>-9.4812499999999994E-2</v>
      </c>
      <c r="J26" s="26">
        <v>-9.2937500000000006E-2</v>
      </c>
      <c r="K26" s="26">
        <v>-0.15606249999999999</v>
      </c>
      <c r="L26" s="26">
        <v>-0.14599999999999999</v>
      </c>
      <c r="M26" s="26">
        <v>-0.11461109999999999</v>
      </c>
      <c r="N26" s="26">
        <v>-0.1018421</v>
      </c>
      <c r="O26" s="26">
        <v>-9.3611100000000003E-2</v>
      </c>
      <c r="P26" s="26">
        <v>-0.10505879999999999</v>
      </c>
      <c r="Q26" s="26">
        <v>-0.15138889999999999</v>
      </c>
      <c r="R26" s="26">
        <v>-0.14805879999999999</v>
      </c>
      <c r="S26" s="26">
        <v>-4.9411799999999999E-2</v>
      </c>
      <c r="T26" s="26">
        <v>1.12941E-2</v>
      </c>
      <c r="U26" s="26">
        <v>-1.8824E-3</v>
      </c>
      <c r="V26" s="26">
        <v>-1.01765E-2</v>
      </c>
      <c r="W26" s="26">
        <v>-7.6899999999999996E-2</v>
      </c>
      <c r="X26" s="26">
        <v>-4.8736799999999997E-2</v>
      </c>
      <c r="Y26" s="26">
        <v>-4.6210500000000002E-2</v>
      </c>
      <c r="Z26" s="26">
        <v>-1.4105299999999999E-2</v>
      </c>
      <c r="AA26" s="26">
        <v>2.3263200000000001E-2</v>
      </c>
      <c r="AB26" s="26">
        <v>4.385E-2</v>
      </c>
      <c r="AC26" s="26">
        <v>4.6249999999999999E-2</v>
      </c>
      <c r="AD26" s="26">
        <v>-1.4E-2</v>
      </c>
      <c r="AE26" s="26">
        <v>-8.9999999999999993E-3</v>
      </c>
      <c r="AF26" s="30">
        <v>6.0181818181818177E-2</v>
      </c>
      <c r="AG26" s="27">
        <v>-1.7086956521739166E-2</v>
      </c>
      <c r="AH26" s="28">
        <v>8.4399999999999527E-3</v>
      </c>
      <c r="AI26" s="26">
        <v>5.355999999999999E-2</v>
      </c>
    </row>
    <row r="27" spans="1:35" x14ac:dyDescent="0.2">
      <c r="B27" s="3" t="s">
        <v>33</v>
      </c>
      <c r="C27" s="26">
        <v>-0.2058333</v>
      </c>
      <c r="D27" s="26">
        <v>-0.234125</v>
      </c>
      <c r="E27" s="26">
        <v>-0.17285719999999999</v>
      </c>
      <c r="F27" s="26">
        <v>-0.17885709999999999</v>
      </c>
      <c r="G27" s="26">
        <v>-0.14914289999999999</v>
      </c>
      <c r="H27" s="26">
        <v>-0.1636667</v>
      </c>
      <c r="I27" s="26">
        <v>-0.29070000000000001</v>
      </c>
      <c r="J27" s="26">
        <v>-0.28920000000000001</v>
      </c>
      <c r="K27" s="26">
        <v>-0.3198182</v>
      </c>
      <c r="L27" s="26">
        <v>-0.34233330000000001</v>
      </c>
      <c r="M27" s="26">
        <v>-0.28291670000000002</v>
      </c>
      <c r="N27" s="26">
        <v>-0.31900000000000001</v>
      </c>
      <c r="O27" s="26">
        <v>-0.30620000000000003</v>
      </c>
      <c r="P27" s="26">
        <v>-0.32440000000000002</v>
      </c>
      <c r="Q27" s="26">
        <v>-0.32050000000000001</v>
      </c>
      <c r="R27" s="26">
        <v>-0.27472730000000001</v>
      </c>
      <c r="S27" s="26">
        <v>-0.25130000000000002</v>
      </c>
      <c r="T27" s="26">
        <v>-0.22487499999999999</v>
      </c>
      <c r="U27" s="26">
        <v>-0.25537500000000002</v>
      </c>
      <c r="V27" s="26">
        <v>-0.28249999999999997</v>
      </c>
      <c r="W27" s="26">
        <v>-0.32690910000000001</v>
      </c>
      <c r="X27" s="26">
        <v>-0.27981820000000002</v>
      </c>
      <c r="Y27" s="26">
        <v>-0.28199999999999997</v>
      </c>
      <c r="Z27" s="26">
        <v>-0.29360000000000003</v>
      </c>
      <c r="AA27" s="26">
        <v>-0.29977779999999998</v>
      </c>
      <c r="AB27" s="26">
        <v>-0.3265556</v>
      </c>
      <c r="AC27" s="26">
        <v>-0.32477780000000001</v>
      </c>
      <c r="AD27" s="26">
        <v>-0.34772730000000002</v>
      </c>
      <c r="AE27" s="26">
        <v>-0.37836360000000002</v>
      </c>
      <c r="AF27" s="30">
        <v>-0.36950000000000005</v>
      </c>
      <c r="AG27" s="29">
        <v>-0.42191666666666672</v>
      </c>
      <c r="AH27" s="28">
        <v>-0.3630714285714286</v>
      </c>
      <c r="AI27" s="26">
        <v>-0.31615384615384617</v>
      </c>
    </row>
    <row r="28" spans="1:35" x14ac:dyDescent="0.2">
      <c r="B28" s="3" t="s">
        <v>20</v>
      </c>
      <c r="C28" s="26">
        <v>0.35114289999999998</v>
      </c>
      <c r="D28" s="26">
        <v>0.32779999999999998</v>
      </c>
      <c r="E28" s="26">
        <v>0.3948333</v>
      </c>
      <c r="F28" s="26">
        <v>0.24575</v>
      </c>
      <c r="G28" s="26">
        <v>0.26600000000000001</v>
      </c>
      <c r="H28" s="26">
        <v>0.32114290000000001</v>
      </c>
      <c r="I28" s="26">
        <v>0.2316667</v>
      </c>
      <c r="J28" s="26">
        <v>0.23416670000000001</v>
      </c>
      <c r="K28" s="26">
        <v>0.20419999999999999</v>
      </c>
      <c r="L28" s="26">
        <v>0.24666669999999999</v>
      </c>
      <c r="M28" s="26">
        <v>0.222</v>
      </c>
      <c r="N28" s="26">
        <v>0.19675000000000001</v>
      </c>
      <c r="O28" s="26">
        <v>0.172125</v>
      </c>
      <c r="P28" s="26">
        <v>0.20828569999999999</v>
      </c>
      <c r="Q28" s="26">
        <v>0.12039999999999999</v>
      </c>
      <c r="R28" s="26">
        <v>0.23185720000000001</v>
      </c>
      <c r="S28" s="26">
        <v>0.23899999999999999</v>
      </c>
      <c r="T28" s="26">
        <v>0.22122220000000001</v>
      </c>
      <c r="U28" s="26">
        <v>0.22344439999999999</v>
      </c>
      <c r="V28" s="26">
        <v>0.23188890000000001</v>
      </c>
      <c r="W28" s="26">
        <v>0.2286667</v>
      </c>
      <c r="X28" s="26">
        <v>0.26900000000000002</v>
      </c>
      <c r="Y28" s="26">
        <v>0.27800000000000002</v>
      </c>
      <c r="Z28" s="26">
        <v>0.2964444</v>
      </c>
      <c r="AA28" s="26">
        <v>0.314</v>
      </c>
      <c r="AB28" s="26">
        <v>0.34690910000000003</v>
      </c>
      <c r="AC28" s="26">
        <v>0.34981820000000002</v>
      </c>
      <c r="AD28" s="26">
        <v>0.31972729999999999</v>
      </c>
      <c r="AE28" s="26">
        <v>0.32958330000000002</v>
      </c>
      <c r="AF28" s="30">
        <v>0.41824999999999996</v>
      </c>
      <c r="AG28" s="27">
        <v>0.42454545454545456</v>
      </c>
      <c r="AH28" s="28">
        <v>0.48127272727272724</v>
      </c>
      <c r="AI28" s="26">
        <v>0.45408333333333339</v>
      </c>
    </row>
    <row r="29" spans="1:35" x14ac:dyDescent="0.2">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5"/>
      <c r="AG29" s="25"/>
      <c r="AH29" s="25"/>
      <c r="AI29" s="25"/>
    </row>
    <row r="30" spans="1:35" x14ac:dyDescent="0.2">
      <c r="A30" s="3" t="s">
        <v>166</v>
      </c>
      <c r="B30" s="3" t="s">
        <v>32</v>
      </c>
      <c r="C30" s="26">
        <v>0.14430770000000001</v>
      </c>
      <c r="D30" s="26">
        <v>3.5769200000000001E-2</v>
      </c>
      <c r="E30" s="26">
        <v>2.1999999999999999E-2</v>
      </c>
      <c r="F30" s="26">
        <v>8.6866700000000005E-2</v>
      </c>
      <c r="G30" s="26">
        <v>-4.1999999999999997E-3</v>
      </c>
      <c r="H30" s="26">
        <v>-5.9400000000000001E-2</v>
      </c>
      <c r="I30" s="26">
        <v>-0.2054</v>
      </c>
      <c r="J30" s="26">
        <v>-0.15852939999999999</v>
      </c>
      <c r="K30" s="26">
        <v>-0.1270588</v>
      </c>
      <c r="L30" s="26">
        <v>-0.16893749999999999</v>
      </c>
      <c r="M30" s="26">
        <v>-0.1702941</v>
      </c>
      <c r="N30" s="26">
        <v>-0.11176469999999999</v>
      </c>
      <c r="O30" s="26">
        <v>-7.6624999999999999E-2</v>
      </c>
      <c r="P30" s="26">
        <v>-2.6922999999999999E-3</v>
      </c>
      <c r="Q30" s="26">
        <v>-7.3499999999999996E-2</v>
      </c>
      <c r="R30" s="26">
        <v>-9.8352899999999993E-2</v>
      </c>
      <c r="S30" s="26">
        <v>-0.13461110000000001</v>
      </c>
      <c r="T30" s="26">
        <v>-7.2500000000000004E-3</v>
      </c>
      <c r="U30" s="26">
        <v>-2.8199999999999999E-2</v>
      </c>
      <c r="V30" s="26">
        <v>9.1666999999999998E-3</v>
      </c>
      <c r="W30" s="26">
        <v>-1.12105E-2</v>
      </c>
      <c r="X30" s="26">
        <v>1.2789500000000001E-2</v>
      </c>
      <c r="Y30" s="26">
        <v>-7.4000000000000003E-3</v>
      </c>
      <c r="Z30" s="26">
        <v>-1.1599999999999999E-2</v>
      </c>
      <c r="AA30" s="26">
        <v>3.5333299999999998E-2</v>
      </c>
      <c r="AB30" s="26">
        <v>7.1550000000000002E-2</v>
      </c>
      <c r="AC30" s="26">
        <v>7.0300000000000001E-2</v>
      </c>
      <c r="AD30" s="26">
        <v>3.5000000000000003E-2</v>
      </c>
      <c r="AE30" s="26">
        <v>5.1043499999999999E-2</v>
      </c>
      <c r="AF30" s="27">
        <v>5.0227272727272697E-2</v>
      </c>
      <c r="AG30" s="26">
        <v>7.783E-3</v>
      </c>
      <c r="AH30" s="29">
        <v>1.5826E-2</v>
      </c>
      <c r="AI30" s="26">
        <v>4.8681818181818166E-2</v>
      </c>
    </row>
    <row r="31" spans="1:35" x14ac:dyDescent="0.2">
      <c r="B31" s="3" t="s">
        <v>33</v>
      </c>
      <c r="C31" s="26">
        <v>-0.2888</v>
      </c>
      <c r="D31" s="26">
        <v>-0.27600000000000002</v>
      </c>
      <c r="E31" s="26">
        <v>-0.29414289999999998</v>
      </c>
      <c r="F31" s="26">
        <v>-0.20442859999999999</v>
      </c>
      <c r="G31" s="26">
        <v>-0.31762499999999999</v>
      </c>
      <c r="H31" s="26">
        <v>-0.40487499999999998</v>
      </c>
      <c r="I31" s="26">
        <v>-0.44819999999999999</v>
      </c>
      <c r="J31" s="26">
        <v>-0.4173636</v>
      </c>
      <c r="K31" s="26">
        <v>-0.4193636</v>
      </c>
      <c r="L31" s="26">
        <v>-0.41790909999999998</v>
      </c>
      <c r="M31" s="26">
        <v>-0.4163636</v>
      </c>
      <c r="N31" s="26">
        <v>-0.4027</v>
      </c>
      <c r="O31" s="26">
        <v>-0.37277779999999999</v>
      </c>
      <c r="P31" s="26">
        <v>-0.38442860000000001</v>
      </c>
      <c r="Q31" s="26">
        <v>-0.35633330000000002</v>
      </c>
      <c r="R31" s="26">
        <v>-0.37618180000000001</v>
      </c>
      <c r="S31" s="26">
        <v>-0.35545450000000001</v>
      </c>
      <c r="T31" s="26">
        <v>-0.35244439999999999</v>
      </c>
      <c r="U31" s="26">
        <v>-0.36166670000000001</v>
      </c>
      <c r="V31" s="26">
        <v>-0.34712500000000002</v>
      </c>
      <c r="W31" s="26">
        <v>-0.35655559999999997</v>
      </c>
      <c r="X31" s="26">
        <v>-0.32290000000000002</v>
      </c>
      <c r="Y31" s="26">
        <v>-0.3306364</v>
      </c>
      <c r="Z31" s="26">
        <v>-0.32327270000000002</v>
      </c>
      <c r="AA31" s="26">
        <v>-0.375</v>
      </c>
      <c r="AB31" s="26">
        <v>-0.34055550000000001</v>
      </c>
      <c r="AC31" s="26">
        <v>-0.3227778</v>
      </c>
      <c r="AD31" s="26">
        <v>-0.35190909999999997</v>
      </c>
      <c r="AE31" s="26">
        <v>-0.35418179999999999</v>
      </c>
      <c r="AF31" s="27">
        <v>-0.37340000000000007</v>
      </c>
      <c r="AG31" s="26">
        <v>-0.41899999999999998</v>
      </c>
      <c r="AH31" s="29">
        <v>-0.34608</v>
      </c>
      <c r="AI31" s="26">
        <v>-0.33275000000000005</v>
      </c>
    </row>
    <row r="32" spans="1:35" x14ac:dyDescent="0.2">
      <c r="B32" s="3" t="s">
        <v>20</v>
      </c>
      <c r="C32" s="26">
        <v>0.41499999999999998</v>
      </c>
      <c r="D32" s="26">
        <v>0.39950000000000002</v>
      </c>
      <c r="E32" s="26">
        <v>0.39083329999999999</v>
      </c>
      <c r="F32" s="26">
        <v>0.34175</v>
      </c>
      <c r="G32" s="26">
        <v>0.35399999999999998</v>
      </c>
      <c r="H32" s="26">
        <v>0.33542860000000002</v>
      </c>
      <c r="I32" s="26">
        <v>0.2802</v>
      </c>
      <c r="J32" s="26">
        <v>0.316</v>
      </c>
      <c r="K32" s="26">
        <v>0.40883330000000001</v>
      </c>
      <c r="L32" s="26">
        <v>0.37880000000000003</v>
      </c>
      <c r="M32" s="26">
        <v>0.28083330000000001</v>
      </c>
      <c r="N32" s="26">
        <v>0.30385709999999999</v>
      </c>
      <c r="O32" s="26">
        <v>0.30414289999999999</v>
      </c>
      <c r="P32" s="26">
        <v>0.4274</v>
      </c>
      <c r="Q32" s="26">
        <v>0.43559999999999999</v>
      </c>
      <c r="R32" s="26">
        <v>0.41099999999999998</v>
      </c>
      <c r="S32" s="26">
        <v>0.2124286</v>
      </c>
      <c r="T32" s="26">
        <v>0.27518179999999998</v>
      </c>
      <c r="U32" s="26">
        <v>0.2446364</v>
      </c>
      <c r="V32" s="26">
        <v>0.29420000000000002</v>
      </c>
      <c r="W32" s="26">
        <v>0.29959999999999998</v>
      </c>
      <c r="X32" s="26">
        <v>0.3857778</v>
      </c>
      <c r="Y32" s="26">
        <v>0.38766669999999998</v>
      </c>
      <c r="Z32" s="26">
        <v>0.36933329999999998</v>
      </c>
      <c r="AA32" s="26">
        <v>0.36359999999999998</v>
      </c>
      <c r="AB32" s="26">
        <v>0.40872730000000002</v>
      </c>
      <c r="AC32" s="26">
        <v>0.39190910000000001</v>
      </c>
      <c r="AD32" s="26">
        <v>0.42190909999999998</v>
      </c>
      <c r="AE32" s="26">
        <v>0.42249999999999999</v>
      </c>
      <c r="AF32" s="27">
        <v>0.40324999999999994</v>
      </c>
      <c r="AG32" s="27">
        <v>0.47454545454545455</v>
      </c>
      <c r="AH32" s="29">
        <v>0.48630000000000001</v>
      </c>
      <c r="AI32" s="26">
        <v>0.50639999999999996</v>
      </c>
    </row>
    <row r="33" spans="1:35" x14ac:dyDescent="0.2">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5"/>
      <c r="AG33" s="25"/>
      <c r="AH33" s="25"/>
      <c r="AI33" s="25"/>
    </row>
    <row r="34" spans="1:35" x14ac:dyDescent="0.2">
      <c r="A34" s="3" t="s">
        <v>167</v>
      </c>
      <c r="B34" s="3" t="s">
        <v>32</v>
      </c>
      <c r="C34" s="26">
        <v>0.1903077</v>
      </c>
      <c r="D34" s="26">
        <v>0.1097692</v>
      </c>
      <c r="E34" s="26">
        <v>0.14741670000000001</v>
      </c>
      <c r="F34" s="26">
        <v>6.0999999999999999E-2</v>
      </c>
      <c r="G34" s="26">
        <v>-2.5999999999999999E-2</v>
      </c>
      <c r="H34" s="26">
        <v>-5.8999999999999997E-2</v>
      </c>
      <c r="I34" s="26">
        <v>-0.23780000000000001</v>
      </c>
      <c r="J34" s="26">
        <v>-0.2357059</v>
      </c>
      <c r="K34" s="26">
        <v>-0.25911770000000001</v>
      </c>
      <c r="L34" s="26">
        <v>-0.25352940000000002</v>
      </c>
      <c r="M34" s="26">
        <v>-0.15631249999999999</v>
      </c>
      <c r="N34" s="26">
        <v>-0.13633329999999999</v>
      </c>
      <c r="O34" s="26">
        <v>-7.9500000000000001E-2</v>
      </c>
      <c r="P34" s="26">
        <v>-4.80714E-2</v>
      </c>
      <c r="Q34" s="26">
        <v>-9.4642900000000002E-2</v>
      </c>
      <c r="R34" s="26">
        <v>-0.1275714</v>
      </c>
      <c r="S34" s="26">
        <v>-0.14149999999999999</v>
      </c>
      <c r="T34" s="26">
        <v>4.0625000000000001E-3</v>
      </c>
      <c r="U34" s="26">
        <v>6.0625000000000002E-3</v>
      </c>
      <c r="V34" s="26">
        <v>-2.47333E-2</v>
      </c>
      <c r="W34" s="26">
        <v>-0.10162499999999999</v>
      </c>
      <c r="X34" s="26">
        <v>-6.6250000000000003E-2</v>
      </c>
      <c r="Y34" s="26">
        <v>-0.14493329999999999</v>
      </c>
      <c r="Z34" s="26">
        <v>-8.0647099999999999E-2</v>
      </c>
      <c r="AA34" s="26">
        <v>9.9687499999999998E-2</v>
      </c>
      <c r="AB34" s="26">
        <v>8.9499999999999996E-2</v>
      </c>
      <c r="AC34" s="26">
        <v>5.0944400000000001E-2</v>
      </c>
      <c r="AD34" s="26">
        <v>-2.7444400000000001E-2</v>
      </c>
      <c r="AE34" s="26">
        <v>2.74211E-2</v>
      </c>
      <c r="AF34" s="30">
        <v>6.2055555555555558E-2</v>
      </c>
      <c r="AG34" s="27">
        <v>-1.9736842105263112E-2</v>
      </c>
      <c r="AH34" s="29">
        <v>-0.104</v>
      </c>
      <c r="AI34" s="26">
        <v>-1.3333333333333317E-2</v>
      </c>
    </row>
    <row r="35" spans="1:35" x14ac:dyDescent="0.2">
      <c r="B35" s="3" t="s">
        <v>33</v>
      </c>
      <c r="C35" s="26">
        <v>-3.8333E-3</v>
      </c>
      <c r="D35" s="26">
        <v>-9.7000000000000003E-2</v>
      </c>
      <c r="E35" s="26">
        <v>-8.5666699999999998E-2</v>
      </c>
      <c r="F35" s="26">
        <v>-0.1198</v>
      </c>
      <c r="G35" s="26">
        <v>-0.38550000000000001</v>
      </c>
      <c r="H35" s="26">
        <v>-0.41014289999999998</v>
      </c>
      <c r="I35" s="26">
        <v>-0.44409999999999999</v>
      </c>
      <c r="J35" s="26">
        <v>-0.44036360000000002</v>
      </c>
      <c r="K35" s="26">
        <v>-0.44016670000000002</v>
      </c>
      <c r="L35" s="26">
        <v>-0.43</v>
      </c>
      <c r="M35" s="26">
        <v>-0.38400000000000001</v>
      </c>
      <c r="N35" s="26">
        <v>-0.35699999999999998</v>
      </c>
      <c r="O35" s="26">
        <v>-0.30733329999999998</v>
      </c>
      <c r="P35" s="26">
        <v>-0.35525000000000001</v>
      </c>
      <c r="Q35" s="26">
        <v>-0.31622220000000001</v>
      </c>
      <c r="R35" s="26">
        <v>-0.30499999999999999</v>
      </c>
      <c r="S35" s="26">
        <v>-0.34649999999999997</v>
      </c>
      <c r="T35" s="26">
        <v>-0.32728570000000001</v>
      </c>
      <c r="U35" s="26">
        <v>-0.32757140000000001</v>
      </c>
      <c r="V35" s="26">
        <v>-0.35857139999999998</v>
      </c>
      <c r="W35" s="26">
        <v>-0.3438889</v>
      </c>
      <c r="X35" s="26">
        <v>-0.3177778</v>
      </c>
      <c r="Y35" s="26">
        <v>-0.36788890000000002</v>
      </c>
      <c r="Z35" s="26">
        <v>-0.39560000000000001</v>
      </c>
      <c r="AA35" s="26">
        <v>-0.36442859999999999</v>
      </c>
      <c r="AB35" s="26">
        <v>-0.378</v>
      </c>
      <c r="AC35" s="26">
        <v>-0.38412499999999999</v>
      </c>
      <c r="AD35" s="26">
        <v>-0.39188889999999998</v>
      </c>
      <c r="AE35" s="26">
        <v>-0.36912499999999998</v>
      </c>
      <c r="AF35" s="30">
        <v>-0.391125</v>
      </c>
      <c r="AG35" s="27">
        <v>-0.46920000000000001</v>
      </c>
      <c r="AH35" s="29">
        <v>-0.44033</v>
      </c>
      <c r="AI35" s="26">
        <v>-0.39309999999999995</v>
      </c>
    </row>
    <row r="36" spans="1:35" x14ac:dyDescent="0.2">
      <c r="B36" s="3" t="s">
        <v>20</v>
      </c>
      <c r="C36" s="26">
        <v>0.35671429999999998</v>
      </c>
      <c r="D36" s="26">
        <v>0.44059999999999999</v>
      </c>
      <c r="E36" s="26">
        <v>0.3805</v>
      </c>
      <c r="F36" s="26">
        <v>0.24179999999999999</v>
      </c>
      <c r="G36" s="26">
        <v>0.33350000000000002</v>
      </c>
      <c r="H36" s="26">
        <v>0.3506667</v>
      </c>
      <c r="I36" s="26">
        <v>0.17480000000000001</v>
      </c>
      <c r="J36" s="26">
        <v>0.13950000000000001</v>
      </c>
      <c r="K36" s="26">
        <v>0.1754</v>
      </c>
      <c r="L36" s="26">
        <v>0.17</v>
      </c>
      <c r="M36" s="26">
        <v>0.2231667</v>
      </c>
      <c r="N36" s="26">
        <v>0.1946667</v>
      </c>
      <c r="O36" s="26">
        <v>0.16250000000000001</v>
      </c>
      <c r="P36" s="26">
        <v>0.33</v>
      </c>
      <c r="Q36" s="26">
        <v>0.2505</v>
      </c>
      <c r="R36" s="26">
        <v>0.1918</v>
      </c>
      <c r="S36" s="26">
        <v>0.13183329999999999</v>
      </c>
      <c r="T36" s="26">
        <v>0.2617778</v>
      </c>
      <c r="U36" s="26">
        <v>0.2655556</v>
      </c>
      <c r="V36" s="26">
        <v>0.26737499999999997</v>
      </c>
      <c r="W36" s="26">
        <v>0.20985719999999999</v>
      </c>
      <c r="X36" s="26">
        <v>0.25714290000000001</v>
      </c>
      <c r="Y36" s="26">
        <v>0.1895</v>
      </c>
      <c r="Z36" s="26">
        <v>0.36928569999999999</v>
      </c>
      <c r="AA36" s="26">
        <v>0.46066669999999998</v>
      </c>
      <c r="AB36" s="26">
        <v>0.46350000000000002</v>
      </c>
      <c r="AC36" s="26">
        <v>0.39900000000000002</v>
      </c>
      <c r="AD36" s="26">
        <v>0.33700000000000002</v>
      </c>
      <c r="AE36" s="26">
        <v>0.38090000000000002</v>
      </c>
      <c r="AF36" s="30">
        <v>0.42460000000000003</v>
      </c>
      <c r="AG36" s="27">
        <v>0.47966666666666669</v>
      </c>
      <c r="AH36" s="29">
        <v>0.47257100000000002</v>
      </c>
      <c r="AI36" s="26">
        <v>0.46137500000000009</v>
      </c>
    </row>
    <row r="37" spans="1:35" x14ac:dyDescent="0.2">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5"/>
      <c r="AG37" s="25"/>
      <c r="AH37" s="25"/>
      <c r="AI37" s="25"/>
    </row>
    <row r="38" spans="1:35" x14ac:dyDescent="0.2">
      <c r="A38" s="3" t="s">
        <v>44</v>
      </c>
      <c r="B38" s="3" t="s">
        <v>32</v>
      </c>
      <c r="C38" s="26">
        <v>0.17984620000000001</v>
      </c>
      <c r="D38" s="26">
        <v>0.15946150000000001</v>
      </c>
      <c r="E38" s="26">
        <v>0.2184615</v>
      </c>
      <c r="F38" s="26">
        <v>0.22646669999999999</v>
      </c>
      <c r="G38" s="26">
        <v>0.14026669999999999</v>
      </c>
      <c r="H38" s="26">
        <v>0.12673329999999999</v>
      </c>
      <c r="I38" s="26">
        <v>4.7235300000000001E-2</v>
      </c>
      <c r="J38" s="26">
        <v>4.6471000000000004E-3</v>
      </c>
      <c r="K38" s="26">
        <v>-2.2294100000000001E-2</v>
      </c>
      <c r="L38" s="26">
        <v>-3.0882400000000001E-2</v>
      </c>
      <c r="M38" s="26">
        <v>-6.4470600000000003E-2</v>
      </c>
      <c r="N38" s="26">
        <v>1.9176499999999999E-2</v>
      </c>
      <c r="O38" s="26">
        <v>3.2312500000000001E-2</v>
      </c>
      <c r="P38" s="26">
        <v>-3.7647000000000002E-3</v>
      </c>
      <c r="Q38" s="26">
        <v>-2.92778E-2</v>
      </c>
      <c r="R38" s="26">
        <v>-1.325E-2</v>
      </c>
      <c r="S38" s="26">
        <v>-8.0399999999999999E-2</v>
      </c>
      <c r="T38" s="26">
        <v>4.1750000000000002E-2</v>
      </c>
      <c r="U38" s="26">
        <v>1.6750000000000001E-2</v>
      </c>
      <c r="V38" s="26">
        <v>1.9E-2</v>
      </c>
      <c r="W38" s="26">
        <v>-8.7650000000000006E-2</v>
      </c>
      <c r="X38" s="26">
        <v>-8.5400000000000004E-2</v>
      </c>
      <c r="Y38" s="26">
        <v>-8.8300000000000003E-2</v>
      </c>
      <c r="Z38" s="26">
        <v>-6.0736800000000001E-2</v>
      </c>
      <c r="AA38" s="26">
        <v>3.15E-3</v>
      </c>
      <c r="AB38" s="26">
        <v>3.635E-2</v>
      </c>
      <c r="AC38" s="26">
        <v>5.7450000000000001E-2</v>
      </c>
      <c r="AD38" s="26">
        <v>4.4499999999999998E-2</v>
      </c>
      <c r="AE38" s="26">
        <v>8.0618999999999996E-2</v>
      </c>
      <c r="AF38" s="30">
        <v>7.5500000000000012E-2</v>
      </c>
      <c r="AG38" s="27">
        <v>-4.0476190476190881E-3</v>
      </c>
      <c r="AH38" s="29">
        <v>1.5869999999999999E-2</v>
      </c>
      <c r="AI38" s="26">
        <v>3.7916666666666689E-2</v>
      </c>
    </row>
    <row r="39" spans="1:35" x14ac:dyDescent="0.2">
      <c r="B39" s="3" t="s">
        <v>33</v>
      </c>
      <c r="C39" s="26">
        <v>-9.9500000000000005E-2</v>
      </c>
      <c r="D39" s="26">
        <v>-6.4857100000000001E-2</v>
      </c>
      <c r="E39" s="26">
        <v>3.6857099999999997E-2</v>
      </c>
      <c r="F39" s="26">
        <v>3.5428599999999998E-2</v>
      </c>
      <c r="G39" s="26">
        <v>-6.5375000000000003E-2</v>
      </c>
      <c r="H39" s="26">
        <v>-0.14912500000000001</v>
      </c>
      <c r="I39" s="26">
        <v>-0.18236359999999999</v>
      </c>
      <c r="J39" s="26">
        <v>-0.23400000000000001</v>
      </c>
      <c r="K39" s="26">
        <v>-0.2696364</v>
      </c>
      <c r="L39" s="26">
        <v>-0.28327269999999999</v>
      </c>
      <c r="M39" s="26">
        <v>-0.33572730000000001</v>
      </c>
      <c r="N39" s="26">
        <v>-0.2989</v>
      </c>
      <c r="O39" s="26">
        <v>-0.34087499999999998</v>
      </c>
      <c r="P39" s="26">
        <v>-0.3448889</v>
      </c>
      <c r="Q39" s="26">
        <v>-0.34799999999999998</v>
      </c>
      <c r="R39" s="26">
        <v>-0.28000000000000003</v>
      </c>
      <c r="S39" s="26">
        <v>-0.2717273</v>
      </c>
      <c r="T39" s="26">
        <v>-0.26974999999999999</v>
      </c>
      <c r="U39" s="26">
        <v>-0.27322220000000003</v>
      </c>
      <c r="V39" s="26">
        <v>-0.27966669999999999</v>
      </c>
      <c r="W39" s="26">
        <v>-0.3415455</v>
      </c>
      <c r="X39" s="26">
        <v>-0.34709089999999998</v>
      </c>
      <c r="Y39" s="26">
        <v>-0.32854549999999999</v>
      </c>
      <c r="Z39" s="26">
        <v>-0.34670000000000001</v>
      </c>
      <c r="AA39" s="26">
        <v>-0.34266669999999999</v>
      </c>
      <c r="AB39" s="26">
        <v>-0.31311109999999998</v>
      </c>
      <c r="AC39" s="26">
        <v>-0.29622219999999999</v>
      </c>
      <c r="AD39" s="26">
        <v>-0.30099999999999999</v>
      </c>
      <c r="AE39" s="26">
        <v>-0.3</v>
      </c>
      <c r="AF39" s="30">
        <v>-0.35299999999999998</v>
      </c>
      <c r="AG39" s="26">
        <v>-0.38873000000000002</v>
      </c>
      <c r="AH39" s="29">
        <v>-0.35122999999999999</v>
      </c>
      <c r="AI39" s="26">
        <v>-0.31338461538461537</v>
      </c>
    </row>
    <row r="40" spans="1:35" x14ac:dyDescent="0.2">
      <c r="B40" s="3" t="s">
        <v>20</v>
      </c>
      <c r="C40" s="26">
        <v>0.41928569999999998</v>
      </c>
      <c r="D40" s="26">
        <v>0.4211667</v>
      </c>
      <c r="E40" s="26">
        <v>0.43033329999999997</v>
      </c>
      <c r="F40" s="26">
        <v>0.393625</v>
      </c>
      <c r="G40" s="26">
        <v>0.3752857</v>
      </c>
      <c r="H40" s="26">
        <v>0.442</v>
      </c>
      <c r="I40" s="26">
        <v>0.46816659999999999</v>
      </c>
      <c r="J40" s="26">
        <v>0.44216670000000002</v>
      </c>
      <c r="K40" s="26">
        <v>0.43116660000000001</v>
      </c>
      <c r="L40" s="26">
        <v>0.43183329999999998</v>
      </c>
      <c r="M40" s="26">
        <v>0.43283329999999998</v>
      </c>
      <c r="N40" s="26">
        <v>0.47357139999999998</v>
      </c>
      <c r="O40" s="26">
        <v>0.4364286</v>
      </c>
      <c r="P40" s="26">
        <v>0.40400000000000003</v>
      </c>
      <c r="Q40" s="26">
        <v>0.38842860000000001</v>
      </c>
      <c r="R40" s="26">
        <v>0.34183330000000001</v>
      </c>
      <c r="S40" s="26">
        <v>0.13775000000000001</v>
      </c>
      <c r="T40" s="26">
        <v>0.2446364</v>
      </c>
      <c r="U40" s="26">
        <v>0.254</v>
      </c>
      <c r="V40" s="26">
        <v>0.26336359999999998</v>
      </c>
      <c r="W40" s="26">
        <v>0.2226667</v>
      </c>
      <c r="X40" s="26">
        <v>0.2344444</v>
      </c>
      <c r="Y40" s="26">
        <v>0.2053333</v>
      </c>
      <c r="Z40" s="26">
        <v>0.25700000000000001</v>
      </c>
      <c r="AA40" s="26">
        <v>0.28609089999999998</v>
      </c>
      <c r="AB40" s="26">
        <v>0.32227270000000002</v>
      </c>
      <c r="AC40" s="26">
        <v>0.34681820000000002</v>
      </c>
      <c r="AD40" s="26">
        <v>0.39</v>
      </c>
      <c r="AE40" s="26">
        <v>0.42981819999999998</v>
      </c>
      <c r="AF40" s="30">
        <v>0.42609090909090913</v>
      </c>
      <c r="AG40" s="27">
        <v>0.41909999999999997</v>
      </c>
      <c r="AH40" s="29">
        <v>0.49309999999999998</v>
      </c>
      <c r="AI40" s="26">
        <v>0.4530909090909091</v>
      </c>
    </row>
    <row r="41" spans="1:35" x14ac:dyDescent="0.2">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5"/>
      <c r="AG41" s="25"/>
      <c r="AH41" s="25"/>
      <c r="AI41" s="25"/>
    </row>
    <row r="42" spans="1:35" x14ac:dyDescent="0.2">
      <c r="A42" s="3" t="s">
        <v>45</v>
      </c>
      <c r="B42" s="3" t="s">
        <v>32</v>
      </c>
      <c r="C42" s="26">
        <v>-2.1923100000000001E-2</v>
      </c>
      <c r="D42" s="26">
        <v>-8.9384599999999995E-2</v>
      </c>
      <c r="E42" s="26">
        <v>-5.7750000000000003E-2</v>
      </c>
      <c r="F42" s="26">
        <v>-4.4000000000000003E-3</v>
      </c>
      <c r="G42" s="26">
        <v>-9.4666700000000006E-2</v>
      </c>
      <c r="H42" s="26">
        <v>-0.1098667</v>
      </c>
      <c r="I42" s="26">
        <v>-0.1570588</v>
      </c>
      <c r="J42" s="26">
        <v>-0.1131176</v>
      </c>
      <c r="K42" s="26">
        <v>-0.1245294</v>
      </c>
      <c r="L42" s="26">
        <v>-0.16110530000000001</v>
      </c>
      <c r="M42" s="26">
        <v>-0.17478949999999999</v>
      </c>
      <c r="N42" s="26">
        <v>-0.16320000000000001</v>
      </c>
      <c r="O42" s="26">
        <v>-0.18668750000000001</v>
      </c>
      <c r="P42" s="26">
        <v>-0.23688239999999999</v>
      </c>
      <c r="Q42" s="26">
        <v>-0.22870589999999999</v>
      </c>
      <c r="R42" s="26">
        <v>-0.2392</v>
      </c>
      <c r="S42" s="26">
        <v>-0.1191333</v>
      </c>
      <c r="T42" s="26">
        <v>-6.2529399999999999E-2</v>
      </c>
      <c r="U42" s="26">
        <v>-5.1882400000000002E-2</v>
      </c>
      <c r="V42" s="26">
        <v>-0.04</v>
      </c>
      <c r="W42" s="26">
        <v>-7.0999999999999994E-2</v>
      </c>
      <c r="X42" s="26">
        <v>-1.4210499999999999E-2</v>
      </c>
      <c r="Y42" s="26">
        <v>-3.6999999999999998E-2</v>
      </c>
      <c r="Z42" s="26">
        <v>-0.1053684</v>
      </c>
      <c r="AA42" s="26">
        <v>3.3611099999999998E-2</v>
      </c>
      <c r="AB42" s="26">
        <v>3.1611100000000003E-2</v>
      </c>
      <c r="AC42" s="26">
        <v>1.78333E-2</v>
      </c>
      <c r="AD42" s="26">
        <v>-6.6222199999999995E-2</v>
      </c>
      <c r="AE42" s="26">
        <v>-6.4157900000000004E-2</v>
      </c>
      <c r="AF42" s="32">
        <v>-5.5E-2</v>
      </c>
      <c r="AG42" s="26">
        <v>-7.4289999999999995E-2</v>
      </c>
      <c r="AH42" s="28">
        <v>-1.7947368421052674E-2</v>
      </c>
      <c r="AI42" s="26">
        <v>6.1473684210526298E-2</v>
      </c>
    </row>
    <row r="43" spans="1:35" x14ac:dyDescent="0.2">
      <c r="B43" s="3" t="s">
        <v>33</v>
      </c>
      <c r="C43" s="26">
        <v>-0.26816669999999998</v>
      </c>
      <c r="D43" s="26">
        <v>-0.24312500000000001</v>
      </c>
      <c r="E43" s="26">
        <v>-0.16571430000000001</v>
      </c>
      <c r="F43" s="26">
        <v>-0.2207143</v>
      </c>
      <c r="G43" s="26">
        <v>-0.27885710000000002</v>
      </c>
      <c r="H43" s="26">
        <v>-0.38074999999999998</v>
      </c>
      <c r="I43" s="26">
        <v>-0.33472730000000001</v>
      </c>
      <c r="J43" s="26">
        <v>-0.3385454</v>
      </c>
      <c r="K43" s="26">
        <v>-0.32424999999999998</v>
      </c>
      <c r="L43" s="26">
        <v>-0.35399999999999998</v>
      </c>
      <c r="M43" s="26">
        <v>-0.41125</v>
      </c>
      <c r="N43" s="26">
        <v>-0.35499999999999998</v>
      </c>
      <c r="O43" s="26">
        <v>-0.34144439999999998</v>
      </c>
      <c r="P43" s="26">
        <v>-0.39400000000000002</v>
      </c>
      <c r="Q43" s="26">
        <v>-0.39610000000000001</v>
      </c>
      <c r="R43" s="26">
        <v>-0.37066670000000002</v>
      </c>
      <c r="S43" s="26">
        <v>-0.36133330000000002</v>
      </c>
      <c r="T43" s="26">
        <v>-0.37962499999999999</v>
      </c>
      <c r="U43" s="26">
        <v>-0.378</v>
      </c>
      <c r="V43" s="26">
        <v>-0.38124999999999998</v>
      </c>
      <c r="W43" s="26">
        <v>-0.43530000000000002</v>
      </c>
      <c r="X43" s="26">
        <v>-0.40489999999999998</v>
      </c>
      <c r="Y43" s="26">
        <v>-0.41060000000000002</v>
      </c>
      <c r="Z43" s="26">
        <v>-0.43963629999999998</v>
      </c>
      <c r="AA43" s="26">
        <v>-0.44450000000000001</v>
      </c>
      <c r="AB43" s="26">
        <v>-0.48849999999999999</v>
      </c>
      <c r="AC43" s="26">
        <v>-0.52712499999999995</v>
      </c>
      <c r="AD43" s="26">
        <v>-0.51022219999999996</v>
      </c>
      <c r="AE43" s="26">
        <v>-0.50633340000000004</v>
      </c>
      <c r="AF43" s="30">
        <v>-0.47325</v>
      </c>
      <c r="AG43" s="26">
        <v>-0.52073000000000003</v>
      </c>
      <c r="AH43" s="29">
        <v>-0.42491000000000001</v>
      </c>
      <c r="AI43" s="26">
        <v>-0.37430000000000002</v>
      </c>
    </row>
    <row r="44" spans="1:35" x14ac:dyDescent="0.2">
      <c r="B44" s="3" t="s">
        <v>20</v>
      </c>
      <c r="C44" s="26">
        <v>0.1891429</v>
      </c>
      <c r="D44" s="26">
        <v>0.15659999999999999</v>
      </c>
      <c r="E44" s="26">
        <v>9.3399999999999997E-2</v>
      </c>
      <c r="F44" s="26">
        <v>0.18487500000000001</v>
      </c>
      <c r="G44" s="26">
        <v>0.19900000000000001</v>
      </c>
      <c r="H44" s="26">
        <v>0.19971430000000001</v>
      </c>
      <c r="I44" s="26">
        <v>0.1686667</v>
      </c>
      <c r="J44" s="26">
        <v>0.30016670000000001</v>
      </c>
      <c r="K44" s="26">
        <v>0.3548</v>
      </c>
      <c r="L44" s="26">
        <v>0.25683329999999999</v>
      </c>
      <c r="M44" s="26">
        <v>0.23057140000000001</v>
      </c>
      <c r="N44" s="26">
        <v>0.1245</v>
      </c>
      <c r="O44" s="26">
        <v>1.22857E-2</v>
      </c>
      <c r="P44" s="26">
        <v>-1.24286E-2</v>
      </c>
      <c r="Q44" s="26">
        <v>1.04286E-2</v>
      </c>
      <c r="R44" s="26">
        <v>-4.2000000000000003E-2</v>
      </c>
      <c r="S44" s="26">
        <v>0.24416669999999999</v>
      </c>
      <c r="T44" s="26">
        <v>0.21933330000000001</v>
      </c>
      <c r="U44" s="26">
        <v>0.23799999999999999</v>
      </c>
      <c r="V44" s="26">
        <v>0.26333329999999999</v>
      </c>
      <c r="W44" s="26">
        <v>0.33377780000000001</v>
      </c>
      <c r="X44" s="26">
        <v>0.41988890000000001</v>
      </c>
      <c r="Y44" s="26">
        <v>0.43</v>
      </c>
      <c r="Z44" s="26">
        <v>0.35425000000000001</v>
      </c>
      <c r="AA44" s="26">
        <v>0.41610000000000003</v>
      </c>
      <c r="AB44" s="26">
        <v>0.44769999999999999</v>
      </c>
      <c r="AC44" s="26">
        <v>0.45379999999999998</v>
      </c>
      <c r="AD44" s="26">
        <v>0.3777778</v>
      </c>
      <c r="AE44" s="26">
        <v>0.33379999999999999</v>
      </c>
      <c r="AF44" s="30">
        <v>0.27959999999999996</v>
      </c>
      <c r="AG44" s="26">
        <v>0.4168</v>
      </c>
      <c r="AH44" s="28">
        <v>0.54162499999999991</v>
      </c>
      <c r="AI44" s="26">
        <v>0.54566666666666674</v>
      </c>
    </row>
    <row r="45" spans="1:35" x14ac:dyDescent="0.2">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5"/>
      <c r="AG45" s="25"/>
      <c r="AH45" s="25"/>
      <c r="AI45" s="25"/>
    </row>
    <row r="46" spans="1:35" x14ac:dyDescent="0.2">
      <c r="A46" s="3" t="s">
        <v>168</v>
      </c>
      <c r="B46" s="3" t="s">
        <v>32</v>
      </c>
      <c r="C46" s="26">
        <v>-2.9250000000000002E-2</v>
      </c>
      <c r="D46" s="26">
        <v>-0.2135</v>
      </c>
      <c r="E46" s="26">
        <v>-0.21049999999999999</v>
      </c>
      <c r="F46" s="26">
        <v>-9.2153899999999997E-2</v>
      </c>
      <c r="G46" s="26">
        <v>-0.18276919999999999</v>
      </c>
      <c r="H46" s="26">
        <v>-0.1646667</v>
      </c>
      <c r="I46" s="26">
        <v>-0.24466669999999999</v>
      </c>
      <c r="J46" s="26">
        <v>-0.26806669999999999</v>
      </c>
      <c r="K46" s="26">
        <v>-0.22600000000000001</v>
      </c>
      <c r="L46" s="26">
        <v>-0.28737499999999999</v>
      </c>
      <c r="M46" s="26">
        <v>-0.23456250000000001</v>
      </c>
      <c r="N46" s="26">
        <v>-0.22547059999999999</v>
      </c>
      <c r="O46" s="26">
        <v>-0.2426471</v>
      </c>
      <c r="P46" s="26">
        <v>-0.26856249999999998</v>
      </c>
      <c r="Q46" s="26">
        <v>-0.2336</v>
      </c>
      <c r="R46" s="26">
        <v>-0.25779999999999997</v>
      </c>
      <c r="S46" s="26">
        <v>-0.17299999999999999</v>
      </c>
      <c r="T46" s="26">
        <v>-2.1312500000000002E-2</v>
      </c>
      <c r="U46" s="26">
        <v>-3.2312500000000001E-2</v>
      </c>
      <c r="V46" s="26">
        <v>-4.5562499999999999E-2</v>
      </c>
      <c r="W46" s="26">
        <v>-0.15087500000000001</v>
      </c>
      <c r="X46" s="26">
        <v>-0.18487500000000001</v>
      </c>
      <c r="Y46" s="26">
        <v>-0.2085294</v>
      </c>
      <c r="Z46" s="26">
        <v>-0.19382350000000001</v>
      </c>
      <c r="AA46" s="26">
        <v>-6.6750000000000004E-2</v>
      </c>
      <c r="AB46" s="26">
        <v>-4.99444E-2</v>
      </c>
      <c r="AC46" s="26">
        <v>-3.1611100000000003E-2</v>
      </c>
      <c r="AD46" s="26">
        <v>-7.6350000000000001E-2</v>
      </c>
      <c r="AE46" s="26">
        <v>-1.1428600000000001E-2</v>
      </c>
      <c r="AF46" s="30">
        <v>4.5949999999999991E-2</v>
      </c>
      <c r="AG46" s="26">
        <v>-3.3759999999999998E-2</v>
      </c>
      <c r="AH46" s="31">
        <v>-4.7000000000000076E-2</v>
      </c>
      <c r="AI46" s="26">
        <v>-1.0636363636363631E-2</v>
      </c>
    </row>
    <row r="47" spans="1:35" x14ac:dyDescent="0.2">
      <c r="B47" s="3" t="s">
        <v>33</v>
      </c>
      <c r="C47" s="26">
        <v>-0.34720000000000001</v>
      </c>
      <c r="D47" s="26">
        <v>-0.40475</v>
      </c>
      <c r="E47" s="26">
        <v>-0.44857140000000001</v>
      </c>
      <c r="F47" s="26">
        <v>-0.47649999999999998</v>
      </c>
      <c r="G47" s="26">
        <v>-0.51442860000000001</v>
      </c>
      <c r="H47" s="26">
        <v>-0.5371667</v>
      </c>
      <c r="I47" s="26">
        <v>-0.49877779999999999</v>
      </c>
      <c r="J47" s="26">
        <v>-0.47710000000000002</v>
      </c>
      <c r="K47" s="26">
        <v>-0.4924</v>
      </c>
      <c r="L47" s="26">
        <v>-0.52281809999999995</v>
      </c>
      <c r="M47" s="26">
        <v>-0.51880000000000004</v>
      </c>
      <c r="N47" s="26">
        <v>-0.4728</v>
      </c>
      <c r="O47" s="26">
        <v>-0.46060000000000001</v>
      </c>
      <c r="P47" s="26">
        <v>-0.45829999999999999</v>
      </c>
      <c r="Q47" s="26">
        <v>-0.45288889999999998</v>
      </c>
      <c r="R47" s="26">
        <v>-0.42149999999999999</v>
      </c>
      <c r="S47" s="26">
        <v>-0.45888889999999999</v>
      </c>
      <c r="T47" s="26">
        <v>-0.44914290000000001</v>
      </c>
      <c r="U47" s="26">
        <v>-0.443</v>
      </c>
      <c r="V47" s="26">
        <v>-0.47914279999999998</v>
      </c>
      <c r="W47" s="26">
        <v>-0.49288890000000002</v>
      </c>
      <c r="X47" s="26">
        <v>-0.49711109999999997</v>
      </c>
      <c r="Y47" s="26">
        <v>-0.50780000000000003</v>
      </c>
      <c r="Z47" s="26">
        <v>-0.49840000000000001</v>
      </c>
      <c r="AA47" s="26">
        <v>-0.52614280000000002</v>
      </c>
      <c r="AB47" s="26">
        <v>-0.50575000000000003</v>
      </c>
      <c r="AC47" s="26">
        <v>-0.50700000000000001</v>
      </c>
      <c r="AD47" s="26">
        <v>-0.49309999999999998</v>
      </c>
      <c r="AE47" s="26">
        <v>-0.45711109999999999</v>
      </c>
      <c r="AF47" s="30">
        <v>-0.44888888888888889</v>
      </c>
      <c r="AG47" s="26">
        <v>-0.52790999999999999</v>
      </c>
      <c r="AH47" s="28">
        <v>-0.45307692307692304</v>
      </c>
      <c r="AI47" s="26">
        <v>-0.38074999999999998</v>
      </c>
    </row>
    <row r="48" spans="1:35" x14ac:dyDescent="0.2">
      <c r="B48" s="3" t="s">
        <v>20</v>
      </c>
      <c r="C48" s="26">
        <v>0.19785710000000001</v>
      </c>
      <c r="D48" s="26">
        <v>0.16900000000000001</v>
      </c>
      <c r="E48" s="26">
        <v>0.12280000000000001</v>
      </c>
      <c r="F48" s="26">
        <v>0.23728569999999999</v>
      </c>
      <c r="G48" s="26">
        <v>0.20416670000000001</v>
      </c>
      <c r="H48" s="26">
        <v>0.2078333</v>
      </c>
      <c r="I48" s="26">
        <v>0.13650000000000001</v>
      </c>
      <c r="J48" s="26">
        <v>0.15</v>
      </c>
      <c r="K48" s="26">
        <v>0.30680000000000002</v>
      </c>
      <c r="L48" s="26">
        <v>0.2306</v>
      </c>
      <c r="M48" s="26">
        <v>0.23916670000000001</v>
      </c>
      <c r="N48" s="26">
        <v>0.1278571</v>
      </c>
      <c r="O48" s="26">
        <v>6.8714300000000006E-2</v>
      </c>
      <c r="P48" s="26">
        <v>4.7666699999999999E-2</v>
      </c>
      <c r="Q48" s="26">
        <v>9.5333299999999996E-2</v>
      </c>
      <c r="R48" s="26">
        <v>6.9599999999999995E-2</v>
      </c>
      <c r="S48" s="26">
        <v>0.25583329999999999</v>
      </c>
      <c r="T48" s="26">
        <v>0.31144440000000001</v>
      </c>
      <c r="U48" s="26">
        <v>0.28711110000000001</v>
      </c>
      <c r="V48" s="26">
        <v>0.2916667</v>
      </c>
      <c r="W48" s="26">
        <v>0.28885709999999998</v>
      </c>
      <c r="X48" s="26">
        <v>0.2165714</v>
      </c>
      <c r="Y48" s="26">
        <v>0.219</v>
      </c>
      <c r="Z48" s="26">
        <v>0.24128569999999999</v>
      </c>
      <c r="AA48" s="26">
        <v>0.29055560000000002</v>
      </c>
      <c r="AB48" s="26">
        <v>0.31469999999999998</v>
      </c>
      <c r="AC48" s="26">
        <v>0.34870000000000001</v>
      </c>
      <c r="AD48" s="26">
        <v>0.34039999999999998</v>
      </c>
      <c r="AE48" s="26">
        <v>0.38263639999999999</v>
      </c>
      <c r="AF48" s="30">
        <v>0.45081818181818195</v>
      </c>
      <c r="AG48" s="26">
        <v>0.50980000000000003</v>
      </c>
      <c r="AH48" s="29">
        <v>0.48089999999999999</v>
      </c>
      <c r="AI48" s="26">
        <v>0.4335</v>
      </c>
    </row>
    <row r="49" spans="1:35" x14ac:dyDescent="0.2">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5"/>
      <c r="AG49" s="25"/>
      <c r="AH49" s="25"/>
      <c r="AI49" s="25"/>
    </row>
    <row r="50" spans="1:35" x14ac:dyDescent="0.2">
      <c r="A50" s="3" t="s">
        <v>169</v>
      </c>
      <c r="B50" s="3" t="s">
        <v>32</v>
      </c>
      <c r="C50" s="26">
        <v>7.44615E-2</v>
      </c>
      <c r="D50" s="26">
        <v>-1.4999999999999999E-2</v>
      </c>
      <c r="E50" s="26">
        <v>4.7538499999999997E-2</v>
      </c>
      <c r="F50" s="26">
        <v>6.41539E-2</v>
      </c>
      <c r="G50" s="26">
        <v>4.9167000000000004E-3</v>
      </c>
      <c r="H50" s="26">
        <v>6.0900000000000003E-2</v>
      </c>
      <c r="I50" s="26">
        <v>-5.3555600000000002E-2</v>
      </c>
      <c r="J50" s="26">
        <v>-0.1175556</v>
      </c>
      <c r="K50" s="26">
        <v>-0.12466670000000001</v>
      </c>
      <c r="L50" s="26">
        <v>-0.156</v>
      </c>
      <c r="M50" s="26">
        <v>-0.13800000000000001</v>
      </c>
      <c r="N50" s="26">
        <v>-0.1046667</v>
      </c>
      <c r="O50" s="26">
        <v>-7.5166700000000003E-2</v>
      </c>
      <c r="P50" s="26">
        <v>-6.5250000000000002E-2</v>
      </c>
      <c r="Q50" s="26">
        <v>-0.11442860000000001</v>
      </c>
      <c r="R50" s="26">
        <v>-0.1714118</v>
      </c>
      <c r="S50" s="26">
        <v>-0.15105879999999999</v>
      </c>
      <c r="T50" s="26">
        <v>-9.6823500000000007E-2</v>
      </c>
      <c r="U50" s="26">
        <v>-6.4500000000000002E-2</v>
      </c>
      <c r="V50" s="26">
        <v>-0.106</v>
      </c>
      <c r="W50" s="26">
        <v>-0.14314289999999999</v>
      </c>
      <c r="X50" s="26">
        <v>-0.1134286</v>
      </c>
      <c r="Y50" s="26">
        <v>-0.1287143</v>
      </c>
      <c r="Z50" s="26">
        <v>-0.12984619999999999</v>
      </c>
      <c r="AA50" s="26">
        <v>8.8666999999999999E-3</v>
      </c>
      <c r="AB50" s="26">
        <v>-6.0000000000000001E-3</v>
      </c>
      <c r="AC50" s="26">
        <v>-2.8437500000000001E-2</v>
      </c>
      <c r="AD50" s="26">
        <v>-3.5000000000000003E-2</v>
      </c>
      <c r="AE50" s="26">
        <v>-6.0647100000000002E-2</v>
      </c>
      <c r="AF50" s="30">
        <v>-9.5624999999999322E-3</v>
      </c>
      <c r="AG50" s="26">
        <v>-4.3650000000000001E-2</v>
      </c>
      <c r="AH50" s="31">
        <v>-4.5000000000000019E-2</v>
      </c>
      <c r="AI50" s="26">
        <v>9.0235294117647052E-2</v>
      </c>
    </row>
    <row r="51" spans="1:35" x14ac:dyDescent="0.2">
      <c r="B51" s="3" t="s">
        <v>33</v>
      </c>
      <c r="C51" s="26">
        <v>-0.12433329999999999</v>
      </c>
      <c r="D51" s="26">
        <v>-0.20899999999999999</v>
      </c>
      <c r="E51" s="26">
        <v>-0.16200000000000001</v>
      </c>
      <c r="F51" s="26">
        <v>-0.23350000000000001</v>
      </c>
      <c r="G51" s="26">
        <v>-0.23416670000000001</v>
      </c>
      <c r="H51" s="26">
        <v>-0.19839999999999999</v>
      </c>
      <c r="I51" s="26">
        <v>-0.28799999999999998</v>
      </c>
      <c r="J51" s="26">
        <v>-0.2886667</v>
      </c>
      <c r="K51" s="26">
        <v>-0.31109999999999999</v>
      </c>
      <c r="L51" s="26">
        <v>-0.35399999999999998</v>
      </c>
      <c r="M51" s="26">
        <v>-0.35449999999999998</v>
      </c>
      <c r="N51" s="26">
        <v>-0.26400000000000001</v>
      </c>
      <c r="O51" s="26">
        <v>-0.24329999999999999</v>
      </c>
      <c r="P51" s="26">
        <v>-0.1938</v>
      </c>
      <c r="Q51" s="26">
        <v>-0.21777779999999999</v>
      </c>
      <c r="R51" s="26">
        <v>-0.2273</v>
      </c>
      <c r="S51" s="26">
        <v>-0.29866670000000001</v>
      </c>
      <c r="T51" s="26">
        <v>-0.28649999999999998</v>
      </c>
      <c r="U51" s="26">
        <v>-0.29612500000000003</v>
      </c>
      <c r="V51" s="26">
        <v>-0.30633329999999998</v>
      </c>
      <c r="W51" s="26">
        <v>-0.30562499999999998</v>
      </c>
      <c r="X51" s="26">
        <v>-0.29525000000000001</v>
      </c>
      <c r="Y51" s="26">
        <v>-0.31962499999999999</v>
      </c>
      <c r="Z51" s="26">
        <v>-0.34675</v>
      </c>
      <c r="AA51" s="26">
        <v>-0.35314289999999998</v>
      </c>
      <c r="AB51" s="26">
        <v>-0.38742860000000001</v>
      </c>
      <c r="AC51" s="26">
        <v>-0.38971430000000001</v>
      </c>
      <c r="AD51" s="26">
        <v>-0.36649999999999999</v>
      </c>
      <c r="AE51" s="26">
        <v>-0.43275000000000002</v>
      </c>
      <c r="AF51" s="30">
        <v>-0.39914285714285708</v>
      </c>
      <c r="AG51" s="26">
        <v>-0.37822</v>
      </c>
      <c r="AH51" s="28">
        <v>-0.36000000000000004</v>
      </c>
      <c r="AI51" s="26">
        <v>-0.27</v>
      </c>
    </row>
    <row r="52" spans="1:35" x14ac:dyDescent="0.2">
      <c r="B52" s="3" t="s">
        <v>20</v>
      </c>
      <c r="C52" s="26">
        <v>0.24485709999999999</v>
      </c>
      <c r="D52" s="26">
        <v>0.2113333</v>
      </c>
      <c r="E52" s="26">
        <v>0.29199999999999998</v>
      </c>
      <c r="F52" s="26">
        <v>0.31928570000000001</v>
      </c>
      <c r="G52" s="26">
        <v>0.24399999999999999</v>
      </c>
      <c r="H52" s="26">
        <v>0.32019999999999998</v>
      </c>
      <c r="I52" s="26">
        <v>0.41533330000000002</v>
      </c>
      <c r="J52" s="26">
        <v>0.2246667</v>
      </c>
      <c r="K52" s="26">
        <v>0.2482</v>
      </c>
      <c r="L52" s="26">
        <v>0.33900000000000002</v>
      </c>
      <c r="M52" s="26">
        <v>0.29499999999999998</v>
      </c>
      <c r="N52" s="26">
        <v>0.13433329999999999</v>
      </c>
      <c r="O52" s="26">
        <v>0.13500000000000001</v>
      </c>
      <c r="P52" s="26">
        <v>0.14899999999999999</v>
      </c>
      <c r="Q52" s="26">
        <v>7.1599999999999997E-2</v>
      </c>
      <c r="R52" s="26">
        <v>0.14116670000000001</v>
      </c>
      <c r="S52" s="26">
        <v>1.4999999999999999E-2</v>
      </c>
      <c r="T52" s="26">
        <v>7.1777800000000003E-2</v>
      </c>
      <c r="U52" s="26">
        <v>0.1208</v>
      </c>
      <c r="V52" s="26">
        <v>6.5714300000000003E-2</v>
      </c>
      <c r="W52" s="26">
        <v>7.3499999999999996E-2</v>
      </c>
      <c r="X52" s="26">
        <v>0.129</v>
      </c>
      <c r="Y52" s="26">
        <v>0.12583330000000001</v>
      </c>
      <c r="Z52" s="26">
        <v>0.2172</v>
      </c>
      <c r="AA52" s="26">
        <v>0.325625</v>
      </c>
      <c r="AB52" s="26">
        <v>0.2906667</v>
      </c>
      <c r="AC52" s="26">
        <v>0.25255549999999999</v>
      </c>
      <c r="AD52" s="26">
        <v>0.29649999999999999</v>
      </c>
      <c r="AE52" s="26">
        <v>0.27011109999999999</v>
      </c>
      <c r="AF52" s="30">
        <v>0.29344444444444401</v>
      </c>
      <c r="AG52" s="26">
        <v>0.33274999999999999</v>
      </c>
      <c r="AH52" s="31">
        <v>0.40499999999999997</v>
      </c>
      <c r="AI52" s="26">
        <v>0.49550000000000005</v>
      </c>
    </row>
    <row r="53" spans="1:35" x14ac:dyDescent="0.2">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5"/>
      <c r="AG53" s="25"/>
      <c r="AH53" s="25"/>
      <c r="AI53" s="25"/>
    </row>
    <row r="54" spans="1:35" x14ac:dyDescent="0.2">
      <c r="A54" s="3" t="s">
        <v>38</v>
      </c>
      <c r="B54" s="3" t="s">
        <v>32</v>
      </c>
      <c r="C54" s="26">
        <v>4.1307700000000003E-2</v>
      </c>
      <c r="D54" s="26">
        <v>-4.3583299999999998E-2</v>
      </c>
      <c r="E54" s="26">
        <v>5.7615399999999997E-2</v>
      </c>
      <c r="F54" s="26">
        <v>0.1122667</v>
      </c>
      <c r="G54" s="26">
        <v>7.16667E-2</v>
      </c>
      <c r="H54" s="26">
        <v>5.44667E-2</v>
      </c>
      <c r="I54" s="26">
        <v>-0.1022</v>
      </c>
      <c r="J54" s="26">
        <v>-5.0133299999999999E-2</v>
      </c>
      <c r="K54" s="26">
        <v>-0.1104</v>
      </c>
      <c r="L54" s="26">
        <v>-0.12826670000000001</v>
      </c>
      <c r="M54" s="26">
        <v>-8.1937499999999996E-2</v>
      </c>
      <c r="N54" s="26">
        <v>-6.4411800000000005E-2</v>
      </c>
      <c r="O54" s="26">
        <v>-4.5249999999999999E-2</v>
      </c>
      <c r="P54" s="26">
        <v>-4.4312499999999998E-2</v>
      </c>
      <c r="Q54" s="26">
        <v>-8.8266700000000003E-2</v>
      </c>
      <c r="R54" s="26">
        <v>-0.1562143</v>
      </c>
      <c r="S54" s="26">
        <v>-9.7117599999999998E-2</v>
      </c>
      <c r="T54" s="26">
        <v>2.01111E-2</v>
      </c>
      <c r="U54" s="26">
        <v>-2.1667000000000001E-3</v>
      </c>
      <c r="V54" s="26">
        <v>-1.29444E-2</v>
      </c>
      <c r="W54" s="26">
        <v>-6.3714300000000001E-2</v>
      </c>
      <c r="X54" s="26">
        <v>-6.25E-2</v>
      </c>
      <c r="Y54" s="26">
        <v>-7.4071399999999996E-2</v>
      </c>
      <c r="Z54" s="26">
        <v>-8.5388900000000004E-2</v>
      </c>
      <c r="AA54" s="26">
        <v>9.8889000000000008E-3</v>
      </c>
      <c r="AB54" s="26">
        <v>9.1111000000000004E-3</v>
      </c>
      <c r="AC54" s="26">
        <v>3.3722200000000001E-2</v>
      </c>
      <c r="AD54" s="26">
        <v>-4.7055600000000003E-2</v>
      </c>
      <c r="AE54" s="26">
        <v>-1.6789499999999999E-2</v>
      </c>
      <c r="AF54" s="30">
        <v>-4.7631578947368379E-2</v>
      </c>
      <c r="AG54" s="26">
        <v>-4.7629999999999999E-2</v>
      </c>
      <c r="AH54" s="28">
        <v>-7.1368421052631567E-2</v>
      </c>
      <c r="AI54" s="26">
        <v>4.305555555555559E-2</v>
      </c>
    </row>
    <row r="55" spans="1:35" x14ac:dyDescent="0.2">
      <c r="B55" s="3" t="s">
        <v>33</v>
      </c>
      <c r="C55" s="26">
        <v>-0.20716670000000001</v>
      </c>
      <c r="D55" s="26">
        <v>-0.27</v>
      </c>
      <c r="E55" s="26">
        <v>-0.13928570000000001</v>
      </c>
      <c r="F55" s="26">
        <v>-0.1527143</v>
      </c>
      <c r="G55" s="26">
        <v>-0.18137500000000001</v>
      </c>
      <c r="H55" s="26">
        <v>-0.20524999999999999</v>
      </c>
      <c r="I55" s="26">
        <v>-0.2737</v>
      </c>
      <c r="J55" s="26">
        <v>-0.21129999999999999</v>
      </c>
      <c r="K55" s="26">
        <v>-0.26600000000000001</v>
      </c>
      <c r="L55" s="26">
        <v>-0.26989999999999997</v>
      </c>
      <c r="M55" s="26">
        <v>-0.25618180000000002</v>
      </c>
      <c r="N55" s="26">
        <v>-0.25319999999999998</v>
      </c>
      <c r="O55" s="26">
        <v>-0.24944440000000001</v>
      </c>
      <c r="P55" s="26">
        <v>-0.248</v>
      </c>
      <c r="Q55" s="26">
        <v>-0.33877780000000002</v>
      </c>
      <c r="R55" s="26">
        <v>-0.33288889999999999</v>
      </c>
      <c r="S55" s="26">
        <v>-0.38440000000000002</v>
      </c>
      <c r="T55" s="26">
        <v>-0.35</v>
      </c>
      <c r="U55" s="26">
        <v>-0.34975000000000001</v>
      </c>
      <c r="V55" s="26">
        <v>-0.37212499999999998</v>
      </c>
      <c r="W55" s="26">
        <v>-0.37487500000000001</v>
      </c>
      <c r="X55" s="26">
        <v>-0.372</v>
      </c>
      <c r="Y55" s="26">
        <v>-0.376</v>
      </c>
      <c r="Z55" s="26">
        <v>-0.38840000000000002</v>
      </c>
      <c r="AA55" s="26">
        <v>-0.418375</v>
      </c>
      <c r="AB55" s="26">
        <v>-0.45924999999999999</v>
      </c>
      <c r="AC55" s="26">
        <v>-0.44987500000000002</v>
      </c>
      <c r="AD55" s="26">
        <v>-0.47622219999999998</v>
      </c>
      <c r="AE55" s="26">
        <v>-0.4756667</v>
      </c>
      <c r="AF55" s="30">
        <v>-0.53989999999999994</v>
      </c>
      <c r="AG55" s="26">
        <v>-0.53990000000000005</v>
      </c>
      <c r="AH55" s="28">
        <v>-0.44066666666666654</v>
      </c>
      <c r="AI55" s="26">
        <v>-0.36659999999999998</v>
      </c>
    </row>
    <row r="56" spans="1:35" x14ac:dyDescent="0.2">
      <c r="B56" s="3" t="s">
        <v>20</v>
      </c>
      <c r="C56" s="26">
        <v>0.2542857</v>
      </c>
      <c r="D56" s="26">
        <v>0.27339999999999998</v>
      </c>
      <c r="E56" s="26">
        <v>0.28733330000000001</v>
      </c>
      <c r="F56" s="26">
        <v>0.34412500000000001</v>
      </c>
      <c r="G56" s="26">
        <v>0.36085709999999999</v>
      </c>
      <c r="H56" s="26">
        <v>0.35128569999999998</v>
      </c>
      <c r="I56" s="26">
        <v>0.24079999999999999</v>
      </c>
      <c r="J56" s="26">
        <v>0.2722</v>
      </c>
      <c r="K56" s="26">
        <v>0.20080000000000001</v>
      </c>
      <c r="L56" s="26">
        <v>0.155</v>
      </c>
      <c r="M56" s="26">
        <v>0.3014</v>
      </c>
      <c r="N56" s="26">
        <v>0.20528569999999999</v>
      </c>
      <c r="O56" s="26">
        <v>0.2172857</v>
      </c>
      <c r="P56" s="26">
        <v>0.2175714</v>
      </c>
      <c r="Q56" s="26">
        <v>0.28749999999999998</v>
      </c>
      <c r="R56" s="26">
        <v>0.1618</v>
      </c>
      <c r="S56" s="26">
        <v>0.3132857</v>
      </c>
      <c r="T56" s="26">
        <v>0.31619999999999998</v>
      </c>
      <c r="U56" s="26">
        <v>0.27589999999999998</v>
      </c>
      <c r="V56" s="26">
        <v>0.27439999999999998</v>
      </c>
      <c r="W56" s="26">
        <v>0.3511667</v>
      </c>
      <c r="X56" s="26">
        <v>0.3501667</v>
      </c>
      <c r="Y56" s="26">
        <v>0.32850000000000001</v>
      </c>
      <c r="Z56" s="26">
        <v>0.293375</v>
      </c>
      <c r="AA56" s="26">
        <v>0.35249999999999998</v>
      </c>
      <c r="AB56" s="26">
        <v>0.38379999999999997</v>
      </c>
      <c r="AC56" s="26">
        <v>0.42059999999999997</v>
      </c>
      <c r="AD56" s="26">
        <v>0.38211109999999998</v>
      </c>
      <c r="AE56" s="26">
        <v>0.3962</v>
      </c>
      <c r="AF56" s="30">
        <v>0.4993333333333333</v>
      </c>
      <c r="AG56" s="26">
        <v>0.49933300000000003</v>
      </c>
      <c r="AH56" s="28">
        <v>0.56171428571428572</v>
      </c>
      <c r="AI56" s="26">
        <v>0.55512499999999998</v>
      </c>
    </row>
    <row r="57" spans="1:35" x14ac:dyDescent="0.2">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5"/>
      <c r="AG57" s="25"/>
      <c r="AH57" s="25"/>
      <c r="AI57" s="25"/>
    </row>
    <row r="58" spans="1:35" x14ac:dyDescent="0.2">
      <c r="A58" s="3" t="s">
        <v>155</v>
      </c>
      <c r="B58" s="3" t="s">
        <v>32</v>
      </c>
      <c r="C58" s="26">
        <v>9.2153799999999994E-2</v>
      </c>
      <c r="D58" s="26">
        <v>-1.4538499999999999E-2</v>
      </c>
      <c r="E58" s="26">
        <v>-4.03846E-2</v>
      </c>
      <c r="F58" s="26">
        <v>5.66667E-2</v>
      </c>
      <c r="G58" s="26">
        <v>3.3000000000000002E-2</v>
      </c>
      <c r="H58" s="26">
        <v>-0.11512500000000001</v>
      </c>
      <c r="I58" s="26">
        <v>-0.1128889</v>
      </c>
      <c r="J58" s="26">
        <v>-5.8777799999999998E-2</v>
      </c>
      <c r="K58" s="26">
        <v>-0.1187778</v>
      </c>
      <c r="L58" s="26">
        <v>-0.1187778</v>
      </c>
      <c r="M58" s="26">
        <v>-0.1185556</v>
      </c>
      <c r="N58" s="26">
        <v>4.5999999999999999E-2</v>
      </c>
      <c r="O58" s="26">
        <v>-1.83333E-2</v>
      </c>
      <c r="P58" s="26">
        <v>-7.3444400000000007E-2</v>
      </c>
      <c r="Q58" s="26">
        <v>-8.9624999999999996E-2</v>
      </c>
      <c r="R58" s="26">
        <v>-0.1036667</v>
      </c>
      <c r="S58" s="26">
        <v>-9.5799999999999996E-2</v>
      </c>
      <c r="T58" s="26">
        <v>2.4833299999999999E-2</v>
      </c>
      <c r="U58" s="26">
        <v>3.2000000000000001E-2</v>
      </c>
      <c r="V58" s="26">
        <v>2.4333299999999999E-2</v>
      </c>
      <c r="W58" s="26">
        <v>-4.1375000000000002E-2</v>
      </c>
      <c r="X58" s="26">
        <v>-3.5125000000000003E-2</v>
      </c>
      <c r="Y58" s="26">
        <v>-7.5266700000000006E-2</v>
      </c>
      <c r="Z58" s="26">
        <v>-4.8875000000000002E-2</v>
      </c>
      <c r="AA58" s="26">
        <v>4.2125000000000003E-2</v>
      </c>
      <c r="AB58" s="26">
        <v>8.9062500000000003E-2</v>
      </c>
      <c r="AC58" s="26">
        <v>8.2375000000000004E-2</v>
      </c>
      <c r="AD58" s="26">
        <v>4.2666700000000002E-2</v>
      </c>
      <c r="AE58" s="26">
        <v>3.2000000000000001E-2</v>
      </c>
      <c r="AF58" s="30">
        <v>5.772222222222223E-2</v>
      </c>
      <c r="AG58" s="27">
        <v>-1.4315789473684223E-2</v>
      </c>
      <c r="AH58" s="28">
        <v>-3.9052631578947394E-2</v>
      </c>
      <c r="AI58" s="26">
        <v>1.9444444444444214E-3</v>
      </c>
    </row>
    <row r="59" spans="1:35" x14ac:dyDescent="0.2">
      <c r="B59" s="3" t="s">
        <v>33</v>
      </c>
      <c r="C59" s="26">
        <v>-0.27939999999999998</v>
      </c>
      <c r="D59" s="26">
        <v>-0.18337500000000001</v>
      </c>
      <c r="E59" s="26">
        <v>-0.29071429999999998</v>
      </c>
      <c r="F59" s="26">
        <v>-0.24374999999999999</v>
      </c>
      <c r="G59" s="26">
        <v>-0.33500000000000002</v>
      </c>
      <c r="H59" s="26">
        <v>-0.25240000000000001</v>
      </c>
      <c r="I59" s="26">
        <v>-0.26233329999999999</v>
      </c>
      <c r="J59" s="26">
        <v>-0.24566669999999999</v>
      </c>
      <c r="K59" s="26">
        <v>-0.29283330000000002</v>
      </c>
      <c r="L59" s="26">
        <v>-0.29583330000000002</v>
      </c>
      <c r="M59" s="26">
        <v>-0.29883330000000002</v>
      </c>
      <c r="N59" s="26">
        <v>-0.1636</v>
      </c>
      <c r="O59" s="26">
        <v>-0.16139999999999999</v>
      </c>
      <c r="P59" s="26">
        <v>-0.2316</v>
      </c>
      <c r="Q59" s="26">
        <v>-0.22739999999999999</v>
      </c>
      <c r="R59" s="26">
        <v>-0.28649999999999998</v>
      </c>
      <c r="S59" s="26">
        <v>-0.29149999999999998</v>
      </c>
      <c r="T59" s="26">
        <v>-0.31840000000000002</v>
      </c>
      <c r="U59" s="26">
        <v>-0.30359999999999998</v>
      </c>
      <c r="V59" s="26">
        <v>-0.30659999999999998</v>
      </c>
      <c r="W59" s="26">
        <v>-0.36433330000000003</v>
      </c>
      <c r="X59" s="26">
        <v>-0.36611110000000002</v>
      </c>
      <c r="Y59" s="26">
        <v>-0.36788890000000002</v>
      </c>
      <c r="Z59" s="26">
        <v>-0.33500000000000002</v>
      </c>
      <c r="AA59" s="26">
        <v>-0.35914289999999999</v>
      </c>
      <c r="AB59" s="26">
        <v>-0.33757140000000002</v>
      </c>
      <c r="AC59" s="26">
        <v>-0.36285709999999999</v>
      </c>
      <c r="AD59" s="26">
        <v>-0.35111110000000001</v>
      </c>
      <c r="AE59" s="26">
        <v>-0.37633329999999998</v>
      </c>
      <c r="AF59" s="32">
        <v>-0.38300000000000001</v>
      </c>
      <c r="AG59" s="27">
        <v>-0.3921</v>
      </c>
      <c r="AH59" s="28">
        <v>-0.39181818181818184</v>
      </c>
      <c r="AI59" s="26">
        <v>-0.30330000000000001</v>
      </c>
    </row>
    <row r="60" spans="1:35" x14ac:dyDescent="0.2">
      <c r="B60" s="3" t="s">
        <v>20</v>
      </c>
      <c r="C60" s="26">
        <v>0.32437500000000002</v>
      </c>
      <c r="D60" s="26">
        <v>0.25559999999999999</v>
      </c>
      <c r="E60" s="26">
        <v>0.25166670000000002</v>
      </c>
      <c r="F60" s="26">
        <v>0.29699999999999999</v>
      </c>
      <c r="G60" s="26">
        <v>0.49299999999999999</v>
      </c>
      <c r="H60" s="26">
        <v>0.1136667</v>
      </c>
      <c r="I60" s="26">
        <v>0.186</v>
      </c>
      <c r="J60" s="26">
        <v>0.315</v>
      </c>
      <c r="K60" s="26">
        <v>0.22933329999999999</v>
      </c>
      <c r="L60" s="26">
        <v>0.2353333</v>
      </c>
      <c r="M60" s="26">
        <v>0.24199999999999999</v>
      </c>
      <c r="N60" s="26">
        <v>0.308</v>
      </c>
      <c r="O60" s="26">
        <v>0.1605</v>
      </c>
      <c r="P60" s="26">
        <v>0.12425</v>
      </c>
      <c r="Q60" s="26">
        <v>0.14000000000000001</v>
      </c>
      <c r="R60" s="26">
        <v>0.26200000000000001</v>
      </c>
      <c r="S60" s="26">
        <v>0.19775000000000001</v>
      </c>
      <c r="T60" s="26">
        <v>0.27</v>
      </c>
      <c r="U60" s="26">
        <v>0.27171430000000002</v>
      </c>
      <c r="V60" s="26">
        <v>0.26071430000000001</v>
      </c>
      <c r="W60" s="26">
        <v>0.3738571</v>
      </c>
      <c r="X60" s="26">
        <v>0.39042860000000001</v>
      </c>
      <c r="Y60" s="26">
        <v>0.36366670000000001</v>
      </c>
      <c r="Z60" s="26">
        <v>0.31900000000000001</v>
      </c>
      <c r="AA60" s="26">
        <v>0.35422219999999999</v>
      </c>
      <c r="AB60" s="26">
        <v>0.42088890000000001</v>
      </c>
      <c r="AC60" s="26">
        <v>0.42866670000000001</v>
      </c>
      <c r="AD60" s="26">
        <v>0.43644450000000001</v>
      </c>
      <c r="AE60" s="26">
        <v>0.39950000000000002</v>
      </c>
      <c r="AF60" s="30">
        <v>0.4103</v>
      </c>
      <c r="AG60" s="26">
        <v>0.40544400000000003</v>
      </c>
      <c r="AH60" s="31">
        <v>0.44599999999999995</v>
      </c>
      <c r="AI60" s="26">
        <v>0.38350000000000001</v>
      </c>
    </row>
    <row r="61" spans="1:35" x14ac:dyDescent="0.2">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5"/>
      <c r="AG61" s="25"/>
      <c r="AH61" s="25"/>
      <c r="AI61" s="25"/>
    </row>
    <row r="62" spans="1:35" x14ac:dyDescent="0.2">
      <c r="A62" s="3" t="s">
        <v>170</v>
      </c>
      <c r="B62" s="3" t="s">
        <v>32</v>
      </c>
      <c r="C62" s="26" t="s">
        <v>23</v>
      </c>
      <c r="D62" s="26" t="s">
        <v>23</v>
      </c>
      <c r="E62" s="26" t="s">
        <v>23</v>
      </c>
      <c r="F62" s="26" t="s">
        <v>23</v>
      </c>
      <c r="G62" s="26" t="s">
        <v>23</v>
      </c>
      <c r="H62" s="26" t="s">
        <v>23</v>
      </c>
      <c r="I62" s="26" t="s">
        <v>23</v>
      </c>
      <c r="J62" s="26" t="s">
        <v>23</v>
      </c>
      <c r="K62" s="26" t="s">
        <v>23</v>
      </c>
      <c r="L62" s="26" t="s">
        <v>23</v>
      </c>
      <c r="M62" s="26" t="s">
        <v>23</v>
      </c>
      <c r="N62" s="26" t="s">
        <v>23</v>
      </c>
      <c r="O62" s="26" t="s">
        <v>23</v>
      </c>
      <c r="P62" s="26" t="s">
        <v>23</v>
      </c>
      <c r="Q62" s="26" t="s">
        <v>23</v>
      </c>
      <c r="R62" s="26" t="s">
        <v>23</v>
      </c>
      <c r="S62" s="26" t="s">
        <v>23</v>
      </c>
      <c r="T62" s="26">
        <v>-6.1941200000000002E-2</v>
      </c>
      <c r="U62" s="26">
        <v>-7.2722200000000001E-2</v>
      </c>
      <c r="V62" s="26">
        <v>-5.8999999999999997E-2</v>
      </c>
      <c r="W62" s="26">
        <v>-9.6222199999999994E-2</v>
      </c>
      <c r="X62" s="26">
        <v>-3.7105300000000001E-2</v>
      </c>
      <c r="Y62" s="26">
        <v>-7.8777799999999995E-2</v>
      </c>
      <c r="Z62" s="26">
        <v>-5.6000000000000001E-2</v>
      </c>
      <c r="AA62" s="26">
        <v>1.32E-2</v>
      </c>
      <c r="AB62" s="26">
        <v>2.8944399999999999E-2</v>
      </c>
      <c r="AC62" s="26">
        <v>1.1111000000000001E-3</v>
      </c>
      <c r="AD62" s="26">
        <v>-3.78333E-2</v>
      </c>
      <c r="AE62" s="26">
        <v>5.5262999999999996E-3</v>
      </c>
      <c r="AF62" s="32">
        <v>7.1000000000000021E-2</v>
      </c>
      <c r="AG62" s="26">
        <v>-1.721E-2</v>
      </c>
      <c r="AH62" s="28">
        <v>-1.3263157894736824E-2</v>
      </c>
      <c r="AI62" s="26">
        <v>5.7947368421052609E-2</v>
      </c>
    </row>
    <row r="63" spans="1:35" x14ac:dyDescent="0.2">
      <c r="B63" s="3" t="s">
        <v>33</v>
      </c>
      <c r="C63" s="26" t="s">
        <v>23</v>
      </c>
      <c r="D63" s="26" t="s">
        <v>23</v>
      </c>
      <c r="E63" s="26" t="s">
        <v>23</v>
      </c>
      <c r="F63" s="26" t="s">
        <v>23</v>
      </c>
      <c r="G63" s="26" t="s">
        <v>23</v>
      </c>
      <c r="H63" s="26" t="s">
        <v>23</v>
      </c>
      <c r="I63" s="26" t="s">
        <v>23</v>
      </c>
      <c r="J63" s="26" t="s">
        <v>23</v>
      </c>
      <c r="K63" s="26" t="s">
        <v>23</v>
      </c>
      <c r="L63" s="26" t="s">
        <v>23</v>
      </c>
      <c r="M63" s="26" t="s">
        <v>23</v>
      </c>
      <c r="N63" s="26" t="s">
        <v>23</v>
      </c>
      <c r="O63" s="26" t="s">
        <v>23</v>
      </c>
      <c r="P63" s="26" t="s">
        <v>23</v>
      </c>
      <c r="Q63" s="26" t="s">
        <v>23</v>
      </c>
      <c r="R63" s="26" t="s">
        <v>23</v>
      </c>
      <c r="S63" s="26" t="s">
        <v>23</v>
      </c>
      <c r="T63" s="26">
        <v>-0.32050000000000001</v>
      </c>
      <c r="U63" s="26">
        <v>-0.28877779999999997</v>
      </c>
      <c r="V63" s="26">
        <v>-0.31666670000000002</v>
      </c>
      <c r="W63" s="26">
        <v>-0.32990000000000003</v>
      </c>
      <c r="X63" s="26">
        <v>-0.31518180000000001</v>
      </c>
      <c r="Y63" s="26">
        <v>-0.36672729999999998</v>
      </c>
      <c r="Z63" s="26">
        <v>-0.39341670000000001</v>
      </c>
      <c r="AA63" s="26">
        <v>-0.39522220000000002</v>
      </c>
      <c r="AB63" s="26">
        <v>-0.42675000000000002</v>
      </c>
      <c r="AC63" s="26">
        <v>-0.42799999999999999</v>
      </c>
      <c r="AD63" s="26">
        <v>-0.42955559999999998</v>
      </c>
      <c r="AE63" s="26">
        <v>-0.37177779999999999</v>
      </c>
      <c r="AF63" s="32">
        <v>-0.36199999999999999</v>
      </c>
      <c r="AG63" s="26">
        <v>-0.4</v>
      </c>
      <c r="AH63" s="29">
        <v>-0.35209000000000001</v>
      </c>
      <c r="AI63" s="26">
        <v>-0.30640000000000001</v>
      </c>
    </row>
    <row r="64" spans="1:35" x14ac:dyDescent="0.2">
      <c r="B64" s="3" t="s">
        <v>20</v>
      </c>
      <c r="C64" s="26" t="s">
        <v>23</v>
      </c>
      <c r="D64" s="26" t="s">
        <v>23</v>
      </c>
      <c r="E64" s="26" t="s">
        <v>23</v>
      </c>
      <c r="F64" s="26" t="s">
        <v>23</v>
      </c>
      <c r="G64" s="26" t="s">
        <v>23</v>
      </c>
      <c r="H64" s="26" t="s">
        <v>23</v>
      </c>
      <c r="I64" s="26" t="s">
        <v>23</v>
      </c>
      <c r="J64" s="26" t="s">
        <v>23</v>
      </c>
      <c r="K64" s="26" t="s">
        <v>23</v>
      </c>
      <c r="L64" s="26" t="s">
        <v>23</v>
      </c>
      <c r="M64" s="26" t="s">
        <v>23</v>
      </c>
      <c r="N64" s="26" t="s">
        <v>23</v>
      </c>
      <c r="O64" s="26" t="s">
        <v>23</v>
      </c>
      <c r="P64" s="26" t="s">
        <v>23</v>
      </c>
      <c r="Q64" s="26" t="s">
        <v>23</v>
      </c>
      <c r="R64" s="26" t="s">
        <v>23</v>
      </c>
      <c r="S64" s="26" t="s">
        <v>23</v>
      </c>
      <c r="T64" s="26">
        <v>0.16788890000000001</v>
      </c>
      <c r="U64" s="26">
        <v>0.1433333</v>
      </c>
      <c r="V64" s="26">
        <v>0.1986667</v>
      </c>
      <c r="W64" s="26">
        <v>0.19587499999999999</v>
      </c>
      <c r="X64" s="26">
        <v>0.34525</v>
      </c>
      <c r="Y64" s="26">
        <v>0.3737143</v>
      </c>
      <c r="Z64" s="26">
        <v>0.39388889999999999</v>
      </c>
      <c r="AA64" s="26">
        <v>0.34736359999999999</v>
      </c>
      <c r="AB64" s="26">
        <v>0.39350000000000002</v>
      </c>
      <c r="AC64" s="26">
        <v>0.34439999999999998</v>
      </c>
      <c r="AD64" s="26">
        <v>0.35388890000000001</v>
      </c>
      <c r="AE64" s="26">
        <v>0.34510000000000002</v>
      </c>
      <c r="AF64" s="30">
        <v>0.41739999999999994</v>
      </c>
      <c r="AG64" s="26">
        <v>0.408111</v>
      </c>
      <c r="AH64" s="28">
        <v>0.45262499999999994</v>
      </c>
      <c r="AI64" s="26">
        <v>0.46277777777777779</v>
      </c>
    </row>
    <row r="65" spans="1:35" x14ac:dyDescent="0.2">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5"/>
      <c r="AG65" s="25"/>
      <c r="AH65" s="25"/>
      <c r="AI65" s="25"/>
    </row>
    <row r="66" spans="1:35" x14ac:dyDescent="0.2">
      <c r="A66" s="3" t="s">
        <v>61</v>
      </c>
      <c r="B66" s="3" t="s">
        <v>32</v>
      </c>
      <c r="C66" s="26" t="s">
        <v>23</v>
      </c>
      <c r="D66" s="26" t="s">
        <v>23</v>
      </c>
      <c r="E66" s="26" t="s">
        <v>23</v>
      </c>
      <c r="F66" s="26" t="s">
        <v>23</v>
      </c>
      <c r="G66" s="26" t="s">
        <v>23</v>
      </c>
      <c r="H66" s="26" t="s">
        <v>23</v>
      </c>
      <c r="I66" s="26" t="s">
        <v>23</v>
      </c>
      <c r="J66" s="26" t="s">
        <v>23</v>
      </c>
      <c r="K66" s="26" t="s">
        <v>23</v>
      </c>
      <c r="L66" s="26" t="s">
        <v>23</v>
      </c>
      <c r="M66" s="26" t="s">
        <v>23</v>
      </c>
      <c r="N66" s="26" t="s">
        <v>23</v>
      </c>
      <c r="O66" s="26">
        <v>-6.6111100000000006E-2</v>
      </c>
      <c r="P66" s="26">
        <v>-3.48889E-2</v>
      </c>
      <c r="Q66" s="26">
        <v>2.6777800000000001E-2</v>
      </c>
      <c r="R66" s="26">
        <v>-5.1874999999999998E-2</v>
      </c>
      <c r="S66" s="26">
        <v>-3.3799999999999997E-2</v>
      </c>
      <c r="T66" s="26">
        <v>5.4416699999999998E-2</v>
      </c>
      <c r="U66" s="26">
        <v>1.66667E-2</v>
      </c>
      <c r="V66" s="26">
        <v>3.8818199999999997E-2</v>
      </c>
      <c r="W66" s="26">
        <v>-9.5454600000000001E-2</v>
      </c>
      <c r="X66" s="26">
        <v>-0.1084545</v>
      </c>
      <c r="Y66" s="26">
        <v>-0.13058330000000001</v>
      </c>
      <c r="Z66" s="26">
        <v>-0.1176667</v>
      </c>
      <c r="AA66" s="26">
        <v>3.26667E-2</v>
      </c>
      <c r="AB66" s="26">
        <v>-3.3750000000000002E-2</v>
      </c>
      <c r="AC66" s="26">
        <v>-3.31667E-2</v>
      </c>
      <c r="AD66" s="26">
        <v>-2.0642899999999999E-2</v>
      </c>
      <c r="AE66" s="26">
        <v>5.90667E-2</v>
      </c>
      <c r="AF66" s="30">
        <v>8.3357142857142866E-2</v>
      </c>
      <c r="AG66" s="27">
        <v>-6.0199999999999997E-2</v>
      </c>
      <c r="AH66" s="29">
        <v>-9.6379999999999993E-2</v>
      </c>
      <c r="AI66" s="26">
        <v>-1.8266666666666643E-2</v>
      </c>
    </row>
    <row r="67" spans="1:35" x14ac:dyDescent="0.2">
      <c r="B67" s="3" t="s">
        <v>33</v>
      </c>
      <c r="C67" s="26" t="s">
        <v>23</v>
      </c>
      <c r="D67" s="26" t="s">
        <v>23</v>
      </c>
      <c r="E67" s="26" t="s">
        <v>23</v>
      </c>
      <c r="F67" s="26" t="s">
        <v>23</v>
      </c>
      <c r="G67" s="26" t="s">
        <v>23</v>
      </c>
      <c r="H67" s="26" t="s">
        <v>23</v>
      </c>
      <c r="I67" s="26" t="s">
        <v>23</v>
      </c>
      <c r="J67" s="26" t="s">
        <v>23</v>
      </c>
      <c r="K67" s="26" t="s">
        <v>23</v>
      </c>
      <c r="L67" s="26" t="s">
        <v>23</v>
      </c>
      <c r="M67" s="26" t="s">
        <v>23</v>
      </c>
      <c r="N67" s="26" t="s">
        <v>23</v>
      </c>
      <c r="O67" s="26">
        <v>-0.36159999999999998</v>
      </c>
      <c r="P67" s="26">
        <v>-0.36680000000000001</v>
      </c>
      <c r="Q67" s="26">
        <v>-0.27400000000000002</v>
      </c>
      <c r="R67" s="26">
        <v>-0.2722</v>
      </c>
      <c r="S67" s="26">
        <v>-0.29399999999999998</v>
      </c>
      <c r="T67" s="26">
        <v>-0.32879999999999998</v>
      </c>
      <c r="U67" s="26">
        <v>-0.33479999999999999</v>
      </c>
      <c r="V67" s="26">
        <v>-0.36675000000000002</v>
      </c>
      <c r="W67" s="26">
        <v>-0.3705</v>
      </c>
      <c r="X67" s="26">
        <v>-0.3765</v>
      </c>
      <c r="Y67" s="26">
        <v>-0.38042860000000001</v>
      </c>
      <c r="Z67" s="26">
        <v>-0.33171430000000002</v>
      </c>
      <c r="AA67" s="26">
        <v>-0.33639999999999998</v>
      </c>
      <c r="AB67" s="26">
        <v>-0.47699999999999998</v>
      </c>
      <c r="AC67" s="26">
        <v>-0.48699999999999999</v>
      </c>
      <c r="AD67" s="26">
        <v>-0.34085710000000002</v>
      </c>
      <c r="AE67" s="26">
        <v>-0.26816669999999998</v>
      </c>
      <c r="AF67" s="30">
        <v>-0.40050000000000002</v>
      </c>
      <c r="AG67" s="26">
        <v>-0.499</v>
      </c>
      <c r="AH67" s="29">
        <v>-0.41849999999999998</v>
      </c>
      <c r="AI67" s="26">
        <v>-0.364375</v>
      </c>
    </row>
    <row r="68" spans="1:35" x14ac:dyDescent="0.2">
      <c r="B68" s="3" t="s">
        <v>20</v>
      </c>
      <c r="C68" s="26" t="s">
        <v>23</v>
      </c>
      <c r="D68" s="26" t="s">
        <v>23</v>
      </c>
      <c r="E68" s="26" t="s">
        <v>23</v>
      </c>
      <c r="F68" s="26" t="s">
        <v>23</v>
      </c>
      <c r="G68" s="26" t="s">
        <v>23</v>
      </c>
      <c r="H68" s="26" t="s">
        <v>23</v>
      </c>
      <c r="I68" s="26" t="s">
        <v>23</v>
      </c>
      <c r="J68" s="26" t="s">
        <v>23</v>
      </c>
      <c r="K68" s="26" t="s">
        <v>23</v>
      </c>
      <c r="L68" s="26" t="s">
        <v>23</v>
      </c>
      <c r="M68" s="26" t="s">
        <v>23</v>
      </c>
      <c r="N68" s="26" t="s">
        <v>23</v>
      </c>
      <c r="O68" s="26">
        <v>0.30325000000000002</v>
      </c>
      <c r="P68" s="26">
        <v>0.38</v>
      </c>
      <c r="Q68" s="26">
        <v>0.40275</v>
      </c>
      <c r="R68" s="26">
        <v>0.31533329999999998</v>
      </c>
      <c r="S68" s="26">
        <v>0.35649999999999998</v>
      </c>
      <c r="T68" s="26">
        <v>0.32814290000000002</v>
      </c>
      <c r="U68" s="26">
        <v>0.26771430000000002</v>
      </c>
      <c r="V68" s="26">
        <v>0.27057140000000002</v>
      </c>
      <c r="W68" s="26">
        <v>0.2346</v>
      </c>
      <c r="X68" s="26">
        <v>0.2132</v>
      </c>
      <c r="Y68" s="26">
        <v>0.21920000000000001</v>
      </c>
      <c r="Z68" s="26">
        <v>0.182</v>
      </c>
      <c r="AA68" s="26">
        <v>0.29628569999999999</v>
      </c>
      <c r="AB68" s="26">
        <v>0.28285709999999997</v>
      </c>
      <c r="AC68" s="26">
        <v>0.29099999999999998</v>
      </c>
      <c r="AD68" s="26">
        <v>0.29957139999999999</v>
      </c>
      <c r="AE68" s="26">
        <v>0.35375000000000001</v>
      </c>
      <c r="AF68" s="30">
        <v>0.44624999999999998</v>
      </c>
      <c r="AG68" s="27">
        <v>0.44128571428571428</v>
      </c>
      <c r="AH68" s="29">
        <v>0.4405</v>
      </c>
      <c r="AI68" s="26">
        <v>0.37728571428571428</v>
      </c>
    </row>
    <row r="69" spans="1:35" x14ac:dyDescent="0.2">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row>
    <row r="70" spans="1:35" x14ac:dyDescent="0.2">
      <c r="A70" s="3" t="s">
        <v>43</v>
      </c>
      <c r="B70" s="3" t="s">
        <v>32</v>
      </c>
      <c r="C70" s="26">
        <v>8.2393599999999997E-2</v>
      </c>
      <c r="D70" s="26">
        <v>1.8086000000000001E-2</v>
      </c>
      <c r="E70" s="26">
        <v>6.4096799999999995E-2</v>
      </c>
      <c r="F70" s="26">
        <v>4.7781200000000003E-2</v>
      </c>
      <c r="G70" s="26">
        <v>2.3094699999999999E-2</v>
      </c>
      <c r="H70" s="26">
        <v>1.4075300000000001E-2</v>
      </c>
      <c r="I70" s="26">
        <v>-9.9555599999999994E-2</v>
      </c>
      <c r="J70" s="26">
        <v>-9.5949499999999993E-2</v>
      </c>
      <c r="K70" s="26">
        <v>-0.11337369999999999</v>
      </c>
      <c r="L70" s="26">
        <v>-0.12520200000000001</v>
      </c>
      <c r="M70" s="26">
        <v>-0.10968</v>
      </c>
      <c r="N70" s="26">
        <v>-7.6850000000000002E-2</v>
      </c>
      <c r="O70" s="26">
        <v>-6.1343399999999999E-2</v>
      </c>
      <c r="P70" s="26">
        <v>-8.0019800000000002E-2</v>
      </c>
      <c r="Q70" s="26">
        <v>-9.6565700000000004E-2</v>
      </c>
      <c r="R70" s="26">
        <v>-0.1005051</v>
      </c>
      <c r="S70" s="26">
        <v>-7.9949999999999993E-2</v>
      </c>
      <c r="T70" s="26">
        <v>1.099E-2</v>
      </c>
      <c r="U70" s="26">
        <v>1.157E-2</v>
      </c>
      <c r="V70" s="26">
        <v>2.1800000000000001E-3</v>
      </c>
      <c r="W70" s="26">
        <v>-4.7434299999999999E-2</v>
      </c>
      <c r="X70" s="26">
        <v>-4.5409999999999999E-2</v>
      </c>
      <c r="Y70" s="26">
        <v>-5.9907200000000001E-2</v>
      </c>
      <c r="Z70" s="26">
        <v>-5.8779100000000001E-2</v>
      </c>
      <c r="AA70" s="26">
        <v>-3.97215E-2</v>
      </c>
      <c r="AB70" s="26">
        <v>2.8601999999999999E-2</v>
      </c>
      <c r="AC70" s="26">
        <v>2.8122500000000002E-2</v>
      </c>
      <c r="AD70" s="26">
        <v>-4.8557000000000001E-3</v>
      </c>
      <c r="AE70" s="26">
        <v>-1.8125000000000001E-3</v>
      </c>
      <c r="AF70" s="26">
        <v>5.9735000000000031E-2</v>
      </c>
      <c r="AG70" s="26">
        <v>-9.5799999999999393E-3</v>
      </c>
      <c r="AH70" s="29">
        <v>-3.348166666666668E-2</v>
      </c>
      <c r="AI70" s="26">
        <v>3.1141414141414133E-2</v>
      </c>
    </row>
    <row r="71" spans="1:35" x14ac:dyDescent="0.2">
      <c r="B71" s="3" t="s">
        <v>33</v>
      </c>
      <c r="C71" s="26">
        <v>-0.17336360000000001</v>
      </c>
      <c r="D71" s="26">
        <v>-0.19392309999999999</v>
      </c>
      <c r="E71" s="26">
        <v>-0.1623125</v>
      </c>
      <c r="F71" s="26">
        <v>-0.17053189999999999</v>
      </c>
      <c r="G71" s="26">
        <v>-0.2263404</v>
      </c>
      <c r="H71" s="26">
        <v>-0.2445532</v>
      </c>
      <c r="I71" s="26">
        <v>-0.28979690000000002</v>
      </c>
      <c r="J71" s="26">
        <v>-0.29084379999999999</v>
      </c>
      <c r="K71" s="26">
        <v>-0.3096061</v>
      </c>
      <c r="L71" s="26">
        <v>-0.3207313</v>
      </c>
      <c r="M71" s="26">
        <v>-0.31078119999999998</v>
      </c>
      <c r="N71" s="26">
        <v>-0.29819299999999999</v>
      </c>
      <c r="O71" s="26">
        <v>-0.30192449999999998</v>
      </c>
      <c r="P71" s="26">
        <v>-0.33091229999999999</v>
      </c>
      <c r="Q71" s="26">
        <v>-0.32333329999999999</v>
      </c>
      <c r="R71" s="26">
        <v>-0.31830000000000003</v>
      </c>
      <c r="S71" s="26">
        <v>-0.31548280000000001</v>
      </c>
      <c r="T71" s="26">
        <v>-0.30436960000000002</v>
      </c>
      <c r="U71" s="26">
        <v>-0.30878260000000002</v>
      </c>
      <c r="V71" s="26">
        <v>-0.32410640000000002</v>
      </c>
      <c r="W71" s="26">
        <v>-0.33153700000000003</v>
      </c>
      <c r="X71" s="26">
        <v>-0.3363273</v>
      </c>
      <c r="Y71" s="26">
        <v>-0.33958179999999999</v>
      </c>
      <c r="Z71" s="26">
        <v>-0.34877079999999999</v>
      </c>
      <c r="AA71" s="26">
        <v>-0.3578537</v>
      </c>
      <c r="AB71" s="26">
        <v>-0.3963333</v>
      </c>
      <c r="AC71" s="26">
        <v>-0.39406669999999999</v>
      </c>
      <c r="AD71" s="26">
        <v>-0.38814290000000001</v>
      </c>
      <c r="AE71" s="26">
        <v>-0.38789360000000001</v>
      </c>
      <c r="AF71" s="26">
        <v>-0.42407777777777778</v>
      </c>
      <c r="AG71" s="26">
        <v>-0.44127450980392147</v>
      </c>
      <c r="AH71" s="29">
        <v>-0.36773611111111121</v>
      </c>
      <c r="AI71" s="26">
        <v>-0.32783018867924535</v>
      </c>
    </row>
    <row r="72" spans="1:35" x14ac:dyDescent="0.2">
      <c r="A72" s="33"/>
      <c r="B72" s="33" t="s">
        <v>20</v>
      </c>
      <c r="C72" s="34">
        <v>0.30746000000000001</v>
      </c>
      <c r="D72" s="34">
        <v>0.2869756</v>
      </c>
      <c r="E72" s="34">
        <v>0.30559999999999998</v>
      </c>
      <c r="F72" s="34">
        <v>0.27975</v>
      </c>
      <c r="G72" s="34">
        <v>0.2913404</v>
      </c>
      <c r="H72" s="34">
        <v>0.27832610000000002</v>
      </c>
      <c r="I72" s="34">
        <v>0.24831429999999999</v>
      </c>
      <c r="J72" s="34">
        <v>0.26042860000000001</v>
      </c>
      <c r="K72" s="34">
        <v>0.27909089999999998</v>
      </c>
      <c r="L72" s="34">
        <v>0.28418749999999998</v>
      </c>
      <c r="M72" s="34">
        <v>0.24783330000000001</v>
      </c>
      <c r="N72" s="34">
        <v>0.2165581</v>
      </c>
      <c r="O72" s="34">
        <v>0.20956820000000001</v>
      </c>
      <c r="P72" s="34">
        <v>0.2392619</v>
      </c>
      <c r="Q72" s="34">
        <v>0.2455946</v>
      </c>
      <c r="R72" s="34">
        <v>0.23397370000000001</v>
      </c>
      <c r="S72" s="34">
        <v>0.24448780000000001</v>
      </c>
      <c r="T72" s="34">
        <v>0.2792076</v>
      </c>
      <c r="U72" s="34">
        <v>0.28446300000000002</v>
      </c>
      <c r="V72" s="34">
        <v>0.29152830000000002</v>
      </c>
      <c r="W72" s="34">
        <v>0.2934889</v>
      </c>
      <c r="X72" s="34">
        <v>0.31015559999999998</v>
      </c>
      <c r="Y72" s="34">
        <v>0.30633329999999998</v>
      </c>
      <c r="Z72" s="34">
        <v>0.30752629999999997</v>
      </c>
      <c r="AA72" s="34">
        <v>0.30352630000000003</v>
      </c>
      <c r="AB72" s="34">
        <v>0.38939620000000003</v>
      </c>
      <c r="AC72" s="34">
        <v>0.38658490000000001</v>
      </c>
      <c r="AD72" s="34">
        <v>0.3864167</v>
      </c>
      <c r="AE72" s="34">
        <v>0.36851020000000001</v>
      </c>
      <c r="AF72" s="34">
        <v>0.45558181818181814</v>
      </c>
      <c r="AG72" s="34">
        <v>0.43973469387755104</v>
      </c>
      <c r="AH72" s="35">
        <v>0.42531395348837209</v>
      </c>
      <c r="AI72" s="34">
        <v>0.44473913043478258</v>
      </c>
    </row>
    <row r="73" spans="1:35" x14ac:dyDescent="0.2">
      <c r="A73" s="11"/>
      <c r="B73" s="11"/>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row>
    <row r="74" spans="1:35" x14ac:dyDescent="0.2">
      <c r="C74" s="3" t="s">
        <v>63</v>
      </c>
      <c r="D74" s="37"/>
    </row>
    <row r="76" spans="1:35" ht="102.75" customHeight="1" x14ac:dyDescent="0.2">
      <c r="C76" s="109" t="s">
        <v>145</v>
      </c>
      <c r="D76" s="109"/>
      <c r="E76" s="109"/>
      <c r="F76" s="109"/>
      <c r="G76" s="109"/>
      <c r="H76" s="109"/>
      <c r="I76" s="109"/>
      <c r="J76" s="109"/>
      <c r="K76" s="109"/>
      <c r="L76" s="109"/>
      <c r="M76" s="109"/>
      <c r="N76" s="1"/>
      <c r="O76" s="1"/>
      <c r="P76" s="1"/>
      <c r="Q76" s="1"/>
    </row>
    <row r="83" hidden="1" x14ac:dyDescent="0.2"/>
    <row r="84" hidden="1" x14ac:dyDescent="0.2"/>
    <row r="85" hidden="1" x14ac:dyDescent="0.2"/>
    <row r="86" hidden="1" x14ac:dyDescent="0.2"/>
  </sheetData>
  <mergeCells count="2">
    <mergeCell ref="C76:M76"/>
    <mergeCell ref="C1:M1"/>
  </mergeCells>
  <phoneticPr fontId="0" type="noConversion"/>
  <pageMargins left="0.75" right="0.75" top="1" bottom="1" header="0.5" footer="0.5"/>
  <pageSetup scale="65" orientation="landscape" horizontalDpi="4294967292" r:id="rId1"/>
  <headerFooter alignWithMargins="0">
    <oddHeader>&amp;C&amp;"Arial,Bold Italic"&amp;14Vital Statistics on Congress&amp;10
&amp;12www.brookings.edu/vitalstats</oddHeader>
    <oddFooter xml:space="preserve">&amp;L&amp;G&amp;COrnstein, Mann, Malbin, Rugg and Wakeman
Last updated April 18, 2014&amp;R&amp;G
</oddFooter>
  </headerFooter>
  <rowBreaks count="2" manualBreakCount="2">
    <brk id="29" max="34" man="1"/>
    <brk id="53" max="34" man="1"/>
  </rowBreaks>
  <colBreaks count="2" manualBreakCount="2">
    <brk id="13" max="75" man="1"/>
    <brk id="23" max="75" man="1"/>
  </col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Table of Contents</vt:lpstr>
      <vt:lpstr>8-1</vt:lpstr>
      <vt:lpstr>8-2</vt:lpstr>
      <vt:lpstr>8-3</vt:lpstr>
      <vt:lpstr>8-4</vt:lpstr>
      <vt:lpstr>8-5</vt:lpstr>
      <vt:lpstr>8-6</vt:lpstr>
      <vt:lpstr>8-7</vt:lpstr>
      <vt:lpstr>8-8</vt:lpstr>
      <vt:lpstr>8-9</vt:lpstr>
      <vt:lpstr>8-10</vt:lpstr>
      <vt:lpstr>'8-2'!Print_Area</vt:lpstr>
      <vt:lpstr>'8-5'!Print_Area</vt:lpstr>
      <vt:lpstr>'8-6'!Print_Area</vt:lpstr>
      <vt:lpstr>'8-7'!Print_Area</vt:lpstr>
      <vt:lpstr>'8-8'!Print_Area</vt:lpstr>
      <vt:lpstr>'8-9'!Print_Area</vt:lpstr>
      <vt:lpstr>'8-1'!Print_Titles</vt:lpstr>
      <vt:lpstr>'8-2'!Print_Titles</vt:lpstr>
      <vt:lpstr>'8-4'!Print_Titles</vt:lpstr>
      <vt:lpstr>'8-7'!Print_Titles</vt:lpstr>
      <vt:lpstr>'8-8'!Print_Titles</vt:lpstr>
    </vt:vector>
  </TitlesOfParts>
  <Company>AEI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AEI</dc:creator>
  <cp:lastModifiedBy>Raffaela Wakeman</cp:lastModifiedBy>
  <cp:lastPrinted>2013-03-12T15:01:40Z</cp:lastPrinted>
  <dcterms:created xsi:type="dcterms:W3CDTF">2001-06-12T14:57:13Z</dcterms:created>
  <dcterms:modified xsi:type="dcterms:W3CDTF">2014-04-24T15:31:47Z</dcterms:modified>
</cp:coreProperties>
</file>