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95B26381-3A7B-4171-B763-95BAEADBDE0B}" xr6:coauthVersionLast="46" xr6:coauthVersionMax="46" xr10:uidLastSave="{00000000-0000-0000-0000-000000000000}"/>
  <bookViews>
    <workbookView minimized="1" xWindow="8490" yWindow="2115" windowWidth="17280" windowHeight="8970" xr2:uid="{4783F033-3CCF-4DB6-88CB-2DD7D5233FE7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0" i="1" l="1"/>
  <c r="P31" i="1" s="1" a="1"/>
  <c r="P31" i="1" s="1"/>
  <c r="O31" i="1" a="1"/>
  <c r="O31" i="1" s="1"/>
  <c r="O30" i="1"/>
  <c r="P4" i="1"/>
  <c r="P6" i="1"/>
  <c r="P7" i="1"/>
  <c r="P8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4" i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4" i="2"/>
  <c r="H28" i="2"/>
  <c r="I28" i="2" s="1"/>
  <c r="L29" i="2"/>
  <c r="M29" i="2" s="1"/>
  <c r="H29" i="2"/>
  <c r="I29" i="2" s="1"/>
  <c r="L28" i="2"/>
  <c r="M28" i="2" s="1"/>
  <c r="L27" i="2"/>
  <c r="M27" i="2" s="1"/>
  <c r="H27" i="2"/>
  <c r="I27" i="2" s="1"/>
  <c r="L26" i="2"/>
  <c r="M26" i="2" s="1"/>
  <c r="H26" i="2"/>
  <c r="I26" i="2" s="1"/>
  <c r="L25" i="2"/>
  <c r="M25" i="2" s="1"/>
  <c r="H25" i="2"/>
  <c r="I25" i="2" s="1"/>
  <c r="L24" i="2"/>
  <c r="M24" i="2" s="1"/>
  <c r="H24" i="2"/>
  <c r="I24" i="2" s="1"/>
  <c r="L23" i="2"/>
  <c r="M23" i="2" s="1"/>
  <c r="H23" i="2"/>
  <c r="I23" i="2" s="1"/>
  <c r="L22" i="2"/>
  <c r="M22" i="2" s="1"/>
  <c r="H22" i="2"/>
  <c r="I22" i="2" s="1"/>
  <c r="M21" i="2"/>
  <c r="L21" i="2"/>
  <c r="H21" i="2"/>
  <c r="I21" i="2" s="1"/>
  <c r="L20" i="2"/>
  <c r="M20" i="2" s="1"/>
  <c r="H20" i="2"/>
  <c r="I20" i="2" s="1"/>
  <c r="L19" i="2"/>
  <c r="M19" i="2" s="1"/>
  <c r="H19" i="2"/>
  <c r="I19" i="2" s="1"/>
  <c r="L18" i="2"/>
  <c r="M18" i="2" s="1"/>
  <c r="I18" i="2"/>
  <c r="H18" i="2"/>
  <c r="L17" i="2"/>
  <c r="M17" i="2" s="1"/>
  <c r="I17" i="2"/>
  <c r="H17" i="2"/>
  <c r="L16" i="2"/>
  <c r="M16" i="2" s="1"/>
  <c r="I16" i="2"/>
  <c r="H16" i="2"/>
  <c r="L15" i="2"/>
  <c r="M15" i="2" s="1"/>
  <c r="H15" i="2"/>
  <c r="I15" i="2" s="1"/>
  <c r="L14" i="2"/>
  <c r="M14" i="2" s="1"/>
  <c r="I14" i="2"/>
  <c r="H14" i="2"/>
  <c r="L13" i="2"/>
  <c r="M13" i="2" s="1"/>
  <c r="H13" i="2"/>
  <c r="I13" i="2" s="1"/>
  <c r="L12" i="2"/>
  <c r="M12" i="2" s="1"/>
  <c r="H12" i="2"/>
  <c r="I12" i="2" s="1"/>
  <c r="L11" i="2"/>
  <c r="M11" i="2" s="1"/>
  <c r="H11" i="2"/>
  <c r="I11" i="2" s="1"/>
  <c r="L10" i="2"/>
  <c r="M10" i="2" s="1"/>
  <c r="H10" i="2"/>
  <c r="I10" i="2" s="1"/>
  <c r="H9" i="2"/>
  <c r="L8" i="2"/>
  <c r="M8" i="2" s="1"/>
  <c r="I8" i="2"/>
  <c r="H8" i="2"/>
  <c r="L7" i="2"/>
  <c r="M7" i="2" s="1"/>
  <c r="H7" i="2"/>
  <c r="I7" i="2" s="1"/>
  <c r="L6" i="2"/>
  <c r="M6" i="2" s="1"/>
  <c r="H6" i="2"/>
  <c r="I6" i="2" s="1"/>
  <c r="H5" i="2"/>
  <c r="L4" i="2"/>
  <c r="M4" i="2" s="1"/>
  <c r="H4" i="2"/>
  <c r="I4" i="2" s="1"/>
  <c r="M5" i="1"/>
  <c r="M9" i="1"/>
  <c r="I6" i="1"/>
  <c r="I7" i="1"/>
  <c r="I28" i="1"/>
  <c r="L4" i="1"/>
  <c r="M4" i="1" s="1"/>
  <c r="L6" i="1"/>
  <c r="M6" i="1" s="1"/>
  <c r="L7" i="1"/>
  <c r="M7" i="1" s="1"/>
  <c r="L8" i="1"/>
  <c r="M8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H4" i="1"/>
  <c r="I4" i="1" s="1"/>
  <c r="H5" i="1"/>
  <c r="I5" i="1" s="1"/>
  <c r="H6" i="1"/>
  <c r="H7" i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L29" i="1"/>
  <c r="M29" i="1" s="1"/>
  <c r="H29" i="1"/>
  <c r="I29" i="1" s="1"/>
  <c r="H27" i="1"/>
  <c r="I27" i="1" s="1"/>
  <c r="L27" i="1"/>
  <c r="M27" i="1" s="1"/>
  <c r="L28" i="1"/>
  <c r="M28" i="1" s="1"/>
  <c r="L26" i="1"/>
  <c r="M26" i="1" s="1"/>
  <c r="L25" i="1"/>
  <c r="M25" i="1" s="1"/>
  <c r="L24" i="1"/>
  <c r="M24" i="1" s="1"/>
  <c r="L23" i="1"/>
  <c r="M23" i="1" s="1"/>
  <c r="L22" i="1"/>
  <c r="M22" i="1" s="1"/>
  <c r="H23" i="1"/>
  <c r="I23" i="1" s="1"/>
  <c r="H24" i="1"/>
  <c r="I24" i="1" s="1"/>
  <c r="H25" i="1"/>
  <c r="I25" i="1" s="1"/>
  <c r="H26" i="1"/>
  <c r="I26" i="1" s="1"/>
  <c r="H22" i="1"/>
  <c r="I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<sst xmlns="http://schemas.openxmlformats.org/spreadsheetml/2006/main" count="290" uniqueCount="94">
  <si>
    <t>20210312 SD-FY21 W6 R718 Hu CD16 3G8 - gran.csv</t>
  </si>
  <si>
    <t>20210326-RB-FY21w6p2 Hu CD279 PD-1 (EH12.1) R718.csv</t>
  </si>
  <si>
    <t>20210315-JS-FY21w6 R718 Hu CD45 HI30 - lymph.csv</t>
  </si>
  <si>
    <t>20210316-AN-FY21w6p4 Hu CD34 581 R718.csv</t>
  </si>
  <si>
    <t>20210406-SD-FY21w6p5 Hu Granzyme A (CB9).csv</t>
  </si>
  <si>
    <t>20210330-AN-FY21w6p7 Hu FoxP3 259D-C7 R718.csv</t>
  </si>
  <si>
    <t>20210331-AN-FY21w6p8-hu Ki-67 B56 R718.csv</t>
  </si>
  <si>
    <t>Wave 6</t>
  </si>
  <si>
    <t>Test Size</t>
  </si>
  <si>
    <t>Mass Size</t>
  </si>
  <si>
    <t>Shelf-Life (yrs)</t>
  </si>
  <si>
    <t>Excel Analysis</t>
  </si>
  <si>
    <t>Species</t>
  </si>
  <si>
    <t>Specificity</t>
  </si>
  <si>
    <t>Clone</t>
  </si>
  <si>
    <t>3G8</t>
  </si>
  <si>
    <t>EH12.1</t>
  </si>
  <si>
    <t>CD45</t>
  </si>
  <si>
    <t>HI30</t>
  </si>
  <si>
    <t>CD34</t>
  </si>
  <si>
    <t>Granzyme A</t>
  </si>
  <si>
    <t>CB9</t>
  </si>
  <si>
    <t>Ki-67</t>
  </si>
  <si>
    <t>B56</t>
  </si>
  <si>
    <t>CD4</t>
  </si>
  <si>
    <t>Wave 8</t>
  </si>
  <si>
    <t>20210317 FY21 W8 R718 Hu BCL-6 K112-91.csv</t>
  </si>
  <si>
    <t>Difference (yrs)</t>
  </si>
  <si>
    <t>Wave 5</t>
  </si>
  <si>
    <t>20210226-RB-FY21w5p1 HuNHP CD3 (SP34-2) R718.csv</t>
  </si>
  <si>
    <t>20210226-RB-FY21w5p2 Ms CD8a (53-6.7) R718.csv</t>
  </si>
  <si>
    <t>20210305-RB-FY21w5p3 Hu IFN-g (B27) R718.csv</t>
  </si>
  <si>
    <t>20210305-RB-FY21w5p4 Hu TNF-a (MAB11) R718.csv</t>
  </si>
  <si>
    <t>20210305-RB-FY21w5p5 Hu IL-17A (N49-653) R718.csv</t>
  </si>
  <si>
    <t>20210309-HL-FY21w5p7 Ms CD107a (1D4B) R718.csv</t>
  </si>
  <si>
    <t>20210310-SD-FY21w5p6 Hu IL-4 (MP4-25D2) R718.csv</t>
  </si>
  <si>
    <t>20210319-RB-FY21w5p11 Hu CD20 (2H7) R718 - final.csv</t>
  </si>
  <si>
    <t>20210319-RB-FY21w5p8 Hu CD11c (B-ly6) R718 - gran.csv</t>
  </si>
  <si>
    <t>20210319-RB-FY21w5p9 Hu CD127 (HIL-7R-M21) R718.csv</t>
  </si>
  <si>
    <t>20210323-HL-FY21w5p17 pStat5 47 R718.csv</t>
  </si>
  <si>
    <t>20210325-SD-FY21w5p12 Hu CD3 UCHT1 R718.csv</t>
  </si>
  <si>
    <t>20210325-SD-FY21w5p13 Hu CD33 WM53 R718.csv</t>
  </si>
  <si>
    <t>20210325-SD-FY21w5p15 Hu CD56 (NCAM-1) R718.csv</t>
  </si>
  <si>
    <t>20210326-RB-FY21w5p10 Hu CD19 (SJ25C1) R718.csv</t>
  </si>
  <si>
    <t>20210330-HL-FY21w5p16 pStat1 4a R718.csv</t>
  </si>
  <si>
    <t>20210331-SD-FY21w5p14 Hu CD4 (SK3) R718 -  mono.csv</t>
  </si>
  <si>
    <t>20210402-RB-FY21w5p18 Ms ThPok Zbtb7b (T43-94) R718.csv</t>
  </si>
  <si>
    <t>Hu</t>
  </si>
  <si>
    <t>Ms</t>
  </si>
  <si>
    <t>SP34-2</t>
  </si>
  <si>
    <t>53-6.7</t>
  </si>
  <si>
    <t>B27</t>
  </si>
  <si>
    <t>MAB11</t>
  </si>
  <si>
    <t>N49-653</t>
  </si>
  <si>
    <t>1D4B</t>
  </si>
  <si>
    <t>MP4-25D2</t>
  </si>
  <si>
    <t>2H7</t>
  </si>
  <si>
    <t>B-ly6</t>
  </si>
  <si>
    <t>HIL-7R-M21</t>
  </si>
  <si>
    <t>NCAM-1</t>
  </si>
  <si>
    <t>SJ25C1</t>
  </si>
  <si>
    <t>SK3</t>
  </si>
  <si>
    <t>T43-94</t>
  </si>
  <si>
    <t>UCHT1</t>
  </si>
  <si>
    <t>WM53</t>
  </si>
  <si>
    <t>4a</t>
  </si>
  <si>
    <t>259-C7</t>
  </si>
  <si>
    <t>K112-91</t>
  </si>
  <si>
    <t>CD20</t>
  </si>
  <si>
    <t>CD56</t>
  </si>
  <si>
    <t>FoxP3</t>
  </si>
  <si>
    <t>CD11c</t>
  </si>
  <si>
    <t>CD127</t>
  </si>
  <si>
    <t>CD3</t>
  </si>
  <si>
    <t>CD33</t>
  </si>
  <si>
    <t>CD19</t>
  </si>
  <si>
    <t>ThPok Zbtb7b</t>
  </si>
  <si>
    <t>CD279 PD-1</t>
  </si>
  <si>
    <t>pStat5</t>
  </si>
  <si>
    <t>pStat1</t>
  </si>
  <si>
    <t>BCL-6</t>
  </si>
  <si>
    <t>IL-4</t>
  </si>
  <si>
    <t>CD107a</t>
  </si>
  <si>
    <t>IL-17A</t>
  </si>
  <si>
    <t>TNF-a</t>
  </si>
  <si>
    <t>IFN-g</t>
  </si>
  <si>
    <t>CD8a</t>
  </si>
  <si>
    <t>Hu/NHP</t>
  </si>
  <si>
    <t>Wave #</t>
  </si>
  <si>
    <t>Absolute Difference (yrs)</t>
  </si>
  <si>
    <t>R Analysis</t>
  </si>
  <si>
    <t>CD16</t>
  </si>
  <si>
    <t>avg</t>
  </si>
  <si>
    <t>max of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</si>
</sst>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4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4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2" borderId="2" xfId="0" applyNumberFormat="1" applyFill="1" applyBorder="1" applyAlignment="1">
      <alignment horizontal="center" wrapText="1"/>
    </xf>
    <xf numFmtId="164" fontId="4" fillId="4" borderId="2" xfId="0" applyNumberFormat="1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0" fontId="1" fillId="5" borderId="5" xfId="0" applyFont="1" applyFill="1" applyBorder="1"/>
    <xf numFmtId="0" fontId="1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3" borderId="1" xfId="0" applyNumberFormat="1" applyFon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 wrapText="1"/>
    </xf>
    <xf numFmtId="164" fontId="6" fillId="0" borderId="0" xfId="0" applyNumberFormat="1" applyFont="1" applyAlignment="1">
      <alignment horizontal="center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9" fontId="0" fillId="0" borderId="0" xfId="1" applyFont="1" applyAlignment="1">
      <alignment horizontal="center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FFA8-3E3D-4D8A-AA0D-8295C33EE963}">
  <dimension ref="A1:P58"/>
  <sheetViews>
    <sheetView tabSelected="1" workbookViewId="0">
      <selection activeCell="N32" sqref="N32"/>
    </sheetView>
  </sheetViews>
  <sheetFormatPr defaultRowHeight="12.75" x14ac:dyDescent="0.2"/>
  <cols>
    <col min="2" max="2" width="53.5703125" hidden="1" customWidth="1"/>
    <col min="3" max="3" width="10.5703125" customWidth="1"/>
    <col min="4" max="5" width="14.28515625" customWidth="1"/>
    <col min="6" max="6" width="10" style="7" bestFit="1" customWidth="1"/>
    <col min="7" max="7" width="11.5703125" style="7" bestFit="1" customWidth="1"/>
    <col min="8" max="8" width="14.7109375" style="7" hidden="1" customWidth="1"/>
    <col min="9" max="9" width="14.7109375" style="7" customWidth="1"/>
    <col min="10" max="10" width="10.5703125" style="7" bestFit="1" customWidth="1"/>
    <col min="11" max="11" width="9.28515625" style="8" bestFit="1" customWidth="1"/>
    <col min="12" max="12" width="14.7109375" style="8" hidden="1" customWidth="1"/>
    <col min="13" max="13" width="12.5703125" customWidth="1"/>
  </cols>
  <sheetData>
    <row r="1" spans="1:16" ht="12.75" customHeight="1" x14ac:dyDescent="0.2">
      <c r="A1" s="46" t="s">
        <v>88</v>
      </c>
      <c r="B1" s="22"/>
      <c r="C1" s="46" t="s">
        <v>12</v>
      </c>
      <c r="D1" s="46" t="s">
        <v>13</v>
      </c>
      <c r="E1" s="46" t="s">
        <v>14</v>
      </c>
      <c r="F1" s="50" t="s">
        <v>90</v>
      </c>
      <c r="G1" s="51"/>
      <c r="H1" s="51"/>
      <c r="I1" s="52"/>
      <c r="J1" s="48" t="s">
        <v>11</v>
      </c>
      <c r="K1" s="48"/>
      <c r="L1" s="48"/>
      <c r="M1" s="48"/>
    </row>
    <row r="2" spans="1:16" x14ac:dyDescent="0.2">
      <c r="A2" s="46"/>
      <c r="B2" s="22"/>
      <c r="C2" s="46"/>
      <c r="D2" s="46"/>
      <c r="E2" s="46"/>
      <c r="F2" s="48" t="s">
        <v>10</v>
      </c>
      <c r="G2" s="48"/>
      <c r="H2" s="48" t="s">
        <v>27</v>
      </c>
      <c r="I2" s="48" t="s">
        <v>89</v>
      </c>
      <c r="J2" s="48" t="s">
        <v>10</v>
      </c>
      <c r="K2" s="48"/>
      <c r="L2" s="48" t="s">
        <v>27</v>
      </c>
      <c r="M2" s="48" t="s">
        <v>89</v>
      </c>
    </row>
    <row r="3" spans="1:16" ht="28.5" customHeight="1" thickBot="1" x14ac:dyDescent="0.25">
      <c r="A3" s="47"/>
      <c r="B3" s="29"/>
      <c r="C3" s="47"/>
      <c r="D3" s="47"/>
      <c r="E3" s="47"/>
      <c r="F3" s="30" t="s">
        <v>9</v>
      </c>
      <c r="G3" s="30" t="s">
        <v>8</v>
      </c>
      <c r="H3" s="49"/>
      <c r="I3" s="49"/>
      <c r="J3" s="30" t="s">
        <v>9</v>
      </c>
      <c r="K3" s="30" t="s">
        <v>8</v>
      </c>
      <c r="L3" s="49"/>
      <c r="M3" s="49"/>
    </row>
    <row r="4" spans="1:16" ht="16.5" customHeight="1" x14ac:dyDescent="0.2">
      <c r="A4" s="23" t="s">
        <v>28</v>
      </c>
      <c r="B4" s="23" t="s">
        <v>29</v>
      </c>
      <c r="C4" s="24" t="s">
        <v>87</v>
      </c>
      <c r="D4" s="24" t="s">
        <v>73</v>
      </c>
      <c r="E4" s="24" t="s">
        <v>49</v>
      </c>
      <c r="F4" s="32">
        <v>3.1205479452054794</v>
      </c>
      <c r="G4" s="33">
        <v>3.8410958904109589</v>
      </c>
      <c r="H4" s="25">
        <f t="shared" ref="H4:H21" si="0">F4-G4</f>
        <v>-0.72054794520547949</v>
      </c>
      <c r="I4" s="25">
        <f>ABS(H4)</f>
        <v>0.72054794520547949</v>
      </c>
      <c r="J4" s="26">
        <v>2.81</v>
      </c>
      <c r="K4" s="26">
        <v>3.79</v>
      </c>
      <c r="L4" s="27">
        <f t="shared" ref="L4:L21" si="1">J4-K4</f>
        <v>-0.98</v>
      </c>
      <c r="M4" s="28">
        <f>ABS(L4)</f>
        <v>0.98</v>
      </c>
      <c r="O4" s="55">
        <f>F4-J4</f>
        <v>0.31054794520547935</v>
      </c>
      <c r="P4" s="55">
        <f>G4-K4</f>
        <v>5.1095890410958855E-2</v>
      </c>
    </row>
    <row r="5" spans="1:16" ht="16.5" customHeight="1" x14ac:dyDescent="0.2">
      <c r="A5" s="4" t="s">
        <v>28</v>
      </c>
      <c r="B5" s="4" t="s">
        <v>30</v>
      </c>
      <c r="C5" s="9" t="s">
        <v>48</v>
      </c>
      <c r="D5" s="9" t="s">
        <v>86</v>
      </c>
      <c r="E5" s="9" t="s">
        <v>50</v>
      </c>
      <c r="F5" s="34">
        <v>2.6520547945205482</v>
      </c>
      <c r="G5" s="35">
        <v>2.6520547945205482</v>
      </c>
      <c r="H5" s="10">
        <f t="shared" si="0"/>
        <v>0</v>
      </c>
      <c r="I5" s="10">
        <f t="shared" ref="I5:I29" si="2">ABS(H5)</f>
        <v>0</v>
      </c>
      <c r="J5" s="17">
        <v>2.54</v>
      </c>
      <c r="K5" s="18"/>
      <c r="L5" s="12"/>
      <c r="M5" s="15">
        <f t="shared" ref="M5:M29" si="3">ABS(L5)</f>
        <v>0</v>
      </c>
      <c r="O5" s="55">
        <f t="shared" ref="O5:P29" si="4">F5-J5</f>
        <v>0.11205479452054812</v>
      </c>
      <c r="P5" s="55"/>
    </row>
    <row r="6" spans="1:16" ht="16.5" customHeight="1" x14ac:dyDescent="0.2">
      <c r="A6" s="4" t="s">
        <v>28</v>
      </c>
      <c r="B6" s="4" t="s">
        <v>31</v>
      </c>
      <c r="C6" s="9" t="s">
        <v>47</v>
      </c>
      <c r="D6" s="9" t="s">
        <v>85</v>
      </c>
      <c r="E6" s="9" t="s">
        <v>51</v>
      </c>
      <c r="F6" s="34">
        <v>7.7863013698630139</v>
      </c>
      <c r="G6" s="35">
        <v>6.85</v>
      </c>
      <c r="H6" s="10">
        <f t="shared" si="0"/>
        <v>0.93630136986301427</v>
      </c>
      <c r="I6" s="10">
        <f t="shared" si="2"/>
        <v>0.93630136986301427</v>
      </c>
      <c r="J6" s="16">
        <v>7.67</v>
      </c>
      <c r="K6" s="16">
        <v>6.77</v>
      </c>
      <c r="L6" s="11">
        <f t="shared" si="1"/>
        <v>0.90000000000000036</v>
      </c>
      <c r="M6" s="15">
        <f t="shared" si="3"/>
        <v>0.90000000000000036</v>
      </c>
      <c r="O6" s="55">
        <f t="shared" si="4"/>
        <v>0.11630136986301398</v>
      </c>
      <c r="P6" s="55">
        <f t="shared" si="4"/>
        <v>8.0000000000000071E-2</v>
      </c>
    </row>
    <row r="7" spans="1:16" ht="16.5" customHeight="1" x14ac:dyDescent="0.2">
      <c r="A7" s="4" t="s">
        <v>28</v>
      </c>
      <c r="B7" s="4" t="s">
        <v>32</v>
      </c>
      <c r="C7" s="9" t="s">
        <v>47</v>
      </c>
      <c r="D7" s="9" t="s">
        <v>84</v>
      </c>
      <c r="E7" s="9" t="s">
        <v>52</v>
      </c>
      <c r="F7" s="34">
        <v>9.4739726027397264</v>
      </c>
      <c r="G7" s="35">
        <v>8.3800000000000008</v>
      </c>
      <c r="H7" s="10">
        <f t="shared" si="0"/>
        <v>1.0939726027397256</v>
      </c>
      <c r="I7" s="10">
        <f t="shared" si="2"/>
        <v>1.0939726027397256</v>
      </c>
      <c r="J7" s="16">
        <v>8.8000000000000007</v>
      </c>
      <c r="K7" s="16">
        <v>8.5299999999999994</v>
      </c>
      <c r="L7" s="11">
        <f t="shared" si="1"/>
        <v>0.27000000000000135</v>
      </c>
      <c r="M7" s="15">
        <f t="shared" si="3"/>
        <v>0.27000000000000135</v>
      </c>
      <c r="O7" s="55">
        <f t="shared" si="4"/>
        <v>0.6739726027397257</v>
      </c>
      <c r="P7" s="55">
        <f t="shared" si="4"/>
        <v>-0.14999999999999858</v>
      </c>
    </row>
    <row r="8" spans="1:16" ht="16.5" customHeight="1" x14ac:dyDescent="0.2">
      <c r="A8" s="4" t="s">
        <v>28</v>
      </c>
      <c r="B8" s="4" t="s">
        <v>33</v>
      </c>
      <c r="C8" s="9" t="s">
        <v>47</v>
      </c>
      <c r="D8" s="9" t="s">
        <v>83</v>
      </c>
      <c r="E8" s="9" t="s">
        <v>53</v>
      </c>
      <c r="F8" s="34">
        <v>7.2301369863013702</v>
      </c>
      <c r="G8" s="35">
        <v>2.4602739726027396</v>
      </c>
      <c r="H8" s="10">
        <f t="shared" si="0"/>
        <v>4.7698630136986306</v>
      </c>
      <c r="I8" s="10">
        <f t="shared" si="2"/>
        <v>4.7698630136986306</v>
      </c>
      <c r="J8" s="16">
        <v>6.74</v>
      </c>
      <c r="K8" s="16">
        <v>2.42</v>
      </c>
      <c r="L8" s="11">
        <f t="shared" si="1"/>
        <v>4.32</v>
      </c>
      <c r="M8" s="15">
        <f t="shared" si="3"/>
        <v>4.32</v>
      </c>
      <c r="O8" s="55">
        <f t="shared" si="4"/>
        <v>0.49013698630137004</v>
      </c>
      <c r="P8" s="55">
        <f t="shared" si="4"/>
        <v>4.0273972602739683E-2</v>
      </c>
    </row>
    <row r="9" spans="1:16" ht="16.5" customHeight="1" x14ac:dyDescent="0.2">
      <c r="A9" s="4" t="s">
        <v>28</v>
      </c>
      <c r="B9" s="4" t="s">
        <v>34</v>
      </c>
      <c r="C9" s="9" t="s">
        <v>48</v>
      </c>
      <c r="D9" s="9" t="s">
        <v>82</v>
      </c>
      <c r="E9" s="9" t="s">
        <v>54</v>
      </c>
      <c r="F9" s="34">
        <v>11.035616438356165</v>
      </c>
      <c r="G9" s="35">
        <v>11.035616438356165</v>
      </c>
      <c r="H9" s="10">
        <f t="shared" si="0"/>
        <v>0</v>
      </c>
      <c r="I9" s="10">
        <f t="shared" si="2"/>
        <v>0</v>
      </c>
      <c r="J9" s="17">
        <v>11.1</v>
      </c>
      <c r="K9" s="18"/>
      <c r="L9" s="12"/>
      <c r="M9" s="15">
        <f t="shared" si="3"/>
        <v>0</v>
      </c>
      <c r="O9" s="55">
        <f t="shared" si="4"/>
        <v>-6.4383561643834852E-2</v>
      </c>
      <c r="P9" s="55"/>
    </row>
    <row r="10" spans="1:16" ht="16.5" customHeight="1" x14ac:dyDescent="0.2">
      <c r="A10" s="4" t="s">
        <v>28</v>
      </c>
      <c r="B10" s="4" t="s">
        <v>35</v>
      </c>
      <c r="C10" s="9" t="s">
        <v>47</v>
      </c>
      <c r="D10" s="9" t="s">
        <v>81</v>
      </c>
      <c r="E10" s="9" t="s">
        <v>55</v>
      </c>
      <c r="F10" s="34">
        <v>1.9863013698630136</v>
      </c>
      <c r="G10" s="35">
        <v>6.2547945205479456</v>
      </c>
      <c r="H10" s="10">
        <f t="shared" si="0"/>
        <v>-4.2684931506849324</v>
      </c>
      <c r="I10" s="10">
        <f t="shared" si="2"/>
        <v>4.2684931506849324</v>
      </c>
      <c r="J10" s="16">
        <v>2.7</v>
      </c>
      <c r="K10" s="16">
        <v>6.25</v>
      </c>
      <c r="L10" s="11">
        <f t="shared" si="1"/>
        <v>-3.55</v>
      </c>
      <c r="M10" s="15">
        <f t="shared" si="3"/>
        <v>3.55</v>
      </c>
      <c r="O10" s="55">
        <f t="shared" si="4"/>
        <v>-0.71369863013698653</v>
      </c>
      <c r="P10" s="55">
        <f t="shared" si="4"/>
        <v>4.7945205479456021E-3</v>
      </c>
    </row>
    <row r="11" spans="1:16" ht="16.5" customHeight="1" x14ac:dyDescent="0.2">
      <c r="A11" s="4" t="s">
        <v>28</v>
      </c>
      <c r="B11" s="4" t="s">
        <v>36</v>
      </c>
      <c r="C11" s="9" t="s">
        <v>47</v>
      </c>
      <c r="D11" s="9" t="s">
        <v>68</v>
      </c>
      <c r="E11" s="9" t="s">
        <v>56</v>
      </c>
      <c r="F11" s="34">
        <v>3.8410958904109589</v>
      </c>
      <c r="G11" s="35">
        <v>3.4547945205479453</v>
      </c>
      <c r="H11" s="10">
        <f t="shared" si="0"/>
        <v>0.38630136986301356</v>
      </c>
      <c r="I11" s="10">
        <f t="shared" si="2"/>
        <v>0.38630136986301356</v>
      </c>
      <c r="J11" s="16">
        <v>3.51</v>
      </c>
      <c r="K11" s="16">
        <v>3.36</v>
      </c>
      <c r="L11" s="11">
        <f t="shared" si="1"/>
        <v>0.14999999999999991</v>
      </c>
      <c r="M11" s="15">
        <f t="shared" si="3"/>
        <v>0.14999999999999991</v>
      </c>
      <c r="O11" s="55">
        <f t="shared" si="4"/>
        <v>0.3310958904109591</v>
      </c>
      <c r="P11" s="55">
        <f t="shared" si="4"/>
        <v>9.479452054794546E-2</v>
      </c>
    </row>
    <row r="12" spans="1:16" ht="16.5" customHeight="1" x14ac:dyDescent="0.2">
      <c r="A12" s="4" t="s">
        <v>28</v>
      </c>
      <c r="B12" s="4" t="s">
        <v>37</v>
      </c>
      <c r="C12" s="9" t="s">
        <v>47</v>
      </c>
      <c r="D12" s="9" t="s">
        <v>71</v>
      </c>
      <c r="E12" s="9" t="s">
        <v>57</v>
      </c>
      <c r="F12" s="34">
        <v>6.7315068493150685</v>
      </c>
      <c r="G12" s="35">
        <v>6.6301369863013697</v>
      </c>
      <c r="H12" s="10">
        <f t="shared" si="0"/>
        <v>0.10136986301369877</v>
      </c>
      <c r="I12" s="10">
        <f t="shared" si="2"/>
        <v>0.10136986301369877</v>
      </c>
      <c r="J12" s="16">
        <v>6.43</v>
      </c>
      <c r="K12" s="16">
        <v>6.81</v>
      </c>
      <c r="L12" s="11">
        <f t="shared" si="1"/>
        <v>-0.37999999999999989</v>
      </c>
      <c r="M12" s="15">
        <f t="shared" si="3"/>
        <v>0.37999999999999989</v>
      </c>
      <c r="O12" s="55">
        <f t="shared" si="4"/>
        <v>0.30150684931506877</v>
      </c>
      <c r="P12" s="55">
        <f t="shared" si="4"/>
        <v>-0.17986301369862989</v>
      </c>
    </row>
    <row r="13" spans="1:16" ht="16.5" customHeight="1" x14ac:dyDescent="0.2">
      <c r="A13" s="4" t="s">
        <v>28</v>
      </c>
      <c r="B13" s="4" t="s">
        <v>38</v>
      </c>
      <c r="C13" s="9" t="s">
        <v>47</v>
      </c>
      <c r="D13" s="9" t="s">
        <v>72</v>
      </c>
      <c r="E13" s="9" t="s">
        <v>58</v>
      </c>
      <c r="F13" s="34">
        <v>5.8410958904109593</v>
      </c>
      <c r="G13" s="35">
        <v>4.6219178082191785</v>
      </c>
      <c r="H13" s="10">
        <f t="shared" si="0"/>
        <v>1.2191780821917808</v>
      </c>
      <c r="I13" s="10">
        <f t="shared" si="2"/>
        <v>1.2191780821917808</v>
      </c>
      <c r="J13" s="16">
        <v>5.77</v>
      </c>
      <c r="K13" s="16">
        <v>4.7</v>
      </c>
      <c r="L13" s="11">
        <f t="shared" si="1"/>
        <v>1.0699999999999994</v>
      </c>
      <c r="M13" s="15">
        <f t="shared" si="3"/>
        <v>1.0699999999999994</v>
      </c>
      <c r="O13" s="55">
        <f t="shared" si="4"/>
        <v>7.1095890410959761E-2</v>
      </c>
      <c r="P13" s="55">
        <f t="shared" si="4"/>
        <v>-7.8082191780821653E-2</v>
      </c>
    </row>
    <row r="14" spans="1:16" ht="16.5" customHeight="1" x14ac:dyDescent="0.2">
      <c r="A14" s="4" t="s">
        <v>28</v>
      </c>
      <c r="B14" s="4" t="s">
        <v>39</v>
      </c>
      <c r="C14" s="9" t="s">
        <v>47</v>
      </c>
      <c r="D14" s="9" t="s">
        <v>78</v>
      </c>
      <c r="E14" s="9">
        <v>47</v>
      </c>
      <c r="F14" s="34">
        <v>3.5342465753424657</v>
      </c>
      <c r="G14" s="35">
        <v>3.8219178082191783</v>
      </c>
      <c r="H14" s="10">
        <f t="shared" si="0"/>
        <v>-0.28767123287671259</v>
      </c>
      <c r="I14" s="10">
        <f t="shared" si="2"/>
        <v>0.28767123287671259</v>
      </c>
      <c r="J14" s="17">
        <v>3.12</v>
      </c>
      <c r="K14" s="19">
        <v>3.6</v>
      </c>
      <c r="L14" s="11">
        <f t="shared" si="1"/>
        <v>-0.48</v>
      </c>
      <c r="M14" s="15">
        <f t="shared" si="3"/>
        <v>0.48</v>
      </c>
      <c r="O14" s="55">
        <f t="shared" si="4"/>
        <v>0.41424657534246556</v>
      </c>
      <c r="P14" s="55">
        <f t="shared" si="4"/>
        <v>0.22191780821917817</v>
      </c>
    </row>
    <row r="15" spans="1:16" ht="16.5" customHeight="1" x14ac:dyDescent="0.2">
      <c r="A15" s="4" t="s">
        <v>28</v>
      </c>
      <c r="B15" s="4" t="s">
        <v>40</v>
      </c>
      <c r="C15" s="9" t="s">
        <v>47</v>
      </c>
      <c r="D15" s="9" t="s">
        <v>73</v>
      </c>
      <c r="E15" s="9" t="s">
        <v>63</v>
      </c>
      <c r="F15" s="34">
        <v>5.0273972602739727</v>
      </c>
      <c r="G15" s="35">
        <v>5.3863013698630136</v>
      </c>
      <c r="H15" s="10">
        <f t="shared" si="0"/>
        <v>-0.35890410958904084</v>
      </c>
      <c r="I15" s="10">
        <f t="shared" si="2"/>
        <v>0.35890410958904084</v>
      </c>
      <c r="J15" s="16">
        <v>5.79</v>
      </c>
      <c r="K15" s="16">
        <v>5.45</v>
      </c>
      <c r="L15" s="11">
        <f t="shared" si="1"/>
        <v>0.33999999999999986</v>
      </c>
      <c r="M15" s="15">
        <f t="shared" si="3"/>
        <v>0.33999999999999986</v>
      </c>
      <c r="O15" s="55">
        <f t="shared" si="4"/>
        <v>-0.76260273972602732</v>
      </c>
      <c r="P15" s="55">
        <f t="shared" si="4"/>
        <v>-6.3698630136986623E-2</v>
      </c>
    </row>
    <row r="16" spans="1:16" ht="16.5" customHeight="1" x14ac:dyDescent="0.2">
      <c r="A16" s="4" t="s">
        <v>28</v>
      </c>
      <c r="B16" s="4" t="s">
        <v>41</v>
      </c>
      <c r="C16" s="9" t="s">
        <v>47</v>
      </c>
      <c r="D16" s="9" t="s">
        <v>74</v>
      </c>
      <c r="E16" s="9" t="s">
        <v>64</v>
      </c>
      <c r="F16" s="34">
        <v>4.8356164383561646</v>
      </c>
      <c r="G16" s="35">
        <v>7.5260273972602736</v>
      </c>
      <c r="H16" s="10">
        <f t="shared" si="0"/>
        <v>-2.690410958904109</v>
      </c>
      <c r="I16" s="10">
        <f t="shared" si="2"/>
        <v>2.690410958904109</v>
      </c>
      <c r="J16" s="16">
        <v>4.83</v>
      </c>
      <c r="K16" s="16">
        <v>7.55</v>
      </c>
      <c r="L16" s="11">
        <f t="shared" si="1"/>
        <v>-2.7199999999999998</v>
      </c>
      <c r="M16" s="15">
        <f t="shared" si="3"/>
        <v>2.7199999999999998</v>
      </c>
      <c r="O16" s="55">
        <f t="shared" si="4"/>
        <v>5.6164383561645437E-3</v>
      </c>
      <c r="P16" s="55">
        <f t="shared" si="4"/>
        <v>-2.3972602739726234E-2</v>
      </c>
    </row>
    <row r="17" spans="1:16" ht="16.5" customHeight="1" x14ac:dyDescent="0.2">
      <c r="A17" s="4" t="s">
        <v>28</v>
      </c>
      <c r="B17" s="4" t="s">
        <v>42</v>
      </c>
      <c r="C17" s="9" t="s">
        <v>47</v>
      </c>
      <c r="D17" s="9" t="s">
        <v>69</v>
      </c>
      <c r="E17" s="9" t="s">
        <v>59</v>
      </c>
      <c r="F17" s="34">
        <v>4.2300000000000004</v>
      </c>
      <c r="G17" s="35">
        <v>5.8493150684931505</v>
      </c>
      <c r="H17" s="10">
        <f t="shared" si="0"/>
        <v>-1.6193150684931501</v>
      </c>
      <c r="I17" s="10">
        <f t="shared" si="2"/>
        <v>1.6193150684931501</v>
      </c>
      <c r="J17" s="16">
        <v>4.12</v>
      </c>
      <c r="K17" s="16">
        <v>5.7</v>
      </c>
      <c r="L17" s="11">
        <f t="shared" si="1"/>
        <v>-1.58</v>
      </c>
      <c r="M17" s="15">
        <f t="shared" si="3"/>
        <v>1.58</v>
      </c>
      <c r="O17" s="55">
        <f t="shared" si="4"/>
        <v>0.11000000000000032</v>
      </c>
      <c r="P17" s="55">
        <f t="shared" si="4"/>
        <v>0.14931506849315035</v>
      </c>
    </row>
    <row r="18" spans="1:16" ht="16.5" customHeight="1" x14ac:dyDescent="0.2">
      <c r="A18" s="4" t="s">
        <v>28</v>
      </c>
      <c r="B18" s="4" t="s">
        <v>43</v>
      </c>
      <c r="C18" s="9" t="s">
        <v>47</v>
      </c>
      <c r="D18" s="9" t="s">
        <v>75</v>
      </c>
      <c r="E18" s="9" t="s">
        <v>60</v>
      </c>
      <c r="F18" s="34">
        <v>3.7753424657534245</v>
      </c>
      <c r="G18" s="35">
        <v>5.07</v>
      </c>
      <c r="H18" s="10">
        <f t="shared" si="0"/>
        <v>-1.2946575342465758</v>
      </c>
      <c r="I18" s="10">
        <f t="shared" si="2"/>
        <v>1.2946575342465758</v>
      </c>
      <c r="J18" s="16">
        <v>3.49</v>
      </c>
      <c r="K18" s="16">
        <v>5.24</v>
      </c>
      <c r="L18" s="11">
        <f t="shared" si="1"/>
        <v>-1.75</v>
      </c>
      <c r="M18" s="15">
        <f t="shared" si="3"/>
        <v>1.75</v>
      </c>
      <c r="O18" s="55">
        <f t="shared" si="4"/>
        <v>0.28534246575342426</v>
      </c>
      <c r="P18" s="55">
        <f t="shared" si="4"/>
        <v>-0.16999999999999993</v>
      </c>
    </row>
    <row r="19" spans="1:16" ht="16.5" customHeight="1" x14ac:dyDescent="0.2">
      <c r="A19" s="4" t="s">
        <v>28</v>
      </c>
      <c r="B19" s="4" t="s">
        <v>44</v>
      </c>
      <c r="C19" s="9" t="s">
        <v>47</v>
      </c>
      <c r="D19" s="9" t="s">
        <v>79</v>
      </c>
      <c r="E19" s="9" t="s">
        <v>65</v>
      </c>
      <c r="F19" s="34">
        <v>4.279452054794521</v>
      </c>
      <c r="G19" s="35">
        <v>3.1863013698630138</v>
      </c>
      <c r="H19" s="10">
        <f t="shared" si="0"/>
        <v>1.0931506849315071</v>
      </c>
      <c r="I19" s="10">
        <f t="shared" si="2"/>
        <v>1.0931506849315071</v>
      </c>
      <c r="J19" s="17">
        <v>4.05</v>
      </c>
      <c r="K19" s="16">
        <v>3.22</v>
      </c>
      <c r="L19" s="11">
        <f t="shared" si="1"/>
        <v>0.82999999999999963</v>
      </c>
      <c r="M19" s="15">
        <f t="shared" si="3"/>
        <v>0.82999999999999963</v>
      </c>
      <c r="O19" s="55">
        <f t="shared" si="4"/>
        <v>0.22945205479452113</v>
      </c>
      <c r="P19" s="55">
        <f t="shared" si="4"/>
        <v>-3.3698630136986374E-2</v>
      </c>
    </row>
    <row r="20" spans="1:16" ht="16.5" customHeight="1" x14ac:dyDescent="0.2">
      <c r="A20" s="4" t="s">
        <v>28</v>
      </c>
      <c r="B20" s="4" t="s">
        <v>45</v>
      </c>
      <c r="C20" s="9" t="s">
        <v>47</v>
      </c>
      <c r="D20" s="9" t="s">
        <v>24</v>
      </c>
      <c r="E20" s="9" t="s">
        <v>61</v>
      </c>
      <c r="F20" s="34">
        <v>8.1506849315068486</v>
      </c>
      <c r="G20" s="35">
        <v>5.4164383561643836</v>
      </c>
      <c r="H20" s="10">
        <f t="shared" si="0"/>
        <v>2.734246575342465</v>
      </c>
      <c r="I20" s="10">
        <f t="shared" si="2"/>
        <v>2.734246575342465</v>
      </c>
      <c r="J20" s="16">
        <v>7.36</v>
      </c>
      <c r="K20" s="16">
        <v>5.31</v>
      </c>
      <c r="L20" s="11">
        <f t="shared" si="1"/>
        <v>2.0500000000000007</v>
      </c>
      <c r="M20" s="15">
        <f t="shared" si="3"/>
        <v>2.0500000000000007</v>
      </c>
      <c r="O20" s="55">
        <f t="shared" si="4"/>
        <v>0.79068493150684827</v>
      </c>
      <c r="P20" s="55">
        <f t="shared" si="4"/>
        <v>0.10643835616438402</v>
      </c>
    </row>
    <row r="21" spans="1:16" ht="16.5" customHeight="1" x14ac:dyDescent="0.2">
      <c r="A21" s="4" t="s">
        <v>28</v>
      </c>
      <c r="B21" s="4" t="s">
        <v>46</v>
      </c>
      <c r="C21" s="9" t="s">
        <v>48</v>
      </c>
      <c r="D21" s="9" t="s">
        <v>76</v>
      </c>
      <c r="E21" s="9" t="s">
        <v>62</v>
      </c>
      <c r="F21" s="34">
        <v>4.7863013698630139</v>
      </c>
      <c r="G21" s="35">
        <v>3.2301369863013698</v>
      </c>
      <c r="H21" s="10">
        <f t="shared" si="0"/>
        <v>1.5561643835616441</v>
      </c>
      <c r="I21" s="10">
        <f t="shared" si="2"/>
        <v>1.5561643835616441</v>
      </c>
      <c r="J21" s="17">
        <v>4.33</v>
      </c>
      <c r="K21" s="16">
        <v>3.06</v>
      </c>
      <c r="L21" s="11">
        <f t="shared" si="1"/>
        <v>1.27</v>
      </c>
      <c r="M21" s="15">
        <f t="shared" si="3"/>
        <v>1.27</v>
      </c>
      <c r="O21" s="55">
        <f t="shared" si="4"/>
        <v>0.45630136986301384</v>
      </c>
      <c r="P21" s="55">
        <f t="shared" si="4"/>
        <v>0.17013698630136975</v>
      </c>
    </row>
    <row r="22" spans="1:16" ht="16.5" customHeight="1" x14ac:dyDescent="0.2">
      <c r="A22" s="4" t="s">
        <v>7</v>
      </c>
      <c r="B22" s="13" t="s">
        <v>1</v>
      </c>
      <c r="C22" s="9" t="s">
        <v>47</v>
      </c>
      <c r="D22" s="9" t="s">
        <v>77</v>
      </c>
      <c r="E22" s="9" t="s">
        <v>16</v>
      </c>
      <c r="F22" s="36">
        <v>12.578082191780823</v>
      </c>
      <c r="G22" s="35">
        <v>10.306849315068494</v>
      </c>
      <c r="H22" s="10">
        <f>F22-G22</f>
        <v>2.2712328767123289</v>
      </c>
      <c r="I22" s="10">
        <f t="shared" si="2"/>
        <v>2.2712328767123289</v>
      </c>
      <c r="J22" s="20">
        <v>12.26</v>
      </c>
      <c r="K22" s="20">
        <v>9.64</v>
      </c>
      <c r="L22" s="11">
        <f>J22-K22</f>
        <v>2.6199999999999992</v>
      </c>
      <c r="M22" s="15">
        <f t="shared" si="3"/>
        <v>2.6199999999999992</v>
      </c>
      <c r="O22" s="55">
        <f t="shared" si="4"/>
        <v>0.31808219178082275</v>
      </c>
      <c r="P22" s="55">
        <f t="shared" si="4"/>
        <v>0.6668493150684931</v>
      </c>
    </row>
    <row r="23" spans="1:16" ht="16.5" customHeight="1" x14ac:dyDescent="0.2">
      <c r="A23" s="4" t="s">
        <v>7</v>
      </c>
      <c r="B23" s="13" t="s">
        <v>3</v>
      </c>
      <c r="C23" s="9" t="s">
        <v>47</v>
      </c>
      <c r="D23" s="9" t="s">
        <v>19</v>
      </c>
      <c r="E23" s="9">
        <v>581</v>
      </c>
      <c r="F23" s="36">
        <v>3.45</v>
      </c>
      <c r="G23" s="35">
        <v>5.4739726027397264</v>
      </c>
      <c r="H23" s="10">
        <f t="shared" ref="H23:H29" si="5">F23-G23</f>
        <v>-2.0239726027397262</v>
      </c>
      <c r="I23" s="10">
        <f t="shared" si="2"/>
        <v>2.0239726027397262</v>
      </c>
      <c r="J23" s="20">
        <v>3.01</v>
      </c>
      <c r="K23" s="20">
        <v>5.68</v>
      </c>
      <c r="L23" s="11">
        <f t="shared" ref="L23:L29" si="6">J23-K23</f>
        <v>-2.67</v>
      </c>
      <c r="M23" s="15">
        <f t="shared" si="3"/>
        <v>2.67</v>
      </c>
      <c r="O23" s="55">
        <f t="shared" si="4"/>
        <v>0.44000000000000039</v>
      </c>
      <c r="P23" s="55">
        <f t="shared" si="4"/>
        <v>-0.2060273972602733</v>
      </c>
    </row>
    <row r="24" spans="1:16" ht="16.5" customHeight="1" x14ac:dyDescent="0.2">
      <c r="A24" s="4" t="s">
        <v>7</v>
      </c>
      <c r="B24" s="13" t="s">
        <v>4</v>
      </c>
      <c r="C24" s="9" t="s">
        <v>47</v>
      </c>
      <c r="D24" s="9" t="s">
        <v>20</v>
      </c>
      <c r="E24" s="9" t="s">
        <v>21</v>
      </c>
      <c r="F24" s="36">
        <v>2.1643835616438358</v>
      </c>
      <c r="G24" s="35">
        <v>2.9205479452054797</v>
      </c>
      <c r="H24" s="10">
        <f t="shared" si="5"/>
        <v>-0.75616438356164384</v>
      </c>
      <c r="I24" s="10">
        <f t="shared" si="2"/>
        <v>0.75616438356164384</v>
      </c>
      <c r="J24" s="20">
        <v>1.87</v>
      </c>
      <c r="K24" s="20">
        <v>2.76</v>
      </c>
      <c r="L24" s="11">
        <f t="shared" si="6"/>
        <v>-0.88999999999999968</v>
      </c>
      <c r="M24" s="15">
        <f t="shared" si="3"/>
        <v>0.88999999999999968</v>
      </c>
      <c r="O24" s="55">
        <f t="shared" si="4"/>
        <v>0.29438356164383572</v>
      </c>
      <c r="P24" s="55">
        <f t="shared" si="4"/>
        <v>0.16054794520547988</v>
      </c>
    </row>
    <row r="25" spans="1:16" ht="16.5" customHeight="1" x14ac:dyDescent="0.2">
      <c r="A25" s="4" t="s">
        <v>7</v>
      </c>
      <c r="B25" s="13" t="s">
        <v>5</v>
      </c>
      <c r="C25" s="9" t="s">
        <v>47</v>
      </c>
      <c r="D25" s="9" t="s">
        <v>70</v>
      </c>
      <c r="E25" s="14" t="s">
        <v>66</v>
      </c>
      <c r="F25" s="36">
        <v>4.83</v>
      </c>
      <c r="G25" s="35">
        <v>2.6712328767123288</v>
      </c>
      <c r="H25" s="10">
        <f t="shared" si="5"/>
        <v>2.1587671232876713</v>
      </c>
      <c r="I25" s="10">
        <f t="shared" si="2"/>
        <v>2.1587671232876713</v>
      </c>
      <c r="J25" s="20">
        <v>4.2300000000000004</v>
      </c>
      <c r="K25" s="20">
        <v>2.69</v>
      </c>
      <c r="L25" s="11">
        <f t="shared" si="6"/>
        <v>1.5400000000000005</v>
      </c>
      <c r="M25" s="15">
        <f t="shared" si="3"/>
        <v>1.5400000000000005</v>
      </c>
      <c r="O25" s="55">
        <f t="shared" si="4"/>
        <v>0.59999999999999964</v>
      </c>
      <c r="P25" s="55">
        <f t="shared" si="4"/>
        <v>-1.8767123287671161E-2</v>
      </c>
    </row>
    <row r="26" spans="1:16" ht="16.5" customHeight="1" x14ac:dyDescent="0.2">
      <c r="A26" s="4" t="s">
        <v>7</v>
      </c>
      <c r="B26" s="13" t="s">
        <v>6</v>
      </c>
      <c r="C26" s="9" t="s">
        <v>47</v>
      </c>
      <c r="D26" s="14" t="s">
        <v>22</v>
      </c>
      <c r="E26" s="14" t="s">
        <v>23</v>
      </c>
      <c r="F26" s="36">
        <v>2.85</v>
      </c>
      <c r="G26" s="35">
        <v>3.6465753424657534</v>
      </c>
      <c r="H26" s="10">
        <f t="shared" si="5"/>
        <v>-0.79657534246575334</v>
      </c>
      <c r="I26" s="10">
        <f t="shared" si="2"/>
        <v>0.79657534246575334</v>
      </c>
      <c r="J26" s="20">
        <v>2.66</v>
      </c>
      <c r="K26" s="20">
        <v>3.58</v>
      </c>
      <c r="L26" s="11">
        <f t="shared" si="6"/>
        <v>-0.91999999999999993</v>
      </c>
      <c r="M26" s="15">
        <f t="shared" si="3"/>
        <v>0.91999999999999993</v>
      </c>
      <c r="O26" s="55">
        <f t="shared" si="4"/>
        <v>0.18999999999999995</v>
      </c>
      <c r="P26" s="55">
        <f t="shared" si="4"/>
        <v>6.6575342465753362E-2</v>
      </c>
    </row>
    <row r="27" spans="1:16" ht="16.5" customHeight="1" x14ac:dyDescent="0.2">
      <c r="A27" s="4" t="s">
        <v>7</v>
      </c>
      <c r="B27" s="13" t="s">
        <v>2</v>
      </c>
      <c r="C27" s="9" t="s">
        <v>47</v>
      </c>
      <c r="D27" s="9" t="s">
        <v>17</v>
      </c>
      <c r="E27" s="14" t="s">
        <v>18</v>
      </c>
      <c r="F27" s="36">
        <v>3.94</v>
      </c>
      <c r="G27" s="35">
        <v>5.2602739726027394</v>
      </c>
      <c r="H27" s="10">
        <f t="shared" si="5"/>
        <v>-1.3202739726027395</v>
      </c>
      <c r="I27" s="10">
        <f t="shared" si="2"/>
        <v>1.3202739726027395</v>
      </c>
      <c r="J27" s="20">
        <v>4.25</v>
      </c>
      <c r="K27" s="20">
        <v>5.15</v>
      </c>
      <c r="L27" s="11">
        <f t="shared" si="6"/>
        <v>-0.90000000000000036</v>
      </c>
      <c r="M27" s="15">
        <f t="shared" si="3"/>
        <v>0.90000000000000036</v>
      </c>
      <c r="O27" s="55">
        <f t="shared" si="4"/>
        <v>-0.31000000000000005</v>
      </c>
      <c r="P27" s="55">
        <f t="shared" si="4"/>
        <v>0.11027397260273908</v>
      </c>
    </row>
    <row r="28" spans="1:16" ht="16.5" customHeight="1" x14ac:dyDescent="0.2">
      <c r="A28" s="4" t="s">
        <v>7</v>
      </c>
      <c r="B28" s="13" t="s">
        <v>0</v>
      </c>
      <c r="C28" s="9" t="s">
        <v>47</v>
      </c>
      <c r="D28" s="9" t="s">
        <v>91</v>
      </c>
      <c r="E28" s="14" t="s">
        <v>15</v>
      </c>
      <c r="F28" s="53">
        <v>4.66</v>
      </c>
      <c r="G28" s="35">
        <v>3.8</v>
      </c>
      <c r="H28" s="12"/>
      <c r="I28" s="10">
        <f t="shared" si="2"/>
        <v>0</v>
      </c>
      <c r="J28" s="20">
        <v>4.4800000000000004</v>
      </c>
      <c r="K28" s="20">
        <v>4.0199999999999996</v>
      </c>
      <c r="L28" s="11">
        <f t="shared" si="6"/>
        <v>0.46000000000000085</v>
      </c>
      <c r="M28" s="15">
        <f t="shared" si="3"/>
        <v>0.46000000000000085</v>
      </c>
      <c r="O28" s="55">
        <f t="shared" si="4"/>
        <v>0.17999999999999972</v>
      </c>
      <c r="P28" s="55">
        <f t="shared" si="4"/>
        <v>-0.21999999999999975</v>
      </c>
    </row>
    <row r="29" spans="1:16" ht="16.5" customHeight="1" x14ac:dyDescent="0.2">
      <c r="A29" s="13" t="s">
        <v>25</v>
      </c>
      <c r="B29" s="13" t="s">
        <v>26</v>
      </c>
      <c r="C29" s="9" t="s">
        <v>47</v>
      </c>
      <c r="D29" s="9" t="s">
        <v>80</v>
      </c>
      <c r="E29" s="14" t="s">
        <v>67</v>
      </c>
      <c r="F29" s="36">
        <v>3.69</v>
      </c>
      <c r="G29" s="35">
        <v>5.2712328767123289</v>
      </c>
      <c r="H29" s="10">
        <f t="shared" si="5"/>
        <v>-1.5812328767123289</v>
      </c>
      <c r="I29" s="10">
        <f t="shared" si="2"/>
        <v>1.5812328767123289</v>
      </c>
      <c r="J29" s="21">
        <v>3.89</v>
      </c>
      <c r="K29" s="21">
        <v>5.55</v>
      </c>
      <c r="L29" s="11">
        <f t="shared" si="6"/>
        <v>-1.6599999999999997</v>
      </c>
      <c r="M29" s="15">
        <f t="shared" si="3"/>
        <v>1.6599999999999997</v>
      </c>
      <c r="O29" s="55">
        <f t="shared" si="4"/>
        <v>-0.20000000000000018</v>
      </c>
      <c r="P29" s="55">
        <f t="shared" si="4"/>
        <v>-0.27876712328767095</v>
      </c>
    </row>
    <row r="30" spans="1:16" ht="16.5" customHeight="1" x14ac:dyDescent="0.2">
      <c r="B30" s="2"/>
      <c r="C30" s="2"/>
      <c r="D30" s="2"/>
      <c r="E30" s="2"/>
      <c r="F30" s="6"/>
      <c r="G30" s="6"/>
      <c r="H30" s="5"/>
      <c r="I30" s="5"/>
      <c r="J30" s="3"/>
      <c r="K30" s="3"/>
      <c r="L30" s="6"/>
      <c r="M30" s="5"/>
      <c r="N30" t="s">
        <v>92</v>
      </c>
      <c r="O30" s="55">
        <f>AVERAGE(O4:O29)</f>
        <v>0.17962065331928351</v>
      </c>
      <c r="P30" s="55">
        <f>AVERAGE(P4:P29)</f>
        <v>2.0839041095890538E-2</v>
      </c>
    </row>
    <row r="31" spans="1:16" ht="16.5" customHeight="1" x14ac:dyDescent="0.2">
      <c r="B31" s="2"/>
      <c r="C31" s="2"/>
      <c r="D31" s="2"/>
      <c r="E31" s="2"/>
      <c r="F31" s="6"/>
      <c r="G31" s="6"/>
      <c r="H31" s="5"/>
      <c r="I31" s="5"/>
      <c r="J31" s="6"/>
      <c r="K31" s="6"/>
      <c r="L31" s="6"/>
      <c r="N31" t="s">
        <v>93</v>
      </c>
      <c r="O31" s="55" cm="1">
        <f t="array" ref="O31">MAX(ABS(O4:O30))</f>
        <v>0.79068493150684827</v>
      </c>
      <c r="P31" s="55" cm="1">
        <f t="array" ref="P31">MAX(ABS(P4:P30))</f>
        <v>0.6668493150684931</v>
      </c>
    </row>
    <row r="32" spans="1:16" ht="16.5" customHeight="1" x14ac:dyDescent="0.2"/>
    <row r="36" spans="6:10" x14ac:dyDescent="0.2">
      <c r="F36" s="8"/>
      <c r="G36" s="8"/>
      <c r="H36" s="8"/>
      <c r="I36" s="8"/>
      <c r="J36" s="8"/>
    </row>
    <row r="37" spans="6:10" x14ac:dyDescent="0.2">
      <c r="F37" s="8"/>
      <c r="G37" s="8"/>
      <c r="H37" s="8"/>
      <c r="I37" s="8"/>
      <c r="J37" s="8"/>
    </row>
    <row r="38" spans="6:10" x14ac:dyDescent="0.2">
      <c r="F38" s="8"/>
      <c r="G38" s="1"/>
      <c r="H38" s="1"/>
      <c r="I38" s="1"/>
      <c r="J38" s="8"/>
    </row>
    <row r="39" spans="6:10" x14ac:dyDescent="0.2">
      <c r="F39" s="8"/>
      <c r="G39" s="1"/>
      <c r="H39" s="1"/>
      <c r="I39" s="1"/>
      <c r="J39" s="8"/>
    </row>
    <row r="40" spans="6:10" x14ac:dyDescent="0.2">
      <c r="F40" s="8"/>
      <c r="G40" s="1"/>
      <c r="H40" s="1"/>
      <c r="I40" s="1"/>
      <c r="J40" s="8"/>
    </row>
    <row r="41" spans="6:10" x14ac:dyDescent="0.2">
      <c r="F41" s="8"/>
      <c r="G41" s="1"/>
      <c r="H41" s="1"/>
      <c r="I41" s="1"/>
      <c r="J41" s="8"/>
    </row>
    <row r="42" spans="6:10" x14ac:dyDescent="0.2">
      <c r="F42" s="8"/>
      <c r="G42" s="1"/>
      <c r="H42" s="1"/>
      <c r="I42" s="1"/>
      <c r="J42" s="8"/>
    </row>
    <row r="43" spans="6:10" x14ac:dyDescent="0.2">
      <c r="F43" s="8"/>
      <c r="G43" s="1"/>
      <c r="H43" s="1"/>
      <c r="I43" s="1"/>
      <c r="J43" s="8"/>
    </row>
    <row r="44" spans="6:10" x14ac:dyDescent="0.2">
      <c r="F44" s="8"/>
      <c r="G44" s="1"/>
      <c r="H44" s="1"/>
      <c r="I44" s="1"/>
      <c r="J44" s="8"/>
    </row>
    <row r="45" spans="6:10" x14ac:dyDescent="0.2">
      <c r="F45" s="8"/>
      <c r="G45" s="1"/>
      <c r="H45" s="1"/>
      <c r="I45" s="1"/>
      <c r="J45" s="8"/>
    </row>
    <row r="46" spans="6:10" x14ac:dyDescent="0.2">
      <c r="F46" s="8"/>
      <c r="G46" s="1"/>
      <c r="H46" s="1"/>
      <c r="I46" s="1"/>
      <c r="J46" s="8"/>
    </row>
    <row r="47" spans="6:10" x14ac:dyDescent="0.2">
      <c r="F47" s="8"/>
      <c r="G47" s="1"/>
      <c r="H47" s="1"/>
      <c r="I47" s="1"/>
      <c r="J47" s="8"/>
    </row>
    <row r="48" spans="6:10" x14ac:dyDescent="0.2">
      <c r="F48" s="8"/>
      <c r="G48" s="1"/>
      <c r="H48" s="1"/>
      <c r="I48" s="1"/>
      <c r="J48" s="8"/>
    </row>
    <row r="49" spans="6:10" x14ac:dyDescent="0.2">
      <c r="F49" s="8"/>
      <c r="G49" s="1"/>
      <c r="H49" s="1"/>
      <c r="I49" s="1"/>
      <c r="J49" s="8"/>
    </row>
    <row r="50" spans="6:10" x14ac:dyDescent="0.2">
      <c r="F50" s="8"/>
      <c r="G50" s="1"/>
      <c r="H50" s="1"/>
      <c r="I50" s="1"/>
      <c r="J50" s="8"/>
    </row>
    <row r="51" spans="6:10" x14ac:dyDescent="0.2">
      <c r="F51" s="8"/>
      <c r="G51" s="1"/>
      <c r="H51" s="1"/>
      <c r="I51" s="1"/>
      <c r="J51" s="8"/>
    </row>
    <row r="52" spans="6:10" x14ac:dyDescent="0.2">
      <c r="F52" s="8"/>
      <c r="G52" s="1"/>
      <c r="H52" s="1"/>
      <c r="I52" s="1"/>
      <c r="J52" s="8"/>
    </row>
    <row r="53" spans="6:10" x14ac:dyDescent="0.2">
      <c r="F53" s="8"/>
      <c r="G53" s="1"/>
      <c r="H53" s="1"/>
      <c r="I53" s="1"/>
      <c r="J53" s="8"/>
    </row>
    <row r="54" spans="6:10" x14ac:dyDescent="0.2">
      <c r="F54" s="8"/>
      <c r="G54" s="1"/>
      <c r="H54" s="1"/>
      <c r="I54" s="1"/>
      <c r="J54" s="8"/>
    </row>
    <row r="55" spans="6:10" x14ac:dyDescent="0.2">
      <c r="F55" s="8"/>
      <c r="G55" s="1"/>
      <c r="H55" s="1"/>
      <c r="I55" s="1"/>
      <c r="J55" s="8"/>
    </row>
    <row r="56" spans="6:10" x14ac:dyDescent="0.2">
      <c r="F56" s="8"/>
      <c r="G56" s="1"/>
      <c r="H56" s="1"/>
      <c r="I56" s="1"/>
      <c r="J56" s="8"/>
    </row>
    <row r="57" spans="6:10" x14ac:dyDescent="0.2">
      <c r="F57" s="8"/>
      <c r="G57" s="1"/>
      <c r="H57" s="1"/>
      <c r="I57" s="1"/>
      <c r="J57" s="8"/>
    </row>
    <row r="58" spans="6:10" x14ac:dyDescent="0.2">
      <c r="F58" s="8"/>
      <c r="G58" s="8"/>
      <c r="H58" s="8"/>
      <c r="I58" s="8"/>
      <c r="J58" s="8"/>
    </row>
  </sheetData>
  <mergeCells count="12">
    <mergeCell ref="D1:D3"/>
    <mergeCell ref="C1:C3"/>
    <mergeCell ref="A1:A3"/>
    <mergeCell ref="I2:I3"/>
    <mergeCell ref="M2:M3"/>
    <mergeCell ref="J1:M1"/>
    <mergeCell ref="F1:I1"/>
    <mergeCell ref="F2:G2"/>
    <mergeCell ref="H2:H3"/>
    <mergeCell ref="L2:L3"/>
    <mergeCell ref="E1:E3"/>
    <mergeCell ref="J2:K2"/>
  </mergeCells>
  <phoneticPr fontId="2" type="noConversion"/>
  <conditionalFormatting sqref="L4:L2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2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2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8EC7-1E02-4B43-B220-128BB7245FEA}">
  <dimension ref="A1:Q58"/>
  <sheetViews>
    <sheetView workbookViewId="0">
      <selection activeCell="D28" sqref="D28:F28"/>
    </sheetView>
  </sheetViews>
  <sheetFormatPr defaultRowHeight="12.75" x14ac:dyDescent="0.2"/>
  <cols>
    <col min="2" max="2" width="53.5703125" hidden="1" customWidth="1"/>
    <col min="3" max="3" width="10.5703125" customWidth="1"/>
    <col min="4" max="5" width="14.28515625" customWidth="1"/>
    <col min="6" max="6" width="10" style="7" bestFit="1" customWidth="1"/>
    <col min="7" max="7" width="11.5703125" style="7" bestFit="1" customWidth="1"/>
    <col min="8" max="8" width="14.7109375" style="7" hidden="1" customWidth="1"/>
    <col min="9" max="9" width="14.7109375" style="7" customWidth="1"/>
    <col min="10" max="10" width="10.5703125" style="7" bestFit="1" customWidth="1"/>
    <col min="11" max="11" width="9.28515625" style="8" bestFit="1" customWidth="1"/>
    <col min="12" max="12" width="14.7109375" style="8" hidden="1" customWidth="1"/>
    <col min="13" max="13" width="12.5703125" customWidth="1"/>
  </cols>
  <sheetData>
    <row r="1" spans="1:17" ht="12.75" customHeight="1" x14ac:dyDescent="0.2">
      <c r="A1" s="46" t="s">
        <v>88</v>
      </c>
      <c r="B1" s="22"/>
      <c r="C1" s="46" t="s">
        <v>12</v>
      </c>
      <c r="D1" s="46" t="s">
        <v>13</v>
      </c>
      <c r="E1" s="46" t="s">
        <v>14</v>
      </c>
      <c r="F1" s="50" t="s">
        <v>90</v>
      </c>
      <c r="G1" s="51"/>
      <c r="H1" s="51"/>
      <c r="I1" s="52"/>
      <c r="J1" s="48" t="s">
        <v>11</v>
      </c>
      <c r="K1" s="48"/>
      <c r="L1" s="48"/>
      <c r="M1" s="48"/>
    </row>
    <row r="2" spans="1:17" x14ac:dyDescent="0.2">
      <c r="A2" s="46"/>
      <c r="B2" s="22"/>
      <c r="C2" s="46"/>
      <c r="D2" s="46"/>
      <c r="E2" s="46"/>
      <c r="F2" s="48" t="s">
        <v>10</v>
      </c>
      <c r="G2" s="48"/>
      <c r="H2" s="48" t="s">
        <v>27</v>
      </c>
      <c r="I2" s="48" t="s">
        <v>89</v>
      </c>
      <c r="J2" s="48" t="s">
        <v>10</v>
      </c>
      <c r="K2" s="48"/>
      <c r="L2" s="48" t="s">
        <v>27</v>
      </c>
      <c r="M2" s="48" t="s">
        <v>89</v>
      </c>
    </row>
    <row r="3" spans="1:17" ht="28.5" customHeight="1" thickBot="1" x14ac:dyDescent="0.25">
      <c r="A3" s="47"/>
      <c r="B3" s="29"/>
      <c r="C3" s="47"/>
      <c r="D3" s="47"/>
      <c r="E3" s="47"/>
      <c r="F3" s="31" t="s">
        <v>9</v>
      </c>
      <c r="G3" s="31" t="s">
        <v>8</v>
      </c>
      <c r="H3" s="49"/>
      <c r="I3" s="49"/>
      <c r="J3" s="31" t="s">
        <v>9</v>
      </c>
      <c r="K3" s="31" t="s">
        <v>8</v>
      </c>
      <c r="L3" s="49"/>
      <c r="M3" s="49"/>
    </row>
    <row r="4" spans="1:17" ht="16.5" customHeight="1" x14ac:dyDescent="0.2">
      <c r="A4" s="23" t="s">
        <v>28</v>
      </c>
      <c r="B4" s="23" t="s">
        <v>29</v>
      </c>
      <c r="C4" s="24" t="s">
        <v>87</v>
      </c>
      <c r="D4" s="24" t="s">
        <v>73</v>
      </c>
      <c r="E4" s="24" t="s">
        <v>49</v>
      </c>
      <c r="F4" s="32">
        <v>3.1205479452054794</v>
      </c>
      <c r="G4" s="33">
        <v>3.8410958904109589</v>
      </c>
      <c r="H4" s="25">
        <f t="shared" ref="H4:H21" si="0">F4-G4</f>
        <v>-0.72054794520547949</v>
      </c>
      <c r="I4" s="25">
        <f>ABS(H4)</f>
        <v>0.72054794520547949</v>
      </c>
      <c r="J4" s="26">
        <v>2.81</v>
      </c>
      <c r="K4" s="26">
        <v>3.79</v>
      </c>
      <c r="L4" s="27">
        <f t="shared" ref="L4:L21" si="1">J4-K4</f>
        <v>-0.98</v>
      </c>
      <c r="M4" s="28">
        <f>ABS(L4)</f>
        <v>0.98</v>
      </c>
      <c r="N4" s="39"/>
      <c r="O4" s="54">
        <f>ABS(F4-J4)/F4</f>
        <v>9.9517120280948168E-2</v>
      </c>
      <c r="P4" s="55">
        <f>F4-J4</f>
        <v>0.31054794520547935</v>
      </c>
      <c r="Q4" s="55">
        <f>G4-K4</f>
        <v>5.1095890410958855E-2</v>
      </c>
    </row>
    <row r="5" spans="1:17" ht="16.5" customHeight="1" x14ac:dyDescent="0.2">
      <c r="A5" s="4" t="s">
        <v>28</v>
      </c>
      <c r="B5" s="4" t="s">
        <v>30</v>
      </c>
      <c r="C5" s="9" t="s">
        <v>48</v>
      </c>
      <c r="D5" s="9" t="s">
        <v>86</v>
      </c>
      <c r="E5" s="9" t="s">
        <v>50</v>
      </c>
      <c r="F5" s="34">
        <v>2.6520547945205482</v>
      </c>
      <c r="G5" s="37"/>
      <c r="H5" s="10">
        <f t="shared" si="0"/>
        <v>2.6520547945205482</v>
      </c>
      <c r="I5" s="12"/>
      <c r="J5" s="19">
        <v>2.54</v>
      </c>
      <c r="K5" s="18"/>
      <c r="L5" s="12"/>
      <c r="M5" s="38"/>
      <c r="N5" s="39"/>
      <c r="O5" s="54">
        <f t="shared" ref="O5:O29" si="2">ABS(F5-J5)/F5</f>
        <v>4.2252066115702543E-2</v>
      </c>
      <c r="P5" s="55">
        <f t="shared" ref="P5:Q29" si="3">F5-J5</f>
        <v>0.11205479452054812</v>
      </c>
      <c r="Q5" s="55">
        <f t="shared" si="3"/>
        <v>0</v>
      </c>
    </row>
    <row r="6" spans="1:17" ht="16.5" customHeight="1" x14ac:dyDescent="0.2">
      <c r="A6" s="4" t="s">
        <v>28</v>
      </c>
      <c r="B6" s="4" t="s">
        <v>31</v>
      </c>
      <c r="C6" s="9" t="s">
        <v>47</v>
      </c>
      <c r="D6" s="9" t="s">
        <v>85</v>
      </c>
      <c r="E6" s="9" t="s">
        <v>51</v>
      </c>
      <c r="F6" s="40">
        <v>5</v>
      </c>
      <c r="G6" s="41">
        <v>5</v>
      </c>
      <c r="H6" s="10">
        <f t="shared" si="0"/>
        <v>0</v>
      </c>
      <c r="I6" s="10">
        <f t="shared" ref="I6:I29" si="4">ABS(H6)</f>
        <v>0</v>
      </c>
      <c r="J6" s="44">
        <v>5</v>
      </c>
      <c r="K6" s="44">
        <v>5</v>
      </c>
      <c r="L6" s="11">
        <f t="shared" si="1"/>
        <v>0</v>
      </c>
      <c r="M6" s="15">
        <f t="shared" ref="M6:M29" si="5">ABS(L6)</f>
        <v>0</v>
      </c>
      <c r="N6" s="42"/>
      <c r="O6" s="54">
        <f t="shared" si="2"/>
        <v>0</v>
      </c>
      <c r="P6" s="55">
        <f t="shared" si="3"/>
        <v>0</v>
      </c>
      <c r="Q6" s="55">
        <f t="shared" si="3"/>
        <v>0</v>
      </c>
    </row>
    <row r="7" spans="1:17" ht="16.5" customHeight="1" x14ac:dyDescent="0.2">
      <c r="A7" s="4" t="s">
        <v>28</v>
      </c>
      <c r="B7" s="4" t="s">
        <v>32</v>
      </c>
      <c r="C7" s="9" t="s">
        <v>47</v>
      </c>
      <c r="D7" s="9" t="s">
        <v>84</v>
      </c>
      <c r="E7" s="9" t="s">
        <v>52</v>
      </c>
      <c r="F7" s="40">
        <v>5</v>
      </c>
      <c r="G7" s="41">
        <v>5</v>
      </c>
      <c r="H7" s="10">
        <f t="shared" si="0"/>
        <v>0</v>
      </c>
      <c r="I7" s="10">
        <f t="shared" si="4"/>
        <v>0</v>
      </c>
      <c r="J7" s="44">
        <v>5</v>
      </c>
      <c r="K7" s="44">
        <v>5</v>
      </c>
      <c r="L7" s="11">
        <f t="shared" si="1"/>
        <v>0</v>
      </c>
      <c r="M7" s="15">
        <f t="shared" si="5"/>
        <v>0</v>
      </c>
      <c r="N7" s="42"/>
      <c r="O7" s="54">
        <f t="shared" si="2"/>
        <v>0</v>
      </c>
      <c r="P7" s="55">
        <f t="shared" si="3"/>
        <v>0</v>
      </c>
      <c r="Q7" s="55">
        <f t="shared" si="3"/>
        <v>0</v>
      </c>
    </row>
    <row r="8" spans="1:17" ht="16.5" customHeight="1" x14ac:dyDescent="0.2">
      <c r="A8" s="4" t="s">
        <v>28</v>
      </c>
      <c r="B8" s="4" t="s">
        <v>33</v>
      </c>
      <c r="C8" s="9" t="s">
        <v>47</v>
      </c>
      <c r="D8" s="9" t="s">
        <v>83</v>
      </c>
      <c r="E8" s="9" t="s">
        <v>53</v>
      </c>
      <c r="F8" s="40">
        <v>5</v>
      </c>
      <c r="G8" s="35">
        <v>2.4602739726027396</v>
      </c>
      <c r="H8" s="10">
        <f t="shared" si="0"/>
        <v>2.5397260273972604</v>
      </c>
      <c r="I8" s="10">
        <f t="shared" si="4"/>
        <v>2.5397260273972604</v>
      </c>
      <c r="J8" s="44">
        <v>5</v>
      </c>
      <c r="K8" s="16">
        <v>2.42</v>
      </c>
      <c r="L8" s="11">
        <f t="shared" si="1"/>
        <v>2.58</v>
      </c>
      <c r="M8" s="15">
        <f t="shared" si="5"/>
        <v>2.58</v>
      </c>
      <c r="N8" s="42"/>
      <c r="O8" s="54">
        <f t="shared" si="2"/>
        <v>0</v>
      </c>
      <c r="P8" s="55">
        <f t="shared" si="3"/>
        <v>0</v>
      </c>
      <c r="Q8" s="55">
        <f t="shared" si="3"/>
        <v>4.0273972602739683E-2</v>
      </c>
    </row>
    <row r="9" spans="1:17" ht="16.5" customHeight="1" x14ac:dyDescent="0.2">
      <c r="A9" s="4" t="s">
        <v>28</v>
      </c>
      <c r="B9" s="4" t="s">
        <v>34</v>
      </c>
      <c r="C9" s="9" t="s">
        <v>48</v>
      </c>
      <c r="D9" s="9" t="s">
        <v>82</v>
      </c>
      <c r="E9" s="9" t="s">
        <v>54</v>
      </c>
      <c r="F9" s="40">
        <v>5</v>
      </c>
      <c r="G9" s="37"/>
      <c r="H9" s="10">
        <f t="shared" si="0"/>
        <v>5</v>
      </c>
      <c r="I9" s="12"/>
      <c r="J9" s="43">
        <v>5</v>
      </c>
      <c r="K9" s="18"/>
      <c r="L9" s="12"/>
      <c r="M9" s="38"/>
      <c r="N9" s="42"/>
      <c r="O9" s="54">
        <f t="shared" si="2"/>
        <v>0</v>
      </c>
      <c r="P9" s="55">
        <f t="shared" si="3"/>
        <v>0</v>
      </c>
      <c r="Q9" s="55">
        <f t="shared" si="3"/>
        <v>0</v>
      </c>
    </row>
    <row r="10" spans="1:17" ht="16.5" customHeight="1" x14ac:dyDescent="0.2">
      <c r="A10" s="4" t="s">
        <v>28</v>
      </c>
      <c r="B10" s="4" t="s">
        <v>35</v>
      </c>
      <c r="C10" s="9" t="s">
        <v>47</v>
      </c>
      <c r="D10" s="9" t="s">
        <v>81</v>
      </c>
      <c r="E10" s="9" t="s">
        <v>55</v>
      </c>
      <c r="F10" s="34">
        <v>1.9863013698630136</v>
      </c>
      <c r="G10" s="41">
        <v>5</v>
      </c>
      <c r="H10" s="10">
        <f t="shared" si="0"/>
        <v>-3.0136986301369864</v>
      </c>
      <c r="I10" s="10">
        <f t="shared" si="4"/>
        <v>3.0136986301369864</v>
      </c>
      <c r="J10" s="16">
        <v>2.7</v>
      </c>
      <c r="K10" s="44">
        <v>5</v>
      </c>
      <c r="L10" s="11">
        <f t="shared" si="1"/>
        <v>-2.2999999999999998</v>
      </c>
      <c r="M10" s="15">
        <f t="shared" si="5"/>
        <v>2.2999999999999998</v>
      </c>
      <c r="N10" s="39"/>
      <c r="O10" s="54">
        <f t="shared" si="2"/>
        <v>0.35931034482758634</v>
      </c>
      <c r="P10" s="55">
        <f t="shared" si="3"/>
        <v>-0.71369863013698653</v>
      </c>
      <c r="Q10" s="55">
        <f t="shared" si="3"/>
        <v>0</v>
      </c>
    </row>
    <row r="11" spans="1:17" ht="16.5" customHeight="1" x14ac:dyDescent="0.2">
      <c r="A11" s="4" t="s">
        <v>28</v>
      </c>
      <c r="B11" s="4" t="s">
        <v>36</v>
      </c>
      <c r="C11" s="9" t="s">
        <v>47</v>
      </c>
      <c r="D11" s="9" t="s">
        <v>68</v>
      </c>
      <c r="E11" s="9" t="s">
        <v>56</v>
      </c>
      <c r="F11" s="34">
        <v>3.8410958904109589</v>
      </c>
      <c r="G11" s="35">
        <v>3.4547945205479453</v>
      </c>
      <c r="H11" s="10">
        <f t="shared" si="0"/>
        <v>0.38630136986301356</v>
      </c>
      <c r="I11" s="10">
        <f t="shared" si="4"/>
        <v>0.38630136986301356</v>
      </c>
      <c r="J11" s="16">
        <v>3.51</v>
      </c>
      <c r="K11" s="16">
        <v>3.36</v>
      </c>
      <c r="L11" s="11">
        <f t="shared" si="1"/>
        <v>0.14999999999999991</v>
      </c>
      <c r="M11" s="15">
        <f t="shared" si="5"/>
        <v>0.14999999999999991</v>
      </c>
      <c r="N11" s="39"/>
      <c r="O11" s="54">
        <f t="shared" si="2"/>
        <v>8.6198288159771805E-2</v>
      </c>
      <c r="P11" s="55">
        <f t="shared" si="3"/>
        <v>0.3310958904109591</v>
      </c>
      <c r="Q11" s="55">
        <f t="shared" si="3"/>
        <v>9.479452054794546E-2</v>
      </c>
    </row>
    <row r="12" spans="1:17" ht="16.5" customHeight="1" x14ac:dyDescent="0.2">
      <c r="A12" s="4" t="s">
        <v>28</v>
      </c>
      <c r="B12" s="4" t="s">
        <v>37</v>
      </c>
      <c r="C12" s="9" t="s">
        <v>47</v>
      </c>
      <c r="D12" s="9" t="s">
        <v>71</v>
      </c>
      <c r="E12" s="9" t="s">
        <v>57</v>
      </c>
      <c r="F12" s="40">
        <v>5</v>
      </c>
      <c r="G12" s="41">
        <v>5</v>
      </c>
      <c r="H12" s="10">
        <f t="shared" si="0"/>
        <v>0</v>
      </c>
      <c r="I12" s="10">
        <f t="shared" si="4"/>
        <v>0</v>
      </c>
      <c r="J12" s="44">
        <v>5</v>
      </c>
      <c r="K12" s="44">
        <v>5</v>
      </c>
      <c r="L12" s="11">
        <f t="shared" si="1"/>
        <v>0</v>
      </c>
      <c r="M12" s="15">
        <f t="shared" si="5"/>
        <v>0</v>
      </c>
      <c r="N12" s="42"/>
      <c r="O12" s="54">
        <f t="shared" si="2"/>
        <v>0</v>
      </c>
      <c r="P12" s="55">
        <f t="shared" si="3"/>
        <v>0</v>
      </c>
      <c r="Q12" s="55">
        <f t="shared" si="3"/>
        <v>0</v>
      </c>
    </row>
    <row r="13" spans="1:17" ht="16.5" customHeight="1" x14ac:dyDescent="0.2">
      <c r="A13" s="4" t="s">
        <v>28</v>
      </c>
      <c r="B13" s="4" t="s">
        <v>38</v>
      </c>
      <c r="C13" s="9" t="s">
        <v>47</v>
      </c>
      <c r="D13" s="9" t="s">
        <v>72</v>
      </c>
      <c r="E13" s="9" t="s">
        <v>58</v>
      </c>
      <c r="F13" s="40">
        <v>5</v>
      </c>
      <c r="G13" s="35">
        <v>4.6219178082191785</v>
      </c>
      <c r="H13" s="10">
        <f t="shared" si="0"/>
        <v>0.37808219178082147</v>
      </c>
      <c r="I13" s="10">
        <f t="shared" si="4"/>
        <v>0.37808219178082147</v>
      </c>
      <c r="J13" s="44">
        <v>5</v>
      </c>
      <c r="K13" s="16">
        <v>4.7</v>
      </c>
      <c r="L13" s="11">
        <f t="shared" si="1"/>
        <v>0.29999999999999982</v>
      </c>
      <c r="M13" s="15">
        <f t="shared" si="5"/>
        <v>0.29999999999999982</v>
      </c>
      <c r="N13" s="42"/>
      <c r="O13" s="54">
        <f t="shared" si="2"/>
        <v>0</v>
      </c>
      <c r="P13" s="55">
        <f t="shared" si="3"/>
        <v>0</v>
      </c>
      <c r="Q13" s="55">
        <f t="shared" si="3"/>
        <v>-7.8082191780821653E-2</v>
      </c>
    </row>
    <row r="14" spans="1:17" ht="16.5" customHeight="1" x14ac:dyDescent="0.2">
      <c r="A14" s="4" t="s">
        <v>28</v>
      </c>
      <c r="B14" s="4" t="s">
        <v>39</v>
      </c>
      <c r="C14" s="9" t="s">
        <v>47</v>
      </c>
      <c r="D14" s="9" t="s">
        <v>78</v>
      </c>
      <c r="E14" s="9">
        <v>47</v>
      </c>
      <c r="F14" s="34">
        <v>3.5342465753424657</v>
      </c>
      <c r="G14" s="35">
        <v>3.8219178082191783</v>
      </c>
      <c r="H14" s="10">
        <f t="shared" si="0"/>
        <v>-0.28767123287671259</v>
      </c>
      <c r="I14" s="10">
        <f t="shared" si="4"/>
        <v>0.28767123287671259</v>
      </c>
      <c r="J14" s="19">
        <v>3.12</v>
      </c>
      <c r="K14" s="19">
        <v>3.6</v>
      </c>
      <c r="L14" s="11">
        <f t="shared" si="1"/>
        <v>-0.48</v>
      </c>
      <c r="M14" s="15">
        <f t="shared" si="5"/>
        <v>0.48</v>
      </c>
      <c r="N14" s="39"/>
      <c r="O14" s="54">
        <f t="shared" si="2"/>
        <v>0.11720930232558134</v>
      </c>
      <c r="P14" s="55">
        <f t="shared" si="3"/>
        <v>0.41424657534246556</v>
      </c>
      <c r="Q14" s="55">
        <f t="shared" si="3"/>
        <v>0.22191780821917817</v>
      </c>
    </row>
    <row r="15" spans="1:17" ht="16.5" customHeight="1" x14ac:dyDescent="0.2">
      <c r="A15" s="4" t="s">
        <v>28</v>
      </c>
      <c r="B15" s="4" t="s">
        <v>40</v>
      </c>
      <c r="C15" s="9" t="s">
        <v>47</v>
      </c>
      <c r="D15" s="9" t="s">
        <v>73</v>
      </c>
      <c r="E15" s="9" t="s">
        <v>63</v>
      </c>
      <c r="F15" s="34">
        <v>5</v>
      </c>
      <c r="G15" s="41">
        <v>5</v>
      </c>
      <c r="H15" s="10">
        <f t="shared" si="0"/>
        <v>0</v>
      </c>
      <c r="I15" s="10">
        <f t="shared" si="4"/>
        <v>0</v>
      </c>
      <c r="J15" s="44">
        <v>5</v>
      </c>
      <c r="K15" s="44">
        <v>5</v>
      </c>
      <c r="L15" s="11">
        <f t="shared" si="1"/>
        <v>0</v>
      </c>
      <c r="M15" s="15">
        <f t="shared" si="5"/>
        <v>0</v>
      </c>
      <c r="N15" s="42"/>
      <c r="O15" s="54">
        <f t="shared" si="2"/>
        <v>0</v>
      </c>
      <c r="P15" s="55">
        <f t="shared" si="3"/>
        <v>0</v>
      </c>
      <c r="Q15" s="55">
        <f t="shared" si="3"/>
        <v>0</v>
      </c>
    </row>
    <row r="16" spans="1:17" ht="16.5" customHeight="1" x14ac:dyDescent="0.2">
      <c r="A16" s="4" t="s">
        <v>28</v>
      </c>
      <c r="B16" s="4" t="s">
        <v>41</v>
      </c>
      <c r="C16" s="9" t="s">
        <v>47</v>
      </c>
      <c r="D16" s="9" t="s">
        <v>74</v>
      </c>
      <c r="E16" s="9" t="s">
        <v>64</v>
      </c>
      <c r="F16" s="34">
        <v>4.8356164383561646</v>
      </c>
      <c r="G16" s="41">
        <v>5</v>
      </c>
      <c r="H16" s="10">
        <f t="shared" si="0"/>
        <v>-0.16438356164383539</v>
      </c>
      <c r="I16" s="10">
        <f t="shared" si="4"/>
        <v>0.16438356164383539</v>
      </c>
      <c r="J16" s="16">
        <v>4.83</v>
      </c>
      <c r="K16" s="44">
        <v>5</v>
      </c>
      <c r="L16" s="11">
        <f t="shared" si="1"/>
        <v>-0.16999999999999993</v>
      </c>
      <c r="M16" s="15">
        <f t="shared" si="5"/>
        <v>0.16999999999999993</v>
      </c>
      <c r="N16" s="39"/>
      <c r="O16" s="54">
        <f t="shared" si="2"/>
        <v>1.16147308781873E-3</v>
      </c>
      <c r="P16" s="55">
        <f t="shared" si="3"/>
        <v>5.6164383561645437E-3</v>
      </c>
      <c r="Q16" s="55">
        <f t="shared" si="3"/>
        <v>0</v>
      </c>
    </row>
    <row r="17" spans="1:17" ht="16.5" customHeight="1" x14ac:dyDescent="0.2">
      <c r="A17" s="4" t="s">
        <v>28</v>
      </c>
      <c r="B17" s="4" t="s">
        <v>42</v>
      </c>
      <c r="C17" s="9" t="s">
        <v>47</v>
      </c>
      <c r="D17" s="9" t="s">
        <v>69</v>
      </c>
      <c r="E17" s="9" t="s">
        <v>59</v>
      </c>
      <c r="F17" s="34">
        <v>4.2300000000000004</v>
      </c>
      <c r="G17" s="41">
        <v>5</v>
      </c>
      <c r="H17" s="10">
        <f t="shared" si="0"/>
        <v>-0.76999999999999957</v>
      </c>
      <c r="I17" s="10">
        <f t="shared" si="4"/>
        <v>0.76999999999999957</v>
      </c>
      <c r="J17" s="16">
        <v>4.12</v>
      </c>
      <c r="K17" s="44">
        <v>5</v>
      </c>
      <c r="L17" s="11">
        <f t="shared" si="1"/>
        <v>-0.87999999999999989</v>
      </c>
      <c r="M17" s="15">
        <f t="shared" si="5"/>
        <v>0.87999999999999989</v>
      </c>
      <c r="N17" s="39"/>
      <c r="O17" s="54">
        <f t="shared" si="2"/>
        <v>2.6004728132387779E-2</v>
      </c>
      <c r="P17" s="55">
        <f t="shared" si="3"/>
        <v>0.11000000000000032</v>
      </c>
      <c r="Q17" s="55">
        <f t="shared" si="3"/>
        <v>0</v>
      </c>
    </row>
    <row r="18" spans="1:17" ht="16.5" customHeight="1" x14ac:dyDescent="0.2">
      <c r="A18" s="4" t="s">
        <v>28</v>
      </c>
      <c r="B18" s="4" t="s">
        <v>43</v>
      </c>
      <c r="C18" s="9" t="s">
        <v>47</v>
      </c>
      <c r="D18" s="9" t="s">
        <v>75</v>
      </c>
      <c r="E18" s="9" t="s">
        <v>60</v>
      </c>
      <c r="F18" s="34">
        <v>3.7753424657534245</v>
      </c>
      <c r="G18" s="41">
        <v>5</v>
      </c>
      <c r="H18" s="10">
        <f t="shared" si="0"/>
        <v>-1.2246575342465755</v>
      </c>
      <c r="I18" s="10">
        <f t="shared" si="4"/>
        <v>1.2246575342465755</v>
      </c>
      <c r="J18" s="16">
        <v>3.49</v>
      </c>
      <c r="K18" s="44">
        <v>5</v>
      </c>
      <c r="L18" s="11">
        <f t="shared" si="1"/>
        <v>-1.5099999999999998</v>
      </c>
      <c r="M18" s="15">
        <f t="shared" si="5"/>
        <v>1.5099999999999998</v>
      </c>
      <c r="N18" s="39"/>
      <c r="O18" s="54">
        <f t="shared" si="2"/>
        <v>7.5580551523947645E-2</v>
      </c>
      <c r="P18" s="55">
        <f t="shared" si="3"/>
        <v>0.28534246575342426</v>
      </c>
      <c r="Q18" s="55">
        <f t="shared" si="3"/>
        <v>0</v>
      </c>
    </row>
    <row r="19" spans="1:17" ht="16.5" customHeight="1" x14ac:dyDescent="0.2">
      <c r="A19" s="4" t="s">
        <v>28</v>
      </c>
      <c r="B19" s="4" t="s">
        <v>44</v>
      </c>
      <c r="C19" s="9" t="s">
        <v>47</v>
      </c>
      <c r="D19" s="9" t="s">
        <v>79</v>
      </c>
      <c r="E19" s="9" t="s">
        <v>65</v>
      </c>
      <c r="F19" s="34">
        <v>4.279452054794521</v>
      </c>
      <c r="G19" s="35">
        <v>3.1863013698630138</v>
      </c>
      <c r="H19" s="10">
        <f t="shared" si="0"/>
        <v>1.0931506849315071</v>
      </c>
      <c r="I19" s="10">
        <f t="shared" si="4"/>
        <v>1.0931506849315071</v>
      </c>
      <c r="J19" s="19">
        <v>4.05</v>
      </c>
      <c r="K19" s="16">
        <v>3.22</v>
      </c>
      <c r="L19" s="11">
        <f t="shared" si="1"/>
        <v>0.82999999999999963</v>
      </c>
      <c r="M19" s="15">
        <f t="shared" si="5"/>
        <v>0.82999999999999963</v>
      </c>
      <c r="N19" s="39"/>
      <c r="O19" s="54">
        <f t="shared" si="2"/>
        <v>5.3617157490397062E-2</v>
      </c>
      <c r="P19" s="55">
        <f t="shared" si="3"/>
        <v>0.22945205479452113</v>
      </c>
      <c r="Q19" s="55">
        <f t="shared" si="3"/>
        <v>-3.3698630136986374E-2</v>
      </c>
    </row>
    <row r="20" spans="1:17" ht="16.5" customHeight="1" x14ac:dyDescent="0.2">
      <c r="A20" s="4" t="s">
        <v>28</v>
      </c>
      <c r="B20" s="4" t="s">
        <v>45</v>
      </c>
      <c r="C20" s="9" t="s">
        <v>47</v>
      </c>
      <c r="D20" s="9" t="s">
        <v>24</v>
      </c>
      <c r="E20" s="9" t="s">
        <v>61</v>
      </c>
      <c r="F20" s="40">
        <v>5</v>
      </c>
      <c r="G20" s="41">
        <v>5</v>
      </c>
      <c r="H20" s="10">
        <f t="shared" si="0"/>
        <v>0</v>
      </c>
      <c r="I20" s="10">
        <f t="shared" si="4"/>
        <v>0</v>
      </c>
      <c r="J20" s="44">
        <v>5</v>
      </c>
      <c r="K20" s="44">
        <v>5</v>
      </c>
      <c r="L20" s="11">
        <f t="shared" si="1"/>
        <v>0</v>
      </c>
      <c r="M20" s="15">
        <f t="shared" si="5"/>
        <v>0</v>
      </c>
      <c r="N20" s="42"/>
      <c r="O20" s="54">
        <f t="shared" si="2"/>
        <v>0</v>
      </c>
      <c r="P20" s="55">
        <f t="shared" si="3"/>
        <v>0</v>
      </c>
      <c r="Q20" s="55">
        <f t="shared" si="3"/>
        <v>0</v>
      </c>
    </row>
    <row r="21" spans="1:17" ht="16.5" customHeight="1" x14ac:dyDescent="0.2">
      <c r="A21" s="4" t="s">
        <v>28</v>
      </c>
      <c r="B21" s="4" t="s">
        <v>46</v>
      </c>
      <c r="C21" s="9" t="s">
        <v>48</v>
      </c>
      <c r="D21" s="9" t="s">
        <v>76</v>
      </c>
      <c r="E21" s="9" t="s">
        <v>62</v>
      </c>
      <c r="F21" s="34">
        <v>4.7863013698630139</v>
      </c>
      <c r="G21" s="35">
        <v>3.2301369863013698</v>
      </c>
      <c r="H21" s="10">
        <f t="shared" si="0"/>
        <v>1.5561643835616441</v>
      </c>
      <c r="I21" s="10">
        <f t="shared" si="4"/>
        <v>1.5561643835616441</v>
      </c>
      <c r="J21" s="19">
        <v>4.33</v>
      </c>
      <c r="K21" s="16">
        <v>3.06</v>
      </c>
      <c r="L21" s="11">
        <f t="shared" si="1"/>
        <v>1.27</v>
      </c>
      <c r="M21" s="15">
        <f t="shared" si="5"/>
        <v>1.27</v>
      </c>
      <c r="N21" s="39"/>
      <c r="O21" s="54">
        <f t="shared" si="2"/>
        <v>9.5334859759587887E-2</v>
      </c>
      <c r="P21" s="55">
        <f t="shared" si="3"/>
        <v>0.45630136986301384</v>
      </c>
      <c r="Q21" s="55">
        <f t="shared" si="3"/>
        <v>0.17013698630136975</v>
      </c>
    </row>
    <row r="22" spans="1:17" ht="16.5" customHeight="1" x14ac:dyDescent="0.2">
      <c r="A22" s="4" t="s">
        <v>7</v>
      </c>
      <c r="B22" s="13" t="s">
        <v>1</v>
      </c>
      <c r="C22" s="9" t="s">
        <v>47</v>
      </c>
      <c r="D22" s="9" t="s">
        <v>77</v>
      </c>
      <c r="E22" s="9" t="s">
        <v>16</v>
      </c>
      <c r="F22" s="41">
        <v>5</v>
      </c>
      <c r="G22" s="41">
        <v>5</v>
      </c>
      <c r="H22" s="10">
        <f>F22-G22</f>
        <v>0</v>
      </c>
      <c r="I22" s="10">
        <f t="shared" si="4"/>
        <v>0</v>
      </c>
      <c r="J22" s="43">
        <v>5</v>
      </c>
      <c r="K22" s="43">
        <v>5</v>
      </c>
      <c r="L22" s="11">
        <f>J22-K22</f>
        <v>0</v>
      </c>
      <c r="M22" s="15">
        <f t="shared" si="5"/>
        <v>0</v>
      </c>
      <c r="N22" s="42"/>
      <c r="O22" s="54">
        <f t="shared" si="2"/>
        <v>0</v>
      </c>
      <c r="P22" s="55">
        <f t="shared" si="3"/>
        <v>0</v>
      </c>
      <c r="Q22" s="55">
        <f t="shared" si="3"/>
        <v>0</v>
      </c>
    </row>
    <row r="23" spans="1:17" ht="16.5" customHeight="1" x14ac:dyDescent="0.2">
      <c r="A23" s="4" t="s">
        <v>7</v>
      </c>
      <c r="B23" s="13" t="s">
        <v>3</v>
      </c>
      <c r="C23" s="9" t="s">
        <v>47</v>
      </c>
      <c r="D23" s="9" t="s">
        <v>19</v>
      </c>
      <c r="E23" s="9">
        <v>581</v>
      </c>
      <c r="F23" s="36">
        <v>3.45</v>
      </c>
      <c r="G23" s="41">
        <v>5</v>
      </c>
      <c r="H23" s="10">
        <f t="shared" ref="H23:H29" si="6">F23-G23</f>
        <v>-1.5499999999999998</v>
      </c>
      <c r="I23" s="10">
        <f t="shared" si="4"/>
        <v>1.5499999999999998</v>
      </c>
      <c r="J23" s="45">
        <v>3.01</v>
      </c>
      <c r="K23" s="43">
        <v>5</v>
      </c>
      <c r="L23" s="11">
        <f t="shared" ref="L23:L29" si="7">J23-K23</f>
        <v>-1.9900000000000002</v>
      </c>
      <c r="M23" s="15">
        <f t="shared" si="5"/>
        <v>1.9900000000000002</v>
      </c>
      <c r="N23" s="39"/>
      <c r="O23" s="54">
        <f t="shared" si="2"/>
        <v>0.12753623188405808</v>
      </c>
      <c r="P23" s="55">
        <f t="shared" si="3"/>
        <v>0.44000000000000039</v>
      </c>
      <c r="Q23" s="55">
        <f t="shared" si="3"/>
        <v>0</v>
      </c>
    </row>
    <row r="24" spans="1:17" ht="16.5" customHeight="1" x14ac:dyDescent="0.2">
      <c r="A24" s="4" t="s">
        <v>7</v>
      </c>
      <c r="B24" s="13" t="s">
        <v>4</v>
      </c>
      <c r="C24" s="9" t="s">
        <v>47</v>
      </c>
      <c r="D24" s="9" t="s">
        <v>20</v>
      </c>
      <c r="E24" s="9" t="s">
        <v>21</v>
      </c>
      <c r="F24" s="36">
        <v>2.1643835616438358</v>
      </c>
      <c r="G24" s="35">
        <v>2.9205479452054797</v>
      </c>
      <c r="H24" s="10">
        <f t="shared" si="6"/>
        <v>-0.75616438356164384</v>
      </c>
      <c r="I24" s="10">
        <f t="shared" si="4"/>
        <v>0.75616438356164384</v>
      </c>
      <c r="J24" s="45">
        <v>1.87</v>
      </c>
      <c r="K24" s="45">
        <v>2.76</v>
      </c>
      <c r="L24" s="11">
        <f t="shared" si="7"/>
        <v>-0.88999999999999968</v>
      </c>
      <c r="M24" s="15">
        <f t="shared" si="5"/>
        <v>0.88999999999999968</v>
      </c>
      <c r="N24" s="39"/>
      <c r="O24" s="54">
        <f t="shared" si="2"/>
        <v>0.13601265822784814</v>
      </c>
      <c r="P24" s="55">
        <f t="shared" si="3"/>
        <v>0.29438356164383572</v>
      </c>
      <c r="Q24" s="55">
        <f t="shared" si="3"/>
        <v>0.16054794520547988</v>
      </c>
    </row>
    <row r="25" spans="1:17" ht="16.5" customHeight="1" x14ac:dyDescent="0.2">
      <c r="A25" s="4" t="s">
        <v>7</v>
      </c>
      <c r="B25" s="13" t="s">
        <v>5</v>
      </c>
      <c r="C25" s="9" t="s">
        <v>47</v>
      </c>
      <c r="D25" s="9" t="s">
        <v>70</v>
      </c>
      <c r="E25" s="14" t="s">
        <v>66</v>
      </c>
      <c r="F25" s="36">
        <v>4.83</v>
      </c>
      <c r="G25" s="35">
        <v>2.6712328767123288</v>
      </c>
      <c r="H25" s="10">
        <f t="shared" si="6"/>
        <v>2.1587671232876713</v>
      </c>
      <c r="I25" s="10">
        <f t="shared" si="4"/>
        <v>2.1587671232876713</v>
      </c>
      <c r="J25" s="45">
        <v>4.2300000000000004</v>
      </c>
      <c r="K25" s="45">
        <v>2.69</v>
      </c>
      <c r="L25" s="11">
        <f t="shared" si="7"/>
        <v>1.5400000000000005</v>
      </c>
      <c r="M25" s="15">
        <f t="shared" si="5"/>
        <v>1.5400000000000005</v>
      </c>
      <c r="N25" s="39"/>
      <c r="O25" s="54">
        <f t="shared" si="2"/>
        <v>0.12422360248447198</v>
      </c>
      <c r="P25" s="55">
        <f t="shared" si="3"/>
        <v>0.59999999999999964</v>
      </c>
      <c r="Q25" s="55">
        <f t="shared" si="3"/>
        <v>-1.8767123287671161E-2</v>
      </c>
    </row>
    <row r="26" spans="1:17" ht="16.5" customHeight="1" x14ac:dyDescent="0.2">
      <c r="A26" s="4" t="s">
        <v>7</v>
      </c>
      <c r="B26" s="13" t="s">
        <v>6</v>
      </c>
      <c r="C26" s="9" t="s">
        <v>47</v>
      </c>
      <c r="D26" s="14" t="s">
        <v>22</v>
      </c>
      <c r="E26" s="14" t="s">
        <v>23</v>
      </c>
      <c r="F26" s="36">
        <v>2.85</v>
      </c>
      <c r="G26" s="35">
        <v>3.6465753424657534</v>
      </c>
      <c r="H26" s="10">
        <f t="shared" si="6"/>
        <v>-0.79657534246575334</v>
      </c>
      <c r="I26" s="10">
        <f t="shared" si="4"/>
        <v>0.79657534246575334</v>
      </c>
      <c r="J26" s="45">
        <v>2.66</v>
      </c>
      <c r="K26" s="45">
        <v>3.58</v>
      </c>
      <c r="L26" s="11">
        <f t="shared" si="7"/>
        <v>-0.91999999999999993</v>
      </c>
      <c r="M26" s="15">
        <f t="shared" si="5"/>
        <v>0.91999999999999993</v>
      </c>
      <c r="N26" s="39"/>
      <c r="O26" s="54">
        <f t="shared" si="2"/>
        <v>6.6666666666666652E-2</v>
      </c>
      <c r="P26" s="55">
        <f t="shared" si="3"/>
        <v>0.18999999999999995</v>
      </c>
      <c r="Q26" s="55">
        <f t="shared" si="3"/>
        <v>6.6575342465753362E-2</v>
      </c>
    </row>
    <row r="27" spans="1:17" ht="16.5" customHeight="1" x14ac:dyDescent="0.2">
      <c r="A27" s="4" t="s">
        <v>7</v>
      </c>
      <c r="B27" s="13" t="s">
        <v>2</v>
      </c>
      <c r="C27" s="9" t="s">
        <v>47</v>
      </c>
      <c r="D27" s="9" t="s">
        <v>17</v>
      </c>
      <c r="E27" s="14" t="s">
        <v>18</v>
      </c>
      <c r="F27" s="36">
        <v>3.94</v>
      </c>
      <c r="G27" s="41">
        <v>5</v>
      </c>
      <c r="H27" s="10">
        <f t="shared" si="6"/>
        <v>-1.06</v>
      </c>
      <c r="I27" s="10">
        <f t="shared" si="4"/>
        <v>1.06</v>
      </c>
      <c r="J27" s="45">
        <v>4.25</v>
      </c>
      <c r="K27" s="43">
        <v>5</v>
      </c>
      <c r="L27" s="11">
        <f t="shared" si="7"/>
        <v>-0.75</v>
      </c>
      <c r="M27" s="15">
        <f t="shared" si="5"/>
        <v>0.75</v>
      </c>
      <c r="N27" s="39"/>
      <c r="O27" s="54">
        <f t="shared" si="2"/>
        <v>7.8680203045685293E-2</v>
      </c>
      <c r="P27" s="55">
        <f t="shared" si="3"/>
        <v>-0.31000000000000005</v>
      </c>
      <c r="Q27" s="55">
        <f t="shared" si="3"/>
        <v>0</v>
      </c>
    </row>
    <row r="28" spans="1:17" ht="16.5" customHeight="1" x14ac:dyDescent="0.2">
      <c r="A28" s="4" t="s">
        <v>7</v>
      </c>
      <c r="B28" s="13" t="s">
        <v>0</v>
      </c>
      <c r="C28" s="9" t="s">
        <v>47</v>
      </c>
      <c r="D28" s="9" t="s">
        <v>91</v>
      </c>
      <c r="E28" s="14" t="s">
        <v>15</v>
      </c>
      <c r="F28" s="53">
        <v>4.66</v>
      </c>
      <c r="G28" s="35">
        <v>3.8</v>
      </c>
      <c r="H28" s="12">
        <f t="shared" si="6"/>
        <v>0.86000000000000032</v>
      </c>
      <c r="I28" s="12">
        <f t="shared" si="4"/>
        <v>0.86000000000000032</v>
      </c>
      <c r="J28" s="45">
        <v>4.4800000000000004</v>
      </c>
      <c r="K28" s="45">
        <v>4.0199999999999996</v>
      </c>
      <c r="L28" s="11">
        <f t="shared" si="7"/>
        <v>0.46000000000000085</v>
      </c>
      <c r="M28" s="15">
        <f t="shared" si="5"/>
        <v>0.46000000000000085</v>
      </c>
      <c r="N28" s="39"/>
      <c r="O28" s="54">
        <f t="shared" si="2"/>
        <v>3.8626609442060027E-2</v>
      </c>
      <c r="P28" s="55">
        <f t="shared" si="3"/>
        <v>0.17999999999999972</v>
      </c>
      <c r="Q28" s="55">
        <f t="shared" si="3"/>
        <v>-0.21999999999999975</v>
      </c>
    </row>
    <row r="29" spans="1:17" ht="16.5" customHeight="1" x14ac:dyDescent="0.2">
      <c r="A29" s="13" t="s">
        <v>25</v>
      </c>
      <c r="B29" s="13" t="s">
        <v>26</v>
      </c>
      <c r="C29" s="9" t="s">
        <v>47</v>
      </c>
      <c r="D29" s="9" t="s">
        <v>80</v>
      </c>
      <c r="E29" s="14" t="s">
        <v>67</v>
      </c>
      <c r="F29" s="36">
        <v>3.69</v>
      </c>
      <c r="G29" s="41">
        <v>5</v>
      </c>
      <c r="H29" s="10">
        <f t="shared" si="6"/>
        <v>-1.31</v>
      </c>
      <c r="I29" s="10">
        <f t="shared" si="4"/>
        <v>1.31</v>
      </c>
      <c r="J29" s="21">
        <v>3.89</v>
      </c>
      <c r="K29" s="43">
        <v>5</v>
      </c>
      <c r="L29" s="11">
        <f t="shared" si="7"/>
        <v>-1.1099999999999999</v>
      </c>
      <c r="M29" s="15">
        <f t="shared" si="5"/>
        <v>1.1099999999999999</v>
      </c>
      <c r="N29" s="39"/>
      <c r="O29" s="54">
        <f t="shared" si="2"/>
        <v>5.4200542005420106E-2</v>
      </c>
      <c r="P29" s="55">
        <f t="shared" si="3"/>
        <v>-0.20000000000000018</v>
      </c>
      <c r="Q29" s="55">
        <f t="shared" si="3"/>
        <v>0</v>
      </c>
    </row>
    <row r="30" spans="1:17" ht="16.5" customHeight="1" x14ac:dyDescent="0.2">
      <c r="B30" s="2"/>
      <c r="C30" s="2"/>
      <c r="D30" s="2"/>
      <c r="E30" s="2"/>
      <c r="F30" s="6"/>
      <c r="G30" s="6"/>
      <c r="H30" s="5"/>
      <c r="I30" s="5"/>
      <c r="J30" s="3"/>
      <c r="K30" s="3"/>
      <c r="L30" s="6"/>
      <c r="M30" s="5"/>
    </row>
    <row r="31" spans="1:17" ht="16.5" customHeight="1" x14ac:dyDescent="0.2">
      <c r="B31" s="2"/>
      <c r="C31" s="2"/>
      <c r="D31" s="2"/>
      <c r="E31" s="2"/>
      <c r="F31" s="6"/>
      <c r="G31" s="6"/>
      <c r="H31" s="5"/>
      <c r="I31" s="5"/>
      <c r="J31" s="6"/>
      <c r="K31" s="6"/>
      <c r="L31" s="6"/>
    </row>
    <row r="32" spans="1:17" ht="16.5" customHeight="1" x14ac:dyDescent="0.2"/>
    <row r="36" spans="6:10" x14ac:dyDescent="0.2">
      <c r="F36" s="8"/>
      <c r="G36" s="8"/>
      <c r="H36" s="8"/>
      <c r="I36" s="8"/>
      <c r="J36" s="8"/>
    </row>
    <row r="37" spans="6:10" x14ac:dyDescent="0.2">
      <c r="F37" s="8"/>
      <c r="G37" s="8"/>
      <c r="H37" s="8"/>
      <c r="I37" s="8"/>
      <c r="J37" s="8"/>
    </row>
    <row r="38" spans="6:10" x14ac:dyDescent="0.2">
      <c r="F38" s="8"/>
      <c r="G38" s="1"/>
      <c r="H38" s="1"/>
      <c r="I38" s="1"/>
      <c r="J38" s="8"/>
    </row>
    <row r="39" spans="6:10" x14ac:dyDescent="0.2">
      <c r="F39" s="8"/>
      <c r="G39" s="1"/>
      <c r="H39" s="1"/>
      <c r="I39" s="1"/>
      <c r="J39" s="8"/>
    </row>
    <row r="40" spans="6:10" x14ac:dyDescent="0.2">
      <c r="F40" s="8"/>
      <c r="G40" s="1"/>
      <c r="H40" s="1"/>
      <c r="I40" s="1"/>
      <c r="J40" s="8"/>
    </row>
    <row r="41" spans="6:10" x14ac:dyDescent="0.2">
      <c r="F41" s="8"/>
      <c r="G41" s="1"/>
      <c r="H41" s="1"/>
      <c r="I41" s="1"/>
      <c r="J41" s="8"/>
    </row>
    <row r="42" spans="6:10" x14ac:dyDescent="0.2">
      <c r="F42" s="8"/>
      <c r="G42" s="1"/>
      <c r="H42" s="1"/>
      <c r="I42" s="1"/>
      <c r="J42" s="8"/>
    </row>
    <row r="43" spans="6:10" x14ac:dyDescent="0.2">
      <c r="F43" s="8"/>
      <c r="G43" s="1"/>
      <c r="H43" s="1"/>
      <c r="I43" s="1"/>
      <c r="J43" s="8"/>
    </row>
    <row r="44" spans="6:10" x14ac:dyDescent="0.2">
      <c r="F44" s="8"/>
      <c r="G44" s="1"/>
      <c r="H44" s="1"/>
      <c r="I44" s="1"/>
      <c r="J44" s="8"/>
    </row>
    <row r="45" spans="6:10" x14ac:dyDescent="0.2">
      <c r="F45" s="8"/>
      <c r="G45" s="1"/>
      <c r="H45" s="1"/>
      <c r="I45" s="1"/>
      <c r="J45" s="8"/>
    </row>
    <row r="46" spans="6:10" x14ac:dyDescent="0.2">
      <c r="F46" s="8"/>
      <c r="G46" s="1"/>
      <c r="H46" s="1"/>
      <c r="I46" s="1"/>
      <c r="J46" s="8"/>
    </row>
    <row r="47" spans="6:10" x14ac:dyDescent="0.2">
      <c r="F47" s="8"/>
      <c r="G47" s="1"/>
      <c r="H47" s="1"/>
      <c r="I47" s="1"/>
      <c r="J47" s="8"/>
    </row>
    <row r="48" spans="6:10" x14ac:dyDescent="0.2">
      <c r="F48" s="8"/>
      <c r="G48" s="1"/>
      <c r="H48" s="1"/>
      <c r="I48" s="1"/>
      <c r="J48" s="8"/>
    </row>
    <row r="49" spans="6:10" x14ac:dyDescent="0.2">
      <c r="F49" s="8"/>
      <c r="G49" s="1"/>
      <c r="H49" s="1"/>
      <c r="I49" s="1"/>
      <c r="J49" s="8"/>
    </row>
    <row r="50" spans="6:10" x14ac:dyDescent="0.2">
      <c r="F50" s="8"/>
      <c r="G50" s="1"/>
      <c r="H50" s="1"/>
      <c r="I50" s="1"/>
      <c r="J50" s="8"/>
    </row>
    <row r="51" spans="6:10" x14ac:dyDescent="0.2">
      <c r="F51" s="8"/>
      <c r="G51" s="1"/>
      <c r="H51" s="1"/>
      <c r="I51" s="1"/>
      <c r="J51" s="8"/>
    </row>
    <row r="52" spans="6:10" x14ac:dyDescent="0.2">
      <c r="F52" s="8"/>
      <c r="G52" s="1"/>
      <c r="H52" s="1"/>
      <c r="I52" s="1"/>
      <c r="J52" s="8"/>
    </row>
    <row r="53" spans="6:10" x14ac:dyDescent="0.2">
      <c r="F53" s="8"/>
      <c r="G53" s="1"/>
      <c r="H53" s="1"/>
      <c r="I53" s="1"/>
      <c r="J53" s="8"/>
    </row>
    <row r="54" spans="6:10" x14ac:dyDescent="0.2">
      <c r="F54" s="8"/>
      <c r="G54" s="1"/>
      <c r="H54" s="1"/>
      <c r="I54" s="1"/>
      <c r="J54" s="8"/>
    </row>
    <row r="55" spans="6:10" x14ac:dyDescent="0.2">
      <c r="F55" s="8"/>
      <c r="G55" s="1"/>
      <c r="H55" s="1"/>
      <c r="I55" s="1"/>
      <c r="J55" s="8"/>
    </row>
    <row r="56" spans="6:10" x14ac:dyDescent="0.2">
      <c r="F56" s="8"/>
      <c r="G56" s="1"/>
      <c r="H56" s="1"/>
      <c r="I56" s="1"/>
      <c r="J56" s="8"/>
    </row>
    <row r="57" spans="6:10" x14ac:dyDescent="0.2">
      <c r="F57" s="8"/>
      <c r="G57" s="1"/>
      <c r="H57" s="1"/>
      <c r="I57" s="1"/>
      <c r="J57" s="8"/>
    </row>
    <row r="58" spans="6:10" x14ac:dyDescent="0.2">
      <c r="F58" s="8"/>
      <c r="G58" s="8"/>
      <c r="H58" s="8"/>
      <c r="I58" s="8"/>
      <c r="J58" s="8"/>
    </row>
  </sheetData>
  <mergeCells count="12">
    <mergeCell ref="L2:L3"/>
    <mergeCell ref="M2:M3"/>
    <mergeCell ref="A1:A3"/>
    <mergeCell ref="C1:C3"/>
    <mergeCell ref="D1:D3"/>
    <mergeCell ref="E1:E3"/>
    <mergeCell ref="F1:I1"/>
    <mergeCell ref="J1:M1"/>
    <mergeCell ref="F2:G2"/>
    <mergeCell ref="H2:H3"/>
    <mergeCell ref="I2:I3"/>
    <mergeCell ref="J2:K2"/>
  </mergeCells>
  <conditionalFormatting sqref="L4:L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29">
    <cfRule type="colorScale" priority="2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I4:I29">
    <cfRule type="colorScale" priority="3">
      <colorScale>
        <cfvo type="min"/>
        <cfvo type="percent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2021-05-05T15:07:48Z</dcterms:created>
  <dcterms:modified xsi:type="dcterms:W3CDTF">2021-05-07T19:07:04Z</dcterms:modified>
</cp:coreProperties>
</file>