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294643\Documents\R\stability-regression-app-2\stability-regression-shiny-app\"/>
    </mc:Choice>
  </mc:AlternateContent>
  <xr:revisionPtr revIDLastSave="0" documentId="8_{DD86A42B-B96A-420A-A64C-249F989F17E5}" xr6:coauthVersionLast="46" xr6:coauthVersionMax="46" xr10:uidLastSave="{00000000-0000-0000-0000-000000000000}"/>
  <bookViews>
    <workbookView xWindow="28680" yWindow="-120" windowWidth="29040" windowHeight="15840" xr2:uid="{4DC7B92C-CD20-44B0-9DA8-8224D1F7E116}"/>
  </bookViews>
  <sheets>
    <sheet name="Sheet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K3" i="1"/>
  <c r="L5" i="1"/>
  <c r="L4" i="1"/>
  <c r="K5" i="1"/>
  <c r="I5" i="1"/>
  <c r="I4" i="1"/>
  <c r="I3" i="1"/>
</calcChain>
</file>

<file path=xl/sharedStrings.xml><?xml version="1.0" encoding="utf-8"?>
<sst xmlns="http://schemas.openxmlformats.org/spreadsheetml/2006/main" count="82" uniqueCount="36">
  <si>
    <t>Specificity</t>
  </si>
  <si>
    <t>Clone</t>
  </si>
  <si>
    <t>Isotype</t>
  </si>
  <si>
    <t>Format</t>
  </si>
  <si>
    <t>Secondary</t>
  </si>
  <si>
    <t>DOM</t>
  </si>
  <si>
    <t>Stability Start Date (put on)</t>
  </si>
  <si>
    <t>Target Species</t>
  </si>
  <si>
    <t>Age of 4C ref on test day (days)</t>
  </si>
  <si>
    <t>Optimal (ng/test)</t>
  </si>
  <si>
    <t>Cell Model System</t>
  </si>
  <si>
    <t>Initial Recommendation (Jurg &amp; Jeff)</t>
  </si>
  <si>
    <t>Hu</t>
  </si>
  <si>
    <t>Integrin</t>
  </si>
  <si>
    <t>10D5</t>
  </si>
  <si>
    <t>ms G2a</t>
  </si>
  <si>
    <t>PE</t>
  </si>
  <si>
    <t>NA</t>
  </si>
  <si>
    <t>Ab-E</t>
  </si>
  <si>
    <t>Pure</t>
  </si>
  <si>
    <t>PE goat anti mouse Ig</t>
  </si>
  <si>
    <t>H441 cell line</t>
  </si>
  <si>
    <t>Halfpipe Expiration Date (days)</t>
  </si>
  <si>
    <t>540 days</t>
  </si>
  <si>
    <t>Threshold = 75%
No CI</t>
  </si>
  <si>
    <t>Threshold = 80%
No CI</t>
  </si>
  <si>
    <t>Threshold = 75%
Lower 95% CI</t>
  </si>
  <si>
    <t>Threshold = 80%
Lower 95% CI</t>
  </si>
  <si>
    <t>Linear</t>
  </si>
  <si>
    <t>Min. Shelf-Life (days)</t>
  </si>
  <si>
    <t>Max Shelf-Life (days)</t>
  </si>
  <si>
    <t>R^2</t>
  </si>
  <si>
    <t>Adj-R^2</t>
  </si>
  <si>
    <t>Optimal +1/-2</t>
  </si>
  <si>
    <t>2nd Order</t>
  </si>
  <si>
    <t>Even when excluding the point = ~ 150% of 4C reference MFI, still below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</si>
</sst>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8"/>
      <color rgb="FF000000"/>
      <name val="Arial"/>
      <family val="2"/>
    </font>
    <font>
      <b/>
      <u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14" fontId="2" fillId="2" borderId="1" xfId="0" applyNumberFormat="1" applyFont="1" applyFill="1" applyBorder="1" applyAlignment="1">
      <alignment horizontal="left" vertical="center" wrapText="1" readingOrder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2" fillId="3" borderId="1" xfId="0" applyNumberFormat="1" applyFont="1" applyFill="1" applyBorder="1" applyAlignment="1">
      <alignment horizontal="center" vertical="center" wrapText="1" readingOrder="1"/>
    </xf>
    <xf numFmtId="14" fontId="2" fillId="2" borderId="1" xfId="0" applyNumberFormat="1" applyFont="1" applyFill="1" applyBorder="1" applyAlignment="1">
      <alignment horizontal="center" vertical="center" wrapText="1" readingOrder="1"/>
    </xf>
    <xf numFmtId="1" fontId="2" fillId="4" borderId="1" xfId="0" applyNumberFormat="1" applyFont="1" applyFill="1" applyBorder="1" applyAlignment="1">
      <alignment horizontal="center" vertical="center" wrapText="1" readingOrder="1"/>
    </xf>
    <xf numFmtId="1" fontId="2" fillId="5" borderId="1" xfId="0" applyNumberFormat="1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0" fillId="0" borderId="1" xfId="0" applyBorder="1"/>
    <xf numFmtId="0" fontId="1" fillId="6" borderId="1" xfId="0" applyFont="1" applyFill="1" applyBorder="1" applyAlignment="1">
      <alignment horizontal="left" wrapText="1" readingOrder="1"/>
    </xf>
    <xf numFmtId="0" fontId="1" fillId="6" borderId="2" xfId="0" applyFont="1" applyFill="1" applyBorder="1" applyAlignment="1">
      <alignment horizontal="left" wrapText="1" readingOrder="1"/>
    </xf>
    <xf numFmtId="0" fontId="0" fillId="0" borderId="3" xfId="0" applyBorder="1"/>
    <xf numFmtId="0" fontId="3" fillId="6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 wrapText="1" readingOrder="1"/>
    </xf>
    <xf numFmtId="0" fontId="1" fillId="6" borderId="8" xfId="0" applyFont="1" applyFill="1" applyBorder="1" applyAlignment="1">
      <alignment horizontal="center" wrapText="1" readingOrder="1"/>
    </xf>
    <xf numFmtId="0" fontId="1" fillId="6" borderId="9" xfId="0" applyFont="1" applyFill="1" applyBorder="1" applyAlignment="1">
      <alignment horizontal="center" wrapText="1" readingOrder="1"/>
    </xf>
    <xf numFmtId="0" fontId="0" fillId="0" borderId="10" xfId="0" applyFill="1" applyBorder="1"/>
  </cellXfs>
  <cellStyles count="1">
    <cellStyle name="Normal" xfId="0" builtinId="0"/>
  </cellStyles>
  <dxfs count="15">
    <dxf>
      <fill>
        <patternFill>
          <bgColor theme="9" tint="0.59996337778862885"/>
        </patternFill>
      </fill>
    </dxf>
    <dxf>
      <fill>
        <patternFill>
          <bgColor rgb="FFFF9393"/>
        </patternFill>
      </fill>
    </dxf>
    <dxf>
      <fill>
        <patternFill>
          <bgColor theme="9" tint="0.59996337778862885"/>
        </patternFill>
      </fill>
    </dxf>
    <dxf>
      <fill>
        <patternFill>
          <bgColor rgb="FFFF9393"/>
        </patternFill>
      </fill>
    </dxf>
    <dxf>
      <fill>
        <patternFill>
          <bgColor theme="9" tint="0.59996337778862885"/>
        </patternFill>
      </fill>
    </dxf>
    <dxf>
      <fill>
        <patternFill>
          <bgColor rgb="FFFF9393"/>
        </patternFill>
      </fill>
    </dxf>
    <dxf>
      <fill>
        <patternFill>
          <bgColor theme="9" tint="0.59996337778862885"/>
        </patternFill>
      </fill>
    </dxf>
    <dxf>
      <fill>
        <patternFill>
          <bgColor rgb="FFFF9393"/>
        </patternFill>
      </fill>
    </dxf>
    <dxf>
      <fill>
        <patternFill>
          <bgColor theme="9" tint="0.59996337778862885"/>
        </patternFill>
      </fill>
    </dxf>
    <dxf>
      <fill>
        <patternFill>
          <bgColor rgb="FFFF9393"/>
        </patternFill>
      </fill>
    </dxf>
    <dxf>
      <fill>
        <patternFill>
          <bgColor theme="9" tint="0.59996337778862885"/>
        </patternFill>
      </fill>
    </dxf>
    <dxf>
      <fill>
        <patternFill>
          <bgColor rgb="FFFF9393"/>
        </patternFill>
      </fill>
    </dxf>
    <dxf>
      <fill>
        <patternFill>
          <bgColor rgb="FFFF9393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459F6-B4EF-439A-BAA3-CBBA9260BBC7}">
  <dimension ref="A1:AN5"/>
  <sheetViews>
    <sheetView tabSelected="1" workbookViewId="0">
      <selection activeCell="H33" sqref="H33"/>
    </sheetView>
  </sheetViews>
  <sheetFormatPr defaultRowHeight="12.75" x14ac:dyDescent="0.2"/>
  <cols>
    <col min="16" max="19" width="10.140625" customWidth="1"/>
  </cols>
  <sheetData>
    <row r="1" spans="1:40" x14ac:dyDescent="0.2">
      <c r="P1" s="14" t="s">
        <v>28</v>
      </c>
      <c r="Q1" s="15"/>
      <c r="R1" s="15"/>
      <c r="S1" s="15"/>
      <c r="T1" s="15"/>
      <c r="U1" s="16"/>
      <c r="V1" s="14" t="s">
        <v>33</v>
      </c>
      <c r="W1" s="15"/>
      <c r="X1" s="15"/>
      <c r="Y1" s="15"/>
      <c r="Z1" s="15"/>
      <c r="AA1" s="16"/>
      <c r="AB1" s="14" t="s">
        <v>34</v>
      </c>
      <c r="AC1" s="15"/>
      <c r="AD1" s="15"/>
      <c r="AE1" s="15"/>
      <c r="AF1" s="15"/>
      <c r="AG1" s="16"/>
      <c r="AH1" s="14" t="s">
        <v>33</v>
      </c>
      <c r="AI1" s="15"/>
      <c r="AJ1" s="15"/>
      <c r="AK1" s="15"/>
      <c r="AL1" s="15"/>
      <c r="AM1" s="16"/>
    </row>
    <row r="2" spans="1:40" ht="57" thickBot="1" x14ac:dyDescent="0.25">
      <c r="A2" s="11" t="s">
        <v>7</v>
      </c>
      <c r="B2" s="11" t="s">
        <v>0</v>
      </c>
      <c r="C2" s="11" t="s">
        <v>1</v>
      </c>
      <c r="D2" s="11" t="s">
        <v>2</v>
      </c>
      <c r="E2" s="11" t="s">
        <v>3</v>
      </c>
      <c r="F2" s="11" t="s">
        <v>4</v>
      </c>
      <c r="G2" s="11" t="s">
        <v>10</v>
      </c>
      <c r="H2" s="11" t="s">
        <v>5</v>
      </c>
      <c r="I2" s="11" t="s">
        <v>8</v>
      </c>
      <c r="J2" s="11" t="s">
        <v>22</v>
      </c>
      <c r="K2" s="11" t="s">
        <v>29</v>
      </c>
      <c r="L2" s="11" t="s">
        <v>30</v>
      </c>
      <c r="M2" s="11" t="s">
        <v>11</v>
      </c>
      <c r="N2" s="11" t="s">
        <v>6</v>
      </c>
      <c r="O2" s="12" t="s">
        <v>9</v>
      </c>
      <c r="P2" s="17" t="s">
        <v>24</v>
      </c>
      <c r="Q2" s="18" t="s">
        <v>25</v>
      </c>
      <c r="R2" s="18" t="s">
        <v>26</v>
      </c>
      <c r="S2" s="18" t="s">
        <v>27</v>
      </c>
      <c r="T2" s="18" t="s">
        <v>31</v>
      </c>
      <c r="U2" s="19" t="s">
        <v>32</v>
      </c>
      <c r="V2" s="17" t="s">
        <v>24</v>
      </c>
      <c r="W2" s="18" t="s">
        <v>25</v>
      </c>
      <c r="X2" s="18" t="s">
        <v>26</v>
      </c>
      <c r="Y2" s="18" t="s">
        <v>27</v>
      </c>
      <c r="Z2" s="18" t="s">
        <v>31</v>
      </c>
      <c r="AA2" s="19" t="s">
        <v>32</v>
      </c>
      <c r="AB2" s="17" t="s">
        <v>24</v>
      </c>
      <c r="AC2" s="18" t="s">
        <v>25</v>
      </c>
      <c r="AD2" s="18" t="s">
        <v>26</v>
      </c>
      <c r="AE2" s="18" t="s">
        <v>27</v>
      </c>
      <c r="AF2" s="18" t="s">
        <v>31</v>
      </c>
      <c r="AG2" s="19" t="s">
        <v>32</v>
      </c>
      <c r="AH2" s="17" t="s">
        <v>24</v>
      </c>
      <c r="AI2" s="18" t="s">
        <v>25</v>
      </c>
      <c r="AJ2" s="18" t="s">
        <v>26</v>
      </c>
      <c r="AK2" s="18" t="s">
        <v>27</v>
      </c>
      <c r="AL2" s="18" t="s">
        <v>31</v>
      </c>
      <c r="AM2" s="19" t="s">
        <v>32</v>
      </c>
    </row>
    <row r="3" spans="1:40" ht="22.5" x14ac:dyDescent="0.2">
      <c r="A3" s="1" t="s">
        <v>12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21</v>
      </c>
      <c r="H3" s="3">
        <v>43580</v>
      </c>
      <c r="I3" s="4">
        <f>365+(8*30)</f>
        <v>605</v>
      </c>
      <c r="J3" s="4">
        <v>2160</v>
      </c>
      <c r="K3" s="7">
        <f>1.5*265</f>
        <v>397.5</v>
      </c>
      <c r="L3" s="8">
        <f>365*6</f>
        <v>2190</v>
      </c>
      <c r="M3" s="5" t="s">
        <v>23</v>
      </c>
      <c r="N3" s="6">
        <v>43901</v>
      </c>
      <c r="O3" s="9">
        <v>1000</v>
      </c>
      <c r="P3" s="13">
        <v>335</v>
      </c>
      <c r="Q3" s="13">
        <v>196</v>
      </c>
      <c r="R3" s="13">
        <v>186</v>
      </c>
      <c r="S3" s="13">
        <v>50</v>
      </c>
      <c r="T3" s="13">
        <v>0.65</v>
      </c>
      <c r="U3" s="13">
        <v>0.64</v>
      </c>
      <c r="V3" s="13">
        <v>322</v>
      </c>
      <c r="W3" s="13">
        <v>187</v>
      </c>
      <c r="X3" s="13">
        <v>122</v>
      </c>
      <c r="Y3" s="13">
        <v>-9</v>
      </c>
      <c r="Z3" s="13">
        <v>0.65</v>
      </c>
      <c r="AA3" s="13">
        <v>0.64</v>
      </c>
      <c r="AB3" s="13">
        <v>313</v>
      </c>
      <c r="AC3" s="13">
        <v>256</v>
      </c>
      <c r="AD3" s="13">
        <v>265</v>
      </c>
      <c r="AE3" s="13">
        <v>208</v>
      </c>
      <c r="AF3" s="13">
        <v>0.87</v>
      </c>
      <c r="AG3" s="13">
        <v>0.87</v>
      </c>
      <c r="AH3" s="13">
        <v>307</v>
      </c>
      <c r="AI3" s="13">
        <v>253</v>
      </c>
      <c r="AJ3" s="13">
        <v>249</v>
      </c>
      <c r="AK3" s="13">
        <v>196</v>
      </c>
      <c r="AL3" s="13">
        <v>0.9</v>
      </c>
      <c r="AM3" s="13">
        <v>0.89</v>
      </c>
    </row>
    <row r="4" spans="1:40" ht="22.5" x14ac:dyDescent="0.2">
      <c r="A4" s="1" t="s">
        <v>12</v>
      </c>
      <c r="B4" s="2" t="s">
        <v>13</v>
      </c>
      <c r="C4" s="2" t="s">
        <v>14</v>
      </c>
      <c r="D4" s="2" t="s">
        <v>15</v>
      </c>
      <c r="E4" s="2" t="s">
        <v>18</v>
      </c>
      <c r="F4" s="2" t="s">
        <v>17</v>
      </c>
      <c r="G4" s="2" t="s">
        <v>21</v>
      </c>
      <c r="H4" s="3">
        <v>43579</v>
      </c>
      <c r="I4" s="4">
        <f t="shared" ref="I4:I5" si="0">365+(8*30)</f>
        <v>605</v>
      </c>
      <c r="J4" s="4">
        <v>540</v>
      </c>
      <c r="K4" s="7">
        <v>365</v>
      </c>
      <c r="L4" s="8">
        <f>365*2</f>
        <v>730</v>
      </c>
      <c r="M4" s="5">
        <v>540</v>
      </c>
      <c r="N4" s="6">
        <v>43901</v>
      </c>
      <c r="O4" s="9">
        <v>1000</v>
      </c>
      <c r="P4" s="10">
        <v>830</v>
      </c>
      <c r="Q4" s="10">
        <v>637</v>
      </c>
      <c r="R4" s="10">
        <v>544</v>
      </c>
      <c r="S4" s="10">
        <v>351</v>
      </c>
      <c r="T4" s="10">
        <v>0.16</v>
      </c>
      <c r="U4" s="10">
        <v>0.14000000000000001</v>
      </c>
      <c r="V4" s="10">
        <v>602</v>
      </c>
      <c r="W4" s="10">
        <v>415</v>
      </c>
      <c r="X4" s="10">
        <v>176</v>
      </c>
      <c r="Y4" s="10">
        <v>-10</v>
      </c>
      <c r="Z4" s="10">
        <v>0.15</v>
      </c>
      <c r="AA4" s="10">
        <v>0.1</v>
      </c>
      <c r="AB4" s="10" t="s">
        <v>17</v>
      </c>
      <c r="AC4" s="10" t="s">
        <v>17</v>
      </c>
      <c r="AD4" s="10" t="s">
        <v>17</v>
      </c>
      <c r="AE4" s="10" t="s">
        <v>17</v>
      </c>
      <c r="AF4" s="10">
        <v>0.19</v>
      </c>
      <c r="AG4" s="10">
        <v>0.14000000000000001</v>
      </c>
      <c r="AH4" s="10" t="s">
        <v>17</v>
      </c>
      <c r="AI4" s="10" t="s">
        <v>17</v>
      </c>
      <c r="AJ4" s="10" t="s">
        <v>17</v>
      </c>
      <c r="AK4" s="10" t="s">
        <v>17</v>
      </c>
      <c r="AL4" s="10">
        <v>0.25</v>
      </c>
      <c r="AM4" s="10">
        <v>0.16</v>
      </c>
    </row>
    <row r="5" spans="1:40" ht="22.5" x14ac:dyDescent="0.2">
      <c r="A5" s="1" t="s">
        <v>12</v>
      </c>
      <c r="B5" s="2" t="s">
        <v>13</v>
      </c>
      <c r="C5" s="2" t="s">
        <v>14</v>
      </c>
      <c r="D5" s="2" t="s">
        <v>15</v>
      </c>
      <c r="E5" s="2" t="s">
        <v>19</v>
      </c>
      <c r="F5" s="2" t="s">
        <v>20</v>
      </c>
      <c r="G5" s="2" t="s">
        <v>21</v>
      </c>
      <c r="H5" s="3">
        <v>43560</v>
      </c>
      <c r="I5" s="4">
        <f t="shared" si="0"/>
        <v>605</v>
      </c>
      <c r="J5" s="4">
        <v>2880</v>
      </c>
      <c r="K5" s="7">
        <f>365*2</f>
        <v>730</v>
      </c>
      <c r="L5" s="8">
        <f>365*8</f>
        <v>2920</v>
      </c>
      <c r="M5" s="5">
        <v>720</v>
      </c>
      <c r="N5" s="6">
        <v>43901</v>
      </c>
      <c r="O5" s="1">
        <v>1000</v>
      </c>
      <c r="P5" s="10">
        <v>288</v>
      </c>
      <c r="Q5" s="10">
        <v>172</v>
      </c>
      <c r="R5" s="10">
        <v>133</v>
      </c>
      <c r="S5" s="10">
        <v>21</v>
      </c>
      <c r="T5" s="10">
        <v>0.63</v>
      </c>
      <c r="U5" s="10">
        <v>0.62</v>
      </c>
      <c r="V5" s="10">
        <v>477</v>
      </c>
      <c r="W5" s="10">
        <v>374</v>
      </c>
      <c r="X5" s="10">
        <v>311</v>
      </c>
      <c r="Y5" s="10">
        <v>211</v>
      </c>
      <c r="Z5" s="10">
        <v>0.74</v>
      </c>
      <c r="AA5" s="10">
        <v>0.74</v>
      </c>
      <c r="AB5" s="10" t="s">
        <v>17</v>
      </c>
      <c r="AC5" s="10" t="s">
        <v>17</v>
      </c>
      <c r="AD5" s="10" t="s">
        <v>17</v>
      </c>
      <c r="AE5" s="10" t="s">
        <v>17</v>
      </c>
      <c r="AF5" s="10">
        <v>0.62</v>
      </c>
      <c r="AG5" s="10">
        <v>0.62</v>
      </c>
      <c r="AH5" s="10" t="s">
        <v>17</v>
      </c>
      <c r="AI5" s="10" t="s">
        <v>17</v>
      </c>
      <c r="AJ5" s="10" t="s">
        <v>17</v>
      </c>
      <c r="AK5" s="10" t="s">
        <v>17</v>
      </c>
      <c r="AL5" s="10">
        <v>0.74</v>
      </c>
      <c r="AM5" s="10">
        <v>0.73</v>
      </c>
      <c r="AN5" s="20" t="s">
        <v>35</v>
      </c>
    </row>
  </sheetData>
  <mergeCells count="4">
    <mergeCell ref="P1:U1"/>
    <mergeCell ref="V1:AA1"/>
    <mergeCell ref="AB1:AG1"/>
    <mergeCell ref="AH1:AM1"/>
  </mergeCells>
  <conditionalFormatting sqref="P3:S5 V3:Y5">
    <cfRule type="cellIs" dxfId="7" priority="4" operator="lessThan">
      <formula>$K3</formula>
    </cfRule>
    <cfRule type="cellIs" dxfId="6" priority="5" operator="greaterThanOrEqual">
      <formula>$K3</formula>
    </cfRule>
  </conditionalFormatting>
  <conditionalFormatting sqref="AN5 AB3:AE5 AH3:AK5">
    <cfRule type="cellIs" dxfId="5" priority="2" operator="lessThan">
      <formula>$K3</formula>
    </cfRule>
    <cfRule type="cellIs" dxfId="4" priority="3" operator="greaterThanOrEqual">
      <formula>$K3</formula>
    </cfRule>
  </conditionalFormatting>
  <conditionalFormatting sqref="P3:S5 V3:Y5 AN5 AB3:AE5 AH3:AK5">
    <cfRule type="cellIs" priority="1" stopIfTrue="1" operator="equal">
      <formula>"NA"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Molloy</dc:creator>
  <cp:lastModifiedBy>Rachel Molloy</cp:lastModifiedBy>
  <dcterms:created xsi:type="dcterms:W3CDTF">2021-03-31T20:07:08Z</dcterms:created>
  <dcterms:modified xsi:type="dcterms:W3CDTF">2021-04-01T00:06:30Z</dcterms:modified>
</cp:coreProperties>
</file>