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9375" windowHeight="4965" activeTab="1"/>
  </bookViews>
  <sheets>
    <sheet name="Analytical Z Plot" sheetId="1" r:id="rId1"/>
    <sheet name="XY Plot" sheetId="2" r:id="rId2"/>
    <sheet name="Propogate-Entry" sheetId="3" r:id="rId3"/>
    <sheet name="Numerical" sheetId="5" r:id="rId4"/>
    <sheet name="CW Targeting" sheetId="4" r:id="rId5"/>
  </sheets>
  <definedNames>
    <definedName name="bigc">'Propogate-Entry'!$E$14</definedName>
    <definedName name="D">'Propogate-Entry'!$E$10</definedName>
    <definedName name="PHI">'Propogate-Entry'!$E$16</definedName>
    <definedName name="_xlnm.Print_Area" localSheetId="2">'Propogate-Entry'!$A$1:$I$18</definedName>
    <definedName name="SI">'Propogate-Entry'!$E$15</definedName>
    <definedName name="solver_adj" localSheetId="2" hidden="1">'Propogate-Entry'!$E$5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in" localSheetId="2" hidden="1">0</definedName>
    <definedName name="solver_num" localSheetId="2" hidden="1">0</definedName>
    <definedName name="solver_nwt" localSheetId="2" hidden="1">1</definedName>
    <definedName name="solver_opt" localSheetId="2" hidden="1">'Propogate-Entry'!#REF!</definedName>
    <definedName name="solver_pre" localSheetId="2" hidden="1">0.001</definedName>
    <definedName name="solver_scl" localSheetId="2" hidden="1">0</definedName>
    <definedName name="solver_sho" localSheetId="2" hidden="1">0</definedName>
    <definedName name="solver_tim" localSheetId="2" hidden="1">100</definedName>
    <definedName name="solver_tol" localSheetId="2" hidden="1">0.05</definedName>
    <definedName name="solver_typ" localSheetId="2" hidden="1">3</definedName>
    <definedName name="solver_val" localSheetId="2" hidden="1">0.1</definedName>
    <definedName name="w">'Propogate-Entry'!$E$9</definedName>
    <definedName name="X">'Propogate-Entry'!$B$5</definedName>
    <definedName name="Xc">'Propogate-Entry'!$E$13</definedName>
    <definedName name="xdot">'Propogate-Entry'!$E$5</definedName>
    <definedName name="Y">'Propogate-Entry'!$C$5</definedName>
    <definedName name="Y_c">'Propogate-Entry'!$E$12</definedName>
    <definedName name="Yco">'Propogate-Entry'!$E$11</definedName>
    <definedName name="ydot">'Propogate-Entry'!$F$5</definedName>
    <definedName name="Z">'Propogate-Entry'!$D$5</definedName>
    <definedName name="zdot">'Propogate-Entry'!$G$5</definedName>
  </definedNames>
  <calcPr calcId="124519"/>
</workbook>
</file>

<file path=xl/calcChain.xml><?xml version="1.0" encoding="utf-8"?>
<calcChain xmlns="http://schemas.openxmlformats.org/spreadsheetml/2006/main">
  <c r="G7" i="3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E9"/>
  <c r="E14"/>
  <c r="E15"/>
  <c r="E12"/>
  <c r="E13"/>
  <c r="E20"/>
  <c r="D1679"/>
  <c r="E11"/>
  <c r="E1679"/>
  <c r="E10"/>
  <c r="E16"/>
  <c r="F1679"/>
  <c r="C1680"/>
  <c r="D1680"/>
  <c r="E1680"/>
  <c r="F1680"/>
  <c r="C1681"/>
  <c r="D1681"/>
  <c r="E1681"/>
  <c r="F1681"/>
  <c r="C1682"/>
  <c r="D1682"/>
  <c r="E1682"/>
  <c r="F1682"/>
  <c r="C1683"/>
  <c r="D1683"/>
  <c r="E1683"/>
  <c r="F1683"/>
  <c r="C1684"/>
  <c r="D1684"/>
  <c r="E1684"/>
  <c r="F1684"/>
  <c r="C1685"/>
  <c r="D1685"/>
  <c r="E1685"/>
  <c r="F1685"/>
  <c r="C1686"/>
  <c r="D1686"/>
  <c r="E1686"/>
  <c r="F1686"/>
  <c r="C1687"/>
  <c r="D1687"/>
  <c r="E1687"/>
  <c r="F1687"/>
  <c r="C1688"/>
  <c r="D1688"/>
  <c r="E1688"/>
  <c r="F1688"/>
  <c r="C1689"/>
  <c r="D1689"/>
  <c r="E1689"/>
  <c r="F1689"/>
  <c r="C1690"/>
  <c r="D1690"/>
  <c r="E1690"/>
  <c r="F1690"/>
  <c r="C1691"/>
  <c r="D1691"/>
  <c r="E1691"/>
  <c r="F1691"/>
  <c r="C1692"/>
  <c r="D1692"/>
  <c r="E1692"/>
  <c r="F1692"/>
  <c r="C1693"/>
  <c r="D1693"/>
  <c r="E1693"/>
  <c r="F1693"/>
  <c r="C1694"/>
  <c r="D1694"/>
  <c r="E1694"/>
  <c r="F1694"/>
  <c r="C1695"/>
  <c r="D1695"/>
  <c r="E1695"/>
  <c r="F1695"/>
  <c r="C1696"/>
  <c r="D1696"/>
  <c r="E1696"/>
  <c r="F1696"/>
  <c r="C1697"/>
  <c r="D1697"/>
  <c r="E1697"/>
  <c r="F1697"/>
  <c r="C1698"/>
  <c r="D1698"/>
  <c r="E1698"/>
  <c r="F1698"/>
  <c r="C1699"/>
  <c r="D1699"/>
  <c r="E1699"/>
  <c r="F1699"/>
  <c r="C1700"/>
  <c r="D1700"/>
  <c r="E1700"/>
  <c r="F1700"/>
  <c r="C1701"/>
  <c r="D1701"/>
  <c r="E1701"/>
  <c r="F1701"/>
  <c r="C1702"/>
  <c r="D1702"/>
  <c r="E1702"/>
  <c r="F1702"/>
  <c r="C1703"/>
  <c r="D1703"/>
  <c r="E1703"/>
  <c r="F1703"/>
  <c r="C1704"/>
  <c r="D1704"/>
  <c r="E1704"/>
  <c r="F1704"/>
  <c r="C1705"/>
  <c r="D1705"/>
  <c r="E1705"/>
  <c r="F1705"/>
  <c r="C1706"/>
  <c r="D1706"/>
  <c r="E1706"/>
  <c r="F1706"/>
  <c r="C1707"/>
  <c r="D1707"/>
  <c r="E1707"/>
  <c r="F1707"/>
  <c r="C1708"/>
  <c r="D1708"/>
  <c r="E1708"/>
  <c r="F1708"/>
  <c r="C1709"/>
  <c r="D1709"/>
  <c r="E1709"/>
  <c r="F1709"/>
  <c r="C1710"/>
  <c r="D1710"/>
  <c r="E1710"/>
  <c r="F1710"/>
  <c r="C1711"/>
  <c r="D1711"/>
  <c r="E1711"/>
  <c r="F1711"/>
  <c r="C1712"/>
  <c r="D1712"/>
  <c r="E1712"/>
  <c r="F1712"/>
  <c r="C1713"/>
  <c r="D1713"/>
  <c r="E1713"/>
  <c r="F1713"/>
  <c r="C1714"/>
  <c r="D1714"/>
  <c r="E1714"/>
  <c r="F1714"/>
  <c r="C1715"/>
  <c r="D1715"/>
  <c r="E1715"/>
  <c r="F1715"/>
  <c r="C1716"/>
  <c r="D1716"/>
  <c r="E1716"/>
  <c r="F1716"/>
  <c r="C1717"/>
  <c r="D1717"/>
  <c r="E1717"/>
  <c r="F1717"/>
  <c r="C1718"/>
  <c r="D1718"/>
  <c r="E1718"/>
  <c r="F1718"/>
  <c r="C1719"/>
  <c r="D1719"/>
  <c r="E1719"/>
  <c r="F1719"/>
  <c r="C1720"/>
  <c r="D1720"/>
  <c r="E1720"/>
  <c r="F1720"/>
  <c r="C1721"/>
  <c r="D1721"/>
  <c r="E1721"/>
  <c r="F1721"/>
  <c r="C1722"/>
  <c r="D1722"/>
  <c r="E1722"/>
  <c r="F1722"/>
  <c r="C1723"/>
  <c r="D1723"/>
  <c r="E1723"/>
  <c r="F1723"/>
  <c r="C1724"/>
  <c r="D1724"/>
  <c r="E1724"/>
  <c r="F1724"/>
  <c r="C1725"/>
  <c r="D1725"/>
  <c r="E1725"/>
  <c r="F1725"/>
  <c r="C1726"/>
  <c r="D1726"/>
  <c r="E1726"/>
  <c r="F1726"/>
  <c r="C1727"/>
  <c r="D1727"/>
  <c r="E1727"/>
  <c r="F1727"/>
  <c r="C1728"/>
  <c r="D1728"/>
  <c r="E1728"/>
  <c r="F1728"/>
  <c r="C1729"/>
  <c r="D1729"/>
  <c r="E1729"/>
  <c r="F1729"/>
  <c r="C1730"/>
  <c r="D1730"/>
  <c r="E1730"/>
  <c r="F1730"/>
  <c r="C1731"/>
  <c r="D1731"/>
  <c r="E1731"/>
  <c r="F1731"/>
  <c r="C1732"/>
  <c r="D1732"/>
  <c r="E1732"/>
  <c r="F1732"/>
  <c r="C1733"/>
  <c r="D1733"/>
  <c r="E1733"/>
  <c r="F1733"/>
  <c r="C1734"/>
  <c r="D1734"/>
  <c r="E1734"/>
  <c r="F1734"/>
  <c r="C1735"/>
  <c r="D1735"/>
  <c r="E1735"/>
  <c r="F1735"/>
  <c r="C1736"/>
  <c r="D1736"/>
  <c r="E1736"/>
  <c r="F1736"/>
  <c r="C1737"/>
  <c r="D1737"/>
  <c r="E1737"/>
  <c r="F1737"/>
  <c r="C1738"/>
  <c r="D1738"/>
  <c r="E1738"/>
  <c r="F1738"/>
  <c r="C1739"/>
  <c r="D1739"/>
  <c r="E1739"/>
  <c r="F1739"/>
  <c r="C1740"/>
  <c r="D1740"/>
  <c r="E1740"/>
  <c r="F1740"/>
  <c r="C1741"/>
  <c r="D1741"/>
  <c r="E1741"/>
  <c r="F1741"/>
  <c r="C1742"/>
  <c r="D1742"/>
  <c r="E1742"/>
  <c r="F1742"/>
  <c r="C1743"/>
  <c r="D1743"/>
  <c r="E1743"/>
  <c r="F1743"/>
  <c r="C1744"/>
  <c r="D1744"/>
  <c r="E1744"/>
  <c r="F1744"/>
  <c r="C1745"/>
  <c r="D1745"/>
  <c r="E1745"/>
  <c r="F1745"/>
  <c r="C1746"/>
  <c r="D1746"/>
  <c r="E1746"/>
  <c r="F1746"/>
  <c r="C1747"/>
  <c r="D1747"/>
  <c r="E1747"/>
  <c r="F1747"/>
  <c r="C1748"/>
  <c r="D1748"/>
  <c r="E1748"/>
  <c r="F1748"/>
  <c r="C1749"/>
  <c r="D1749"/>
  <c r="E1749"/>
  <c r="F1749"/>
  <c r="C1750"/>
  <c r="D1750"/>
  <c r="E1750"/>
  <c r="F1750"/>
  <c r="C1751"/>
  <c r="D1751"/>
  <c r="E1751"/>
  <c r="F1751"/>
  <c r="C1752"/>
  <c r="D1752"/>
  <c r="E1752"/>
  <c r="F1752"/>
  <c r="C1753"/>
  <c r="D1753"/>
  <c r="E1753"/>
  <c r="F1753"/>
  <c r="C1754"/>
  <c r="D1754"/>
  <c r="E1754"/>
  <c r="F1754"/>
  <c r="C1755"/>
  <c r="D1755"/>
  <c r="E1755"/>
  <c r="F1755"/>
  <c r="C1756"/>
  <c r="D1756"/>
  <c r="E1756"/>
  <c r="F1756"/>
  <c r="C1757"/>
  <c r="D1757"/>
  <c r="E1757"/>
  <c r="F1757"/>
  <c r="C1758"/>
  <c r="D1758"/>
  <c r="E1758"/>
  <c r="F1758"/>
  <c r="C1759"/>
  <c r="D1759"/>
  <c r="E1759"/>
  <c r="F1759"/>
  <c r="C1760"/>
  <c r="D1760"/>
  <c r="E1760"/>
  <c r="F1760"/>
  <c r="C1761"/>
  <c r="D1761"/>
  <c r="E1761"/>
  <c r="F1761"/>
  <c r="C1762"/>
  <c r="D1762"/>
  <c r="E1762"/>
  <c r="F1762"/>
  <c r="C1763"/>
  <c r="D1763"/>
  <c r="E1763"/>
  <c r="F1763"/>
  <c r="C1764"/>
  <c r="D1764"/>
  <c r="E1764"/>
  <c r="F1764"/>
  <c r="C1765"/>
  <c r="D1765"/>
  <c r="E1765"/>
  <c r="F1765"/>
  <c r="C1766"/>
  <c r="D1766"/>
  <c r="E1766"/>
  <c r="F1766"/>
  <c r="C1767"/>
  <c r="D1767"/>
  <c r="E1767"/>
  <c r="F1767"/>
  <c r="C1768"/>
  <c r="D1768"/>
  <c r="E1768"/>
  <c r="F1768"/>
  <c r="C1769"/>
  <c r="D1769"/>
  <c r="E1769"/>
  <c r="F1769"/>
  <c r="C1770"/>
  <c r="D1770"/>
  <c r="E1770"/>
  <c r="F1770"/>
  <c r="C1771"/>
  <c r="D1771"/>
  <c r="E1771"/>
  <c r="F1771"/>
  <c r="C1772"/>
  <c r="D1772"/>
  <c r="E1772"/>
  <c r="F1772"/>
  <c r="C1773"/>
  <c r="D1773"/>
  <c r="E1773"/>
  <c r="F1773"/>
  <c r="C1774"/>
  <c r="D1774"/>
  <c r="E1774"/>
  <c r="F1774"/>
  <c r="C1775"/>
  <c r="D1775"/>
  <c r="E1775"/>
  <c r="F1775"/>
  <c r="C1776"/>
  <c r="D1776"/>
  <c r="E1776"/>
  <c r="F1776"/>
  <c r="C1777"/>
  <c r="D1777"/>
  <c r="E1777"/>
  <c r="F1777"/>
  <c r="C1778"/>
  <c r="D1778"/>
  <c r="E1778"/>
  <c r="F1778"/>
  <c r="C1779"/>
  <c r="D1779"/>
  <c r="E1779"/>
  <c r="F1779"/>
  <c r="C1780"/>
  <c r="D1780"/>
  <c r="E1780"/>
  <c r="F1780"/>
  <c r="C1781"/>
  <c r="D1781"/>
  <c r="E1781"/>
  <c r="F1781"/>
  <c r="C1782"/>
  <c r="D1782"/>
  <c r="E1782"/>
  <c r="F1782"/>
  <c r="C1783"/>
  <c r="D1783"/>
  <c r="E1783"/>
  <c r="F1783"/>
  <c r="C1784"/>
  <c r="D1784"/>
  <c r="E1784"/>
  <c r="F1784"/>
  <c r="C1785"/>
  <c r="D1785"/>
  <c r="E1785"/>
  <c r="F1785"/>
  <c r="C1786"/>
  <c r="D1786"/>
  <c r="E1786"/>
  <c r="F1786"/>
  <c r="C1787"/>
  <c r="D1787"/>
  <c r="E1787"/>
  <c r="F1787"/>
  <c r="C1788"/>
  <c r="D1788"/>
  <c r="E1788"/>
  <c r="F1788"/>
  <c r="C1789"/>
  <c r="D1789"/>
  <c r="E1789"/>
  <c r="F1789"/>
  <c r="C1790"/>
  <c r="D1790"/>
  <c r="E1790"/>
  <c r="F1790"/>
  <c r="C1791"/>
  <c r="D1791"/>
  <c r="E1791"/>
  <c r="F1791"/>
  <c r="C1792"/>
  <c r="D1792"/>
  <c r="E1792"/>
  <c r="F1792"/>
  <c r="C1793"/>
  <c r="D1793"/>
  <c r="E1793"/>
  <c r="F1793"/>
  <c r="C1794"/>
  <c r="D1794"/>
  <c r="E1794"/>
  <c r="F1794"/>
  <c r="C1795"/>
  <c r="D1795"/>
  <c r="E1795"/>
  <c r="F1795"/>
  <c r="C1796"/>
  <c r="D1796"/>
  <c r="E1796"/>
  <c r="F1796"/>
  <c r="C1797"/>
  <c r="D1797"/>
  <c r="E1797"/>
  <c r="F1797"/>
  <c r="C1798"/>
  <c r="D1798"/>
  <c r="E1798"/>
  <c r="F1798"/>
  <c r="C1799"/>
  <c r="D1799"/>
  <c r="E1799"/>
  <c r="F1799"/>
  <c r="C1800"/>
  <c r="D1800"/>
  <c r="E1800"/>
  <c r="F1800"/>
  <c r="C1801"/>
  <c r="D1801"/>
  <c r="E1801"/>
  <c r="F1801"/>
  <c r="C1802"/>
  <c r="D1802"/>
  <c r="E1802"/>
  <c r="F1802"/>
  <c r="C1803"/>
  <c r="D1803"/>
  <c r="E1803"/>
  <c r="F1803"/>
  <c r="C1804"/>
  <c r="D1804"/>
  <c r="E1804"/>
  <c r="F1804"/>
  <c r="C1805"/>
  <c r="D1805"/>
  <c r="E1805"/>
  <c r="F1805"/>
  <c r="C1806"/>
  <c r="D1806"/>
  <c r="E1806"/>
  <c r="F1806"/>
  <c r="C1807"/>
  <c r="D1807"/>
  <c r="E1807"/>
  <c r="F1807"/>
  <c r="C1808"/>
  <c r="D1808"/>
  <c r="E1808"/>
  <c r="F1808"/>
  <c r="C1809"/>
  <c r="D1809"/>
  <c r="E1809"/>
  <c r="F1809"/>
  <c r="C1810"/>
  <c r="D1810"/>
  <c r="E1810"/>
  <c r="F1810"/>
  <c r="C1811"/>
  <c r="D1811"/>
  <c r="E1811"/>
  <c r="F1811"/>
  <c r="C1812"/>
  <c r="D1812"/>
  <c r="E1812"/>
  <c r="F1812"/>
  <c r="C1813"/>
  <c r="D1813"/>
  <c r="E1813"/>
  <c r="F1813"/>
  <c r="C1814"/>
  <c r="D1814"/>
  <c r="E1814"/>
  <c r="F1814"/>
  <c r="C1815"/>
  <c r="D1815"/>
  <c r="E1815"/>
  <c r="F1815"/>
  <c r="C1816"/>
  <c r="D1816"/>
  <c r="E1816"/>
  <c r="F1816"/>
  <c r="C1817"/>
  <c r="D1817"/>
  <c r="E1817"/>
  <c r="F1817"/>
  <c r="C1818"/>
  <c r="D1818"/>
  <c r="E1818"/>
  <c r="F1818"/>
  <c r="C1819"/>
  <c r="D1819"/>
  <c r="E1819"/>
  <c r="F1819"/>
  <c r="C1820"/>
  <c r="D1820"/>
  <c r="E1820"/>
  <c r="F1820"/>
  <c r="C1821"/>
  <c r="D1821"/>
  <c r="E1821"/>
  <c r="F1821"/>
  <c r="C1822"/>
  <c r="D1822"/>
  <c r="E1822"/>
  <c r="F1822"/>
  <c r="C1823"/>
  <c r="D1823"/>
  <c r="E1823"/>
  <c r="F1823"/>
  <c r="C1824"/>
  <c r="D1824"/>
  <c r="E1824"/>
  <c r="F1824"/>
  <c r="C1825"/>
  <c r="D1825"/>
  <c r="E1825"/>
  <c r="F1825"/>
  <c r="C1826"/>
  <c r="D1826"/>
  <c r="E1826"/>
  <c r="F1826"/>
  <c r="C1827"/>
  <c r="D1827"/>
  <c r="E1827"/>
  <c r="F1827"/>
  <c r="C1828"/>
  <c r="D1828"/>
  <c r="E1828"/>
  <c r="F1828"/>
  <c r="C1829"/>
  <c r="D1829"/>
  <c r="E1829"/>
  <c r="F1829"/>
  <c r="C1830"/>
  <c r="D1830"/>
  <c r="E1830"/>
  <c r="F1830"/>
  <c r="C1831"/>
  <c r="D1831"/>
  <c r="E1831"/>
  <c r="F1831"/>
  <c r="C1832"/>
  <c r="D1832"/>
  <c r="E1832"/>
  <c r="F1832"/>
  <c r="C1833"/>
  <c r="D1833"/>
  <c r="E1833"/>
  <c r="F1833"/>
  <c r="C1834"/>
  <c r="D1834"/>
  <c r="E1834"/>
  <c r="F1834"/>
  <c r="C1835"/>
  <c r="D1835"/>
  <c r="E1835"/>
  <c r="F1835"/>
  <c r="C1836"/>
  <c r="D1836"/>
  <c r="E1836"/>
  <c r="F1836"/>
  <c r="C1837"/>
  <c r="D1837"/>
  <c r="E1837"/>
  <c r="F1837"/>
  <c r="C1838"/>
  <c r="D1838"/>
  <c r="E1838"/>
  <c r="F1838"/>
  <c r="C1839"/>
  <c r="D1839"/>
  <c r="E1839"/>
  <c r="F1839"/>
  <c r="C1840"/>
  <c r="D1840"/>
  <c r="E1840"/>
  <c r="F1840"/>
  <c r="C1841"/>
  <c r="D1841"/>
  <c r="E1841"/>
  <c r="F1841"/>
  <c r="C1842"/>
  <c r="D1842"/>
  <c r="E1842"/>
  <c r="F1842"/>
  <c r="C1843"/>
  <c r="D1843"/>
  <c r="E1843"/>
  <c r="F1843"/>
  <c r="C1844"/>
  <c r="D1844"/>
  <c r="E1844"/>
  <c r="F1844"/>
  <c r="C1845"/>
  <c r="D1845"/>
  <c r="E1845"/>
  <c r="F1845"/>
  <c r="C1846"/>
  <c r="D1846"/>
  <c r="E1846"/>
  <c r="F1846"/>
  <c r="C1847"/>
  <c r="D1847"/>
  <c r="E1847"/>
  <c r="F1847"/>
  <c r="C1848"/>
  <c r="D1848"/>
  <c r="E1848"/>
  <c r="F1848"/>
  <c r="C1849"/>
  <c r="D1849"/>
  <c r="E1849"/>
  <c r="F1849"/>
  <c r="C1850"/>
  <c r="D1850"/>
  <c r="E1850"/>
  <c r="F1850"/>
  <c r="C1851"/>
  <c r="D1851"/>
  <c r="E1851"/>
  <c r="F1851"/>
  <c r="C1852"/>
  <c r="D1852"/>
  <c r="E1852"/>
  <c r="F1852"/>
  <c r="C1853"/>
  <c r="D1853"/>
  <c r="E1853"/>
  <c r="F1853"/>
  <c r="C1854"/>
  <c r="D1854"/>
  <c r="E1854"/>
  <c r="F1854"/>
  <c r="C1855"/>
  <c r="D1855"/>
  <c r="E1855"/>
  <c r="F1855"/>
  <c r="C1856"/>
  <c r="D1856"/>
  <c r="E1856"/>
  <c r="F1856"/>
  <c r="C1857"/>
  <c r="D1857"/>
  <c r="E1857"/>
  <c r="F1857"/>
  <c r="C1858"/>
  <c r="D1858"/>
  <c r="E1858"/>
  <c r="F1858"/>
  <c r="C1859"/>
  <c r="D1859"/>
  <c r="E1859"/>
  <c r="F1859"/>
  <c r="C1860"/>
  <c r="D1860"/>
  <c r="E1860"/>
  <c r="F1860"/>
  <c r="C1861"/>
  <c r="D1861"/>
  <c r="E1861"/>
  <c r="F1861"/>
  <c r="C1862"/>
  <c r="D1862"/>
  <c r="E1862"/>
  <c r="F1862"/>
  <c r="C1863"/>
  <c r="D1863"/>
  <c r="E1863"/>
  <c r="F1863"/>
  <c r="C1864"/>
  <c r="D1864"/>
  <c r="E1864"/>
  <c r="F1864"/>
  <c r="C1865"/>
  <c r="D1865"/>
  <c r="E1865"/>
  <c r="F1865"/>
  <c r="C1866"/>
  <c r="D1866"/>
  <c r="E1866"/>
  <c r="F1866"/>
  <c r="C1867"/>
  <c r="D1867"/>
  <c r="E1867"/>
  <c r="F1867"/>
  <c r="C1868"/>
  <c r="D1868"/>
  <c r="E1868"/>
  <c r="F1868"/>
  <c r="C1869"/>
  <c r="D1869"/>
  <c r="E1869"/>
  <c r="F1869"/>
  <c r="C1870"/>
  <c r="D1870"/>
  <c r="E1870"/>
  <c r="F1870"/>
  <c r="C1871"/>
  <c r="D1871"/>
  <c r="E1871"/>
  <c r="F1871"/>
  <c r="C1872"/>
  <c r="D1872"/>
  <c r="E1872"/>
  <c r="F1872"/>
  <c r="C1873"/>
  <c r="D1873"/>
  <c r="E1873"/>
  <c r="F1873"/>
  <c r="C1874"/>
  <c r="D1874"/>
  <c r="E1874"/>
  <c r="F1874"/>
  <c r="C1875"/>
  <c r="D1875"/>
  <c r="E1875"/>
  <c r="F1875"/>
  <c r="C1876"/>
  <c r="D1876"/>
  <c r="E1876"/>
  <c r="F1876"/>
  <c r="C1877"/>
  <c r="D1877"/>
  <c r="E1877"/>
  <c r="F1877"/>
  <c r="C1878"/>
  <c r="D1878"/>
  <c r="E1878"/>
  <c r="F1878"/>
  <c r="C1879"/>
  <c r="D1879"/>
  <c r="E1879"/>
  <c r="F1879"/>
  <c r="C1880"/>
  <c r="D1880"/>
  <c r="E1880"/>
  <c r="F1880"/>
  <c r="C1881"/>
  <c r="D1881"/>
  <c r="E1881"/>
  <c r="F1881"/>
  <c r="C1882"/>
  <c r="D1882"/>
  <c r="E1882"/>
  <c r="F1882"/>
  <c r="C1883"/>
  <c r="D1883"/>
  <c r="E1883"/>
  <c r="F1883"/>
  <c r="C1884"/>
  <c r="D1884"/>
  <c r="E1884"/>
  <c r="F1884"/>
  <c r="C1885"/>
  <c r="D1885"/>
  <c r="E1885"/>
  <c r="F1885"/>
  <c r="C1886"/>
  <c r="D1886"/>
  <c r="E1886"/>
  <c r="F1886"/>
  <c r="C1887"/>
  <c r="D1887"/>
  <c r="E1887"/>
  <c r="F1887"/>
  <c r="C1888"/>
  <c r="D1888"/>
  <c r="E1888"/>
  <c r="F1888"/>
  <c r="C1889"/>
  <c r="D1889"/>
  <c r="E1889"/>
  <c r="F1889"/>
  <c r="C1890"/>
  <c r="D1890"/>
  <c r="E1890"/>
  <c r="F1890"/>
  <c r="C1891"/>
  <c r="D1891"/>
  <c r="E1891"/>
  <c r="F1891"/>
  <c r="C1892"/>
  <c r="D1892"/>
  <c r="E1892"/>
  <c r="F1892"/>
  <c r="C1893"/>
  <c r="D1893"/>
  <c r="E1893"/>
  <c r="F1893"/>
  <c r="C1894"/>
  <c r="D1894"/>
  <c r="E1894"/>
  <c r="F1894"/>
  <c r="C1895"/>
  <c r="D1895"/>
  <c r="E1895"/>
  <c r="F1895"/>
  <c r="C1896"/>
  <c r="D1896"/>
  <c r="E1896"/>
  <c r="F1896"/>
  <c r="C1897"/>
  <c r="D1897"/>
  <c r="E1897"/>
  <c r="F1897"/>
  <c r="C1898"/>
  <c r="D1898"/>
  <c r="E1898"/>
  <c r="F1898"/>
  <c r="C1899"/>
  <c r="D1899"/>
  <c r="E1899"/>
  <c r="F1899"/>
  <c r="C1900"/>
  <c r="D1900"/>
  <c r="E1900"/>
  <c r="F1900"/>
  <c r="C1901"/>
  <c r="D1901"/>
  <c r="E1901"/>
  <c r="F1901"/>
  <c r="C1902"/>
  <c r="D1902"/>
  <c r="E1902"/>
  <c r="F1902"/>
  <c r="C1903"/>
  <c r="D1903"/>
  <c r="E1903"/>
  <c r="F1903"/>
  <c r="C1904"/>
  <c r="D1904"/>
  <c r="E1904"/>
  <c r="F1904"/>
  <c r="C1905"/>
  <c r="D1905"/>
  <c r="E1905"/>
  <c r="F1905"/>
  <c r="C1906"/>
  <c r="D1906"/>
  <c r="E1906"/>
  <c r="F1906"/>
  <c r="C1907"/>
  <c r="D1907"/>
  <c r="E1907"/>
  <c r="F1907"/>
  <c r="C1908"/>
  <c r="D1908"/>
  <c r="E1908"/>
  <c r="F1908"/>
  <c r="C1909"/>
  <c r="D1909"/>
  <c r="E1909"/>
  <c r="F1909"/>
  <c r="C1910"/>
  <c r="D1910"/>
  <c r="E1910"/>
  <c r="F1910"/>
  <c r="C1911"/>
  <c r="D1911"/>
  <c r="E1911"/>
  <c r="F1911"/>
  <c r="C1912"/>
  <c r="D1912"/>
  <c r="E1912"/>
  <c r="F1912"/>
  <c r="C1913"/>
  <c r="D1913"/>
  <c r="E1913"/>
  <c r="F1913"/>
  <c r="C1914"/>
  <c r="D1914"/>
  <c r="E1914"/>
  <c r="F1914"/>
  <c r="C1915"/>
  <c r="D1915"/>
  <c r="E1915"/>
  <c r="F1915"/>
  <c r="C1916"/>
  <c r="D1916"/>
  <c r="E1916"/>
  <c r="F1916"/>
  <c r="C1917"/>
  <c r="D1917"/>
  <c r="E1917"/>
  <c r="F1917"/>
  <c r="C1918"/>
  <c r="D1918"/>
  <c r="E1918"/>
  <c r="F1918"/>
  <c r="C1919"/>
  <c r="D1919"/>
  <c r="E1919"/>
  <c r="F1919"/>
  <c r="C1920"/>
  <c r="D1920"/>
  <c r="E1920"/>
  <c r="F1920"/>
  <c r="C1921"/>
  <c r="D1921"/>
  <c r="E1921"/>
  <c r="F1921"/>
  <c r="C1922"/>
  <c r="D1922"/>
  <c r="E1922"/>
  <c r="F1922"/>
  <c r="C1923"/>
  <c r="D1923"/>
  <c r="E1923"/>
  <c r="F1923"/>
  <c r="C1924"/>
  <c r="D1924"/>
  <c r="E1924"/>
  <c r="F1924"/>
  <c r="C1925"/>
  <c r="D1925"/>
  <c r="E1925"/>
  <c r="F1925"/>
  <c r="C1926"/>
  <c r="D1926"/>
  <c r="E1926"/>
  <c r="F1926"/>
  <c r="C1927"/>
  <c r="D1927"/>
  <c r="E1927"/>
  <c r="F1927"/>
  <c r="C1928"/>
  <c r="D1928"/>
  <c r="E1928"/>
  <c r="F1928"/>
  <c r="C1929"/>
  <c r="D1929"/>
  <c r="E1929"/>
  <c r="F1929"/>
  <c r="C1930"/>
  <c r="D1930"/>
  <c r="E1930"/>
  <c r="F1930"/>
  <c r="C1931"/>
  <c r="D1931"/>
  <c r="E1931"/>
  <c r="F1931"/>
  <c r="C1932"/>
  <c r="D1932"/>
  <c r="E1932"/>
  <c r="F1932"/>
  <c r="C1933"/>
  <c r="D1933"/>
  <c r="E1933"/>
  <c r="F1933"/>
  <c r="C1934"/>
  <c r="D1934"/>
  <c r="E1934"/>
  <c r="F1934"/>
  <c r="C1935"/>
  <c r="D1935"/>
  <c r="E1935"/>
  <c r="F1935"/>
  <c r="C1936"/>
  <c r="D1936"/>
  <c r="E1936"/>
  <c r="F1936"/>
  <c r="C1937"/>
  <c r="D1937"/>
  <c r="E1937"/>
  <c r="F1937"/>
  <c r="C1938"/>
  <c r="D1938"/>
  <c r="E1938"/>
  <c r="F1938"/>
  <c r="C1939"/>
  <c r="D1939"/>
  <c r="E1939"/>
  <c r="F1939"/>
  <c r="C1940"/>
  <c r="D1940"/>
  <c r="E1940"/>
  <c r="F1940"/>
  <c r="C1941"/>
  <c r="D1941"/>
  <c r="E1941"/>
  <c r="F1941"/>
  <c r="C1942"/>
  <c r="D1942"/>
  <c r="E1942"/>
  <c r="F1942"/>
  <c r="C1943"/>
  <c r="D1943"/>
  <c r="E1943"/>
  <c r="F1943"/>
  <c r="C1944"/>
  <c r="D1944"/>
  <c r="E1944"/>
  <c r="F1944"/>
  <c r="C1945"/>
  <c r="D1945"/>
  <c r="E1945"/>
  <c r="F1945"/>
  <c r="C1946"/>
  <c r="D1946"/>
  <c r="E1946"/>
  <c r="F1946"/>
  <c r="C1947"/>
  <c r="D1947"/>
  <c r="E1947"/>
  <c r="F1947"/>
  <c r="C1948"/>
  <c r="D1948"/>
  <c r="E1948"/>
  <c r="F1948"/>
  <c r="C1949"/>
  <c r="D1949"/>
  <c r="E1949"/>
  <c r="F1949"/>
  <c r="C1950"/>
  <c r="D1950"/>
  <c r="E1950"/>
  <c r="F1950"/>
  <c r="C1951"/>
  <c r="D1951"/>
  <c r="E1951"/>
  <c r="F1951"/>
  <c r="C1952"/>
  <c r="D1952"/>
  <c r="E1952"/>
  <c r="F1952"/>
  <c r="C1953"/>
  <c r="D1953"/>
  <c r="E1953"/>
  <c r="F1953"/>
  <c r="C1954"/>
  <c r="D1954"/>
  <c r="E1954"/>
  <c r="F1954"/>
  <c r="C1955"/>
  <c r="D1955"/>
  <c r="E1955"/>
  <c r="F1955"/>
  <c r="C1956"/>
  <c r="D1956"/>
  <c r="E1956"/>
  <c r="F1956"/>
  <c r="C1957"/>
  <c r="D1957"/>
  <c r="E1957"/>
  <c r="F1957"/>
  <c r="C1958"/>
  <c r="D1958"/>
  <c r="E1958"/>
  <c r="F1958"/>
  <c r="C1959"/>
  <c r="D1959"/>
  <c r="E1959"/>
  <c r="F1959"/>
  <c r="C1960"/>
  <c r="D1960"/>
  <c r="E1960"/>
  <c r="F1960"/>
  <c r="C1961"/>
  <c r="D1961"/>
  <c r="E1961"/>
  <c r="F1961"/>
  <c r="C1962"/>
  <c r="D1962"/>
  <c r="E1962"/>
  <c r="F1962"/>
  <c r="C1963"/>
  <c r="D1963"/>
  <c r="E1963"/>
  <c r="F1963"/>
  <c r="C1964"/>
  <c r="D1964"/>
  <c r="E1964"/>
  <c r="F1964"/>
  <c r="C1965"/>
  <c r="D1965"/>
  <c r="E1965"/>
  <c r="F1965"/>
  <c r="C1966"/>
  <c r="D1966"/>
  <c r="E1966"/>
  <c r="F1966"/>
  <c r="C1967"/>
  <c r="D1967"/>
  <c r="E1967"/>
  <c r="F1967"/>
  <c r="C1968"/>
  <c r="D1968"/>
  <c r="E1968"/>
  <c r="F1968"/>
  <c r="C1969"/>
  <c r="D1969"/>
  <c r="E1969"/>
  <c r="F1969"/>
  <c r="C1970"/>
  <c r="D1970"/>
  <c r="E1970"/>
  <c r="F1970"/>
  <c r="C1971"/>
  <c r="D1971"/>
  <c r="E1971"/>
  <c r="F1971"/>
  <c r="C1972"/>
  <c r="D1972"/>
  <c r="E1972"/>
  <c r="F1972"/>
  <c r="C1973"/>
  <c r="D1973"/>
  <c r="E1973"/>
  <c r="F1973"/>
  <c r="C1974"/>
  <c r="D1974"/>
  <c r="E1974"/>
  <c r="F1974"/>
  <c r="C1975"/>
  <c r="D1975"/>
  <c r="E1975"/>
  <c r="F1975"/>
  <c r="C1976"/>
  <c r="D1976"/>
  <c r="E1976"/>
  <c r="F1976"/>
  <c r="C1977"/>
  <c r="D1977"/>
  <c r="E1977"/>
  <c r="F1977"/>
  <c r="C1978"/>
  <c r="D1978"/>
  <c r="E1978"/>
  <c r="F1978"/>
  <c r="C1979"/>
  <c r="D1979"/>
  <c r="E1979"/>
  <c r="F1979"/>
  <c r="C1980"/>
  <c r="D1980"/>
  <c r="E1980"/>
  <c r="F1980"/>
  <c r="C1981"/>
  <c r="D1981"/>
  <c r="E1981"/>
  <c r="F1981"/>
  <c r="C1982"/>
  <c r="D1982"/>
  <c r="E1982"/>
  <c r="F1982"/>
  <c r="C1983"/>
  <c r="D1983"/>
  <c r="E1983"/>
  <c r="F1983"/>
  <c r="C1984"/>
  <c r="D1984"/>
  <c r="E1984"/>
  <c r="F1984"/>
  <c r="C1985"/>
  <c r="D1985"/>
  <c r="E1985"/>
  <c r="F1985"/>
  <c r="C1986"/>
  <c r="D1986"/>
  <c r="E1986"/>
  <c r="F1986"/>
  <c r="C1987"/>
  <c r="D1987"/>
  <c r="E1987"/>
  <c r="F1987"/>
  <c r="C1988"/>
  <c r="D1988"/>
  <c r="E1988"/>
  <c r="F1988"/>
  <c r="C1989"/>
  <c r="D1989"/>
  <c r="E1989"/>
  <c r="F1989"/>
  <c r="C1990"/>
  <c r="D1990"/>
  <c r="E1990"/>
  <c r="F1990"/>
  <c r="C1991"/>
  <c r="D1991"/>
  <c r="E1991"/>
  <c r="F1991"/>
  <c r="C1992"/>
  <c r="D1992"/>
  <c r="E1992"/>
  <c r="F1992"/>
  <c r="C1993"/>
  <c r="D1993"/>
  <c r="E1993"/>
  <c r="F1993"/>
  <c r="C1994"/>
  <c r="D1994"/>
  <c r="E1994"/>
  <c r="F1994"/>
  <c r="C1995"/>
  <c r="D1995"/>
  <c r="E1995"/>
  <c r="F1995"/>
  <c r="C1996"/>
  <c r="D1996"/>
  <c r="E1996"/>
  <c r="F1996"/>
  <c r="C1997"/>
  <c r="D1997"/>
  <c r="E1997"/>
  <c r="F1997"/>
  <c r="C1998"/>
  <c r="D1998"/>
  <c r="E1998"/>
  <c r="F1998"/>
  <c r="C1999"/>
  <c r="D1999"/>
  <c r="E1999"/>
  <c r="F1999"/>
  <c r="C2000"/>
  <c r="D2000"/>
  <c r="E2000"/>
  <c r="F2000"/>
  <c r="C2001"/>
  <c r="D2001"/>
  <c r="E2001"/>
  <c r="F2001"/>
  <c r="C2002"/>
  <c r="D2002"/>
  <c r="E2002"/>
  <c r="F2002"/>
  <c r="C2003"/>
  <c r="D2003"/>
  <c r="E2003"/>
  <c r="F2003"/>
  <c r="C2004"/>
  <c r="D2004"/>
  <c r="E2004"/>
  <c r="F2004"/>
  <c r="C2005"/>
  <c r="D2005"/>
  <c r="E2005"/>
  <c r="F2005"/>
  <c r="C2006"/>
  <c r="D2006"/>
  <c r="E2006"/>
  <c r="F2006"/>
  <c r="C2007"/>
  <c r="D2007"/>
  <c r="E2007"/>
  <c r="F2007"/>
  <c r="C2008"/>
  <c r="D2008"/>
  <c r="E2008"/>
  <c r="F2008"/>
  <c r="C2009"/>
  <c r="D2009"/>
  <c r="E2009"/>
  <c r="F2009"/>
  <c r="C2010"/>
  <c r="D2010"/>
  <c r="E2010"/>
  <c r="F2010"/>
  <c r="C2011"/>
  <c r="D2011"/>
  <c r="E2011"/>
  <c r="F2011"/>
  <c r="C2012"/>
  <c r="D2012"/>
  <c r="E2012"/>
  <c r="F2012"/>
  <c r="C2013"/>
  <c r="D2013"/>
  <c r="E2013"/>
  <c r="F2013"/>
  <c r="C2014"/>
  <c r="D2014"/>
  <c r="E2014"/>
  <c r="F2014"/>
  <c r="C2015"/>
  <c r="D2015"/>
  <c r="E2015"/>
  <c r="F2015"/>
  <c r="C2016"/>
  <c r="D2016"/>
  <c r="E2016"/>
  <c r="F2016"/>
  <c r="C2017"/>
  <c r="D2017"/>
  <c r="E2017"/>
  <c r="F2017"/>
  <c r="C2018"/>
  <c r="D2018"/>
  <c r="E2018"/>
  <c r="F2018"/>
  <c r="C2019"/>
  <c r="D2019"/>
  <c r="E2019"/>
  <c r="F2019"/>
  <c r="C2020"/>
  <c r="D2020"/>
  <c r="E2020"/>
  <c r="F2020"/>
  <c r="C2021"/>
  <c r="D2021"/>
  <c r="E2021"/>
  <c r="F2021"/>
  <c r="C2022"/>
  <c r="D2022"/>
  <c r="E2022"/>
  <c r="F2022"/>
  <c r="C2023"/>
  <c r="D2023"/>
  <c r="E2023"/>
  <c r="F2023"/>
  <c r="C2024"/>
  <c r="D2024"/>
  <c r="E2024"/>
  <c r="F2024"/>
  <c r="C2025"/>
  <c r="D2025"/>
  <c r="E2025"/>
  <c r="F2025"/>
  <c r="C2026"/>
  <c r="D2026"/>
  <c r="E2026"/>
  <c r="F2026"/>
  <c r="C2027"/>
  <c r="D2027"/>
  <c r="E2027"/>
  <c r="F2027"/>
  <c r="C2028"/>
  <c r="D2028"/>
  <c r="E2028"/>
  <c r="F2028"/>
  <c r="C2029"/>
  <c r="D2029"/>
  <c r="E2029"/>
  <c r="F2029"/>
  <c r="C2030"/>
  <c r="D2030"/>
  <c r="E2030"/>
  <c r="F2030"/>
  <c r="C2031"/>
  <c r="D2031"/>
  <c r="E2031"/>
  <c r="F2031"/>
  <c r="C2032"/>
  <c r="D2032"/>
  <c r="E2032"/>
  <c r="F2032"/>
  <c r="C2033"/>
  <c r="D2033"/>
  <c r="E2033"/>
  <c r="F2033"/>
  <c r="C2034"/>
  <c r="D2034"/>
  <c r="E2034"/>
  <c r="F2034"/>
  <c r="C2035"/>
  <c r="D2035"/>
  <c r="E2035"/>
  <c r="F2035"/>
  <c r="C2036"/>
  <c r="D2036"/>
  <c r="E2036"/>
  <c r="F2036"/>
  <c r="C2037"/>
  <c r="D2037"/>
  <c r="E2037"/>
  <c r="F2037"/>
  <c r="C2038"/>
  <c r="D2038"/>
  <c r="E2038"/>
  <c r="F2038"/>
  <c r="C2039"/>
  <c r="D2039"/>
  <c r="E2039"/>
  <c r="F2039"/>
  <c r="C2040"/>
  <c r="D2040"/>
  <c r="E2040"/>
  <c r="F2040"/>
  <c r="C2041"/>
  <c r="D2041"/>
  <c r="E2041"/>
  <c r="F2041"/>
  <c r="C2042"/>
  <c r="D2042"/>
  <c r="E2042"/>
  <c r="F2042"/>
  <c r="C2043"/>
  <c r="D2043"/>
  <c r="E2043"/>
  <c r="F2043"/>
  <c r="C2044"/>
  <c r="D2044"/>
  <c r="E2044"/>
  <c r="F2044"/>
  <c r="C2045"/>
  <c r="D2045"/>
  <c r="E2045"/>
  <c r="F2045"/>
  <c r="C2046"/>
  <c r="D2046"/>
  <c r="E2046"/>
  <c r="F2046"/>
  <c r="C2047"/>
  <c r="D2047"/>
  <c r="E2047"/>
  <c r="F2047"/>
  <c r="C2048"/>
  <c r="D2048"/>
  <c r="E2048"/>
  <c r="F2048"/>
  <c r="C2049"/>
  <c r="D2049"/>
  <c r="E2049"/>
  <c r="F2049"/>
  <c r="C2050"/>
  <c r="D2050"/>
  <c r="E2050"/>
  <c r="F2050"/>
  <c r="C2051"/>
  <c r="D2051"/>
  <c r="E2051"/>
  <c r="F2051"/>
  <c r="C2052"/>
  <c r="D2052"/>
  <c r="E2052"/>
  <c r="F2052"/>
  <c r="C2053"/>
  <c r="D2053"/>
  <c r="E2053"/>
  <c r="F2053"/>
  <c r="C2054"/>
  <c r="D2054"/>
  <c r="E2054"/>
  <c r="F2054"/>
  <c r="C2055"/>
  <c r="D2055"/>
  <c r="E2055"/>
  <c r="F2055"/>
  <c r="C2056"/>
  <c r="D2056"/>
  <c r="E2056"/>
  <c r="F2056"/>
  <c r="C2057"/>
  <c r="D2057"/>
  <c r="E2057"/>
  <c r="F2057"/>
  <c r="C2058"/>
  <c r="D2058"/>
  <c r="E2058"/>
  <c r="F2058"/>
  <c r="C2059"/>
  <c r="D2059"/>
  <c r="E2059"/>
  <c r="F2059"/>
  <c r="C2060"/>
  <c r="D2060"/>
  <c r="E2060"/>
  <c r="F2060"/>
  <c r="C2061"/>
  <c r="D2061"/>
  <c r="E2061"/>
  <c r="F2061"/>
  <c r="C2062"/>
  <c r="D2062"/>
  <c r="E2062"/>
  <c r="F2062"/>
  <c r="C2063"/>
  <c r="D2063"/>
  <c r="E2063"/>
  <c r="F2063"/>
  <c r="C2064"/>
  <c r="D2064"/>
  <c r="E2064"/>
  <c r="F2064"/>
  <c r="C2065"/>
  <c r="D2065"/>
  <c r="E2065"/>
  <c r="F2065"/>
  <c r="C2066"/>
  <c r="D2066"/>
  <c r="E2066"/>
  <c r="F2066"/>
  <c r="C2067"/>
  <c r="D2067"/>
  <c r="E2067"/>
  <c r="F2067"/>
  <c r="C2068"/>
  <c r="D2068"/>
  <c r="E2068"/>
  <c r="F2068"/>
  <c r="C2069"/>
  <c r="D2069"/>
  <c r="E2069"/>
  <c r="F2069"/>
  <c r="C2070"/>
  <c r="D2070"/>
  <c r="E2070"/>
  <c r="F2070"/>
  <c r="C2071"/>
  <c r="D2071"/>
  <c r="E2071"/>
  <c r="F2071"/>
  <c r="C2072"/>
  <c r="D2072"/>
  <c r="E2072"/>
  <c r="F2072"/>
  <c r="C2073"/>
  <c r="D2073"/>
  <c r="E2073"/>
  <c r="F2073"/>
  <c r="C2074"/>
  <c r="D2074"/>
  <c r="E2074"/>
  <c r="F2074"/>
  <c r="C2075"/>
  <c r="D2075"/>
  <c r="E2075"/>
  <c r="F2075"/>
  <c r="C2076"/>
  <c r="D2076"/>
  <c r="E2076"/>
  <c r="F2076"/>
  <c r="C2077"/>
  <c r="D2077"/>
  <c r="E2077"/>
  <c r="F2077"/>
  <c r="C2078"/>
  <c r="D2078"/>
  <c r="E2078"/>
  <c r="F2078"/>
  <c r="C2079"/>
  <c r="D2079"/>
  <c r="E2079"/>
  <c r="F2079"/>
  <c r="C2080"/>
  <c r="D2080"/>
  <c r="E2080"/>
  <c r="F2080"/>
  <c r="C2081"/>
  <c r="D2081"/>
  <c r="E2081"/>
  <c r="F2081"/>
  <c r="C2082"/>
  <c r="D2082"/>
  <c r="E2082"/>
  <c r="F2082"/>
  <c r="C2083"/>
  <c r="D2083"/>
  <c r="E2083"/>
  <c r="F2083"/>
  <c r="C2084"/>
  <c r="D2084"/>
  <c r="E2084"/>
  <c r="F2084"/>
  <c r="C2085"/>
  <c r="D2085"/>
  <c r="E2085"/>
  <c r="F2085"/>
  <c r="C2086"/>
  <c r="D2086"/>
  <c r="E2086"/>
  <c r="F2086"/>
  <c r="C2087"/>
  <c r="D2087"/>
  <c r="E2087"/>
  <c r="F2087"/>
  <c r="C2088"/>
  <c r="D2088"/>
  <c r="E2088"/>
  <c r="F2088"/>
  <c r="C2089"/>
  <c r="D2089"/>
  <c r="E2089"/>
  <c r="F2089"/>
  <c r="C2090"/>
  <c r="D2090"/>
  <c r="E2090"/>
  <c r="F2090"/>
  <c r="C2091"/>
  <c r="D2091"/>
  <c r="E2091"/>
  <c r="F2091"/>
  <c r="C2092"/>
  <c r="D2092"/>
  <c r="E2092"/>
  <c r="F2092"/>
  <c r="C2093"/>
  <c r="D2093"/>
  <c r="E2093"/>
  <c r="F2093"/>
  <c r="C2094"/>
  <c r="D2094"/>
  <c r="E2094"/>
  <c r="F2094"/>
  <c r="C2095"/>
  <c r="D2095"/>
  <c r="E2095"/>
  <c r="F2095"/>
  <c r="C2096"/>
  <c r="D2096"/>
  <c r="E2096"/>
  <c r="F2096"/>
  <c r="C2097"/>
  <c r="D2097"/>
  <c r="E2097"/>
  <c r="F2097"/>
  <c r="C2098"/>
  <c r="D2098"/>
  <c r="E2098"/>
  <c r="F2098"/>
  <c r="C2099"/>
  <c r="D2099"/>
  <c r="E2099"/>
  <c r="F2099"/>
  <c r="C2100"/>
  <c r="D2100"/>
  <c r="E2100"/>
  <c r="F2100"/>
  <c r="C2101"/>
  <c r="D2101"/>
  <c r="E2101"/>
  <c r="F2101"/>
  <c r="C2102"/>
  <c r="D2102"/>
  <c r="E2102"/>
  <c r="F2102"/>
  <c r="C2103"/>
  <c r="D2103"/>
  <c r="E2103"/>
  <c r="F2103"/>
  <c r="C2104"/>
  <c r="D2104"/>
  <c r="E2104"/>
  <c r="F2104"/>
  <c r="D1463"/>
  <c r="E1463"/>
  <c r="F1463"/>
  <c r="D1464"/>
  <c r="E1464"/>
  <c r="F1464"/>
  <c r="D1465"/>
  <c r="E1465"/>
  <c r="F1465"/>
  <c r="D1466"/>
  <c r="E1466"/>
  <c r="F1466"/>
  <c r="D1467"/>
  <c r="E1467"/>
  <c r="F1467"/>
  <c r="D1468"/>
  <c r="E1468"/>
  <c r="F1468"/>
  <c r="D1469"/>
  <c r="E1469"/>
  <c r="F1469"/>
  <c r="D1470"/>
  <c r="E1470"/>
  <c r="F1470"/>
  <c r="D1471"/>
  <c r="E1471"/>
  <c r="F1471"/>
  <c r="D1472"/>
  <c r="E1472"/>
  <c r="F1472"/>
  <c r="D1473"/>
  <c r="E1473"/>
  <c r="F1473"/>
  <c r="D1474"/>
  <c r="E1474"/>
  <c r="F1474"/>
  <c r="D1475"/>
  <c r="E1475"/>
  <c r="F1475"/>
  <c r="D1476"/>
  <c r="E1476"/>
  <c r="F1476"/>
  <c r="D1477"/>
  <c r="E1477"/>
  <c r="F1477"/>
  <c r="D1478"/>
  <c r="E1478"/>
  <c r="F1478"/>
  <c r="D1479"/>
  <c r="E1479"/>
  <c r="F1479"/>
  <c r="D1480"/>
  <c r="E1480"/>
  <c r="F1480"/>
  <c r="D1481"/>
  <c r="E1481"/>
  <c r="F1481"/>
  <c r="D1482"/>
  <c r="E1482"/>
  <c r="F1482"/>
  <c r="D1483"/>
  <c r="E1483"/>
  <c r="F1483"/>
  <c r="D1484"/>
  <c r="E1484"/>
  <c r="F1484"/>
  <c r="D1485"/>
  <c r="E1485"/>
  <c r="F1485"/>
  <c r="D1486"/>
  <c r="E1486"/>
  <c r="F1486"/>
  <c r="D1487"/>
  <c r="E1487"/>
  <c r="F1487"/>
  <c r="D1488"/>
  <c r="E1488"/>
  <c r="F1488"/>
  <c r="D1489"/>
  <c r="E1489"/>
  <c r="F1489"/>
  <c r="D1490"/>
  <c r="E1490"/>
  <c r="F1490"/>
  <c r="D1491"/>
  <c r="E1491"/>
  <c r="F1491"/>
  <c r="D1492"/>
  <c r="E1492"/>
  <c r="F1492"/>
  <c r="D1493"/>
  <c r="E1493"/>
  <c r="F1493"/>
  <c r="D1494"/>
  <c r="E1494"/>
  <c r="F1494"/>
  <c r="D1495"/>
  <c r="E1495"/>
  <c r="F1495"/>
  <c r="D1496"/>
  <c r="E1496"/>
  <c r="F1496"/>
  <c r="D1497"/>
  <c r="E1497"/>
  <c r="F1497"/>
  <c r="D1498"/>
  <c r="E1498"/>
  <c r="F1498"/>
  <c r="D1499"/>
  <c r="E1499"/>
  <c r="F1499"/>
  <c r="D1500"/>
  <c r="E1500"/>
  <c r="F1500"/>
  <c r="D1501"/>
  <c r="E1501"/>
  <c r="F1501"/>
  <c r="D1502"/>
  <c r="E1502"/>
  <c r="F1502"/>
  <c r="D1503"/>
  <c r="E1503"/>
  <c r="F1503"/>
  <c r="D1504"/>
  <c r="E1504"/>
  <c r="F1504"/>
  <c r="D1505"/>
  <c r="E1505"/>
  <c r="F1505"/>
  <c r="D1506"/>
  <c r="E1506"/>
  <c r="F1506"/>
  <c r="D1507"/>
  <c r="E1507"/>
  <c r="F1507"/>
  <c r="D1508"/>
  <c r="E1508"/>
  <c r="F1508"/>
  <c r="D1509"/>
  <c r="E1509"/>
  <c r="F1509"/>
  <c r="D1510"/>
  <c r="E1510"/>
  <c r="F1510"/>
  <c r="D1511"/>
  <c r="E1511"/>
  <c r="F1511"/>
  <c r="D1512"/>
  <c r="E1512"/>
  <c r="F1512"/>
  <c r="D1513"/>
  <c r="E1513"/>
  <c r="F1513"/>
  <c r="D1514"/>
  <c r="E1514"/>
  <c r="F1514"/>
  <c r="D1515"/>
  <c r="E1515"/>
  <c r="F1515"/>
  <c r="D1516"/>
  <c r="E1516"/>
  <c r="F1516"/>
  <c r="D1517"/>
  <c r="E1517"/>
  <c r="F1517"/>
  <c r="D1518"/>
  <c r="E1518"/>
  <c r="F1518"/>
  <c r="D1519"/>
  <c r="E1519"/>
  <c r="F1519"/>
  <c r="D1520"/>
  <c r="E1520"/>
  <c r="F1520"/>
  <c r="D1521"/>
  <c r="E1521"/>
  <c r="F1521"/>
  <c r="D1522"/>
  <c r="E1522"/>
  <c r="F1522"/>
  <c r="D1523"/>
  <c r="E1523"/>
  <c r="F1523"/>
  <c r="D1524"/>
  <c r="E1524"/>
  <c r="F1524"/>
  <c r="D1525"/>
  <c r="E1525"/>
  <c r="F1525"/>
  <c r="D1526"/>
  <c r="E1526"/>
  <c r="F1526"/>
  <c r="D1527"/>
  <c r="E1527"/>
  <c r="F1527"/>
  <c r="D1528"/>
  <c r="E1528"/>
  <c r="F1528"/>
  <c r="D1529"/>
  <c r="E1529"/>
  <c r="F1529"/>
  <c r="D1530"/>
  <c r="E1530"/>
  <c r="F1530"/>
  <c r="D1531"/>
  <c r="E1531"/>
  <c r="F1531"/>
  <c r="D1532"/>
  <c r="E1532"/>
  <c r="F1532"/>
  <c r="D1533"/>
  <c r="E1533"/>
  <c r="F1533"/>
  <c r="D1534"/>
  <c r="E1534"/>
  <c r="F1534"/>
  <c r="D1535"/>
  <c r="E1535"/>
  <c r="F1535"/>
  <c r="D1536"/>
  <c r="E1536"/>
  <c r="F1536"/>
  <c r="D1537"/>
  <c r="E1537"/>
  <c r="F1537"/>
  <c r="D1538"/>
  <c r="E1538"/>
  <c r="F1538"/>
  <c r="D1539"/>
  <c r="E1539"/>
  <c r="F1539"/>
  <c r="D1540"/>
  <c r="E1540"/>
  <c r="F1540"/>
  <c r="D1541"/>
  <c r="E1541"/>
  <c r="F1541"/>
  <c r="D1542"/>
  <c r="E1542"/>
  <c r="F1542"/>
  <c r="D1543"/>
  <c r="E1543"/>
  <c r="F1543"/>
  <c r="D1544"/>
  <c r="E1544"/>
  <c r="F1544"/>
  <c r="D1545"/>
  <c r="E1545"/>
  <c r="F1545"/>
  <c r="D1546"/>
  <c r="E1546"/>
  <c r="F1546"/>
  <c r="D1547"/>
  <c r="E1547"/>
  <c r="F1547"/>
  <c r="D1548"/>
  <c r="E1548"/>
  <c r="F1548"/>
  <c r="D1549"/>
  <c r="E1549"/>
  <c r="F1549"/>
  <c r="D1550"/>
  <c r="E1550"/>
  <c r="F1550"/>
  <c r="D1551"/>
  <c r="E1551"/>
  <c r="F1551"/>
  <c r="D1552"/>
  <c r="E1552"/>
  <c r="F1552"/>
  <c r="D1553"/>
  <c r="E1553"/>
  <c r="F1553"/>
  <c r="D1554"/>
  <c r="E1554"/>
  <c r="F1554"/>
  <c r="D1555"/>
  <c r="E1555"/>
  <c r="F1555"/>
  <c r="D1556"/>
  <c r="E1556"/>
  <c r="F1556"/>
  <c r="D1557"/>
  <c r="E1557"/>
  <c r="F1557"/>
  <c r="D1558"/>
  <c r="E1558"/>
  <c r="F1558"/>
  <c r="D1559"/>
  <c r="E1559"/>
  <c r="F1559"/>
  <c r="D1560"/>
  <c r="E1560"/>
  <c r="F1560"/>
  <c r="D1561"/>
  <c r="E1561"/>
  <c r="F1561"/>
  <c r="D1562"/>
  <c r="E1562"/>
  <c r="F1562"/>
  <c r="D1563"/>
  <c r="E1563"/>
  <c r="F1563"/>
  <c r="D1564"/>
  <c r="E1564"/>
  <c r="F1564"/>
  <c r="D1565"/>
  <c r="E1565"/>
  <c r="F1565"/>
  <c r="D1566"/>
  <c r="E1566"/>
  <c r="F1566"/>
  <c r="D1567"/>
  <c r="E1567"/>
  <c r="F1567"/>
  <c r="D1568"/>
  <c r="E1568"/>
  <c r="F1568"/>
  <c r="D1569"/>
  <c r="E1569"/>
  <c r="F1569"/>
  <c r="D1570"/>
  <c r="E1570"/>
  <c r="F1570"/>
  <c r="D1571"/>
  <c r="E1571"/>
  <c r="F1571"/>
  <c r="D1572"/>
  <c r="E1572"/>
  <c r="F1572"/>
  <c r="D1573"/>
  <c r="E1573"/>
  <c r="F1573"/>
  <c r="D1574"/>
  <c r="E1574"/>
  <c r="F1574"/>
  <c r="D1575"/>
  <c r="E1575"/>
  <c r="F1575"/>
  <c r="D1576"/>
  <c r="E1576"/>
  <c r="F1576"/>
  <c r="D1577"/>
  <c r="E1577"/>
  <c r="F1577"/>
  <c r="D1578"/>
  <c r="E1578"/>
  <c r="F1578"/>
  <c r="D1579"/>
  <c r="E1579"/>
  <c r="F1579"/>
  <c r="D1580"/>
  <c r="E1580"/>
  <c r="F1580"/>
  <c r="D1581"/>
  <c r="E1581"/>
  <c r="F1581"/>
  <c r="D1582"/>
  <c r="E1582"/>
  <c r="F1582"/>
  <c r="D1583"/>
  <c r="E1583"/>
  <c r="F1583"/>
  <c r="D1584"/>
  <c r="E1584"/>
  <c r="F1584"/>
  <c r="D1585"/>
  <c r="E1585"/>
  <c r="F1585"/>
  <c r="D1586"/>
  <c r="E1586"/>
  <c r="F1586"/>
  <c r="D1587"/>
  <c r="E1587"/>
  <c r="F1587"/>
  <c r="D1588"/>
  <c r="E1588"/>
  <c r="F1588"/>
  <c r="D1589"/>
  <c r="E1589"/>
  <c r="F1589"/>
  <c r="D1590"/>
  <c r="E1590"/>
  <c r="F1590"/>
  <c r="D1591"/>
  <c r="E1591"/>
  <c r="F1591"/>
  <c r="D1592"/>
  <c r="E1592"/>
  <c r="F1592"/>
  <c r="D1593"/>
  <c r="E1593"/>
  <c r="F1593"/>
  <c r="D1594"/>
  <c r="E1594"/>
  <c r="F1594"/>
  <c r="D1595"/>
  <c r="E1595"/>
  <c r="F1595"/>
  <c r="D1596"/>
  <c r="E1596"/>
  <c r="F1596"/>
  <c r="D1597"/>
  <c r="E1597"/>
  <c r="F1597"/>
  <c r="D1598"/>
  <c r="E1598"/>
  <c r="F1598"/>
  <c r="D1599"/>
  <c r="E1599"/>
  <c r="F1599"/>
  <c r="D1600"/>
  <c r="E1600"/>
  <c r="F1600"/>
  <c r="D1601"/>
  <c r="E1601"/>
  <c r="F1601"/>
  <c r="D1602"/>
  <c r="E1602"/>
  <c r="F1602"/>
  <c r="D1603"/>
  <c r="E1603"/>
  <c r="F1603"/>
  <c r="D1604"/>
  <c r="E1604"/>
  <c r="F1604"/>
  <c r="D1605"/>
  <c r="E1605"/>
  <c r="F1605"/>
  <c r="D1606"/>
  <c r="E1606"/>
  <c r="F1606"/>
  <c r="D1607"/>
  <c r="E1607"/>
  <c r="F1607"/>
  <c r="D1608"/>
  <c r="E1608"/>
  <c r="F1608"/>
  <c r="D1609"/>
  <c r="E1609"/>
  <c r="F1609"/>
  <c r="D1610"/>
  <c r="E1610"/>
  <c r="F1610"/>
  <c r="D1611"/>
  <c r="E1611"/>
  <c r="F1611"/>
  <c r="D1612"/>
  <c r="E1612"/>
  <c r="F1612"/>
  <c r="D1613"/>
  <c r="E1613"/>
  <c r="F1613"/>
  <c r="D1614"/>
  <c r="E1614"/>
  <c r="F1614"/>
  <c r="D1615"/>
  <c r="E1615"/>
  <c r="F1615"/>
  <c r="D1616"/>
  <c r="E1616"/>
  <c r="F1616"/>
  <c r="D1617"/>
  <c r="E1617"/>
  <c r="F1617"/>
  <c r="D1618"/>
  <c r="E1618"/>
  <c r="F1618"/>
  <c r="D1619"/>
  <c r="E1619"/>
  <c r="F1619"/>
  <c r="D1620"/>
  <c r="E1620"/>
  <c r="F1620"/>
  <c r="D1621"/>
  <c r="E1621"/>
  <c r="F1621"/>
  <c r="D1622"/>
  <c r="E1622"/>
  <c r="F1622"/>
  <c r="D1623"/>
  <c r="E1623"/>
  <c r="F1623"/>
  <c r="D1624"/>
  <c r="E1624"/>
  <c r="F1624"/>
  <c r="D1625"/>
  <c r="E1625"/>
  <c r="F1625"/>
  <c r="D1626"/>
  <c r="E1626"/>
  <c r="F1626"/>
  <c r="D1627"/>
  <c r="E1627"/>
  <c r="F1627"/>
  <c r="D1628"/>
  <c r="E1628"/>
  <c r="F1628"/>
  <c r="D1629"/>
  <c r="E1629"/>
  <c r="F1629"/>
  <c r="D1630"/>
  <c r="E1630"/>
  <c r="F1630"/>
  <c r="D1631"/>
  <c r="E1631"/>
  <c r="F1631"/>
  <c r="D1632"/>
  <c r="E1632"/>
  <c r="F1632"/>
  <c r="D1633"/>
  <c r="E1633"/>
  <c r="F1633"/>
  <c r="D1634"/>
  <c r="E1634"/>
  <c r="F1634"/>
  <c r="D1635"/>
  <c r="E1635"/>
  <c r="F1635"/>
  <c r="D1636"/>
  <c r="E1636"/>
  <c r="F1636"/>
  <c r="D1637"/>
  <c r="E1637"/>
  <c r="F1637"/>
  <c r="D1638"/>
  <c r="E1638"/>
  <c r="F1638"/>
  <c r="D1639"/>
  <c r="E1639"/>
  <c r="F1639"/>
  <c r="D1640"/>
  <c r="E1640"/>
  <c r="F1640"/>
  <c r="D1641"/>
  <c r="E1641"/>
  <c r="F1641"/>
  <c r="D1642"/>
  <c r="E1642"/>
  <c r="F1642"/>
  <c r="D1643"/>
  <c r="E1643"/>
  <c r="F1643"/>
  <c r="D1644"/>
  <c r="E1644"/>
  <c r="F1644"/>
  <c r="D1645"/>
  <c r="E1645"/>
  <c r="F1645"/>
  <c r="D1646"/>
  <c r="E1646"/>
  <c r="F1646"/>
  <c r="D1647"/>
  <c r="E1647"/>
  <c r="F1647"/>
  <c r="D1648"/>
  <c r="E1648"/>
  <c r="F1648"/>
  <c r="D1649"/>
  <c r="E1649"/>
  <c r="F1649"/>
  <c r="D1650"/>
  <c r="E1650"/>
  <c r="F1650"/>
  <c r="D1651"/>
  <c r="E1651"/>
  <c r="F1651"/>
  <c r="D1652"/>
  <c r="E1652"/>
  <c r="F1652"/>
  <c r="D1653"/>
  <c r="E1653"/>
  <c r="F1653"/>
  <c r="D1654"/>
  <c r="E1654"/>
  <c r="F1654"/>
  <c r="D1655"/>
  <c r="E1655"/>
  <c r="F1655"/>
  <c r="D1656"/>
  <c r="E1656"/>
  <c r="F1656"/>
  <c r="D1657"/>
  <c r="E1657"/>
  <c r="F1657"/>
  <c r="D1658"/>
  <c r="E1658"/>
  <c r="F1658"/>
  <c r="D1659"/>
  <c r="E1659"/>
  <c r="F1659"/>
  <c r="D1660"/>
  <c r="E1660"/>
  <c r="F1660"/>
  <c r="D1661"/>
  <c r="E1661"/>
  <c r="F1661"/>
  <c r="D1662"/>
  <c r="E1662"/>
  <c r="F1662"/>
  <c r="D1663"/>
  <c r="E1663"/>
  <c r="F1663"/>
  <c r="D1664"/>
  <c r="E1664"/>
  <c r="F1664"/>
  <c r="D1665"/>
  <c r="E1665"/>
  <c r="F1665"/>
  <c r="D1666"/>
  <c r="E1666"/>
  <c r="F1666"/>
  <c r="D1667"/>
  <c r="E1667"/>
  <c r="F1667"/>
  <c r="D1668"/>
  <c r="E1668"/>
  <c r="F1668"/>
  <c r="D1669"/>
  <c r="E1669"/>
  <c r="F1669"/>
  <c r="D1670"/>
  <c r="E1670"/>
  <c r="F1670"/>
  <c r="D1671"/>
  <c r="E1671"/>
  <c r="F1671"/>
  <c r="D1672"/>
  <c r="E1672"/>
  <c r="F1672"/>
  <c r="D1673"/>
  <c r="E1673"/>
  <c r="F1673"/>
  <c r="D1674"/>
  <c r="E1674"/>
  <c r="F1674"/>
  <c r="D1675"/>
  <c r="E1675"/>
  <c r="F1675"/>
  <c r="D1676"/>
  <c r="E1676"/>
  <c r="F1676"/>
  <c r="D1677"/>
  <c r="E1677"/>
  <c r="F1677"/>
  <c r="D1678"/>
  <c r="E1678"/>
  <c r="F1678"/>
  <c r="D871"/>
  <c r="E871"/>
  <c r="F871"/>
  <c r="D872"/>
  <c r="E872"/>
  <c r="F872"/>
  <c r="D873"/>
  <c r="E873"/>
  <c r="F873"/>
  <c r="D874"/>
  <c r="E874"/>
  <c r="F874"/>
  <c r="D875"/>
  <c r="E875"/>
  <c r="F875"/>
  <c r="D876"/>
  <c r="E876"/>
  <c r="F876"/>
  <c r="D877"/>
  <c r="E877"/>
  <c r="F877"/>
  <c r="D878"/>
  <c r="E878"/>
  <c r="F878"/>
  <c r="D879"/>
  <c r="E879"/>
  <c r="F879"/>
  <c r="D880"/>
  <c r="E880"/>
  <c r="F880"/>
  <c r="D881"/>
  <c r="E881"/>
  <c r="F881"/>
  <c r="D882"/>
  <c r="E882"/>
  <c r="F882"/>
  <c r="D883"/>
  <c r="E883"/>
  <c r="F883"/>
  <c r="D884"/>
  <c r="E884"/>
  <c r="F884"/>
  <c r="D885"/>
  <c r="E885"/>
  <c r="F885"/>
  <c r="D886"/>
  <c r="E886"/>
  <c r="F886"/>
  <c r="D887"/>
  <c r="E887"/>
  <c r="F887"/>
  <c r="D888"/>
  <c r="E888"/>
  <c r="F888"/>
  <c r="D889"/>
  <c r="E889"/>
  <c r="F889"/>
  <c r="D890"/>
  <c r="E890"/>
  <c r="F890"/>
  <c r="D891"/>
  <c r="E891"/>
  <c r="F891"/>
  <c r="D892"/>
  <c r="E892"/>
  <c r="F892"/>
  <c r="D893"/>
  <c r="E893"/>
  <c r="F893"/>
  <c r="D894"/>
  <c r="E894"/>
  <c r="F894"/>
  <c r="D895"/>
  <c r="E895"/>
  <c r="F895"/>
  <c r="D896"/>
  <c r="E896"/>
  <c r="F896"/>
  <c r="D897"/>
  <c r="E897"/>
  <c r="F897"/>
  <c r="D898"/>
  <c r="E898"/>
  <c r="F898"/>
  <c r="D899"/>
  <c r="E899"/>
  <c r="F899"/>
  <c r="D900"/>
  <c r="E900"/>
  <c r="F900"/>
  <c r="D901"/>
  <c r="E901"/>
  <c r="F901"/>
  <c r="D902"/>
  <c r="E902"/>
  <c r="F902"/>
  <c r="D903"/>
  <c r="E903"/>
  <c r="F903"/>
  <c r="D904"/>
  <c r="E904"/>
  <c r="F904"/>
  <c r="D905"/>
  <c r="E905"/>
  <c r="F905"/>
  <c r="D906"/>
  <c r="E906"/>
  <c r="F906"/>
  <c r="D907"/>
  <c r="E907"/>
  <c r="F907"/>
  <c r="D908"/>
  <c r="E908"/>
  <c r="F908"/>
  <c r="D909"/>
  <c r="E909"/>
  <c r="F909"/>
  <c r="D910"/>
  <c r="E910"/>
  <c r="F910"/>
  <c r="D911"/>
  <c r="E911"/>
  <c r="F911"/>
  <c r="D912"/>
  <c r="E912"/>
  <c r="F912"/>
  <c r="D913"/>
  <c r="E913"/>
  <c r="F913"/>
  <c r="D914"/>
  <c r="E914"/>
  <c r="F914"/>
  <c r="D915"/>
  <c r="E915"/>
  <c r="F915"/>
  <c r="D916"/>
  <c r="E916"/>
  <c r="F916"/>
  <c r="D917"/>
  <c r="E917"/>
  <c r="F917"/>
  <c r="D918"/>
  <c r="E918"/>
  <c r="F918"/>
  <c r="D919"/>
  <c r="E919"/>
  <c r="F919"/>
  <c r="D920"/>
  <c r="E920"/>
  <c r="F920"/>
  <c r="D921"/>
  <c r="E921"/>
  <c r="F921"/>
  <c r="D922"/>
  <c r="E922"/>
  <c r="F922"/>
  <c r="D923"/>
  <c r="E923"/>
  <c r="F923"/>
  <c r="D924"/>
  <c r="E924"/>
  <c r="F924"/>
  <c r="D925"/>
  <c r="E925"/>
  <c r="F925"/>
  <c r="D926"/>
  <c r="E926"/>
  <c r="F926"/>
  <c r="D927"/>
  <c r="E927"/>
  <c r="F927"/>
  <c r="D928"/>
  <c r="E928"/>
  <c r="F928"/>
  <c r="D929"/>
  <c r="E929"/>
  <c r="F929"/>
  <c r="D930"/>
  <c r="E930"/>
  <c r="F930"/>
  <c r="D931"/>
  <c r="E931"/>
  <c r="F931"/>
  <c r="D932"/>
  <c r="E932"/>
  <c r="F932"/>
  <c r="D933"/>
  <c r="E933"/>
  <c r="F933"/>
  <c r="D934"/>
  <c r="E934"/>
  <c r="F934"/>
  <c r="D935"/>
  <c r="E935"/>
  <c r="F935"/>
  <c r="D936"/>
  <c r="E936"/>
  <c r="F936"/>
  <c r="D937"/>
  <c r="E937"/>
  <c r="F937"/>
  <c r="D938"/>
  <c r="E938"/>
  <c r="F938"/>
  <c r="D939"/>
  <c r="E939"/>
  <c r="F939"/>
  <c r="D940"/>
  <c r="E940"/>
  <c r="F940"/>
  <c r="D941"/>
  <c r="E941"/>
  <c r="F941"/>
  <c r="D942"/>
  <c r="E942"/>
  <c r="F942"/>
  <c r="D943"/>
  <c r="E943"/>
  <c r="F943"/>
  <c r="D944"/>
  <c r="E944"/>
  <c r="F944"/>
  <c r="D945"/>
  <c r="E945"/>
  <c r="F945"/>
  <c r="D946"/>
  <c r="E946"/>
  <c r="F946"/>
  <c r="D947"/>
  <c r="E947"/>
  <c r="F947"/>
  <c r="D948"/>
  <c r="E948"/>
  <c r="F948"/>
  <c r="D949"/>
  <c r="E949"/>
  <c r="F949"/>
  <c r="D950"/>
  <c r="E950"/>
  <c r="F950"/>
  <c r="D951"/>
  <c r="E951"/>
  <c r="F951"/>
  <c r="D952"/>
  <c r="E952"/>
  <c r="F952"/>
  <c r="D953"/>
  <c r="E953"/>
  <c r="F953"/>
  <c r="D954"/>
  <c r="E954"/>
  <c r="F954"/>
  <c r="D955"/>
  <c r="E955"/>
  <c r="F955"/>
  <c r="D956"/>
  <c r="E956"/>
  <c r="F956"/>
  <c r="D957"/>
  <c r="E957"/>
  <c r="F957"/>
  <c r="D958"/>
  <c r="E958"/>
  <c r="F958"/>
  <c r="D959"/>
  <c r="E959"/>
  <c r="F959"/>
  <c r="D960"/>
  <c r="E960"/>
  <c r="F960"/>
  <c r="D961"/>
  <c r="E961"/>
  <c r="F961"/>
  <c r="D962"/>
  <c r="E962"/>
  <c r="F962"/>
  <c r="D963"/>
  <c r="E963"/>
  <c r="F963"/>
  <c r="D964"/>
  <c r="E964"/>
  <c r="F964"/>
  <c r="D965"/>
  <c r="E965"/>
  <c r="F965"/>
  <c r="D966"/>
  <c r="E966"/>
  <c r="F966"/>
  <c r="D967"/>
  <c r="E967"/>
  <c r="F967"/>
  <c r="D968"/>
  <c r="E968"/>
  <c r="F968"/>
  <c r="D969"/>
  <c r="E969"/>
  <c r="F969"/>
  <c r="D970"/>
  <c r="E970"/>
  <c r="F970"/>
  <c r="D971"/>
  <c r="E971"/>
  <c r="F971"/>
  <c r="D972"/>
  <c r="E972"/>
  <c r="F972"/>
  <c r="D973"/>
  <c r="E973"/>
  <c r="F973"/>
  <c r="D974"/>
  <c r="E974"/>
  <c r="F974"/>
  <c r="D975"/>
  <c r="E975"/>
  <c r="F975"/>
  <c r="D976"/>
  <c r="E976"/>
  <c r="F976"/>
  <c r="D977"/>
  <c r="E977"/>
  <c r="F977"/>
  <c r="D978"/>
  <c r="E978"/>
  <c r="F978"/>
  <c r="D979"/>
  <c r="E979"/>
  <c r="F979"/>
  <c r="D980"/>
  <c r="E980"/>
  <c r="F980"/>
  <c r="D981"/>
  <c r="E981"/>
  <c r="F981"/>
  <c r="D982"/>
  <c r="E982"/>
  <c r="F982"/>
  <c r="D983"/>
  <c r="E983"/>
  <c r="F983"/>
  <c r="D984"/>
  <c r="E984"/>
  <c r="F984"/>
  <c r="D985"/>
  <c r="E985"/>
  <c r="F985"/>
  <c r="D986"/>
  <c r="E986"/>
  <c r="F986"/>
  <c r="D987"/>
  <c r="E987"/>
  <c r="F987"/>
  <c r="D988"/>
  <c r="E988"/>
  <c r="F988"/>
  <c r="D989"/>
  <c r="E989"/>
  <c r="F989"/>
  <c r="D990"/>
  <c r="E990"/>
  <c r="F990"/>
  <c r="D991"/>
  <c r="E991"/>
  <c r="F991"/>
  <c r="D992"/>
  <c r="E992"/>
  <c r="F992"/>
  <c r="D993"/>
  <c r="E993"/>
  <c r="F993"/>
  <c r="D994"/>
  <c r="E994"/>
  <c r="F994"/>
  <c r="D995"/>
  <c r="E995"/>
  <c r="F995"/>
  <c r="D996"/>
  <c r="E996"/>
  <c r="F996"/>
  <c r="D997"/>
  <c r="E997"/>
  <c r="F997"/>
  <c r="D998"/>
  <c r="E998"/>
  <c r="F998"/>
  <c r="D999"/>
  <c r="E999"/>
  <c r="F999"/>
  <c r="D1000"/>
  <c r="E1000"/>
  <c r="F1000"/>
  <c r="D1001"/>
  <c r="E1001"/>
  <c r="F1001"/>
  <c r="D1002"/>
  <c r="E1002"/>
  <c r="F1002"/>
  <c r="D1003"/>
  <c r="E1003"/>
  <c r="F1003"/>
  <c r="D1004"/>
  <c r="E1004"/>
  <c r="F1004"/>
  <c r="D1005"/>
  <c r="E1005"/>
  <c r="F1005"/>
  <c r="D1006"/>
  <c r="E1006"/>
  <c r="F1006"/>
  <c r="D1007"/>
  <c r="E1007"/>
  <c r="F1007"/>
  <c r="D1008"/>
  <c r="E1008"/>
  <c r="F1008"/>
  <c r="D1009"/>
  <c r="E1009"/>
  <c r="F1009"/>
  <c r="D1010"/>
  <c r="E1010"/>
  <c r="F1010"/>
  <c r="D1011"/>
  <c r="E1011"/>
  <c r="F1011"/>
  <c r="D1012"/>
  <c r="E1012"/>
  <c r="F1012"/>
  <c r="D1013"/>
  <c r="E1013"/>
  <c r="F1013"/>
  <c r="D1014"/>
  <c r="E1014"/>
  <c r="F1014"/>
  <c r="D1015"/>
  <c r="E1015"/>
  <c r="F1015"/>
  <c r="D1016"/>
  <c r="E1016"/>
  <c r="F1016"/>
  <c r="D1017"/>
  <c r="E1017"/>
  <c r="F1017"/>
  <c r="D1018"/>
  <c r="E1018"/>
  <c r="F1018"/>
  <c r="D1019"/>
  <c r="E1019"/>
  <c r="F1019"/>
  <c r="D1020"/>
  <c r="E1020"/>
  <c r="F1020"/>
  <c r="D1021"/>
  <c r="E1021"/>
  <c r="F1021"/>
  <c r="D1022"/>
  <c r="E1022"/>
  <c r="F1022"/>
  <c r="D1023"/>
  <c r="E1023"/>
  <c r="F1023"/>
  <c r="D1024"/>
  <c r="E1024"/>
  <c r="F1024"/>
  <c r="D1025"/>
  <c r="E1025"/>
  <c r="F1025"/>
  <c r="D1026"/>
  <c r="E1026"/>
  <c r="F1026"/>
  <c r="D1027"/>
  <c r="E1027"/>
  <c r="F1027"/>
  <c r="D1028"/>
  <c r="E1028"/>
  <c r="F1028"/>
  <c r="D1029"/>
  <c r="E1029"/>
  <c r="F1029"/>
  <c r="D1030"/>
  <c r="E1030"/>
  <c r="F1030"/>
  <c r="D1031"/>
  <c r="E1031"/>
  <c r="F1031"/>
  <c r="D1032"/>
  <c r="E1032"/>
  <c r="F1032"/>
  <c r="D1033"/>
  <c r="E1033"/>
  <c r="F1033"/>
  <c r="D1034"/>
  <c r="E1034"/>
  <c r="F1034"/>
  <c r="D1035"/>
  <c r="E1035"/>
  <c r="F1035"/>
  <c r="D1036"/>
  <c r="E1036"/>
  <c r="F1036"/>
  <c r="D1037"/>
  <c r="E1037"/>
  <c r="F1037"/>
  <c r="D1038"/>
  <c r="E1038"/>
  <c r="F1038"/>
  <c r="D1039"/>
  <c r="E1039"/>
  <c r="F1039"/>
  <c r="D1040"/>
  <c r="E1040"/>
  <c r="F1040"/>
  <c r="D1041"/>
  <c r="E1041"/>
  <c r="F1041"/>
  <c r="D1042"/>
  <c r="E1042"/>
  <c r="F1042"/>
  <c r="D1043"/>
  <c r="E1043"/>
  <c r="F1043"/>
  <c r="D1044"/>
  <c r="E1044"/>
  <c r="F1044"/>
  <c r="D1045"/>
  <c r="E1045"/>
  <c r="F1045"/>
  <c r="D1046"/>
  <c r="E1046"/>
  <c r="F1046"/>
  <c r="D1047"/>
  <c r="E1047"/>
  <c r="F1047"/>
  <c r="D1048"/>
  <c r="E1048"/>
  <c r="F1048"/>
  <c r="D1049"/>
  <c r="E1049"/>
  <c r="F1049"/>
  <c r="D1050"/>
  <c r="E1050"/>
  <c r="F1050"/>
  <c r="D1051"/>
  <c r="E1051"/>
  <c r="F1051"/>
  <c r="D1052"/>
  <c r="E1052"/>
  <c r="F1052"/>
  <c r="D1053"/>
  <c r="E1053"/>
  <c r="F1053"/>
  <c r="D1054"/>
  <c r="E1054"/>
  <c r="F1054"/>
  <c r="D1055"/>
  <c r="E1055"/>
  <c r="F1055"/>
  <c r="D1056"/>
  <c r="E1056"/>
  <c r="F1056"/>
  <c r="D1057"/>
  <c r="E1057"/>
  <c r="F1057"/>
  <c r="D1058"/>
  <c r="E1058"/>
  <c r="F1058"/>
  <c r="D1059"/>
  <c r="E1059"/>
  <c r="F1059"/>
  <c r="D1060"/>
  <c r="E1060"/>
  <c r="F1060"/>
  <c r="D1061"/>
  <c r="E1061"/>
  <c r="F1061"/>
  <c r="D1062"/>
  <c r="E1062"/>
  <c r="F1062"/>
  <c r="D1063"/>
  <c r="E1063"/>
  <c r="F1063"/>
  <c r="D1064"/>
  <c r="E1064"/>
  <c r="F1064"/>
  <c r="D1065"/>
  <c r="E1065"/>
  <c r="F1065"/>
  <c r="D1066"/>
  <c r="E1066"/>
  <c r="F1066"/>
  <c r="D1067"/>
  <c r="E1067"/>
  <c r="F1067"/>
  <c r="D1068"/>
  <c r="E1068"/>
  <c r="F1068"/>
  <c r="D1069"/>
  <c r="E1069"/>
  <c r="F1069"/>
  <c r="D1070"/>
  <c r="E1070"/>
  <c r="F1070"/>
  <c r="D1071"/>
  <c r="E1071"/>
  <c r="F1071"/>
  <c r="D1072"/>
  <c r="E1072"/>
  <c r="F1072"/>
  <c r="D1073"/>
  <c r="E1073"/>
  <c r="F1073"/>
  <c r="D1074"/>
  <c r="E1074"/>
  <c r="F1074"/>
  <c r="D1075"/>
  <c r="E1075"/>
  <c r="F1075"/>
  <c r="D1076"/>
  <c r="E1076"/>
  <c r="F1076"/>
  <c r="D1077"/>
  <c r="E1077"/>
  <c r="F1077"/>
  <c r="D1078"/>
  <c r="E1078"/>
  <c r="F1078"/>
  <c r="D1079"/>
  <c r="E1079"/>
  <c r="F1079"/>
  <c r="D1080"/>
  <c r="E1080"/>
  <c r="F1080"/>
  <c r="D1081"/>
  <c r="E1081"/>
  <c r="F1081"/>
  <c r="D1082"/>
  <c r="E1082"/>
  <c r="F1082"/>
  <c r="D1083"/>
  <c r="E1083"/>
  <c r="F1083"/>
  <c r="D1084"/>
  <c r="E1084"/>
  <c r="F1084"/>
  <c r="D1085"/>
  <c r="E1085"/>
  <c r="F1085"/>
  <c r="D1086"/>
  <c r="E1086"/>
  <c r="F1086"/>
  <c r="D1087"/>
  <c r="E1087"/>
  <c r="F1087"/>
  <c r="D1088"/>
  <c r="E1088"/>
  <c r="F1088"/>
  <c r="D1089"/>
  <c r="E1089"/>
  <c r="F1089"/>
  <c r="D1090"/>
  <c r="E1090"/>
  <c r="F1090"/>
  <c r="D1091"/>
  <c r="E1091"/>
  <c r="F1091"/>
  <c r="D1092"/>
  <c r="E1092"/>
  <c r="F1092"/>
  <c r="D1093"/>
  <c r="E1093"/>
  <c r="F1093"/>
  <c r="D1094"/>
  <c r="E1094"/>
  <c r="F1094"/>
  <c r="D1095"/>
  <c r="E1095"/>
  <c r="F1095"/>
  <c r="D1096"/>
  <c r="E1096"/>
  <c r="F1096"/>
  <c r="D1097"/>
  <c r="E1097"/>
  <c r="F1097"/>
  <c r="D1098"/>
  <c r="E1098"/>
  <c r="F1098"/>
  <c r="D1099"/>
  <c r="E1099"/>
  <c r="F1099"/>
  <c r="D1100"/>
  <c r="E1100"/>
  <c r="F1100"/>
  <c r="D1101"/>
  <c r="E1101"/>
  <c r="F1101"/>
  <c r="D1102"/>
  <c r="E1102"/>
  <c r="F1102"/>
  <c r="D1103"/>
  <c r="E1103"/>
  <c r="F1103"/>
  <c r="D1104"/>
  <c r="E1104"/>
  <c r="F1104"/>
  <c r="D1105"/>
  <c r="E1105"/>
  <c r="F1105"/>
  <c r="D1106"/>
  <c r="E1106"/>
  <c r="F1106"/>
  <c r="D1107"/>
  <c r="E1107"/>
  <c r="F1107"/>
  <c r="D1108"/>
  <c r="E1108"/>
  <c r="F1108"/>
  <c r="D1109"/>
  <c r="E1109"/>
  <c r="F1109"/>
  <c r="D1110"/>
  <c r="E1110"/>
  <c r="F1110"/>
  <c r="D1111"/>
  <c r="E1111"/>
  <c r="F1111"/>
  <c r="D1112"/>
  <c r="E1112"/>
  <c r="F1112"/>
  <c r="D1113"/>
  <c r="E1113"/>
  <c r="F1113"/>
  <c r="D1114"/>
  <c r="E1114"/>
  <c r="F1114"/>
  <c r="D1115"/>
  <c r="E1115"/>
  <c r="F1115"/>
  <c r="D1116"/>
  <c r="E1116"/>
  <c r="F1116"/>
  <c r="D1117"/>
  <c r="E1117"/>
  <c r="F1117"/>
  <c r="D1118"/>
  <c r="E1118"/>
  <c r="F1118"/>
  <c r="D1119"/>
  <c r="E1119"/>
  <c r="F1119"/>
  <c r="D1120"/>
  <c r="E1120"/>
  <c r="F1120"/>
  <c r="D1121"/>
  <c r="E1121"/>
  <c r="F1121"/>
  <c r="D1122"/>
  <c r="E1122"/>
  <c r="F1122"/>
  <c r="D1123"/>
  <c r="E1123"/>
  <c r="F1123"/>
  <c r="D1124"/>
  <c r="E1124"/>
  <c r="F1124"/>
  <c r="D1125"/>
  <c r="E1125"/>
  <c r="F1125"/>
  <c r="D1126"/>
  <c r="E1126"/>
  <c r="F1126"/>
  <c r="D1127"/>
  <c r="E1127"/>
  <c r="F1127"/>
  <c r="D1128"/>
  <c r="E1128"/>
  <c r="F1128"/>
  <c r="D1129"/>
  <c r="E1129"/>
  <c r="F1129"/>
  <c r="D1130"/>
  <c r="E1130"/>
  <c r="F1130"/>
  <c r="D1131"/>
  <c r="E1131"/>
  <c r="F1131"/>
  <c r="D1132"/>
  <c r="E1132"/>
  <c r="F1132"/>
  <c r="D1133"/>
  <c r="E1133"/>
  <c r="F1133"/>
  <c r="D1134"/>
  <c r="E1134"/>
  <c r="F1134"/>
  <c r="D1135"/>
  <c r="E1135"/>
  <c r="F1135"/>
  <c r="D1136"/>
  <c r="E1136"/>
  <c r="F1136"/>
  <c r="D1137"/>
  <c r="E1137"/>
  <c r="F1137"/>
  <c r="D1138"/>
  <c r="E1138"/>
  <c r="F1138"/>
  <c r="D1139"/>
  <c r="E1139"/>
  <c r="F1139"/>
  <c r="D1140"/>
  <c r="E1140"/>
  <c r="F1140"/>
  <c r="D1141"/>
  <c r="E1141"/>
  <c r="F1141"/>
  <c r="D1142"/>
  <c r="E1142"/>
  <c r="F1142"/>
  <c r="D1143"/>
  <c r="E1143"/>
  <c r="F1143"/>
  <c r="D1144"/>
  <c r="E1144"/>
  <c r="F1144"/>
  <c r="D1145"/>
  <c r="E1145"/>
  <c r="F1145"/>
  <c r="D1146"/>
  <c r="E1146"/>
  <c r="F1146"/>
  <c r="D1147"/>
  <c r="E1147"/>
  <c r="F1147"/>
  <c r="D1148"/>
  <c r="E1148"/>
  <c r="F1148"/>
  <c r="D1149"/>
  <c r="E1149"/>
  <c r="F1149"/>
  <c r="D1150"/>
  <c r="E1150"/>
  <c r="F1150"/>
  <c r="D1151"/>
  <c r="E1151"/>
  <c r="F1151"/>
  <c r="D1152"/>
  <c r="E1152"/>
  <c r="F1152"/>
  <c r="D1153"/>
  <c r="E1153"/>
  <c r="F1153"/>
  <c r="D1154"/>
  <c r="E1154"/>
  <c r="F1154"/>
  <c r="D1155"/>
  <c r="E1155"/>
  <c r="F1155"/>
  <c r="D1156"/>
  <c r="E1156"/>
  <c r="F1156"/>
  <c r="D1157"/>
  <c r="E1157"/>
  <c r="F1157"/>
  <c r="D1158"/>
  <c r="E1158"/>
  <c r="F1158"/>
  <c r="D1159"/>
  <c r="E1159"/>
  <c r="F1159"/>
  <c r="D1160"/>
  <c r="E1160"/>
  <c r="F1160"/>
  <c r="D1161"/>
  <c r="E1161"/>
  <c r="F1161"/>
  <c r="D1162"/>
  <c r="E1162"/>
  <c r="F1162"/>
  <c r="D1163"/>
  <c r="E1163"/>
  <c r="F1163"/>
  <c r="D1164"/>
  <c r="E1164"/>
  <c r="F1164"/>
  <c r="D1165"/>
  <c r="E1165"/>
  <c r="F1165"/>
  <c r="D1166"/>
  <c r="E1166"/>
  <c r="F1166"/>
  <c r="D1167"/>
  <c r="E1167"/>
  <c r="F1167"/>
  <c r="D1168"/>
  <c r="E1168"/>
  <c r="F1168"/>
  <c r="D1169"/>
  <c r="E1169"/>
  <c r="F1169"/>
  <c r="D1170"/>
  <c r="E1170"/>
  <c r="F1170"/>
  <c r="D1171"/>
  <c r="E1171"/>
  <c r="F1171"/>
  <c r="D1172"/>
  <c r="E1172"/>
  <c r="F1172"/>
  <c r="D1173"/>
  <c r="E1173"/>
  <c r="F1173"/>
  <c r="D1174"/>
  <c r="E1174"/>
  <c r="F1174"/>
  <c r="D1175"/>
  <c r="E1175"/>
  <c r="F1175"/>
  <c r="D1176"/>
  <c r="E1176"/>
  <c r="F1176"/>
  <c r="D1177"/>
  <c r="E1177"/>
  <c r="F1177"/>
  <c r="D1178"/>
  <c r="E1178"/>
  <c r="F1178"/>
  <c r="D1179"/>
  <c r="E1179"/>
  <c r="F1179"/>
  <c r="D1180"/>
  <c r="E1180"/>
  <c r="F1180"/>
  <c r="D1181"/>
  <c r="E1181"/>
  <c r="F1181"/>
  <c r="D1182"/>
  <c r="E1182"/>
  <c r="F1182"/>
  <c r="D1183"/>
  <c r="E1183"/>
  <c r="F1183"/>
  <c r="D1184"/>
  <c r="E1184"/>
  <c r="F1184"/>
  <c r="D1185"/>
  <c r="E1185"/>
  <c r="F1185"/>
  <c r="D1186"/>
  <c r="E1186"/>
  <c r="F1186"/>
  <c r="D1187"/>
  <c r="E1187"/>
  <c r="F1187"/>
  <c r="D1188"/>
  <c r="E1188"/>
  <c r="F1188"/>
  <c r="D1189"/>
  <c r="E1189"/>
  <c r="F1189"/>
  <c r="D1190"/>
  <c r="E1190"/>
  <c r="F1190"/>
  <c r="D1191"/>
  <c r="E1191"/>
  <c r="F1191"/>
  <c r="D1192"/>
  <c r="E1192"/>
  <c r="F1192"/>
  <c r="D1193"/>
  <c r="E1193"/>
  <c r="F1193"/>
  <c r="D1194"/>
  <c r="E1194"/>
  <c r="F1194"/>
  <c r="D1195"/>
  <c r="E1195"/>
  <c r="F1195"/>
  <c r="D1196"/>
  <c r="E1196"/>
  <c r="F1196"/>
  <c r="D1197"/>
  <c r="E1197"/>
  <c r="F1197"/>
  <c r="D1198"/>
  <c r="E1198"/>
  <c r="F1198"/>
  <c r="D1199"/>
  <c r="E1199"/>
  <c r="F1199"/>
  <c r="D1200"/>
  <c r="E1200"/>
  <c r="F1200"/>
  <c r="D1201"/>
  <c r="E1201"/>
  <c r="F1201"/>
  <c r="D1202"/>
  <c r="E1202"/>
  <c r="F1202"/>
  <c r="D1203"/>
  <c r="E1203"/>
  <c r="F1203"/>
  <c r="D1204"/>
  <c r="E1204"/>
  <c r="F1204"/>
  <c r="D1205"/>
  <c r="E1205"/>
  <c r="F1205"/>
  <c r="D1206"/>
  <c r="E1206"/>
  <c r="F1206"/>
  <c r="D1207"/>
  <c r="E1207"/>
  <c r="F1207"/>
  <c r="D1208"/>
  <c r="E1208"/>
  <c r="F1208"/>
  <c r="D1209"/>
  <c r="E1209"/>
  <c r="F1209"/>
  <c r="D1210"/>
  <c r="E1210"/>
  <c r="F1210"/>
  <c r="D1211"/>
  <c r="E1211"/>
  <c r="F1211"/>
  <c r="D1212"/>
  <c r="E1212"/>
  <c r="F1212"/>
  <c r="D1213"/>
  <c r="E1213"/>
  <c r="F1213"/>
  <c r="D1214"/>
  <c r="E1214"/>
  <c r="F1214"/>
  <c r="D1215"/>
  <c r="E1215"/>
  <c r="F1215"/>
  <c r="D1216"/>
  <c r="E1216"/>
  <c r="F1216"/>
  <c r="D1217"/>
  <c r="E1217"/>
  <c r="F1217"/>
  <c r="D1218"/>
  <c r="E1218"/>
  <c r="F1218"/>
  <c r="D1219"/>
  <c r="E1219"/>
  <c r="F1219"/>
  <c r="D1220"/>
  <c r="E1220"/>
  <c r="F1220"/>
  <c r="D1221"/>
  <c r="E1221"/>
  <c r="F1221"/>
  <c r="D1222"/>
  <c r="E1222"/>
  <c r="F1222"/>
  <c r="D1223"/>
  <c r="E1223"/>
  <c r="F1223"/>
  <c r="D1224"/>
  <c r="E1224"/>
  <c r="F1224"/>
  <c r="D1225"/>
  <c r="E1225"/>
  <c r="F1225"/>
  <c r="D1226"/>
  <c r="E1226"/>
  <c r="F1226"/>
  <c r="D1227"/>
  <c r="E1227"/>
  <c r="F1227"/>
  <c r="D1228"/>
  <c r="E1228"/>
  <c r="F1228"/>
  <c r="D1229"/>
  <c r="E1229"/>
  <c r="F1229"/>
  <c r="D1230"/>
  <c r="E1230"/>
  <c r="F1230"/>
  <c r="D1231"/>
  <c r="E1231"/>
  <c r="F1231"/>
  <c r="D1232"/>
  <c r="E1232"/>
  <c r="F1232"/>
  <c r="D1233"/>
  <c r="E1233"/>
  <c r="F1233"/>
  <c r="D1234"/>
  <c r="E1234"/>
  <c r="F1234"/>
  <c r="D1235"/>
  <c r="E1235"/>
  <c r="F1235"/>
  <c r="D1236"/>
  <c r="E1236"/>
  <c r="F1236"/>
  <c r="D1237"/>
  <c r="E1237"/>
  <c r="F1237"/>
  <c r="D1238"/>
  <c r="E1238"/>
  <c r="F1238"/>
  <c r="D1239"/>
  <c r="E1239"/>
  <c r="F1239"/>
  <c r="D1240"/>
  <c r="E1240"/>
  <c r="F1240"/>
  <c r="D1241"/>
  <c r="E1241"/>
  <c r="F1241"/>
  <c r="D1242"/>
  <c r="E1242"/>
  <c r="F1242"/>
  <c r="D1243"/>
  <c r="E1243"/>
  <c r="F1243"/>
  <c r="D1244"/>
  <c r="E1244"/>
  <c r="F1244"/>
  <c r="D1245"/>
  <c r="E1245"/>
  <c r="F1245"/>
  <c r="D1246"/>
  <c r="E1246"/>
  <c r="F1246"/>
  <c r="D1247"/>
  <c r="E1247"/>
  <c r="F1247"/>
  <c r="D1248"/>
  <c r="E1248"/>
  <c r="F1248"/>
  <c r="D1249"/>
  <c r="E1249"/>
  <c r="F1249"/>
  <c r="D1250"/>
  <c r="E1250"/>
  <c r="F1250"/>
  <c r="D1251"/>
  <c r="E1251"/>
  <c r="F1251"/>
  <c r="D1252"/>
  <c r="E1252"/>
  <c r="F1252"/>
  <c r="D1253"/>
  <c r="E1253"/>
  <c r="F1253"/>
  <c r="D1254"/>
  <c r="E1254"/>
  <c r="F1254"/>
  <c r="D1255"/>
  <c r="E1255"/>
  <c r="F1255"/>
  <c r="D1256"/>
  <c r="E1256"/>
  <c r="F1256"/>
  <c r="D1257"/>
  <c r="E1257"/>
  <c r="F1257"/>
  <c r="D1258"/>
  <c r="E1258"/>
  <c r="F1258"/>
  <c r="D1259"/>
  <c r="E1259"/>
  <c r="F1259"/>
  <c r="D1260"/>
  <c r="E1260"/>
  <c r="F1260"/>
  <c r="D1261"/>
  <c r="E1261"/>
  <c r="F1261"/>
  <c r="D1262"/>
  <c r="E1262"/>
  <c r="F1262"/>
  <c r="D1263"/>
  <c r="E1263"/>
  <c r="F1263"/>
  <c r="D1264"/>
  <c r="E1264"/>
  <c r="F1264"/>
  <c r="D1265"/>
  <c r="E1265"/>
  <c r="F1265"/>
  <c r="D1266"/>
  <c r="E1266"/>
  <c r="F1266"/>
  <c r="D1267"/>
  <c r="E1267"/>
  <c r="F1267"/>
  <c r="D1268"/>
  <c r="E1268"/>
  <c r="F1268"/>
  <c r="D1269"/>
  <c r="E1269"/>
  <c r="F1269"/>
  <c r="D1270"/>
  <c r="E1270"/>
  <c r="F1270"/>
  <c r="D1271"/>
  <c r="E1271"/>
  <c r="F1271"/>
  <c r="D1272"/>
  <c r="E1272"/>
  <c r="F1272"/>
  <c r="D1273"/>
  <c r="E1273"/>
  <c r="F1273"/>
  <c r="D1274"/>
  <c r="E1274"/>
  <c r="F1274"/>
  <c r="D1275"/>
  <c r="E1275"/>
  <c r="F1275"/>
  <c r="D1276"/>
  <c r="E1276"/>
  <c r="F1276"/>
  <c r="D1277"/>
  <c r="E1277"/>
  <c r="F1277"/>
  <c r="D1278"/>
  <c r="E1278"/>
  <c r="F1278"/>
  <c r="D1279"/>
  <c r="E1279"/>
  <c r="F1279"/>
  <c r="D1280"/>
  <c r="E1280"/>
  <c r="F1280"/>
  <c r="D1281"/>
  <c r="E1281"/>
  <c r="F1281"/>
  <c r="D1282"/>
  <c r="E1282"/>
  <c r="F1282"/>
  <c r="D1283"/>
  <c r="E1283"/>
  <c r="F1283"/>
  <c r="D1284"/>
  <c r="E1284"/>
  <c r="F1284"/>
  <c r="D1285"/>
  <c r="E1285"/>
  <c r="F1285"/>
  <c r="D1286"/>
  <c r="E1286"/>
  <c r="F1286"/>
  <c r="D1287"/>
  <c r="E1287"/>
  <c r="F1287"/>
  <c r="D1288"/>
  <c r="E1288"/>
  <c r="F1288"/>
  <c r="D1289"/>
  <c r="E1289"/>
  <c r="F1289"/>
  <c r="D1290"/>
  <c r="E1290"/>
  <c r="F1290"/>
  <c r="D1291"/>
  <c r="E1291"/>
  <c r="F1291"/>
  <c r="D1292"/>
  <c r="E1292"/>
  <c r="F1292"/>
  <c r="D1293"/>
  <c r="E1293"/>
  <c r="F1293"/>
  <c r="D1294"/>
  <c r="E1294"/>
  <c r="F1294"/>
  <c r="D1295"/>
  <c r="E1295"/>
  <c r="F1295"/>
  <c r="D1296"/>
  <c r="E1296"/>
  <c r="F1296"/>
  <c r="D1297"/>
  <c r="E1297"/>
  <c r="F1297"/>
  <c r="D1298"/>
  <c r="E1298"/>
  <c r="F1298"/>
  <c r="D1299"/>
  <c r="E1299"/>
  <c r="F1299"/>
  <c r="D1300"/>
  <c r="E1300"/>
  <c r="F1300"/>
  <c r="D1301"/>
  <c r="E1301"/>
  <c r="F1301"/>
  <c r="D1302"/>
  <c r="E1302"/>
  <c r="F1302"/>
  <c r="D1303"/>
  <c r="E1303"/>
  <c r="F1303"/>
  <c r="D1304"/>
  <c r="E1304"/>
  <c r="F1304"/>
  <c r="D1305"/>
  <c r="E1305"/>
  <c r="F1305"/>
  <c r="D1306"/>
  <c r="E1306"/>
  <c r="F1306"/>
  <c r="D1307"/>
  <c r="E1307"/>
  <c r="F1307"/>
  <c r="D1308"/>
  <c r="E1308"/>
  <c r="F1308"/>
  <c r="D1309"/>
  <c r="E1309"/>
  <c r="F1309"/>
  <c r="D1310"/>
  <c r="E1310"/>
  <c r="F1310"/>
  <c r="D1311"/>
  <c r="E1311"/>
  <c r="F1311"/>
  <c r="D1312"/>
  <c r="E1312"/>
  <c r="F1312"/>
  <c r="D1313"/>
  <c r="E1313"/>
  <c r="F1313"/>
  <c r="D1314"/>
  <c r="E1314"/>
  <c r="F1314"/>
  <c r="D1315"/>
  <c r="E1315"/>
  <c r="F1315"/>
  <c r="D1316"/>
  <c r="E1316"/>
  <c r="F1316"/>
  <c r="D1317"/>
  <c r="E1317"/>
  <c r="F1317"/>
  <c r="D1318"/>
  <c r="E1318"/>
  <c r="F1318"/>
  <c r="D1319"/>
  <c r="E1319"/>
  <c r="F1319"/>
  <c r="D1320"/>
  <c r="E1320"/>
  <c r="F1320"/>
  <c r="D1321"/>
  <c r="E1321"/>
  <c r="F1321"/>
  <c r="D1322"/>
  <c r="E1322"/>
  <c r="F1322"/>
  <c r="D1323"/>
  <c r="E1323"/>
  <c r="F1323"/>
  <c r="D1324"/>
  <c r="E1324"/>
  <c r="F1324"/>
  <c r="D1325"/>
  <c r="E1325"/>
  <c r="F1325"/>
  <c r="D1326"/>
  <c r="E1326"/>
  <c r="F1326"/>
  <c r="D1327"/>
  <c r="E1327"/>
  <c r="F1327"/>
  <c r="D1328"/>
  <c r="E1328"/>
  <c r="F1328"/>
  <c r="D1329"/>
  <c r="E1329"/>
  <c r="F1329"/>
  <c r="D1330"/>
  <c r="E1330"/>
  <c r="F1330"/>
  <c r="D1331"/>
  <c r="E1331"/>
  <c r="F1331"/>
  <c r="D1332"/>
  <c r="E1332"/>
  <c r="F1332"/>
  <c r="D1333"/>
  <c r="E1333"/>
  <c r="F1333"/>
  <c r="D1334"/>
  <c r="E1334"/>
  <c r="F1334"/>
  <c r="D1335"/>
  <c r="E1335"/>
  <c r="F1335"/>
  <c r="D1336"/>
  <c r="E1336"/>
  <c r="F1336"/>
  <c r="D1337"/>
  <c r="E1337"/>
  <c r="F1337"/>
  <c r="D1338"/>
  <c r="E1338"/>
  <c r="F1338"/>
  <c r="D1339"/>
  <c r="E1339"/>
  <c r="F1339"/>
  <c r="D1340"/>
  <c r="E1340"/>
  <c r="F1340"/>
  <c r="D1341"/>
  <c r="E1341"/>
  <c r="F1341"/>
  <c r="D1342"/>
  <c r="E1342"/>
  <c r="F1342"/>
  <c r="D1343"/>
  <c r="E1343"/>
  <c r="F1343"/>
  <c r="D1344"/>
  <c r="E1344"/>
  <c r="F1344"/>
  <c r="D1345"/>
  <c r="E1345"/>
  <c r="F1345"/>
  <c r="D1346"/>
  <c r="E1346"/>
  <c r="F1346"/>
  <c r="D1347"/>
  <c r="E1347"/>
  <c r="F1347"/>
  <c r="D1348"/>
  <c r="E1348"/>
  <c r="F1348"/>
  <c r="D1349"/>
  <c r="E1349"/>
  <c r="F1349"/>
  <c r="D1350"/>
  <c r="E1350"/>
  <c r="F1350"/>
  <c r="D1351"/>
  <c r="E1351"/>
  <c r="F1351"/>
  <c r="D1352"/>
  <c r="E1352"/>
  <c r="F1352"/>
  <c r="D1353"/>
  <c r="E1353"/>
  <c r="F1353"/>
  <c r="D1354"/>
  <c r="E1354"/>
  <c r="F1354"/>
  <c r="D1355"/>
  <c r="E1355"/>
  <c r="F1355"/>
  <c r="D1356"/>
  <c r="E1356"/>
  <c r="F1356"/>
  <c r="D1357"/>
  <c r="E1357"/>
  <c r="F1357"/>
  <c r="D1358"/>
  <c r="E1358"/>
  <c r="F1358"/>
  <c r="D1359"/>
  <c r="E1359"/>
  <c r="F1359"/>
  <c r="D1360"/>
  <c r="E1360"/>
  <c r="F1360"/>
  <c r="D1361"/>
  <c r="E1361"/>
  <c r="F1361"/>
  <c r="D1362"/>
  <c r="E1362"/>
  <c r="F1362"/>
  <c r="D1363"/>
  <c r="E1363"/>
  <c r="F1363"/>
  <c r="D1364"/>
  <c r="E1364"/>
  <c r="F1364"/>
  <c r="D1365"/>
  <c r="E1365"/>
  <c r="F1365"/>
  <c r="D1366"/>
  <c r="E1366"/>
  <c r="F1366"/>
  <c r="D1367"/>
  <c r="E1367"/>
  <c r="F1367"/>
  <c r="D1368"/>
  <c r="E1368"/>
  <c r="F1368"/>
  <c r="D1369"/>
  <c r="E1369"/>
  <c r="F1369"/>
  <c r="D1370"/>
  <c r="E1370"/>
  <c r="F1370"/>
  <c r="D1371"/>
  <c r="E1371"/>
  <c r="F1371"/>
  <c r="D1372"/>
  <c r="E1372"/>
  <c r="F1372"/>
  <c r="D1373"/>
  <c r="E1373"/>
  <c r="F1373"/>
  <c r="D1374"/>
  <c r="E1374"/>
  <c r="F1374"/>
  <c r="D1375"/>
  <c r="E1375"/>
  <c r="F1375"/>
  <c r="D1376"/>
  <c r="E1376"/>
  <c r="F1376"/>
  <c r="D1377"/>
  <c r="E1377"/>
  <c r="F1377"/>
  <c r="D1378"/>
  <c r="E1378"/>
  <c r="F1378"/>
  <c r="D1379"/>
  <c r="E1379"/>
  <c r="F1379"/>
  <c r="D1380"/>
  <c r="E1380"/>
  <c r="F1380"/>
  <c r="D1381"/>
  <c r="E1381"/>
  <c r="F1381"/>
  <c r="D1382"/>
  <c r="E1382"/>
  <c r="F1382"/>
  <c r="D1383"/>
  <c r="E1383"/>
  <c r="F1383"/>
  <c r="D1384"/>
  <c r="E1384"/>
  <c r="F1384"/>
  <c r="D1385"/>
  <c r="E1385"/>
  <c r="F1385"/>
  <c r="D1386"/>
  <c r="E1386"/>
  <c r="F1386"/>
  <c r="D1387"/>
  <c r="E1387"/>
  <c r="F1387"/>
  <c r="D1388"/>
  <c r="E1388"/>
  <c r="F1388"/>
  <c r="D1389"/>
  <c r="E1389"/>
  <c r="F1389"/>
  <c r="D1390"/>
  <c r="E1390"/>
  <c r="F1390"/>
  <c r="D1391"/>
  <c r="E1391"/>
  <c r="F1391"/>
  <c r="D1392"/>
  <c r="E1392"/>
  <c r="F1392"/>
  <c r="D1393"/>
  <c r="E1393"/>
  <c r="F1393"/>
  <c r="D1394"/>
  <c r="E1394"/>
  <c r="F1394"/>
  <c r="D1395"/>
  <c r="E1395"/>
  <c r="F1395"/>
  <c r="D1396"/>
  <c r="E1396"/>
  <c r="F1396"/>
  <c r="D1397"/>
  <c r="E1397"/>
  <c r="F1397"/>
  <c r="D1398"/>
  <c r="E1398"/>
  <c r="F1398"/>
  <c r="D1399"/>
  <c r="E1399"/>
  <c r="F1399"/>
  <c r="D1400"/>
  <c r="E1400"/>
  <c r="F1400"/>
  <c r="D1401"/>
  <c r="E1401"/>
  <c r="F1401"/>
  <c r="D1402"/>
  <c r="E1402"/>
  <c r="F1402"/>
  <c r="D1403"/>
  <c r="E1403"/>
  <c r="F1403"/>
  <c r="D1404"/>
  <c r="E1404"/>
  <c r="F1404"/>
  <c r="D1405"/>
  <c r="E1405"/>
  <c r="F1405"/>
  <c r="D1406"/>
  <c r="E1406"/>
  <c r="F1406"/>
  <c r="D1407"/>
  <c r="E1407"/>
  <c r="F1407"/>
  <c r="D1408"/>
  <c r="E1408"/>
  <c r="F1408"/>
  <c r="D1409"/>
  <c r="E1409"/>
  <c r="F1409"/>
  <c r="D1410"/>
  <c r="E1410"/>
  <c r="F1410"/>
  <c r="D1411"/>
  <c r="E1411"/>
  <c r="F1411"/>
  <c r="D1412"/>
  <c r="E1412"/>
  <c r="F1412"/>
  <c r="D1413"/>
  <c r="E1413"/>
  <c r="F1413"/>
  <c r="D1414"/>
  <c r="E1414"/>
  <c r="F1414"/>
  <c r="D1415"/>
  <c r="E1415"/>
  <c r="F1415"/>
  <c r="D1416"/>
  <c r="E1416"/>
  <c r="F1416"/>
  <c r="D1417"/>
  <c r="E1417"/>
  <c r="F1417"/>
  <c r="D1418"/>
  <c r="E1418"/>
  <c r="F1418"/>
  <c r="D1419"/>
  <c r="E1419"/>
  <c r="F1419"/>
  <c r="D1420"/>
  <c r="E1420"/>
  <c r="F1420"/>
  <c r="D1421"/>
  <c r="E1421"/>
  <c r="F1421"/>
  <c r="D1422"/>
  <c r="E1422"/>
  <c r="F1422"/>
  <c r="D1423"/>
  <c r="E1423"/>
  <c r="F1423"/>
  <c r="D1424"/>
  <c r="E1424"/>
  <c r="F1424"/>
  <c r="D1425"/>
  <c r="E1425"/>
  <c r="F1425"/>
  <c r="D1426"/>
  <c r="E1426"/>
  <c r="F1426"/>
  <c r="D1427"/>
  <c r="E1427"/>
  <c r="F1427"/>
  <c r="D1428"/>
  <c r="E1428"/>
  <c r="F1428"/>
  <c r="D1429"/>
  <c r="E1429"/>
  <c r="F1429"/>
  <c r="D1430"/>
  <c r="E1430"/>
  <c r="F1430"/>
  <c r="D1431"/>
  <c r="E1431"/>
  <c r="F1431"/>
  <c r="D1432"/>
  <c r="E1432"/>
  <c r="F1432"/>
  <c r="D1433"/>
  <c r="E1433"/>
  <c r="F1433"/>
  <c r="D1434"/>
  <c r="E1434"/>
  <c r="F1434"/>
  <c r="D1435"/>
  <c r="E1435"/>
  <c r="F1435"/>
  <c r="D1436"/>
  <c r="E1436"/>
  <c r="F1436"/>
  <c r="D1437"/>
  <c r="E1437"/>
  <c r="F1437"/>
  <c r="D1438"/>
  <c r="E1438"/>
  <c r="F1438"/>
  <c r="D1439"/>
  <c r="E1439"/>
  <c r="F1439"/>
  <c r="D1440"/>
  <c r="E1440"/>
  <c r="F1440"/>
  <c r="D1441"/>
  <c r="E1441"/>
  <c r="F1441"/>
  <c r="D1442"/>
  <c r="E1442"/>
  <c r="F1442"/>
  <c r="D1443"/>
  <c r="E1443"/>
  <c r="F1443"/>
  <c r="D1444"/>
  <c r="E1444"/>
  <c r="F1444"/>
  <c r="D1445"/>
  <c r="E1445"/>
  <c r="F1445"/>
  <c r="D1446"/>
  <c r="E1446"/>
  <c r="F1446"/>
  <c r="D1447"/>
  <c r="E1447"/>
  <c r="F1447"/>
  <c r="D1448"/>
  <c r="E1448"/>
  <c r="F1448"/>
  <c r="D1449"/>
  <c r="E1449"/>
  <c r="F1449"/>
  <c r="D1450"/>
  <c r="E1450"/>
  <c r="F1450"/>
  <c r="D1451"/>
  <c r="E1451"/>
  <c r="F1451"/>
  <c r="D1452"/>
  <c r="E1452"/>
  <c r="F1452"/>
  <c r="D1453"/>
  <c r="E1453"/>
  <c r="F1453"/>
  <c r="D1454"/>
  <c r="E1454"/>
  <c r="F1454"/>
  <c r="D1455"/>
  <c r="E1455"/>
  <c r="F1455"/>
  <c r="D1456"/>
  <c r="E1456"/>
  <c r="F1456"/>
  <c r="D1457"/>
  <c r="E1457"/>
  <c r="F1457"/>
  <c r="D1458"/>
  <c r="E1458"/>
  <c r="F1458"/>
  <c r="D1459"/>
  <c r="E1459"/>
  <c r="F1459"/>
  <c r="D1460"/>
  <c r="E1460"/>
  <c r="F1460"/>
  <c r="D1461"/>
  <c r="E1461"/>
  <c r="F1461"/>
  <c r="D1462"/>
  <c r="E1462"/>
  <c r="F1462"/>
  <c r="D724"/>
  <c r="E724"/>
  <c r="F724"/>
  <c r="D725"/>
  <c r="E725"/>
  <c r="F725"/>
  <c r="D726"/>
  <c r="E726"/>
  <c r="F726"/>
  <c r="D727"/>
  <c r="E727"/>
  <c r="F727"/>
  <c r="D728"/>
  <c r="E728"/>
  <c r="F728"/>
  <c r="D729"/>
  <c r="E729"/>
  <c r="F729"/>
  <c r="D730"/>
  <c r="E730"/>
  <c r="F730"/>
  <c r="D731"/>
  <c r="E731"/>
  <c r="F731"/>
  <c r="D732"/>
  <c r="E732"/>
  <c r="F732"/>
  <c r="D733"/>
  <c r="E733"/>
  <c r="F733"/>
  <c r="D734"/>
  <c r="E734"/>
  <c r="F734"/>
  <c r="D735"/>
  <c r="E735"/>
  <c r="F735"/>
  <c r="D736"/>
  <c r="E736"/>
  <c r="F736"/>
  <c r="D737"/>
  <c r="E737"/>
  <c r="F737"/>
  <c r="D738"/>
  <c r="E738"/>
  <c r="F738"/>
  <c r="D739"/>
  <c r="E739"/>
  <c r="F739"/>
  <c r="D740"/>
  <c r="E740"/>
  <c r="F740"/>
  <c r="D741"/>
  <c r="E741"/>
  <c r="F741"/>
  <c r="D742"/>
  <c r="E742"/>
  <c r="F742"/>
  <c r="D743"/>
  <c r="E743"/>
  <c r="F743"/>
  <c r="D744"/>
  <c r="E744"/>
  <c r="F744"/>
  <c r="D745"/>
  <c r="E745"/>
  <c r="F745"/>
  <c r="D746"/>
  <c r="E746"/>
  <c r="F746"/>
  <c r="D747"/>
  <c r="E747"/>
  <c r="F747"/>
  <c r="D748"/>
  <c r="E748"/>
  <c r="F748"/>
  <c r="D749"/>
  <c r="E749"/>
  <c r="F749"/>
  <c r="D750"/>
  <c r="E750"/>
  <c r="F750"/>
  <c r="D751"/>
  <c r="E751"/>
  <c r="F751"/>
  <c r="D752"/>
  <c r="E752"/>
  <c r="F752"/>
  <c r="D753"/>
  <c r="E753"/>
  <c r="F753"/>
  <c r="D754"/>
  <c r="E754"/>
  <c r="F754"/>
  <c r="D755"/>
  <c r="E755"/>
  <c r="F755"/>
  <c r="D756"/>
  <c r="E756"/>
  <c r="F756"/>
  <c r="D757"/>
  <c r="E757"/>
  <c r="F757"/>
  <c r="D758"/>
  <c r="E758"/>
  <c r="F758"/>
  <c r="D759"/>
  <c r="E759"/>
  <c r="F759"/>
  <c r="D760"/>
  <c r="E760"/>
  <c r="F760"/>
  <c r="D761"/>
  <c r="E761"/>
  <c r="F761"/>
  <c r="D762"/>
  <c r="E762"/>
  <c r="F762"/>
  <c r="D763"/>
  <c r="E763"/>
  <c r="F763"/>
  <c r="D764"/>
  <c r="E764"/>
  <c r="F764"/>
  <c r="D765"/>
  <c r="E765"/>
  <c r="F765"/>
  <c r="D766"/>
  <c r="E766"/>
  <c r="F766"/>
  <c r="D767"/>
  <c r="E767"/>
  <c r="F767"/>
  <c r="D768"/>
  <c r="E768"/>
  <c r="F768"/>
  <c r="D769"/>
  <c r="E769"/>
  <c r="F769"/>
  <c r="D770"/>
  <c r="E770"/>
  <c r="F770"/>
  <c r="D771"/>
  <c r="E771"/>
  <c r="F771"/>
  <c r="D772"/>
  <c r="E772"/>
  <c r="F772"/>
  <c r="D773"/>
  <c r="E773"/>
  <c r="F773"/>
  <c r="D774"/>
  <c r="E774"/>
  <c r="F774"/>
  <c r="D775"/>
  <c r="E775"/>
  <c r="F775"/>
  <c r="D776"/>
  <c r="E776"/>
  <c r="F776"/>
  <c r="D777"/>
  <c r="E777"/>
  <c r="F777"/>
  <c r="D778"/>
  <c r="E778"/>
  <c r="F778"/>
  <c r="D779"/>
  <c r="E779"/>
  <c r="F779"/>
  <c r="D780"/>
  <c r="E780"/>
  <c r="F780"/>
  <c r="D781"/>
  <c r="E781"/>
  <c r="F781"/>
  <c r="D782"/>
  <c r="E782"/>
  <c r="F782"/>
  <c r="D783"/>
  <c r="E783"/>
  <c r="F783"/>
  <c r="D784"/>
  <c r="E784"/>
  <c r="F784"/>
  <c r="D785"/>
  <c r="E785"/>
  <c r="F785"/>
  <c r="D786"/>
  <c r="E786"/>
  <c r="F786"/>
  <c r="D787"/>
  <c r="E787"/>
  <c r="F787"/>
  <c r="D788"/>
  <c r="E788"/>
  <c r="F788"/>
  <c r="D789"/>
  <c r="E789"/>
  <c r="F789"/>
  <c r="D790"/>
  <c r="E790"/>
  <c r="F790"/>
  <c r="D791"/>
  <c r="E791"/>
  <c r="F791"/>
  <c r="D792"/>
  <c r="E792"/>
  <c r="F792"/>
  <c r="D793"/>
  <c r="E793"/>
  <c r="F793"/>
  <c r="D794"/>
  <c r="E794"/>
  <c r="F794"/>
  <c r="D795"/>
  <c r="E795"/>
  <c r="F795"/>
  <c r="D796"/>
  <c r="E796"/>
  <c r="F796"/>
  <c r="D797"/>
  <c r="E797"/>
  <c r="F797"/>
  <c r="D798"/>
  <c r="E798"/>
  <c r="F798"/>
  <c r="D799"/>
  <c r="E799"/>
  <c r="F799"/>
  <c r="D800"/>
  <c r="E800"/>
  <c r="F800"/>
  <c r="D801"/>
  <c r="E801"/>
  <c r="F801"/>
  <c r="D802"/>
  <c r="E802"/>
  <c r="F802"/>
  <c r="D803"/>
  <c r="E803"/>
  <c r="F803"/>
  <c r="D804"/>
  <c r="E804"/>
  <c r="F804"/>
  <c r="D805"/>
  <c r="E805"/>
  <c r="F805"/>
  <c r="D806"/>
  <c r="E806"/>
  <c r="F806"/>
  <c r="D807"/>
  <c r="E807"/>
  <c r="F807"/>
  <c r="D808"/>
  <c r="E808"/>
  <c r="F808"/>
  <c r="D809"/>
  <c r="E809"/>
  <c r="F809"/>
  <c r="D810"/>
  <c r="E810"/>
  <c r="F810"/>
  <c r="D811"/>
  <c r="E811"/>
  <c r="F811"/>
  <c r="D812"/>
  <c r="E812"/>
  <c r="F812"/>
  <c r="D813"/>
  <c r="E813"/>
  <c r="F813"/>
  <c r="D814"/>
  <c r="E814"/>
  <c r="F814"/>
  <c r="D815"/>
  <c r="E815"/>
  <c r="F815"/>
  <c r="D816"/>
  <c r="E816"/>
  <c r="F816"/>
  <c r="D817"/>
  <c r="E817"/>
  <c r="F817"/>
  <c r="D818"/>
  <c r="E818"/>
  <c r="F818"/>
  <c r="D819"/>
  <c r="E819"/>
  <c r="F819"/>
  <c r="D820"/>
  <c r="E820"/>
  <c r="F820"/>
  <c r="D821"/>
  <c r="E821"/>
  <c r="F821"/>
  <c r="D822"/>
  <c r="E822"/>
  <c r="F822"/>
  <c r="D823"/>
  <c r="E823"/>
  <c r="F823"/>
  <c r="D824"/>
  <c r="E824"/>
  <c r="F824"/>
  <c r="D825"/>
  <c r="E825"/>
  <c r="F825"/>
  <c r="D826"/>
  <c r="E826"/>
  <c r="F826"/>
  <c r="D827"/>
  <c r="E827"/>
  <c r="F827"/>
  <c r="D828"/>
  <c r="E828"/>
  <c r="F828"/>
  <c r="D829"/>
  <c r="E829"/>
  <c r="F829"/>
  <c r="D830"/>
  <c r="E830"/>
  <c r="F830"/>
  <c r="D831"/>
  <c r="E831"/>
  <c r="F831"/>
  <c r="D832"/>
  <c r="E832"/>
  <c r="F832"/>
  <c r="D833"/>
  <c r="E833"/>
  <c r="F833"/>
  <c r="D834"/>
  <c r="E834"/>
  <c r="F834"/>
  <c r="D835"/>
  <c r="E835"/>
  <c r="F835"/>
  <c r="D836"/>
  <c r="E836"/>
  <c r="F836"/>
  <c r="D837"/>
  <c r="E837"/>
  <c r="F837"/>
  <c r="D838"/>
  <c r="E838"/>
  <c r="F838"/>
  <c r="D839"/>
  <c r="E839"/>
  <c r="F839"/>
  <c r="D840"/>
  <c r="E840"/>
  <c r="F840"/>
  <c r="D841"/>
  <c r="E841"/>
  <c r="F841"/>
  <c r="D842"/>
  <c r="E842"/>
  <c r="F842"/>
  <c r="D843"/>
  <c r="E843"/>
  <c r="F843"/>
  <c r="D844"/>
  <c r="E844"/>
  <c r="F844"/>
  <c r="D845"/>
  <c r="E845"/>
  <c r="F845"/>
  <c r="D846"/>
  <c r="E846"/>
  <c r="F846"/>
  <c r="D847"/>
  <c r="E847"/>
  <c r="F847"/>
  <c r="D848"/>
  <c r="E848"/>
  <c r="F848"/>
  <c r="D849"/>
  <c r="E849"/>
  <c r="F849"/>
  <c r="D850"/>
  <c r="E850"/>
  <c r="F850"/>
  <c r="D851"/>
  <c r="E851"/>
  <c r="F851"/>
  <c r="D852"/>
  <c r="E852"/>
  <c r="F852"/>
  <c r="D853"/>
  <c r="E853"/>
  <c r="F853"/>
  <c r="D854"/>
  <c r="E854"/>
  <c r="F854"/>
  <c r="D855"/>
  <c r="E855"/>
  <c r="F855"/>
  <c r="D856"/>
  <c r="E856"/>
  <c r="F856"/>
  <c r="D857"/>
  <c r="E857"/>
  <c r="F857"/>
  <c r="D858"/>
  <c r="E858"/>
  <c r="F858"/>
  <c r="D859"/>
  <c r="E859"/>
  <c r="F859"/>
  <c r="D860"/>
  <c r="E860"/>
  <c r="F860"/>
  <c r="D861"/>
  <c r="E861"/>
  <c r="F861"/>
  <c r="D862"/>
  <c r="E862"/>
  <c r="F862"/>
  <c r="D863"/>
  <c r="E863"/>
  <c r="F863"/>
  <c r="D864"/>
  <c r="E864"/>
  <c r="F864"/>
  <c r="D865"/>
  <c r="E865"/>
  <c r="F865"/>
  <c r="D866"/>
  <c r="E866"/>
  <c r="F866"/>
  <c r="D867"/>
  <c r="E867"/>
  <c r="F867"/>
  <c r="D868"/>
  <c r="E868"/>
  <c r="F868"/>
  <c r="D869"/>
  <c r="E869"/>
  <c r="F869"/>
  <c r="D870"/>
  <c r="E870"/>
  <c r="F870"/>
  <c r="D368"/>
  <c r="E368"/>
  <c r="F368"/>
  <c r="D369"/>
  <c r="E369"/>
  <c r="F369"/>
  <c r="D370"/>
  <c r="E370"/>
  <c r="F370"/>
  <c r="D371"/>
  <c r="E371"/>
  <c r="F371"/>
  <c r="D372"/>
  <c r="E372"/>
  <c r="F372"/>
  <c r="D373"/>
  <c r="E373"/>
  <c r="F373"/>
  <c r="D374"/>
  <c r="E374"/>
  <c r="F374"/>
  <c r="D375"/>
  <c r="E375"/>
  <c r="F375"/>
  <c r="D376"/>
  <c r="E376"/>
  <c r="F376"/>
  <c r="D377"/>
  <c r="E377"/>
  <c r="F377"/>
  <c r="D378"/>
  <c r="E378"/>
  <c r="F378"/>
  <c r="D379"/>
  <c r="E379"/>
  <c r="F379"/>
  <c r="D380"/>
  <c r="E380"/>
  <c r="F380"/>
  <c r="D381"/>
  <c r="E381"/>
  <c r="F381"/>
  <c r="D382"/>
  <c r="E382"/>
  <c r="F382"/>
  <c r="D383"/>
  <c r="E383"/>
  <c r="F383"/>
  <c r="D384"/>
  <c r="E384"/>
  <c r="F384"/>
  <c r="D385"/>
  <c r="E385"/>
  <c r="F385"/>
  <c r="D386"/>
  <c r="E386"/>
  <c r="F386"/>
  <c r="D387"/>
  <c r="E387"/>
  <c r="F387"/>
  <c r="D388"/>
  <c r="E388"/>
  <c r="F388"/>
  <c r="D389"/>
  <c r="E389"/>
  <c r="F389"/>
  <c r="D390"/>
  <c r="E390"/>
  <c r="F390"/>
  <c r="D391"/>
  <c r="E391"/>
  <c r="F391"/>
  <c r="D392"/>
  <c r="E392"/>
  <c r="F392"/>
  <c r="D393"/>
  <c r="E393"/>
  <c r="F393"/>
  <c r="D394"/>
  <c r="E394"/>
  <c r="F394"/>
  <c r="D395"/>
  <c r="E395"/>
  <c r="F395"/>
  <c r="D396"/>
  <c r="E396"/>
  <c r="F396"/>
  <c r="D397"/>
  <c r="E397"/>
  <c r="F397"/>
  <c r="D398"/>
  <c r="E398"/>
  <c r="F398"/>
  <c r="D399"/>
  <c r="E399"/>
  <c r="F399"/>
  <c r="D400"/>
  <c r="E400"/>
  <c r="F400"/>
  <c r="D401"/>
  <c r="E401"/>
  <c r="F401"/>
  <c r="D402"/>
  <c r="E402"/>
  <c r="F402"/>
  <c r="D403"/>
  <c r="E403"/>
  <c r="F403"/>
  <c r="D404"/>
  <c r="E404"/>
  <c r="F404"/>
  <c r="D405"/>
  <c r="E405"/>
  <c r="F405"/>
  <c r="D406"/>
  <c r="E406"/>
  <c r="F406"/>
  <c r="D407"/>
  <c r="E407"/>
  <c r="F407"/>
  <c r="D408"/>
  <c r="E408"/>
  <c r="F408"/>
  <c r="D409"/>
  <c r="E409"/>
  <c r="F409"/>
  <c r="D410"/>
  <c r="E410"/>
  <c r="F410"/>
  <c r="D411"/>
  <c r="E411"/>
  <c r="F411"/>
  <c r="D412"/>
  <c r="E412"/>
  <c r="F412"/>
  <c r="D413"/>
  <c r="E413"/>
  <c r="F413"/>
  <c r="D414"/>
  <c r="E414"/>
  <c r="F414"/>
  <c r="D415"/>
  <c r="E415"/>
  <c r="F415"/>
  <c r="D416"/>
  <c r="E416"/>
  <c r="F416"/>
  <c r="D417"/>
  <c r="E417"/>
  <c r="F417"/>
  <c r="D418"/>
  <c r="E418"/>
  <c r="F418"/>
  <c r="D419"/>
  <c r="E419"/>
  <c r="F419"/>
  <c r="D420"/>
  <c r="E420"/>
  <c r="F420"/>
  <c r="D421"/>
  <c r="E421"/>
  <c r="F421"/>
  <c r="D422"/>
  <c r="E422"/>
  <c r="F422"/>
  <c r="D423"/>
  <c r="E423"/>
  <c r="F423"/>
  <c r="D424"/>
  <c r="E424"/>
  <c r="F424"/>
  <c r="D425"/>
  <c r="E425"/>
  <c r="F425"/>
  <c r="D426"/>
  <c r="E426"/>
  <c r="F426"/>
  <c r="D427"/>
  <c r="E427"/>
  <c r="F427"/>
  <c r="D428"/>
  <c r="E428"/>
  <c r="F428"/>
  <c r="D429"/>
  <c r="E429"/>
  <c r="F429"/>
  <c r="D430"/>
  <c r="E430"/>
  <c r="F430"/>
  <c r="D431"/>
  <c r="E431"/>
  <c r="F431"/>
  <c r="D432"/>
  <c r="E432"/>
  <c r="F432"/>
  <c r="D433"/>
  <c r="E433"/>
  <c r="F433"/>
  <c r="D434"/>
  <c r="E434"/>
  <c r="F434"/>
  <c r="D435"/>
  <c r="E435"/>
  <c r="F435"/>
  <c r="D436"/>
  <c r="E436"/>
  <c r="F436"/>
  <c r="D437"/>
  <c r="E437"/>
  <c r="F437"/>
  <c r="D438"/>
  <c r="E438"/>
  <c r="F438"/>
  <c r="D439"/>
  <c r="E439"/>
  <c r="F439"/>
  <c r="D440"/>
  <c r="E440"/>
  <c r="F440"/>
  <c r="D441"/>
  <c r="E441"/>
  <c r="F441"/>
  <c r="D442"/>
  <c r="E442"/>
  <c r="F442"/>
  <c r="D443"/>
  <c r="E443"/>
  <c r="F443"/>
  <c r="D444"/>
  <c r="E444"/>
  <c r="F444"/>
  <c r="D445"/>
  <c r="E445"/>
  <c r="F445"/>
  <c r="D446"/>
  <c r="E446"/>
  <c r="F446"/>
  <c r="D447"/>
  <c r="E447"/>
  <c r="F447"/>
  <c r="D448"/>
  <c r="E448"/>
  <c r="F448"/>
  <c r="D449"/>
  <c r="E449"/>
  <c r="F449"/>
  <c r="D450"/>
  <c r="E450"/>
  <c r="F450"/>
  <c r="D451"/>
  <c r="E451"/>
  <c r="F451"/>
  <c r="D452"/>
  <c r="E452"/>
  <c r="F452"/>
  <c r="D453"/>
  <c r="E453"/>
  <c r="F453"/>
  <c r="D454"/>
  <c r="E454"/>
  <c r="F454"/>
  <c r="D455"/>
  <c r="E455"/>
  <c r="F455"/>
  <c r="D456"/>
  <c r="E456"/>
  <c r="F456"/>
  <c r="D457"/>
  <c r="E457"/>
  <c r="F457"/>
  <c r="D458"/>
  <c r="E458"/>
  <c r="F458"/>
  <c r="D459"/>
  <c r="E459"/>
  <c r="F459"/>
  <c r="D460"/>
  <c r="E460"/>
  <c r="F460"/>
  <c r="D461"/>
  <c r="E461"/>
  <c r="F461"/>
  <c r="D462"/>
  <c r="E462"/>
  <c r="F462"/>
  <c r="D463"/>
  <c r="E463"/>
  <c r="F463"/>
  <c r="D464"/>
  <c r="E464"/>
  <c r="F464"/>
  <c r="D465"/>
  <c r="E465"/>
  <c r="F465"/>
  <c r="D466"/>
  <c r="E466"/>
  <c r="F466"/>
  <c r="D467"/>
  <c r="E467"/>
  <c r="F467"/>
  <c r="D468"/>
  <c r="E468"/>
  <c r="F468"/>
  <c r="D469"/>
  <c r="E469"/>
  <c r="F469"/>
  <c r="D470"/>
  <c r="E470"/>
  <c r="F470"/>
  <c r="D471"/>
  <c r="E471"/>
  <c r="F471"/>
  <c r="D472"/>
  <c r="E472"/>
  <c r="F472"/>
  <c r="D473"/>
  <c r="E473"/>
  <c r="F473"/>
  <c r="D474"/>
  <c r="E474"/>
  <c r="F474"/>
  <c r="D475"/>
  <c r="E475"/>
  <c r="F475"/>
  <c r="D476"/>
  <c r="E476"/>
  <c r="F476"/>
  <c r="D477"/>
  <c r="E477"/>
  <c r="F477"/>
  <c r="D478"/>
  <c r="E478"/>
  <c r="F478"/>
  <c r="D479"/>
  <c r="E479"/>
  <c r="F479"/>
  <c r="D480"/>
  <c r="E480"/>
  <c r="F480"/>
  <c r="D481"/>
  <c r="E481"/>
  <c r="F481"/>
  <c r="D482"/>
  <c r="E482"/>
  <c r="F482"/>
  <c r="D483"/>
  <c r="E483"/>
  <c r="F483"/>
  <c r="D484"/>
  <c r="E484"/>
  <c r="F484"/>
  <c r="D485"/>
  <c r="E485"/>
  <c r="F485"/>
  <c r="D486"/>
  <c r="E486"/>
  <c r="F486"/>
  <c r="D487"/>
  <c r="E487"/>
  <c r="F487"/>
  <c r="D488"/>
  <c r="E488"/>
  <c r="F488"/>
  <c r="D489"/>
  <c r="E489"/>
  <c r="F489"/>
  <c r="D490"/>
  <c r="E490"/>
  <c r="F490"/>
  <c r="D491"/>
  <c r="E491"/>
  <c r="F491"/>
  <c r="D492"/>
  <c r="E492"/>
  <c r="F492"/>
  <c r="D493"/>
  <c r="E493"/>
  <c r="F493"/>
  <c r="D494"/>
  <c r="E494"/>
  <c r="F494"/>
  <c r="D495"/>
  <c r="E495"/>
  <c r="F495"/>
  <c r="D496"/>
  <c r="E496"/>
  <c r="F496"/>
  <c r="D497"/>
  <c r="E497"/>
  <c r="F497"/>
  <c r="D498"/>
  <c r="E498"/>
  <c r="F498"/>
  <c r="D499"/>
  <c r="E499"/>
  <c r="F499"/>
  <c r="D500"/>
  <c r="E500"/>
  <c r="F500"/>
  <c r="D501"/>
  <c r="E501"/>
  <c r="F501"/>
  <c r="D502"/>
  <c r="E502"/>
  <c r="F502"/>
  <c r="D503"/>
  <c r="E503"/>
  <c r="F503"/>
  <c r="D504"/>
  <c r="E504"/>
  <c r="F504"/>
  <c r="D505"/>
  <c r="E505"/>
  <c r="F505"/>
  <c r="D506"/>
  <c r="E506"/>
  <c r="F506"/>
  <c r="D507"/>
  <c r="E507"/>
  <c r="F507"/>
  <c r="D508"/>
  <c r="E508"/>
  <c r="F508"/>
  <c r="D509"/>
  <c r="E509"/>
  <c r="F509"/>
  <c r="D510"/>
  <c r="E510"/>
  <c r="F510"/>
  <c r="D511"/>
  <c r="E511"/>
  <c r="F511"/>
  <c r="D512"/>
  <c r="E512"/>
  <c r="F512"/>
  <c r="D513"/>
  <c r="E513"/>
  <c r="F513"/>
  <c r="D514"/>
  <c r="E514"/>
  <c r="F514"/>
  <c r="D515"/>
  <c r="E515"/>
  <c r="F515"/>
  <c r="D516"/>
  <c r="E516"/>
  <c r="F516"/>
  <c r="D517"/>
  <c r="E517"/>
  <c r="F517"/>
  <c r="D518"/>
  <c r="E518"/>
  <c r="F518"/>
  <c r="D519"/>
  <c r="E519"/>
  <c r="F519"/>
  <c r="D520"/>
  <c r="E520"/>
  <c r="F520"/>
  <c r="D521"/>
  <c r="E521"/>
  <c r="F521"/>
  <c r="D522"/>
  <c r="E522"/>
  <c r="F522"/>
  <c r="D523"/>
  <c r="E523"/>
  <c r="F523"/>
  <c r="D524"/>
  <c r="E524"/>
  <c r="F524"/>
  <c r="D525"/>
  <c r="E525"/>
  <c r="F525"/>
  <c r="D526"/>
  <c r="E526"/>
  <c r="F526"/>
  <c r="D527"/>
  <c r="E527"/>
  <c r="F527"/>
  <c r="D528"/>
  <c r="E528"/>
  <c r="F528"/>
  <c r="D529"/>
  <c r="E529"/>
  <c r="F529"/>
  <c r="D530"/>
  <c r="E530"/>
  <c r="F530"/>
  <c r="D531"/>
  <c r="E531"/>
  <c r="F531"/>
  <c r="D532"/>
  <c r="E532"/>
  <c r="F532"/>
  <c r="D533"/>
  <c r="E533"/>
  <c r="F533"/>
  <c r="D534"/>
  <c r="E534"/>
  <c r="F534"/>
  <c r="D535"/>
  <c r="E535"/>
  <c r="F535"/>
  <c r="D536"/>
  <c r="E536"/>
  <c r="F536"/>
  <c r="D537"/>
  <c r="E537"/>
  <c r="F537"/>
  <c r="D538"/>
  <c r="E538"/>
  <c r="F538"/>
  <c r="D539"/>
  <c r="E539"/>
  <c r="F539"/>
  <c r="D540"/>
  <c r="E540"/>
  <c r="F540"/>
  <c r="D541"/>
  <c r="E541"/>
  <c r="F541"/>
  <c r="D542"/>
  <c r="E542"/>
  <c r="F542"/>
  <c r="D543"/>
  <c r="E543"/>
  <c r="F543"/>
  <c r="D544"/>
  <c r="E544"/>
  <c r="F544"/>
  <c r="D545"/>
  <c r="E545"/>
  <c r="F545"/>
  <c r="D546"/>
  <c r="E546"/>
  <c r="F546"/>
  <c r="D547"/>
  <c r="E547"/>
  <c r="F547"/>
  <c r="D548"/>
  <c r="E548"/>
  <c r="F548"/>
  <c r="D549"/>
  <c r="E549"/>
  <c r="F549"/>
  <c r="D550"/>
  <c r="E550"/>
  <c r="F550"/>
  <c r="D551"/>
  <c r="E551"/>
  <c r="F551"/>
  <c r="D552"/>
  <c r="E552"/>
  <c r="F552"/>
  <c r="D553"/>
  <c r="E553"/>
  <c r="F553"/>
  <c r="D554"/>
  <c r="E554"/>
  <c r="F554"/>
  <c r="D555"/>
  <c r="E555"/>
  <c r="F555"/>
  <c r="D556"/>
  <c r="E556"/>
  <c r="F556"/>
  <c r="D557"/>
  <c r="E557"/>
  <c r="F557"/>
  <c r="D558"/>
  <c r="E558"/>
  <c r="F558"/>
  <c r="D559"/>
  <c r="E559"/>
  <c r="F559"/>
  <c r="D560"/>
  <c r="E560"/>
  <c r="F560"/>
  <c r="D561"/>
  <c r="E561"/>
  <c r="F561"/>
  <c r="D562"/>
  <c r="E562"/>
  <c r="F562"/>
  <c r="D563"/>
  <c r="E563"/>
  <c r="F563"/>
  <c r="D564"/>
  <c r="E564"/>
  <c r="F564"/>
  <c r="D565"/>
  <c r="E565"/>
  <c r="F565"/>
  <c r="D566"/>
  <c r="E566"/>
  <c r="F566"/>
  <c r="D567"/>
  <c r="E567"/>
  <c r="F567"/>
  <c r="D568"/>
  <c r="E568"/>
  <c r="F568"/>
  <c r="D569"/>
  <c r="E569"/>
  <c r="F569"/>
  <c r="D570"/>
  <c r="E570"/>
  <c r="F570"/>
  <c r="D571"/>
  <c r="E571"/>
  <c r="F571"/>
  <c r="D572"/>
  <c r="E572"/>
  <c r="F572"/>
  <c r="D573"/>
  <c r="E573"/>
  <c r="F573"/>
  <c r="D574"/>
  <c r="E574"/>
  <c r="F574"/>
  <c r="D575"/>
  <c r="E575"/>
  <c r="F575"/>
  <c r="D576"/>
  <c r="E576"/>
  <c r="F576"/>
  <c r="D577"/>
  <c r="E577"/>
  <c r="F577"/>
  <c r="D578"/>
  <c r="E578"/>
  <c r="F578"/>
  <c r="D579"/>
  <c r="E579"/>
  <c r="F579"/>
  <c r="D580"/>
  <c r="E580"/>
  <c r="F580"/>
  <c r="D581"/>
  <c r="E581"/>
  <c r="F581"/>
  <c r="D582"/>
  <c r="E582"/>
  <c r="F582"/>
  <c r="D583"/>
  <c r="E583"/>
  <c r="F583"/>
  <c r="D584"/>
  <c r="E584"/>
  <c r="F584"/>
  <c r="D585"/>
  <c r="E585"/>
  <c r="F585"/>
  <c r="D586"/>
  <c r="E586"/>
  <c r="F586"/>
  <c r="D587"/>
  <c r="E587"/>
  <c r="F587"/>
  <c r="D588"/>
  <c r="E588"/>
  <c r="F588"/>
  <c r="D589"/>
  <c r="E589"/>
  <c r="F589"/>
  <c r="D590"/>
  <c r="E590"/>
  <c r="F590"/>
  <c r="D591"/>
  <c r="E591"/>
  <c r="F591"/>
  <c r="D592"/>
  <c r="E592"/>
  <c r="F592"/>
  <c r="D593"/>
  <c r="E593"/>
  <c r="F593"/>
  <c r="D594"/>
  <c r="E594"/>
  <c r="F594"/>
  <c r="D595"/>
  <c r="E595"/>
  <c r="F595"/>
  <c r="D596"/>
  <c r="E596"/>
  <c r="F596"/>
  <c r="D597"/>
  <c r="E597"/>
  <c r="F597"/>
  <c r="D598"/>
  <c r="E598"/>
  <c r="F598"/>
  <c r="D599"/>
  <c r="E599"/>
  <c r="F599"/>
  <c r="D600"/>
  <c r="E600"/>
  <c r="F600"/>
  <c r="D601"/>
  <c r="E601"/>
  <c r="F601"/>
  <c r="D602"/>
  <c r="E602"/>
  <c r="F602"/>
  <c r="D603"/>
  <c r="E603"/>
  <c r="F603"/>
  <c r="D604"/>
  <c r="E604"/>
  <c r="F604"/>
  <c r="D605"/>
  <c r="E605"/>
  <c r="F605"/>
  <c r="D606"/>
  <c r="E606"/>
  <c r="F606"/>
  <c r="D607"/>
  <c r="E607"/>
  <c r="F607"/>
  <c r="D608"/>
  <c r="E608"/>
  <c r="F608"/>
  <c r="D609"/>
  <c r="E609"/>
  <c r="F609"/>
  <c r="D610"/>
  <c r="E610"/>
  <c r="F610"/>
  <c r="D611"/>
  <c r="E611"/>
  <c r="F611"/>
  <c r="D612"/>
  <c r="E612"/>
  <c r="F612"/>
  <c r="D613"/>
  <c r="E613"/>
  <c r="F613"/>
  <c r="D614"/>
  <c r="E614"/>
  <c r="F614"/>
  <c r="D615"/>
  <c r="E615"/>
  <c r="F615"/>
  <c r="D616"/>
  <c r="E616"/>
  <c r="F616"/>
  <c r="D617"/>
  <c r="E617"/>
  <c r="F617"/>
  <c r="D618"/>
  <c r="E618"/>
  <c r="F618"/>
  <c r="D619"/>
  <c r="E619"/>
  <c r="F619"/>
  <c r="D620"/>
  <c r="E620"/>
  <c r="F620"/>
  <c r="D621"/>
  <c r="E621"/>
  <c r="F621"/>
  <c r="D622"/>
  <c r="E622"/>
  <c r="F622"/>
  <c r="D623"/>
  <c r="E623"/>
  <c r="F623"/>
  <c r="D624"/>
  <c r="E624"/>
  <c r="F624"/>
  <c r="D625"/>
  <c r="E625"/>
  <c r="F625"/>
  <c r="D626"/>
  <c r="E626"/>
  <c r="F626"/>
  <c r="D627"/>
  <c r="E627"/>
  <c r="F627"/>
  <c r="D628"/>
  <c r="E628"/>
  <c r="F628"/>
  <c r="D629"/>
  <c r="E629"/>
  <c r="F629"/>
  <c r="D630"/>
  <c r="E630"/>
  <c r="F630"/>
  <c r="D631"/>
  <c r="E631"/>
  <c r="F631"/>
  <c r="D632"/>
  <c r="E632"/>
  <c r="F632"/>
  <c r="D633"/>
  <c r="E633"/>
  <c r="F633"/>
  <c r="D634"/>
  <c r="E634"/>
  <c r="F634"/>
  <c r="D635"/>
  <c r="E635"/>
  <c r="F635"/>
  <c r="D636"/>
  <c r="E636"/>
  <c r="F636"/>
  <c r="D637"/>
  <c r="E637"/>
  <c r="F637"/>
  <c r="D638"/>
  <c r="E638"/>
  <c r="F638"/>
  <c r="D639"/>
  <c r="E639"/>
  <c r="F639"/>
  <c r="D640"/>
  <c r="E640"/>
  <c r="F640"/>
  <c r="D641"/>
  <c r="E641"/>
  <c r="F641"/>
  <c r="D642"/>
  <c r="E642"/>
  <c r="F642"/>
  <c r="D643"/>
  <c r="E643"/>
  <c r="F643"/>
  <c r="D644"/>
  <c r="E644"/>
  <c r="F644"/>
  <c r="D645"/>
  <c r="E645"/>
  <c r="F645"/>
  <c r="D646"/>
  <c r="E646"/>
  <c r="F646"/>
  <c r="D647"/>
  <c r="E647"/>
  <c r="F647"/>
  <c r="D648"/>
  <c r="E648"/>
  <c r="F648"/>
  <c r="D649"/>
  <c r="E649"/>
  <c r="F649"/>
  <c r="D650"/>
  <c r="E650"/>
  <c r="F650"/>
  <c r="D651"/>
  <c r="E651"/>
  <c r="F651"/>
  <c r="D652"/>
  <c r="E652"/>
  <c r="F652"/>
  <c r="D653"/>
  <c r="E653"/>
  <c r="F653"/>
  <c r="D654"/>
  <c r="E654"/>
  <c r="F654"/>
  <c r="D655"/>
  <c r="E655"/>
  <c r="F655"/>
  <c r="D656"/>
  <c r="E656"/>
  <c r="F656"/>
  <c r="D657"/>
  <c r="E657"/>
  <c r="F657"/>
  <c r="D658"/>
  <c r="E658"/>
  <c r="F658"/>
  <c r="D659"/>
  <c r="E659"/>
  <c r="F659"/>
  <c r="D660"/>
  <c r="E660"/>
  <c r="F660"/>
  <c r="D661"/>
  <c r="E661"/>
  <c r="F661"/>
  <c r="D662"/>
  <c r="E662"/>
  <c r="F662"/>
  <c r="D663"/>
  <c r="E663"/>
  <c r="F663"/>
  <c r="D664"/>
  <c r="E664"/>
  <c r="F664"/>
  <c r="D665"/>
  <c r="E665"/>
  <c r="F665"/>
  <c r="D666"/>
  <c r="E666"/>
  <c r="F666"/>
  <c r="D667"/>
  <c r="E667"/>
  <c r="F667"/>
  <c r="D668"/>
  <c r="E668"/>
  <c r="F668"/>
  <c r="D669"/>
  <c r="E669"/>
  <c r="F669"/>
  <c r="D670"/>
  <c r="E670"/>
  <c r="F670"/>
  <c r="D671"/>
  <c r="E671"/>
  <c r="F671"/>
  <c r="D672"/>
  <c r="E672"/>
  <c r="F672"/>
  <c r="D673"/>
  <c r="E673"/>
  <c r="F673"/>
  <c r="D674"/>
  <c r="E674"/>
  <c r="F674"/>
  <c r="D675"/>
  <c r="E675"/>
  <c r="F675"/>
  <c r="D676"/>
  <c r="E676"/>
  <c r="F676"/>
  <c r="D677"/>
  <c r="E677"/>
  <c r="F677"/>
  <c r="D678"/>
  <c r="E678"/>
  <c r="F678"/>
  <c r="D679"/>
  <c r="E679"/>
  <c r="F679"/>
  <c r="D680"/>
  <c r="E680"/>
  <c r="F680"/>
  <c r="D681"/>
  <c r="E681"/>
  <c r="F681"/>
  <c r="D682"/>
  <c r="E682"/>
  <c r="F682"/>
  <c r="D683"/>
  <c r="E683"/>
  <c r="F683"/>
  <c r="D684"/>
  <c r="E684"/>
  <c r="F684"/>
  <c r="D685"/>
  <c r="E685"/>
  <c r="F685"/>
  <c r="D686"/>
  <c r="E686"/>
  <c r="F686"/>
  <c r="D687"/>
  <c r="E687"/>
  <c r="F687"/>
  <c r="D688"/>
  <c r="E688"/>
  <c r="F688"/>
  <c r="D689"/>
  <c r="E689"/>
  <c r="F689"/>
  <c r="D690"/>
  <c r="E690"/>
  <c r="F690"/>
  <c r="D691"/>
  <c r="E691"/>
  <c r="F691"/>
  <c r="D692"/>
  <c r="E692"/>
  <c r="F692"/>
  <c r="D693"/>
  <c r="E693"/>
  <c r="F693"/>
  <c r="D694"/>
  <c r="E694"/>
  <c r="F694"/>
  <c r="D695"/>
  <c r="E695"/>
  <c r="F695"/>
  <c r="D696"/>
  <c r="E696"/>
  <c r="F696"/>
  <c r="D697"/>
  <c r="E697"/>
  <c r="F697"/>
  <c r="D698"/>
  <c r="E698"/>
  <c r="F698"/>
  <c r="D699"/>
  <c r="E699"/>
  <c r="F699"/>
  <c r="D700"/>
  <c r="E700"/>
  <c r="F700"/>
  <c r="D701"/>
  <c r="E701"/>
  <c r="F701"/>
  <c r="D702"/>
  <c r="E702"/>
  <c r="F702"/>
  <c r="D703"/>
  <c r="E703"/>
  <c r="F703"/>
  <c r="D704"/>
  <c r="E704"/>
  <c r="F704"/>
  <c r="D705"/>
  <c r="E705"/>
  <c r="F705"/>
  <c r="D706"/>
  <c r="E706"/>
  <c r="F706"/>
  <c r="D707"/>
  <c r="E707"/>
  <c r="F707"/>
  <c r="D708"/>
  <c r="E708"/>
  <c r="F708"/>
  <c r="D709"/>
  <c r="E709"/>
  <c r="F709"/>
  <c r="D710"/>
  <c r="E710"/>
  <c r="F710"/>
  <c r="D711"/>
  <c r="E711"/>
  <c r="F711"/>
  <c r="D712"/>
  <c r="E712"/>
  <c r="F712"/>
  <c r="D713"/>
  <c r="E713"/>
  <c r="F713"/>
  <c r="D714"/>
  <c r="E714"/>
  <c r="F714"/>
  <c r="D715"/>
  <c r="E715"/>
  <c r="F715"/>
  <c r="D716"/>
  <c r="E716"/>
  <c r="F716"/>
  <c r="D717"/>
  <c r="E717"/>
  <c r="F717"/>
  <c r="D718"/>
  <c r="E718"/>
  <c r="F718"/>
  <c r="D719"/>
  <c r="E719"/>
  <c r="F719"/>
  <c r="D720"/>
  <c r="E720"/>
  <c r="F720"/>
  <c r="D721"/>
  <c r="E721"/>
  <c r="F721"/>
  <c r="D722"/>
  <c r="E722"/>
  <c r="F722"/>
  <c r="D723"/>
  <c r="E723"/>
  <c r="F723"/>
  <c r="D250"/>
  <c r="E250"/>
  <c r="F250"/>
  <c r="D251"/>
  <c r="E251"/>
  <c r="F251"/>
  <c r="D252"/>
  <c r="E252"/>
  <c r="F252"/>
  <c r="D253"/>
  <c r="E253"/>
  <c r="F253"/>
  <c r="D254"/>
  <c r="E254"/>
  <c r="F254"/>
  <c r="D255"/>
  <c r="E255"/>
  <c r="F255"/>
  <c r="D256"/>
  <c r="E256"/>
  <c r="F256"/>
  <c r="D257"/>
  <c r="E257"/>
  <c r="F257"/>
  <c r="D258"/>
  <c r="E258"/>
  <c r="F258"/>
  <c r="D259"/>
  <c r="E259"/>
  <c r="F259"/>
  <c r="D260"/>
  <c r="E260"/>
  <c r="F260"/>
  <c r="D261"/>
  <c r="E261"/>
  <c r="F261"/>
  <c r="D262"/>
  <c r="E262"/>
  <c r="F262"/>
  <c r="D263"/>
  <c r="E263"/>
  <c r="F263"/>
  <c r="D264"/>
  <c r="E264"/>
  <c r="F264"/>
  <c r="D265"/>
  <c r="E265"/>
  <c r="F265"/>
  <c r="D266"/>
  <c r="E266"/>
  <c r="F266"/>
  <c r="D267"/>
  <c r="E267"/>
  <c r="F267"/>
  <c r="D268"/>
  <c r="E268"/>
  <c r="F268"/>
  <c r="D269"/>
  <c r="E269"/>
  <c r="F269"/>
  <c r="D270"/>
  <c r="E270"/>
  <c r="F270"/>
  <c r="D271"/>
  <c r="E271"/>
  <c r="F271"/>
  <c r="D272"/>
  <c r="E272"/>
  <c r="F272"/>
  <c r="D273"/>
  <c r="E273"/>
  <c r="F273"/>
  <c r="D274"/>
  <c r="E274"/>
  <c r="F274"/>
  <c r="D275"/>
  <c r="E275"/>
  <c r="F275"/>
  <c r="D276"/>
  <c r="E276"/>
  <c r="F276"/>
  <c r="D277"/>
  <c r="E277"/>
  <c r="F277"/>
  <c r="D278"/>
  <c r="E278"/>
  <c r="F278"/>
  <c r="D279"/>
  <c r="E279"/>
  <c r="F279"/>
  <c r="D280"/>
  <c r="E280"/>
  <c r="F280"/>
  <c r="D281"/>
  <c r="E281"/>
  <c r="F281"/>
  <c r="D282"/>
  <c r="E282"/>
  <c r="F282"/>
  <c r="D283"/>
  <c r="E283"/>
  <c r="F283"/>
  <c r="D284"/>
  <c r="E284"/>
  <c r="F284"/>
  <c r="D285"/>
  <c r="E285"/>
  <c r="F285"/>
  <c r="D286"/>
  <c r="E286"/>
  <c r="F286"/>
  <c r="D287"/>
  <c r="E287"/>
  <c r="F287"/>
  <c r="D288"/>
  <c r="E288"/>
  <c r="F288"/>
  <c r="D289"/>
  <c r="E289"/>
  <c r="F289"/>
  <c r="D290"/>
  <c r="E290"/>
  <c r="F290"/>
  <c r="D291"/>
  <c r="E291"/>
  <c r="F291"/>
  <c r="D292"/>
  <c r="E292"/>
  <c r="F292"/>
  <c r="D293"/>
  <c r="E293"/>
  <c r="F293"/>
  <c r="D294"/>
  <c r="E294"/>
  <c r="F294"/>
  <c r="D295"/>
  <c r="E295"/>
  <c r="F295"/>
  <c r="D296"/>
  <c r="E296"/>
  <c r="F296"/>
  <c r="D297"/>
  <c r="E297"/>
  <c r="F297"/>
  <c r="D298"/>
  <c r="E298"/>
  <c r="F298"/>
  <c r="D299"/>
  <c r="E299"/>
  <c r="F299"/>
  <c r="D300"/>
  <c r="E300"/>
  <c r="F300"/>
  <c r="D301"/>
  <c r="E301"/>
  <c r="F301"/>
  <c r="D302"/>
  <c r="E302"/>
  <c r="F302"/>
  <c r="D303"/>
  <c r="E303"/>
  <c r="F303"/>
  <c r="D304"/>
  <c r="E304"/>
  <c r="F304"/>
  <c r="D305"/>
  <c r="E305"/>
  <c r="F305"/>
  <c r="D306"/>
  <c r="E306"/>
  <c r="F306"/>
  <c r="D307"/>
  <c r="E307"/>
  <c r="F307"/>
  <c r="D308"/>
  <c r="E308"/>
  <c r="F308"/>
  <c r="D309"/>
  <c r="E309"/>
  <c r="F309"/>
  <c r="D310"/>
  <c r="E310"/>
  <c r="F310"/>
  <c r="D311"/>
  <c r="E311"/>
  <c r="F311"/>
  <c r="D312"/>
  <c r="E312"/>
  <c r="F312"/>
  <c r="D313"/>
  <c r="E313"/>
  <c r="F313"/>
  <c r="D314"/>
  <c r="E314"/>
  <c r="F314"/>
  <c r="D315"/>
  <c r="E315"/>
  <c r="F315"/>
  <c r="D316"/>
  <c r="E316"/>
  <c r="F316"/>
  <c r="D317"/>
  <c r="E317"/>
  <c r="F317"/>
  <c r="D318"/>
  <c r="E318"/>
  <c r="F318"/>
  <c r="D319"/>
  <c r="E319"/>
  <c r="F319"/>
  <c r="D320"/>
  <c r="E320"/>
  <c r="F320"/>
  <c r="D321"/>
  <c r="E321"/>
  <c r="F321"/>
  <c r="D322"/>
  <c r="E322"/>
  <c r="F322"/>
  <c r="D323"/>
  <c r="E323"/>
  <c r="F323"/>
  <c r="D324"/>
  <c r="E324"/>
  <c r="F324"/>
  <c r="D325"/>
  <c r="E325"/>
  <c r="F325"/>
  <c r="D326"/>
  <c r="E326"/>
  <c r="F326"/>
  <c r="D327"/>
  <c r="E327"/>
  <c r="F327"/>
  <c r="D328"/>
  <c r="E328"/>
  <c r="F328"/>
  <c r="D329"/>
  <c r="E329"/>
  <c r="F329"/>
  <c r="D330"/>
  <c r="E330"/>
  <c r="F330"/>
  <c r="D331"/>
  <c r="E331"/>
  <c r="F331"/>
  <c r="D332"/>
  <c r="E332"/>
  <c r="F332"/>
  <c r="D333"/>
  <c r="E333"/>
  <c r="F333"/>
  <c r="D334"/>
  <c r="E334"/>
  <c r="F334"/>
  <c r="D335"/>
  <c r="E335"/>
  <c r="F335"/>
  <c r="D336"/>
  <c r="E336"/>
  <c r="F336"/>
  <c r="D337"/>
  <c r="E337"/>
  <c r="F337"/>
  <c r="D338"/>
  <c r="E338"/>
  <c r="F338"/>
  <c r="D339"/>
  <c r="E339"/>
  <c r="F339"/>
  <c r="D340"/>
  <c r="E340"/>
  <c r="F340"/>
  <c r="D341"/>
  <c r="E341"/>
  <c r="F341"/>
  <c r="D342"/>
  <c r="E342"/>
  <c r="F342"/>
  <c r="D343"/>
  <c r="E343"/>
  <c r="F343"/>
  <c r="D344"/>
  <c r="E344"/>
  <c r="F344"/>
  <c r="D345"/>
  <c r="E345"/>
  <c r="F345"/>
  <c r="D346"/>
  <c r="E346"/>
  <c r="F346"/>
  <c r="D347"/>
  <c r="E347"/>
  <c r="F347"/>
  <c r="D348"/>
  <c r="E348"/>
  <c r="F348"/>
  <c r="D349"/>
  <c r="E349"/>
  <c r="F349"/>
  <c r="D350"/>
  <c r="E350"/>
  <c r="F350"/>
  <c r="D351"/>
  <c r="E351"/>
  <c r="F351"/>
  <c r="D352"/>
  <c r="E352"/>
  <c r="F352"/>
  <c r="D353"/>
  <c r="E353"/>
  <c r="F353"/>
  <c r="D354"/>
  <c r="E354"/>
  <c r="F354"/>
  <c r="D355"/>
  <c r="E355"/>
  <c r="F355"/>
  <c r="D356"/>
  <c r="E356"/>
  <c r="F356"/>
  <c r="D357"/>
  <c r="E357"/>
  <c r="F357"/>
  <c r="D358"/>
  <c r="E358"/>
  <c r="F358"/>
  <c r="D359"/>
  <c r="E359"/>
  <c r="F359"/>
  <c r="D360"/>
  <c r="E360"/>
  <c r="F360"/>
  <c r="D361"/>
  <c r="E361"/>
  <c r="F361"/>
  <c r="D362"/>
  <c r="E362"/>
  <c r="F362"/>
  <c r="D363"/>
  <c r="E363"/>
  <c r="F363"/>
  <c r="D364"/>
  <c r="E364"/>
  <c r="F364"/>
  <c r="D365"/>
  <c r="E365"/>
  <c r="F365"/>
  <c r="D366"/>
  <c r="E366"/>
  <c r="F366"/>
  <c r="D367"/>
  <c r="E367"/>
  <c r="F367"/>
  <c r="D107"/>
  <c r="E107"/>
  <c r="F107"/>
  <c r="D108"/>
  <c r="E108"/>
  <c r="F108"/>
  <c r="D109"/>
  <c r="E109"/>
  <c r="F109"/>
  <c r="D110"/>
  <c r="E110"/>
  <c r="F110"/>
  <c r="D111"/>
  <c r="E111"/>
  <c r="F111"/>
  <c r="D112"/>
  <c r="E112"/>
  <c r="F112"/>
  <c r="D113"/>
  <c r="E113"/>
  <c r="F113"/>
  <c r="D114"/>
  <c r="E114"/>
  <c r="F114"/>
  <c r="D115"/>
  <c r="E115"/>
  <c r="F115"/>
  <c r="D116"/>
  <c r="E116"/>
  <c r="F116"/>
  <c r="D117"/>
  <c r="E117"/>
  <c r="F117"/>
  <c r="D118"/>
  <c r="E118"/>
  <c r="F118"/>
  <c r="D119"/>
  <c r="E119"/>
  <c r="F119"/>
  <c r="D120"/>
  <c r="E120"/>
  <c r="F120"/>
  <c r="D121"/>
  <c r="E121"/>
  <c r="F121"/>
  <c r="D122"/>
  <c r="E122"/>
  <c r="F122"/>
  <c r="D123"/>
  <c r="E123"/>
  <c r="F123"/>
  <c r="D124"/>
  <c r="E124"/>
  <c r="F124"/>
  <c r="D125"/>
  <c r="E125"/>
  <c r="F125"/>
  <c r="D126"/>
  <c r="E126"/>
  <c r="F126"/>
  <c r="D127"/>
  <c r="E127"/>
  <c r="F127"/>
  <c r="D128"/>
  <c r="E128"/>
  <c r="F128"/>
  <c r="D129"/>
  <c r="E129"/>
  <c r="F129"/>
  <c r="D130"/>
  <c r="E130"/>
  <c r="F130"/>
  <c r="D131"/>
  <c r="E131"/>
  <c r="F131"/>
  <c r="D132"/>
  <c r="E132"/>
  <c r="F132"/>
  <c r="D133"/>
  <c r="E133"/>
  <c r="F133"/>
  <c r="D134"/>
  <c r="E134"/>
  <c r="F134"/>
  <c r="D135"/>
  <c r="E135"/>
  <c r="F135"/>
  <c r="D136"/>
  <c r="E136"/>
  <c r="F136"/>
  <c r="D137"/>
  <c r="E137"/>
  <c r="F137"/>
  <c r="D138"/>
  <c r="E138"/>
  <c r="F138"/>
  <c r="D139"/>
  <c r="E139"/>
  <c r="F139"/>
  <c r="D140"/>
  <c r="E140"/>
  <c r="F140"/>
  <c r="D141"/>
  <c r="E141"/>
  <c r="F141"/>
  <c r="D142"/>
  <c r="E142"/>
  <c r="F142"/>
  <c r="D143"/>
  <c r="E143"/>
  <c r="F143"/>
  <c r="D144"/>
  <c r="E144"/>
  <c r="F144"/>
  <c r="D145"/>
  <c r="E145"/>
  <c r="F145"/>
  <c r="D146"/>
  <c r="E146"/>
  <c r="F146"/>
  <c r="D147"/>
  <c r="E147"/>
  <c r="F147"/>
  <c r="D148"/>
  <c r="E148"/>
  <c r="F148"/>
  <c r="D149"/>
  <c r="E149"/>
  <c r="F149"/>
  <c r="D150"/>
  <c r="E150"/>
  <c r="F150"/>
  <c r="D151"/>
  <c r="E151"/>
  <c r="F151"/>
  <c r="D152"/>
  <c r="E152"/>
  <c r="F152"/>
  <c r="D153"/>
  <c r="E153"/>
  <c r="F153"/>
  <c r="D154"/>
  <c r="E154"/>
  <c r="F154"/>
  <c r="D155"/>
  <c r="E155"/>
  <c r="F155"/>
  <c r="D156"/>
  <c r="E156"/>
  <c r="F156"/>
  <c r="D157"/>
  <c r="E157"/>
  <c r="F157"/>
  <c r="D158"/>
  <c r="E158"/>
  <c r="F158"/>
  <c r="D159"/>
  <c r="E159"/>
  <c r="F159"/>
  <c r="D160"/>
  <c r="E160"/>
  <c r="F160"/>
  <c r="D161"/>
  <c r="E161"/>
  <c r="F161"/>
  <c r="D162"/>
  <c r="E162"/>
  <c r="F162"/>
  <c r="D163"/>
  <c r="E163"/>
  <c r="F163"/>
  <c r="D164"/>
  <c r="E164"/>
  <c r="F164"/>
  <c r="D165"/>
  <c r="E165"/>
  <c r="F165"/>
  <c r="D166"/>
  <c r="E166"/>
  <c r="F166"/>
  <c r="D167"/>
  <c r="E167"/>
  <c r="F167"/>
  <c r="D168"/>
  <c r="E168"/>
  <c r="F168"/>
  <c r="D169"/>
  <c r="E169"/>
  <c r="F169"/>
  <c r="D170"/>
  <c r="E170"/>
  <c r="F170"/>
  <c r="D171"/>
  <c r="E171"/>
  <c r="F171"/>
  <c r="D172"/>
  <c r="E172"/>
  <c r="F172"/>
  <c r="D173"/>
  <c r="E173"/>
  <c r="F173"/>
  <c r="D174"/>
  <c r="E174"/>
  <c r="F174"/>
  <c r="D175"/>
  <c r="E175"/>
  <c r="F175"/>
  <c r="D176"/>
  <c r="E176"/>
  <c r="F176"/>
  <c r="D177"/>
  <c r="E177"/>
  <c r="F177"/>
  <c r="D178"/>
  <c r="E178"/>
  <c r="F178"/>
  <c r="D179"/>
  <c r="E179"/>
  <c r="F179"/>
  <c r="D180"/>
  <c r="E180"/>
  <c r="F180"/>
  <c r="D181"/>
  <c r="E181"/>
  <c r="F181"/>
  <c r="D182"/>
  <c r="E182"/>
  <c r="F182"/>
  <c r="D183"/>
  <c r="E183"/>
  <c r="F183"/>
  <c r="D184"/>
  <c r="E184"/>
  <c r="F184"/>
  <c r="D185"/>
  <c r="E185"/>
  <c r="F185"/>
  <c r="D186"/>
  <c r="E186"/>
  <c r="F186"/>
  <c r="D187"/>
  <c r="E187"/>
  <c r="F187"/>
  <c r="D188"/>
  <c r="E188"/>
  <c r="F188"/>
  <c r="D189"/>
  <c r="E189"/>
  <c r="F189"/>
  <c r="D190"/>
  <c r="E190"/>
  <c r="F190"/>
  <c r="D191"/>
  <c r="E191"/>
  <c r="F191"/>
  <c r="D192"/>
  <c r="E192"/>
  <c r="F192"/>
  <c r="D193"/>
  <c r="E193"/>
  <c r="F193"/>
  <c r="D194"/>
  <c r="E194"/>
  <c r="F194"/>
  <c r="D195"/>
  <c r="E195"/>
  <c r="F195"/>
  <c r="D196"/>
  <c r="E196"/>
  <c r="F196"/>
  <c r="D197"/>
  <c r="E197"/>
  <c r="F197"/>
  <c r="D198"/>
  <c r="E198"/>
  <c r="F198"/>
  <c r="D199"/>
  <c r="E199"/>
  <c r="F199"/>
  <c r="D200"/>
  <c r="E200"/>
  <c r="F200"/>
  <c r="D201"/>
  <c r="E201"/>
  <c r="F201"/>
  <c r="D202"/>
  <c r="E202"/>
  <c r="F202"/>
  <c r="D203"/>
  <c r="E203"/>
  <c r="F203"/>
  <c r="D204"/>
  <c r="E204"/>
  <c r="F204"/>
  <c r="D205"/>
  <c r="E205"/>
  <c r="F205"/>
  <c r="D206"/>
  <c r="E206"/>
  <c r="F206"/>
  <c r="D207"/>
  <c r="E207"/>
  <c r="F207"/>
  <c r="D208"/>
  <c r="E208"/>
  <c r="F208"/>
  <c r="D209"/>
  <c r="E209"/>
  <c r="F209"/>
  <c r="D210"/>
  <c r="E210"/>
  <c r="F210"/>
  <c r="D211"/>
  <c r="E211"/>
  <c r="F211"/>
  <c r="D212"/>
  <c r="E212"/>
  <c r="F212"/>
  <c r="D213"/>
  <c r="E213"/>
  <c r="F213"/>
  <c r="D214"/>
  <c r="E214"/>
  <c r="F214"/>
  <c r="D215"/>
  <c r="E215"/>
  <c r="F215"/>
  <c r="D216"/>
  <c r="E216"/>
  <c r="F216"/>
  <c r="D217"/>
  <c r="E217"/>
  <c r="F217"/>
  <c r="D218"/>
  <c r="E218"/>
  <c r="F218"/>
  <c r="D219"/>
  <c r="E219"/>
  <c r="F219"/>
  <c r="D220"/>
  <c r="E220"/>
  <c r="F220"/>
  <c r="D221"/>
  <c r="E221"/>
  <c r="F221"/>
  <c r="D222"/>
  <c r="E222"/>
  <c r="F222"/>
  <c r="D223"/>
  <c r="E223"/>
  <c r="F223"/>
  <c r="D224"/>
  <c r="E224"/>
  <c r="F224"/>
  <c r="D225"/>
  <c r="E225"/>
  <c r="F225"/>
  <c r="D226"/>
  <c r="E226"/>
  <c r="F226"/>
  <c r="D227"/>
  <c r="E227"/>
  <c r="F227"/>
  <c r="D228"/>
  <c r="E228"/>
  <c r="F228"/>
  <c r="D229"/>
  <c r="E229"/>
  <c r="F229"/>
  <c r="D230"/>
  <c r="E230"/>
  <c r="F230"/>
  <c r="D231"/>
  <c r="E231"/>
  <c r="F231"/>
  <c r="D232"/>
  <c r="E232"/>
  <c r="F232"/>
  <c r="D233"/>
  <c r="E233"/>
  <c r="F233"/>
  <c r="D234"/>
  <c r="E234"/>
  <c r="F234"/>
  <c r="D235"/>
  <c r="E235"/>
  <c r="F235"/>
  <c r="D236"/>
  <c r="E236"/>
  <c r="F236"/>
  <c r="D237"/>
  <c r="E237"/>
  <c r="F237"/>
  <c r="D238"/>
  <c r="E238"/>
  <c r="F238"/>
  <c r="D239"/>
  <c r="E239"/>
  <c r="F239"/>
  <c r="D240"/>
  <c r="E240"/>
  <c r="F240"/>
  <c r="D241"/>
  <c r="E241"/>
  <c r="F241"/>
  <c r="D242"/>
  <c r="E242"/>
  <c r="F242"/>
  <c r="D243"/>
  <c r="E243"/>
  <c r="F243"/>
  <c r="D244"/>
  <c r="E244"/>
  <c r="F244"/>
  <c r="D245"/>
  <c r="E245"/>
  <c r="F245"/>
  <c r="D246"/>
  <c r="E246"/>
  <c r="F246"/>
  <c r="D247"/>
  <c r="E247"/>
  <c r="F247"/>
  <c r="D248"/>
  <c r="E248"/>
  <c r="F248"/>
  <c r="D249"/>
  <c r="E249"/>
  <c r="F249"/>
  <c r="F20"/>
  <c r="D21"/>
  <c r="D11" i="4"/>
  <c r="D12"/>
  <c r="D15"/>
  <c r="D14"/>
  <c r="I17"/>
  <c r="J17"/>
  <c r="I18"/>
  <c r="J18"/>
  <c r="K19"/>
  <c r="K23"/>
  <c r="K22"/>
  <c r="K21"/>
  <c r="I21"/>
  <c r="J23"/>
  <c r="J22"/>
  <c r="J21"/>
  <c r="I23"/>
  <c r="I22"/>
  <c r="D17"/>
  <c r="D18"/>
  <c r="F19"/>
  <c r="D21" a="1"/>
  <c r="D23"/>
  <c r="D27"/>
  <c r="D22"/>
  <c r="D26"/>
  <c r="D21"/>
  <c r="D25"/>
  <c r="D29" a="1"/>
  <c r="F21" i="3"/>
  <c r="E21"/>
  <c r="F32"/>
  <c r="F31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23"/>
  <c r="F24"/>
  <c r="F25"/>
  <c r="F26"/>
  <c r="F27"/>
  <c r="F28"/>
  <c r="F29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30"/>
  <c r="F22"/>
  <c r="C16"/>
  <c r="D51"/>
  <c r="E51"/>
  <c r="D52"/>
  <c r="E52"/>
  <c r="D53"/>
  <c r="E53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D69"/>
  <c r="E69"/>
  <c r="D70"/>
  <c r="E70"/>
  <c r="D71"/>
  <c r="E71"/>
  <c r="D72"/>
  <c r="E72"/>
  <c r="D73"/>
  <c r="E73"/>
  <c r="D74"/>
  <c r="E74"/>
  <c r="D75"/>
  <c r="E75"/>
  <c r="D76"/>
  <c r="E76"/>
  <c r="D77"/>
  <c r="E77"/>
  <c r="D78"/>
  <c r="E78"/>
  <c r="D79"/>
  <c r="E79"/>
  <c r="D80"/>
  <c r="E80"/>
  <c r="D81"/>
  <c r="E81"/>
  <c r="D82"/>
  <c r="E82"/>
  <c r="D83"/>
  <c r="E83"/>
  <c r="D84"/>
  <c r="E84"/>
  <c r="D85"/>
  <c r="E85"/>
  <c r="D86"/>
  <c r="E86"/>
  <c r="D87"/>
  <c r="E87"/>
  <c r="D88"/>
  <c r="E88"/>
  <c r="D89"/>
  <c r="E89"/>
  <c r="D90"/>
  <c r="E90"/>
  <c r="D91"/>
  <c r="E91"/>
  <c r="D92"/>
  <c r="E92"/>
  <c r="D93"/>
  <c r="E93"/>
  <c r="D94"/>
  <c r="E94"/>
  <c r="D95"/>
  <c r="E95"/>
  <c r="D96"/>
  <c r="E96"/>
  <c r="D97"/>
  <c r="E97"/>
  <c r="D98"/>
  <c r="E98"/>
  <c r="D99"/>
  <c r="E99"/>
  <c r="D100"/>
  <c r="E100"/>
  <c r="D101"/>
  <c r="E101"/>
  <c r="D102"/>
  <c r="E102"/>
  <c r="D103"/>
  <c r="E103"/>
  <c r="D104"/>
  <c r="E104"/>
  <c r="D105"/>
  <c r="E105"/>
  <c r="D106"/>
  <c r="E106"/>
  <c r="D23"/>
  <c r="D24"/>
  <c r="D25"/>
  <c r="D26"/>
  <c r="D27"/>
  <c r="D28"/>
  <c r="D29"/>
  <c r="D33"/>
  <c r="D34"/>
  <c r="D35"/>
  <c r="D39"/>
  <c r="D40"/>
  <c r="D41"/>
  <c r="D42"/>
  <c r="D43"/>
  <c r="D44"/>
  <c r="D45"/>
  <c r="D46"/>
  <c r="D47"/>
  <c r="D48"/>
  <c r="D49"/>
  <c r="D50"/>
  <c r="D38"/>
  <c r="D3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22"/>
  <c r="C15"/>
  <c r="D36"/>
  <c r="D37"/>
  <c r="D31"/>
  <c r="D22"/>
  <c r="D30"/>
  <c r="C12"/>
  <c r="C13"/>
  <c r="C14"/>
  <c r="D29" i="4"/>
  <c r="E4"/>
  <c r="D30"/>
  <c r="F4"/>
  <c r="D31"/>
  <c r="G4"/>
</calcChain>
</file>

<file path=xl/sharedStrings.xml><?xml version="1.0" encoding="utf-8"?>
<sst xmlns="http://schemas.openxmlformats.org/spreadsheetml/2006/main" count="74" uniqueCount="53">
  <si>
    <t>Initial conditions (m,and m/sec)</t>
  </si>
  <si>
    <t>X</t>
  </si>
  <si>
    <t>Y</t>
  </si>
  <si>
    <t>Z</t>
  </si>
  <si>
    <t>X'</t>
  </si>
  <si>
    <t>Y'</t>
  </si>
  <si>
    <t>Z'</t>
  </si>
  <si>
    <t>.</t>
  </si>
  <si>
    <t>ORBIT ALT (KM)=</t>
  </si>
  <si>
    <t>w=</t>
  </si>
  <si>
    <t>rad/s</t>
  </si>
  <si>
    <t>D=</t>
  </si>
  <si>
    <t>m</t>
  </si>
  <si>
    <t>Yco=</t>
  </si>
  <si>
    <t>Min X=</t>
  </si>
  <si>
    <t>Y'c=</t>
  </si>
  <si>
    <t>m/s</t>
  </si>
  <si>
    <t>Min Y=</t>
  </si>
  <si>
    <t>Xc=</t>
  </si>
  <si>
    <t>Max X=</t>
  </si>
  <si>
    <t>C=</t>
  </si>
  <si>
    <t>Max Y=</t>
  </si>
  <si>
    <t>Y=</t>
  </si>
  <si>
    <t>rad</t>
  </si>
  <si>
    <t>Max Z=</t>
  </si>
  <si>
    <t>F=</t>
  </si>
  <si>
    <t>Units for answer ? (1=m, 1000=km)</t>
  </si>
  <si>
    <t>1000 for km &amp; 1 for m</t>
  </si>
  <si>
    <t>t (min)</t>
  </si>
  <si>
    <t xml:space="preserve">transfer time (sec) = </t>
  </si>
  <si>
    <t>Desired final conditions (m,and m/sec)</t>
  </si>
  <si>
    <t>N/A</t>
  </si>
  <si>
    <t xml:space="preserve">transfer time (min) = </t>
  </si>
  <si>
    <t>cos(wt)=</t>
  </si>
  <si>
    <t>sin(wt)=</t>
  </si>
  <si>
    <t>PhiA=</t>
  </si>
  <si>
    <t>PhiB=</t>
  </si>
  <si>
    <t>PhiA*Ri=</t>
  </si>
  <si>
    <t>Inv(PhiB)=</t>
  </si>
  <si>
    <t>Rf-PhiA*Ri=</t>
  </si>
  <si>
    <t>V=Inv(PhiB)*(Rf-PhiA*Ri)=</t>
  </si>
  <si>
    <t>Period (min)</t>
  </si>
  <si>
    <t>Data (every min)</t>
  </si>
  <si>
    <t xml:space="preserve"> ******************* PROXOPS *******************</t>
  </si>
  <si>
    <t xml:space="preserve">    Target Satellite Alt  =     200.000 km</t>
  </si>
  <si>
    <t xml:space="preserve">    Interceptor relative position to target:</t>
  </si>
  <si>
    <t xml:space="preserve">    Interceptor relative velocity to target:</t>
  </si>
  <si>
    <t xml:space="preserve">                    RK4 Solutions:                              Euler Approximation Solutions:</t>
  </si>
  <si>
    <t xml:space="preserve">       Time         X           Y           Z                   X           Y           Z</t>
  </si>
  <si>
    <t xml:space="preserve">       (min)       (km)                                        (km)</t>
  </si>
  <si>
    <t xml:space="preserve">      0.0000 x      0.0000 y      0.0000 z  m</t>
  </si>
  <si>
    <t xml:space="preserve">   1000.0000 x      0.0000 y      0.0000 z  m/sec</t>
  </si>
  <si>
    <t xml:space="preserve">    Step size for numerical integration =     1.00 sec</t>
  </si>
</sst>
</file>

<file path=xl/styles.xml><?xml version="1.0" encoding="utf-8"?>
<styleSheet xmlns="http://schemas.openxmlformats.org/spreadsheetml/2006/main">
  <numFmts count="3">
    <numFmt numFmtId="164" formatCode="#,##0.0000"/>
    <numFmt numFmtId="165" formatCode="#,##0.000000"/>
    <numFmt numFmtId="166" formatCode="#,##0.000"/>
  </numFmts>
  <fonts count="2">
    <font>
      <sz val="10"/>
      <name val="Arial"/>
    </font>
    <font>
      <sz val="1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0" fontId="0" fillId="2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8" xfId="0" applyFill="1" applyBorder="1"/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Z vs Time</a:t>
            </a:r>
          </a:p>
        </c:rich>
      </c:tx>
      <c:layout>
        <c:manualLayout>
          <c:xMode val="edge"/>
          <c:yMode val="edge"/>
          <c:x val="0.4339622641509438"/>
          <c:y val="1.957585644371942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430632630410655"/>
          <c:y val="0.16150081566068517"/>
          <c:w val="0.81576026637069954"/>
          <c:h val="0.74714518760195769"/>
        </c:manualLayout>
      </c:layout>
      <c:scatterChart>
        <c:scatterStyle val="smoothMarker"/>
        <c:ser>
          <c:idx val="2"/>
          <c:order val="0"/>
          <c:tx>
            <c:v>CW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'Propogate-Entry'!$C$22:$C$2000</c:f>
              <c:numCache>
                <c:formatCode>General</c:formatCode>
                <c:ptCount val="1979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9.9999999999999627</c:v>
                </c:pt>
                <c:pt idx="251">
                  <c:v>10.039999999999962</c:v>
                </c:pt>
                <c:pt idx="252">
                  <c:v>10.079999999999961</c:v>
                </c:pt>
                <c:pt idx="253">
                  <c:v>10.11999999999996</c:v>
                </c:pt>
                <c:pt idx="254">
                  <c:v>10.159999999999959</c:v>
                </c:pt>
                <c:pt idx="255">
                  <c:v>10.199999999999958</c:v>
                </c:pt>
                <c:pt idx="256">
                  <c:v>10.239999999999958</c:v>
                </c:pt>
                <c:pt idx="257">
                  <c:v>10.279999999999957</c:v>
                </c:pt>
                <c:pt idx="258">
                  <c:v>10.319999999999956</c:v>
                </c:pt>
                <c:pt idx="259">
                  <c:v>10.359999999999955</c:v>
                </c:pt>
                <c:pt idx="260">
                  <c:v>10.399999999999954</c:v>
                </c:pt>
                <c:pt idx="261">
                  <c:v>10.439999999999953</c:v>
                </c:pt>
                <c:pt idx="262">
                  <c:v>10.479999999999952</c:v>
                </c:pt>
                <c:pt idx="263">
                  <c:v>10.519999999999952</c:v>
                </c:pt>
                <c:pt idx="264">
                  <c:v>10.559999999999951</c:v>
                </c:pt>
                <c:pt idx="265">
                  <c:v>10.59999999999995</c:v>
                </c:pt>
                <c:pt idx="266">
                  <c:v>10.639999999999949</c:v>
                </c:pt>
                <c:pt idx="267">
                  <c:v>10.679999999999948</c:v>
                </c:pt>
                <c:pt idx="268">
                  <c:v>10.719999999999947</c:v>
                </c:pt>
                <c:pt idx="269">
                  <c:v>10.759999999999946</c:v>
                </c:pt>
                <c:pt idx="270">
                  <c:v>10.799999999999946</c:v>
                </c:pt>
                <c:pt idx="271">
                  <c:v>10.839999999999945</c:v>
                </c:pt>
                <c:pt idx="272">
                  <c:v>10.879999999999944</c:v>
                </c:pt>
                <c:pt idx="273">
                  <c:v>10.919999999999943</c:v>
                </c:pt>
                <c:pt idx="274">
                  <c:v>10.959999999999942</c:v>
                </c:pt>
                <c:pt idx="275">
                  <c:v>10.999999999999941</c:v>
                </c:pt>
                <c:pt idx="276">
                  <c:v>11.039999999999941</c:v>
                </c:pt>
                <c:pt idx="277">
                  <c:v>11.07999999999994</c:v>
                </c:pt>
                <c:pt idx="278">
                  <c:v>11.119999999999939</c:v>
                </c:pt>
                <c:pt idx="279">
                  <c:v>11.159999999999938</c:v>
                </c:pt>
                <c:pt idx="280">
                  <c:v>11.199999999999937</c:v>
                </c:pt>
                <c:pt idx="281">
                  <c:v>11.239999999999936</c:v>
                </c:pt>
                <c:pt idx="282">
                  <c:v>11.279999999999935</c:v>
                </c:pt>
                <c:pt idx="283">
                  <c:v>11.319999999999935</c:v>
                </c:pt>
                <c:pt idx="284">
                  <c:v>11.359999999999934</c:v>
                </c:pt>
                <c:pt idx="285">
                  <c:v>11.399999999999933</c:v>
                </c:pt>
                <c:pt idx="286">
                  <c:v>11.439999999999932</c:v>
                </c:pt>
                <c:pt idx="287">
                  <c:v>11.479999999999931</c:v>
                </c:pt>
                <c:pt idx="288">
                  <c:v>11.51999999999993</c:v>
                </c:pt>
                <c:pt idx="289">
                  <c:v>11.559999999999929</c:v>
                </c:pt>
                <c:pt idx="290">
                  <c:v>11.599999999999929</c:v>
                </c:pt>
                <c:pt idx="291">
                  <c:v>11.639999999999928</c:v>
                </c:pt>
                <c:pt idx="292">
                  <c:v>11.679999999999927</c:v>
                </c:pt>
                <c:pt idx="293">
                  <c:v>11.719999999999926</c:v>
                </c:pt>
                <c:pt idx="294">
                  <c:v>11.759999999999925</c:v>
                </c:pt>
                <c:pt idx="295">
                  <c:v>11.799999999999924</c:v>
                </c:pt>
                <c:pt idx="296">
                  <c:v>11.839999999999923</c:v>
                </c:pt>
                <c:pt idx="297">
                  <c:v>11.879999999999923</c:v>
                </c:pt>
                <c:pt idx="298">
                  <c:v>11.919999999999922</c:v>
                </c:pt>
                <c:pt idx="299">
                  <c:v>11.959999999999921</c:v>
                </c:pt>
                <c:pt idx="300">
                  <c:v>11.99999999999992</c:v>
                </c:pt>
                <c:pt idx="301">
                  <c:v>12.039999999999919</c:v>
                </c:pt>
                <c:pt idx="302">
                  <c:v>12.079999999999918</c:v>
                </c:pt>
                <c:pt idx="303">
                  <c:v>12.119999999999918</c:v>
                </c:pt>
                <c:pt idx="304">
                  <c:v>12.159999999999917</c:v>
                </c:pt>
                <c:pt idx="305">
                  <c:v>12.199999999999916</c:v>
                </c:pt>
                <c:pt idx="306">
                  <c:v>12.239999999999915</c:v>
                </c:pt>
                <c:pt idx="307">
                  <c:v>12.279999999999914</c:v>
                </c:pt>
                <c:pt idx="308">
                  <c:v>12.319999999999913</c:v>
                </c:pt>
                <c:pt idx="309">
                  <c:v>12.359999999999912</c:v>
                </c:pt>
                <c:pt idx="310">
                  <c:v>12.399999999999912</c:v>
                </c:pt>
                <c:pt idx="311">
                  <c:v>12.439999999999911</c:v>
                </c:pt>
                <c:pt idx="312">
                  <c:v>12.47999999999991</c:v>
                </c:pt>
                <c:pt idx="313">
                  <c:v>12.519999999999909</c:v>
                </c:pt>
                <c:pt idx="314">
                  <c:v>12.559999999999908</c:v>
                </c:pt>
                <c:pt idx="315">
                  <c:v>12.599999999999907</c:v>
                </c:pt>
                <c:pt idx="316">
                  <c:v>12.639999999999906</c:v>
                </c:pt>
                <c:pt idx="317">
                  <c:v>12.679999999999906</c:v>
                </c:pt>
                <c:pt idx="318">
                  <c:v>12.719999999999905</c:v>
                </c:pt>
                <c:pt idx="319">
                  <c:v>12.759999999999904</c:v>
                </c:pt>
                <c:pt idx="320">
                  <c:v>12.799999999999903</c:v>
                </c:pt>
                <c:pt idx="321">
                  <c:v>12.839999999999902</c:v>
                </c:pt>
                <c:pt idx="322">
                  <c:v>12.879999999999901</c:v>
                </c:pt>
                <c:pt idx="323">
                  <c:v>12.9199999999999</c:v>
                </c:pt>
                <c:pt idx="324">
                  <c:v>12.9599999999999</c:v>
                </c:pt>
                <c:pt idx="325">
                  <c:v>12.999999999999899</c:v>
                </c:pt>
                <c:pt idx="326">
                  <c:v>13.039999999999898</c:v>
                </c:pt>
                <c:pt idx="327">
                  <c:v>13.079999999999897</c:v>
                </c:pt>
                <c:pt idx="328">
                  <c:v>13.119999999999896</c:v>
                </c:pt>
                <c:pt idx="329">
                  <c:v>13.159999999999895</c:v>
                </c:pt>
                <c:pt idx="330">
                  <c:v>13.199999999999894</c:v>
                </c:pt>
                <c:pt idx="331">
                  <c:v>13.239999999999894</c:v>
                </c:pt>
                <c:pt idx="332">
                  <c:v>13.279999999999893</c:v>
                </c:pt>
                <c:pt idx="333">
                  <c:v>13.319999999999892</c:v>
                </c:pt>
                <c:pt idx="334">
                  <c:v>13.359999999999891</c:v>
                </c:pt>
                <c:pt idx="335">
                  <c:v>13.39999999999989</c:v>
                </c:pt>
                <c:pt idx="336">
                  <c:v>13.439999999999889</c:v>
                </c:pt>
                <c:pt idx="337">
                  <c:v>13.479999999999889</c:v>
                </c:pt>
                <c:pt idx="338">
                  <c:v>13.519999999999888</c:v>
                </c:pt>
                <c:pt idx="339">
                  <c:v>13.559999999999887</c:v>
                </c:pt>
                <c:pt idx="340">
                  <c:v>13.599999999999886</c:v>
                </c:pt>
                <c:pt idx="341">
                  <c:v>13.639999999999885</c:v>
                </c:pt>
                <c:pt idx="342">
                  <c:v>13.679999999999884</c:v>
                </c:pt>
                <c:pt idx="343">
                  <c:v>13.719999999999883</c:v>
                </c:pt>
                <c:pt idx="344">
                  <c:v>13.759999999999883</c:v>
                </c:pt>
                <c:pt idx="345">
                  <c:v>13.799999999999882</c:v>
                </c:pt>
                <c:pt idx="346">
                  <c:v>13.839999999999881</c:v>
                </c:pt>
                <c:pt idx="347">
                  <c:v>13.87999999999988</c:v>
                </c:pt>
                <c:pt idx="348">
                  <c:v>13.919999999999879</c:v>
                </c:pt>
                <c:pt idx="349">
                  <c:v>13.959999999999878</c:v>
                </c:pt>
                <c:pt idx="350">
                  <c:v>13.999999999999877</c:v>
                </c:pt>
                <c:pt idx="351">
                  <c:v>14.039999999999877</c:v>
                </c:pt>
                <c:pt idx="352">
                  <c:v>14.079999999999876</c:v>
                </c:pt>
                <c:pt idx="353">
                  <c:v>14.119999999999875</c:v>
                </c:pt>
                <c:pt idx="354">
                  <c:v>14.159999999999874</c:v>
                </c:pt>
                <c:pt idx="355">
                  <c:v>14.199999999999873</c:v>
                </c:pt>
                <c:pt idx="356">
                  <c:v>14.239999999999872</c:v>
                </c:pt>
                <c:pt idx="357">
                  <c:v>14.279999999999871</c:v>
                </c:pt>
                <c:pt idx="358">
                  <c:v>14.319999999999871</c:v>
                </c:pt>
                <c:pt idx="359">
                  <c:v>14.35999999999987</c:v>
                </c:pt>
                <c:pt idx="360">
                  <c:v>14.399999999999869</c:v>
                </c:pt>
                <c:pt idx="361">
                  <c:v>14.439999999999868</c:v>
                </c:pt>
                <c:pt idx="362">
                  <c:v>14.479999999999867</c:v>
                </c:pt>
                <c:pt idx="363">
                  <c:v>14.519999999999866</c:v>
                </c:pt>
                <c:pt idx="364">
                  <c:v>14.559999999999865</c:v>
                </c:pt>
                <c:pt idx="365">
                  <c:v>14.599999999999865</c:v>
                </c:pt>
                <c:pt idx="366">
                  <c:v>14.639999999999864</c:v>
                </c:pt>
                <c:pt idx="367">
                  <c:v>14.679999999999863</c:v>
                </c:pt>
                <c:pt idx="368">
                  <c:v>14.719999999999862</c:v>
                </c:pt>
                <c:pt idx="369">
                  <c:v>14.759999999999861</c:v>
                </c:pt>
                <c:pt idx="370">
                  <c:v>14.79999999999986</c:v>
                </c:pt>
                <c:pt idx="371">
                  <c:v>14.83999999999986</c:v>
                </c:pt>
                <c:pt idx="372">
                  <c:v>14.879999999999859</c:v>
                </c:pt>
                <c:pt idx="373">
                  <c:v>14.919999999999858</c:v>
                </c:pt>
                <c:pt idx="374">
                  <c:v>14.959999999999857</c:v>
                </c:pt>
                <c:pt idx="375">
                  <c:v>14.999999999999856</c:v>
                </c:pt>
                <c:pt idx="376">
                  <c:v>15.039999999999855</c:v>
                </c:pt>
                <c:pt idx="377">
                  <c:v>15.079999999999854</c:v>
                </c:pt>
                <c:pt idx="378">
                  <c:v>15.119999999999854</c:v>
                </c:pt>
                <c:pt idx="379">
                  <c:v>15.159999999999853</c:v>
                </c:pt>
                <c:pt idx="380">
                  <c:v>15.199999999999852</c:v>
                </c:pt>
                <c:pt idx="381">
                  <c:v>15.239999999999851</c:v>
                </c:pt>
                <c:pt idx="382">
                  <c:v>15.27999999999985</c:v>
                </c:pt>
                <c:pt idx="383">
                  <c:v>15.319999999999849</c:v>
                </c:pt>
                <c:pt idx="384">
                  <c:v>15.359999999999848</c:v>
                </c:pt>
                <c:pt idx="385">
                  <c:v>15.399999999999848</c:v>
                </c:pt>
                <c:pt idx="386">
                  <c:v>15.439999999999847</c:v>
                </c:pt>
                <c:pt idx="387">
                  <c:v>15.479999999999846</c:v>
                </c:pt>
                <c:pt idx="388">
                  <c:v>15.519999999999845</c:v>
                </c:pt>
                <c:pt idx="389">
                  <c:v>15.559999999999844</c:v>
                </c:pt>
                <c:pt idx="390">
                  <c:v>15.599999999999843</c:v>
                </c:pt>
                <c:pt idx="391">
                  <c:v>15.639999999999842</c:v>
                </c:pt>
                <c:pt idx="392">
                  <c:v>15.679999999999842</c:v>
                </c:pt>
                <c:pt idx="393">
                  <c:v>15.719999999999841</c:v>
                </c:pt>
                <c:pt idx="394">
                  <c:v>15.75999999999984</c:v>
                </c:pt>
                <c:pt idx="395">
                  <c:v>15.799999999999839</c:v>
                </c:pt>
                <c:pt idx="396">
                  <c:v>15.839999999999838</c:v>
                </c:pt>
                <c:pt idx="397">
                  <c:v>15.879999999999837</c:v>
                </c:pt>
                <c:pt idx="398">
                  <c:v>15.919999999999837</c:v>
                </c:pt>
                <c:pt idx="399">
                  <c:v>15.959999999999836</c:v>
                </c:pt>
                <c:pt idx="400">
                  <c:v>15.999999999999835</c:v>
                </c:pt>
                <c:pt idx="401">
                  <c:v>16.039999999999836</c:v>
                </c:pt>
                <c:pt idx="402">
                  <c:v>16.079999999999835</c:v>
                </c:pt>
                <c:pt idx="403">
                  <c:v>16.119999999999834</c:v>
                </c:pt>
                <c:pt idx="404">
                  <c:v>16.159999999999833</c:v>
                </c:pt>
                <c:pt idx="405">
                  <c:v>16.199999999999832</c:v>
                </c:pt>
                <c:pt idx="406">
                  <c:v>16.239999999999831</c:v>
                </c:pt>
                <c:pt idx="407">
                  <c:v>16.279999999999831</c:v>
                </c:pt>
                <c:pt idx="408">
                  <c:v>16.31999999999983</c:v>
                </c:pt>
                <c:pt idx="409">
                  <c:v>16.359999999999829</c:v>
                </c:pt>
                <c:pt idx="410">
                  <c:v>16.399999999999828</c:v>
                </c:pt>
                <c:pt idx="411">
                  <c:v>16.439999999999827</c:v>
                </c:pt>
                <c:pt idx="412">
                  <c:v>16.479999999999826</c:v>
                </c:pt>
                <c:pt idx="413">
                  <c:v>16.519999999999825</c:v>
                </c:pt>
                <c:pt idx="414">
                  <c:v>16.559999999999825</c:v>
                </c:pt>
                <c:pt idx="415">
                  <c:v>16.599999999999824</c:v>
                </c:pt>
                <c:pt idx="416">
                  <c:v>16.639999999999823</c:v>
                </c:pt>
                <c:pt idx="417">
                  <c:v>16.679999999999822</c:v>
                </c:pt>
                <c:pt idx="418">
                  <c:v>16.719999999999821</c:v>
                </c:pt>
                <c:pt idx="419">
                  <c:v>16.75999999999982</c:v>
                </c:pt>
                <c:pt idx="420">
                  <c:v>16.79999999999982</c:v>
                </c:pt>
                <c:pt idx="421">
                  <c:v>16.839999999999819</c:v>
                </c:pt>
                <c:pt idx="422">
                  <c:v>16.879999999999818</c:v>
                </c:pt>
                <c:pt idx="423">
                  <c:v>16.919999999999817</c:v>
                </c:pt>
                <c:pt idx="424">
                  <c:v>16.959999999999816</c:v>
                </c:pt>
                <c:pt idx="425">
                  <c:v>16.999999999999815</c:v>
                </c:pt>
                <c:pt idx="426">
                  <c:v>17.039999999999814</c:v>
                </c:pt>
                <c:pt idx="427">
                  <c:v>17.079999999999814</c:v>
                </c:pt>
                <c:pt idx="428">
                  <c:v>17.119999999999813</c:v>
                </c:pt>
                <c:pt idx="429">
                  <c:v>17.159999999999812</c:v>
                </c:pt>
                <c:pt idx="430">
                  <c:v>17.199999999999811</c:v>
                </c:pt>
                <c:pt idx="431">
                  <c:v>17.23999999999981</c:v>
                </c:pt>
                <c:pt idx="432">
                  <c:v>17.279999999999809</c:v>
                </c:pt>
                <c:pt idx="433">
                  <c:v>17.319999999999808</c:v>
                </c:pt>
                <c:pt idx="434">
                  <c:v>17.359999999999808</c:v>
                </c:pt>
                <c:pt idx="435">
                  <c:v>17.399999999999807</c:v>
                </c:pt>
                <c:pt idx="436">
                  <c:v>17.439999999999806</c:v>
                </c:pt>
                <c:pt idx="437">
                  <c:v>17.479999999999805</c:v>
                </c:pt>
                <c:pt idx="438">
                  <c:v>17.519999999999804</c:v>
                </c:pt>
                <c:pt idx="439">
                  <c:v>17.559999999999803</c:v>
                </c:pt>
                <c:pt idx="440">
                  <c:v>17.599999999999802</c:v>
                </c:pt>
                <c:pt idx="441">
                  <c:v>17.639999999999802</c:v>
                </c:pt>
                <c:pt idx="442">
                  <c:v>17.679999999999801</c:v>
                </c:pt>
                <c:pt idx="443">
                  <c:v>17.7199999999998</c:v>
                </c:pt>
                <c:pt idx="444">
                  <c:v>17.759999999999799</c:v>
                </c:pt>
                <c:pt idx="445">
                  <c:v>17.799999999999798</c:v>
                </c:pt>
                <c:pt idx="446">
                  <c:v>17.839999999999797</c:v>
                </c:pt>
                <c:pt idx="447">
                  <c:v>17.879999999999797</c:v>
                </c:pt>
                <c:pt idx="448">
                  <c:v>17.919999999999796</c:v>
                </c:pt>
                <c:pt idx="449">
                  <c:v>17.959999999999795</c:v>
                </c:pt>
                <c:pt idx="450">
                  <c:v>17.999999999999794</c:v>
                </c:pt>
                <c:pt idx="451">
                  <c:v>18.039999999999793</c:v>
                </c:pt>
                <c:pt idx="452">
                  <c:v>18.079999999999792</c:v>
                </c:pt>
                <c:pt idx="453">
                  <c:v>18.119999999999791</c:v>
                </c:pt>
                <c:pt idx="454">
                  <c:v>18.159999999999791</c:v>
                </c:pt>
                <c:pt idx="455">
                  <c:v>18.19999999999979</c:v>
                </c:pt>
                <c:pt idx="456">
                  <c:v>18.239999999999789</c:v>
                </c:pt>
                <c:pt idx="457">
                  <c:v>18.279999999999788</c:v>
                </c:pt>
                <c:pt idx="458">
                  <c:v>18.319999999999787</c:v>
                </c:pt>
                <c:pt idx="459">
                  <c:v>18.359999999999786</c:v>
                </c:pt>
                <c:pt idx="460">
                  <c:v>18.399999999999785</c:v>
                </c:pt>
                <c:pt idx="461">
                  <c:v>18.439999999999785</c:v>
                </c:pt>
                <c:pt idx="462">
                  <c:v>18.479999999999784</c:v>
                </c:pt>
                <c:pt idx="463">
                  <c:v>18.519999999999783</c:v>
                </c:pt>
                <c:pt idx="464">
                  <c:v>18.559999999999782</c:v>
                </c:pt>
                <c:pt idx="465">
                  <c:v>18.599999999999781</c:v>
                </c:pt>
                <c:pt idx="466">
                  <c:v>18.63999999999978</c:v>
                </c:pt>
                <c:pt idx="467">
                  <c:v>18.679999999999779</c:v>
                </c:pt>
                <c:pt idx="468">
                  <c:v>18.719999999999779</c:v>
                </c:pt>
                <c:pt idx="469">
                  <c:v>18.759999999999778</c:v>
                </c:pt>
                <c:pt idx="470">
                  <c:v>18.799999999999777</c:v>
                </c:pt>
                <c:pt idx="471">
                  <c:v>18.839999999999776</c:v>
                </c:pt>
                <c:pt idx="472">
                  <c:v>18.879999999999775</c:v>
                </c:pt>
                <c:pt idx="473">
                  <c:v>18.919999999999774</c:v>
                </c:pt>
                <c:pt idx="474">
                  <c:v>18.959999999999773</c:v>
                </c:pt>
                <c:pt idx="475">
                  <c:v>18.999999999999773</c:v>
                </c:pt>
                <c:pt idx="476">
                  <c:v>19.039999999999772</c:v>
                </c:pt>
                <c:pt idx="477">
                  <c:v>19.079999999999771</c:v>
                </c:pt>
                <c:pt idx="478">
                  <c:v>19.11999999999977</c:v>
                </c:pt>
                <c:pt idx="479">
                  <c:v>19.159999999999769</c:v>
                </c:pt>
                <c:pt idx="480">
                  <c:v>19.199999999999768</c:v>
                </c:pt>
                <c:pt idx="481">
                  <c:v>19.239999999999768</c:v>
                </c:pt>
                <c:pt idx="482">
                  <c:v>19.279999999999767</c:v>
                </c:pt>
                <c:pt idx="483">
                  <c:v>19.319999999999766</c:v>
                </c:pt>
                <c:pt idx="484">
                  <c:v>19.359999999999765</c:v>
                </c:pt>
                <c:pt idx="485">
                  <c:v>19.399999999999764</c:v>
                </c:pt>
                <c:pt idx="486">
                  <c:v>19.439999999999763</c:v>
                </c:pt>
                <c:pt idx="487">
                  <c:v>19.479999999999762</c:v>
                </c:pt>
                <c:pt idx="488">
                  <c:v>19.519999999999762</c:v>
                </c:pt>
                <c:pt idx="489">
                  <c:v>19.559999999999761</c:v>
                </c:pt>
                <c:pt idx="490">
                  <c:v>19.59999999999976</c:v>
                </c:pt>
                <c:pt idx="491">
                  <c:v>19.639999999999759</c:v>
                </c:pt>
                <c:pt idx="492">
                  <c:v>19.679999999999758</c:v>
                </c:pt>
                <c:pt idx="493">
                  <c:v>19.719999999999757</c:v>
                </c:pt>
                <c:pt idx="494">
                  <c:v>19.759999999999756</c:v>
                </c:pt>
                <c:pt idx="495">
                  <c:v>19.799999999999756</c:v>
                </c:pt>
                <c:pt idx="496">
                  <c:v>19.839999999999755</c:v>
                </c:pt>
                <c:pt idx="497">
                  <c:v>19.879999999999754</c:v>
                </c:pt>
                <c:pt idx="498">
                  <c:v>19.919999999999753</c:v>
                </c:pt>
                <c:pt idx="499">
                  <c:v>19.959999999999752</c:v>
                </c:pt>
                <c:pt idx="500">
                  <c:v>19.999999999999751</c:v>
                </c:pt>
                <c:pt idx="501">
                  <c:v>20.03999999999975</c:v>
                </c:pt>
                <c:pt idx="502">
                  <c:v>20.07999999999975</c:v>
                </c:pt>
                <c:pt idx="503">
                  <c:v>20.119999999999749</c:v>
                </c:pt>
                <c:pt idx="504">
                  <c:v>20.159999999999748</c:v>
                </c:pt>
                <c:pt idx="505">
                  <c:v>20.199999999999747</c:v>
                </c:pt>
                <c:pt idx="506">
                  <c:v>20.239999999999746</c:v>
                </c:pt>
                <c:pt idx="507">
                  <c:v>20.279999999999745</c:v>
                </c:pt>
                <c:pt idx="508">
                  <c:v>20.319999999999744</c:v>
                </c:pt>
                <c:pt idx="509">
                  <c:v>20.359999999999744</c:v>
                </c:pt>
                <c:pt idx="510">
                  <c:v>20.399999999999743</c:v>
                </c:pt>
                <c:pt idx="511">
                  <c:v>20.439999999999742</c:v>
                </c:pt>
                <c:pt idx="512">
                  <c:v>20.479999999999741</c:v>
                </c:pt>
                <c:pt idx="513">
                  <c:v>20.51999999999974</c:v>
                </c:pt>
                <c:pt idx="514">
                  <c:v>20.559999999999739</c:v>
                </c:pt>
                <c:pt idx="515">
                  <c:v>20.599999999999739</c:v>
                </c:pt>
                <c:pt idx="516">
                  <c:v>20.639999999999738</c:v>
                </c:pt>
                <c:pt idx="517">
                  <c:v>20.679999999999737</c:v>
                </c:pt>
                <c:pt idx="518">
                  <c:v>20.719999999999736</c:v>
                </c:pt>
                <c:pt idx="519">
                  <c:v>20.759999999999735</c:v>
                </c:pt>
                <c:pt idx="520">
                  <c:v>20.799999999999734</c:v>
                </c:pt>
                <c:pt idx="521">
                  <c:v>20.839999999999733</c:v>
                </c:pt>
                <c:pt idx="522">
                  <c:v>20.879999999999733</c:v>
                </c:pt>
                <c:pt idx="523">
                  <c:v>20.919999999999732</c:v>
                </c:pt>
                <c:pt idx="524">
                  <c:v>20.959999999999731</c:v>
                </c:pt>
                <c:pt idx="525">
                  <c:v>20.99999999999973</c:v>
                </c:pt>
                <c:pt idx="526">
                  <c:v>21.039999999999729</c:v>
                </c:pt>
                <c:pt idx="527">
                  <c:v>21.079999999999728</c:v>
                </c:pt>
                <c:pt idx="528">
                  <c:v>21.119999999999727</c:v>
                </c:pt>
                <c:pt idx="529">
                  <c:v>21.159999999999727</c:v>
                </c:pt>
                <c:pt idx="530">
                  <c:v>21.199999999999726</c:v>
                </c:pt>
                <c:pt idx="531">
                  <c:v>21.239999999999725</c:v>
                </c:pt>
                <c:pt idx="532">
                  <c:v>21.279999999999724</c:v>
                </c:pt>
                <c:pt idx="533">
                  <c:v>21.319999999999723</c:v>
                </c:pt>
                <c:pt idx="534">
                  <c:v>21.359999999999722</c:v>
                </c:pt>
                <c:pt idx="535">
                  <c:v>21.399999999999721</c:v>
                </c:pt>
                <c:pt idx="536">
                  <c:v>21.439999999999721</c:v>
                </c:pt>
                <c:pt idx="537">
                  <c:v>21.47999999999972</c:v>
                </c:pt>
                <c:pt idx="538">
                  <c:v>21.519999999999719</c:v>
                </c:pt>
                <c:pt idx="539">
                  <c:v>21.559999999999718</c:v>
                </c:pt>
                <c:pt idx="540">
                  <c:v>21.599999999999717</c:v>
                </c:pt>
                <c:pt idx="541">
                  <c:v>21.639999999999716</c:v>
                </c:pt>
                <c:pt idx="542">
                  <c:v>21.679999999999715</c:v>
                </c:pt>
                <c:pt idx="543">
                  <c:v>21.719999999999715</c:v>
                </c:pt>
                <c:pt idx="544">
                  <c:v>21.759999999999714</c:v>
                </c:pt>
                <c:pt idx="545">
                  <c:v>21.799999999999713</c:v>
                </c:pt>
                <c:pt idx="546">
                  <c:v>21.839999999999712</c:v>
                </c:pt>
                <c:pt idx="547">
                  <c:v>21.879999999999711</c:v>
                </c:pt>
                <c:pt idx="548">
                  <c:v>21.91999999999971</c:v>
                </c:pt>
                <c:pt idx="549">
                  <c:v>21.95999999999971</c:v>
                </c:pt>
                <c:pt idx="550">
                  <c:v>21.999999999999709</c:v>
                </c:pt>
                <c:pt idx="551">
                  <c:v>22.039999999999708</c:v>
                </c:pt>
                <c:pt idx="552">
                  <c:v>22.079999999999707</c:v>
                </c:pt>
                <c:pt idx="553">
                  <c:v>22.119999999999706</c:v>
                </c:pt>
                <c:pt idx="554">
                  <c:v>22.159999999999705</c:v>
                </c:pt>
                <c:pt idx="555">
                  <c:v>22.199999999999704</c:v>
                </c:pt>
                <c:pt idx="556">
                  <c:v>22.239999999999704</c:v>
                </c:pt>
                <c:pt idx="557">
                  <c:v>22.279999999999703</c:v>
                </c:pt>
                <c:pt idx="558">
                  <c:v>22.319999999999702</c:v>
                </c:pt>
                <c:pt idx="559">
                  <c:v>22.359999999999701</c:v>
                </c:pt>
                <c:pt idx="560">
                  <c:v>22.3999999999997</c:v>
                </c:pt>
                <c:pt idx="561">
                  <c:v>22.439999999999699</c:v>
                </c:pt>
                <c:pt idx="562">
                  <c:v>22.479999999999698</c:v>
                </c:pt>
                <c:pt idx="563">
                  <c:v>22.519999999999698</c:v>
                </c:pt>
                <c:pt idx="564">
                  <c:v>22.559999999999697</c:v>
                </c:pt>
                <c:pt idx="565">
                  <c:v>22.599999999999696</c:v>
                </c:pt>
                <c:pt idx="566">
                  <c:v>22.639999999999695</c:v>
                </c:pt>
                <c:pt idx="567">
                  <c:v>22.679999999999694</c:v>
                </c:pt>
                <c:pt idx="568">
                  <c:v>22.719999999999693</c:v>
                </c:pt>
                <c:pt idx="569">
                  <c:v>22.759999999999692</c:v>
                </c:pt>
                <c:pt idx="570">
                  <c:v>22.799999999999692</c:v>
                </c:pt>
                <c:pt idx="571">
                  <c:v>22.839999999999691</c:v>
                </c:pt>
                <c:pt idx="572">
                  <c:v>22.87999999999969</c:v>
                </c:pt>
                <c:pt idx="573">
                  <c:v>22.919999999999689</c:v>
                </c:pt>
                <c:pt idx="574">
                  <c:v>22.959999999999688</c:v>
                </c:pt>
                <c:pt idx="575">
                  <c:v>22.999999999999687</c:v>
                </c:pt>
                <c:pt idx="576">
                  <c:v>23.039999999999687</c:v>
                </c:pt>
                <c:pt idx="577">
                  <c:v>23.079999999999686</c:v>
                </c:pt>
                <c:pt idx="578">
                  <c:v>23.119999999999685</c:v>
                </c:pt>
                <c:pt idx="579">
                  <c:v>23.159999999999684</c:v>
                </c:pt>
                <c:pt idx="580">
                  <c:v>23.199999999999683</c:v>
                </c:pt>
                <c:pt idx="581">
                  <c:v>23.239999999999682</c:v>
                </c:pt>
                <c:pt idx="582">
                  <c:v>23.279999999999681</c:v>
                </c:pt>
                <c:pt idx="583">
                  <c:v>23.319999999999681</c:v>
                </c:pt>
                <c:pt idx="584">
                  <c:v>23.35999999999968</c:v>
                </c:pt>
                <c:pt idx="585">
                  <c:v>23.399999999999679</c:v>
                </c:pt>
                <c:pt idx="586">
                  <c:v>23.439999999999678</c:v>
                </c:pt>
                <c:pt idx="587">
                  <c:v>23.479999999999677</c:v>
                </c:pt>
                <c:pt idx="588">
                  <c:v>23.519999999999676</c:v>
                </c:pt>
                <c:pt idx="589">
                  <c:v>23.559999999999675</c:v>
                </c:pt>
                <c:pt idx="590">
                  <c:v>23.599999999999675</c:v>
                </c:pt>
                <c:pt idx="591">
                  <c:v>23.639999999999674</c:v>
                </c:pt>
                <c:pt idx="592">
                  <c:v>23.679999999999673</c:v>
                </c:pt>
                <c:pt idx="593">
                  <c:v>23.719999999999672</c:v>
                </c:pt>
                <c:pt idx="594">
                  <c:v>23.759999999999671</c:v>
                </c:pt>
                <c:pt idx="595">
                  <c:v>23.79999999999967</c:v>
                </c:pt>
                <c:pt idx="596">
                  <c:v>23.839999999999669</c:v>
                </c:pt>
                <c:pt idx="597">
                  <c:v>23.879999999999669</c:v>
                </c:pt>
                <c:pt idx="598">
                  <c:v>23.919999999999668</c:v>
                </c:pt>
                <c:pt idx="599">
                  <c:v>23.959999999999667</c:v>
                </c:pt>
                <c:pt idx="600">
                  <c:v>23.999999999999666</c:v>
                </c:pt>
                <c:pt idx="601">
                  <c:v>24.039999999999665</c:v>
                </c:pt>
                <c:pt idx="602">
                  <c:v>24.079999999999664</c:v>
                </c:pt>
                <c:pt idx="603">
                  <c:v>24.119999999999663</c:v>
                </c:pt>
                <c:pt idx="604">
                  <c:v>24.159999999999663</c:v>
                </c:pt>
                <c:pt idx="605">
                  <c:v>24.199999999999662</c:v>
                </c:pt>
                <c:pt idx="606">
                  <c:v>24.239999999999661</c:v>
                </c:pt>
                <c:pt idx="607">
                  <c:v>24.27999999999966</c:v>
                </c:pt>
                <c:pt idx="608">
                  <c:v>24.319999999999659</c:v>
                </c:pt>
                <c:pt idx="609">
                  <c:v>24.359999999999658</c:v>
                </c:pt>
                <c:pt idx="610">
                  <c:v>24.399999999999658</c:v>
                </c:pt>
                <c:pt idx="611">
                  <c:v>24.439999999999657</c:v>
                </c:pt>
                <c:pt idx="612">
                  <c:v>24.479999999999656</c:v>
                </c:pt>
                <c:pt idx="613">
                  <c:v>24.519999999999655</c:v>
                </c:pt>
                <c:pt idx="614">
                  <c:v>24.559999999999654</c:v>
                </c:pt>
                <c:pt idx="615">
                  <c:v>24.599999999999653</c:v>
                </c:pt>
                <c:pt idx="616">
                  <c:v>24.639999999999652</c:v>
                </c:pt>
                <c:pt idx="617">
                  <c:v>24.679999999999652</c:v>
                </c:pt>
                <c:pt idx="618">
                  <c:v>24.719999999999651</c:v>
                </c:pt>
                <c:pt idx="619">
                  <c:v>24.75999999999965</c:v>
                </c:pt>
                <c:pt idx="620">
                  <c:v>24.799999999999649</c:v>
                </c:pt>
                <c:pt idx="621">
                  <c:v>24.839999999999648</c:v>
                </c:pt>
                <c:pt idx="622">
                  <c:v>24.879999999999647</c:v>
                </c:pt>
                <c:pt idx="623">
                  <c:v>24.919999999999646</c:v>
                </c:pt>
                <c:pt idx="624">
                  <c:v>24.959999999999646</c:v>
                </c:pt>
                <c:pt idx="625">
                  <c:v>24.999999999999645</c:v>
                </c:pt>
                <c:pt idx="626">
                  <c:v>25.039999999999644</c:v>
                </c:pt>
                <c:pt idx="627">
                  <c:v>25.079999999999643</c:v>
                </c:pt>
                <c:pt idx="628">
                  <c:v>25.119999999999642</c:v>
                </c:pt>
                <c:pt idx="629">
                  <c:v>25.159999999999641</c:v>
                </c:pt>
                <c:pt idx="630">
                  <c:v>25.19999999999964</c:v>
                </c:pt>
                <c:pt idx="631">
                  <c:v>25.23999999999964</c:v>
                </c:pt>
                <c:pt idx="632">
                  <c:v>25.279999999999639</c:v>
                </c:pt>
                <c:pt idx="633">
                  <c:v>25.319999999999638</c:v>
                </c:pt>
                <c:pt idx="634">
                  <c:v>25.359999999999637</c:v>
                </c:pt>
                <c:pt idx="635">
                  <c:v>25.399999999999636</c:v>
                </c:pt>
                <c:pt idx="636">
                  <c:v>25.439999999999635</c:v>
                </c:pt>
                <c:pt idx="637">
                  <c:v>25.479999999999634</c:v>
                </c:pt>
                <c:pt idx="638">
                  <c:v>25.519999999999634</c:v>
                </c:pt>
                <c:pt idx="639">
                  <c:v>25.559999999999633</c:v>
                </c:pt>
                <c:pt idx="640">
                  <c:v>25.599999999999632</c:v>
                </c:pt>
                <c:pt idx="641">
                  <c:v>25.639999999999631</c:v>
                </c:pt>
                <c:pt idx="642">
                  <c:v>25.67999999999963</c:v>
                </c:pt>
                <c:pt idx="643">
                  <c:v>25.719999999999629</c:v>
                </c:pt>
                <c:pt idx="644">
                  <c:v>25.759999999999629</c:v>
                </c:pt>
                <c:pt idx="645">
                  <c:v>25.799999999999628</c:v>
                </c:pt>
                <c:pt idx="646">
                  <c:v>25.839999999999627</c:v>
                </c:pt>
                <c:pt idx="647">
                  <c:v>25.879999999999626</c:v>
                </c:pt>
                <c:pt idx="648">
                  <c:v>25.919999999999625</c:v>
                </c:pt>
                <c:pt idx="649">
                  <c:v>25.959999999999624</c:v>
                </c:pt>
                <c:pt idx="650">
                  <c:v>25.999999999999623</c:v>
                </c:pt>
                <c:pt idx="651">
                  <c:v>26.039999999999623</c:v>
                </c:pt>
                <c:pt idx="652">
                  <c:v>26.079999999999622</c:v>
                </c:pt>
                <c:pt idx="653">
                  <c:v>26.119999999999621</c:v>
                </c:pt>
                <c:pt idx="654">
                  <c:v>26.15999999999962</c:v>
                </c:pt>
                <c:pt idx="655">
                  <c:v>26.199999999999619</c:v>
                </c:pt>
                <c:pt idx="656">
                  <c:v>26.239999999999618</c:v>
                </c:pt>
                <c:pt idx="657">
                  <c:v>26.279999999999617</c:v>
                </c:pt>
                <c:pt idx="658">
                  <c:v>26.319999999999617</c:v>
                </c:pt>
                <c:pt idx="659">
                  <c:v>26.359999999999616</c:v>
                </c:pt>
                <c:pt idx="660">
                  <c:v>26.399999999999615</c:v>
                </c:pt>
                <c:pt idx="661">
                  <c:v>26.439999999999614</c:v>
                </c:pt>
                <c:pt idx="662">
                  <c:v>26.479999999999613</c:v>
                </c:pt>
                <c:pt idx="663">
                  <c:v>26.519999999999612</c:v>
                </c:pt>
                <c:pt idx="664">
                  <c:v>26.559999999999611</c:v>
                </c:pt>
                <c:pt idx="665">
                  <c:v>26.599999999999611</c:v>
                </c:pt>
                <c:pt idx="666">
                  <c:v>26.63999999999961</c:v>
                </c:pt>
                <c:pt idx="667">
                  <c:v>26.679999999999609</c:v>
                </c:pt>
                <c:pt idx="668">
                  <c:v>26.719999999999608</c:v>
                </c:pt>
                <c:pt idx="669">
                  <c:v>26.759999999999607</c:v>
                </c:pt>
                <c:pt idx="670">
                  <c:v>26.799999999999606</c:v>
                </c:pt>
                <c:pt idx="671">
                  <c:v>26.839999999999606</c:v>
                </c:pt>
                <c:pt idx="672">
                  <c:v>26.879999999999605</c:v>
                </c:pt>
                <c:pt idx="673">
                  <c:v>26.919999999999604</c:v>
                </c:pt>
                <c:pt idx="674">
                  <c:v>26.959999999999603</c:v>
                </c:pt>
                <c:pt idx="675">
                  <c:v>26.999999999999602</c:v>
                </c:pt>
                <c:pt idx="676">
                  <c:v>27.039999999999601</c:v>
                </c:pt>
                <c:pt idx="677">
                  <c:v>27.0799999999996</c:v>
                </c:pt>
                <c:pt idx="678">
                  <c:v>27.1199999999996</c:v>
                </c:pt>
                <c:pt idx="679">
                  <c:v>27.159999999999599</c:v>
                </c:pt>
                <c:pt idx="680">
                  <c:v>27.199999999999598</c:v>
                </c:pt>
                <c:pt idx="681">
                  <c:v>27.239999999999597</c:v>
                </c:pt>
                <c:pt idx="682">
                  <c:v>27.279999999999596</c:v>
                </c:pt>
                <c:pt idx="683">
                  <c:v>27.319999999999595</c:v>
                </c:pt>
                <c:pt idx="684">
                  <c:v>27.359999999999594</c:v>
                </c:pt>
                <c:pt idx="685">
                  <c:v>27.399999999999594</c:v>
                </c:pt>
                <c:pt idx="686">
                  <c:v>27.439999999999593</c:v>
                </c:pt>
                <c:pt idx="687">
                  <c:v>27.479999999999592</c:v>
                </c:pt>
                <c:pt idx="688">
                  <c:v>27.519999999999591</c:v>
                </c:pt>
                <c:pt idx="689">
                  <c:v>27.55999999999959</c:v>
                </c:pt>
                <c:pt idx="690">
                  <c:v>27.599999999999589</c:v>
                </c:pt>
                <c:pt idx="691">
                  <c:v>27.639999999999588</c:v>
                </c:pt>
                <c:pt idx="692">
                  <c:v>27.679999999999588</c:v>
                </c:pt>
                <c:pt idx="693">
                  <c:v>27.719999999999587</c:v>
                </c:pt>
                <c:pt idx="694">
                  <c:v>27.759999999999586</c:v>
                </c:pt>
                <c:pt idx="695">
                  <c:v>27.799999999999585</c:v>
                </c:pt>
                <c:pt idx="696">
                  <c:v>27.839999999999584</c:v>
                </c:pt>
                <c:pt idx="697">
                  <c:v>27.879999999999583</c:v>
                </c:pt>
                <c:pt idx="698">
                  <c:v>27.919999999999582</c:v>
                </c:pt>
                <c:pt idx="699">
                  <c:v>27.959999999999582</c:v>
                </c:pt>
                <c:pt idx="700">
                  <c:v>27.999999999999581</c:v>
                </c:pt>
                <c:pt idx="701">
                  <c:v>28.03999999999958</c:v>
                </c:pt>
                <c:pt idx="702">
                  <c:v>28.079999999999579</c:v>
                </c:pt>
                <c:pt idx="703">
                  <c:v>28.119999999999578</c:v>
                </c:pt>
                <c:pt idx="704">
                  <c:v>28.159999999999577</c:v>
                </c:pt>
                <c:pt idx="705">
                  <c:v>28.199999999999577</c:v>
                </c:pt>
                <c:pt idx="706">
                  <c:v>28.239999999999576</c:v>
                </c:pt>
                <c:pt idx="707">
                  <c:v>28.279999999999575</c:v>
                </c:pt>
                <c:pt idx="708">
                  <c:v>28.319999999999574</c:v>
                </c:pt>
                <c:pt idx="709">
                  <c:v>28.359999999999573</c:v>
                </c:pt>
                <c:pt idx="710">
                  <c:v>28.399999999999572</c:v>
                </c:pt>
                <c:pt idx="711">
                  <c:v>28.439999999999571</c:v>
                </c:pt>
                <c:pt idx="712">
                  <c:v>28.479999999999571</c:v>
                </c:pt>
                <c:pt idx="713">
                  <c:v>28.51999999999957</c:v>
                </c:pt>
                <c:pt idx="714">
                  <c:v>28.559999999999569</c:v>
                </c:pt>
                <c:pt idx="715">
                  <c:v>28.599999999999568</c:v>
                </c:pt>
                <c:pt idx="716">
                  <c:v>28.639999999999567</c:v>
                </c:pt>
                <c:pt idx="717">
                  <c:v>28.679999999999566</c:v>
                </c:pt>
                <c:pt idx="718">
                  <c:v>28.719999999999565</c:v>
                </c:pt>
                <c:pt idx="719">
                  <c:v>28.759999999999565</c:v>
                </c:pt>
                <c:pt idx="720">
                  <c:v>28.799999999999564</c:v>
                </c:pt>
                <c:pt idx="721">
                  <c:v>28.839999999999563</c:v>
                </c:pt>
                <c:pt idx="722">
                  <c:v>28.879999999999562</c:v>
                </c:pt>
                <c:pt idx="723">
                  <c:v>28.919999999999561</c:v>
                </c:pt>
                <c:pt idx="724">
                  <c:v>28.95999999999956</c:v>
                </c:pt>
                <c:pt idx="725">
                  <c:v>28.999999999999559</c:v>
                </c:pt>
                <c:pt idx="726">
                  <c:v>29.039999999999559</c:v>
                </c:pt>
                <c:pt idx="727">
                  <c:v>29.079999999999558</c:v>
                </c:pt>
                <c:pt idx="728">
                  <c:v>29.119999999999557</c:v>
                </c:pt>
                <c:pt idx="729">
                  <c:v>29.159999999999556</c:v>
                </c:pt>
                <c:pt idx="730">
                  <c:v>29.199999999999555</c:v>
                </c:pt>
                <c:pt idx="731">
                  <c:v>29.239999999999554</c:v>
                </c:pt>
                <c:pt idx="732">
                  <c:v>29.279999999999553</c:v>
                </c:pt>
                <c:pt idx="733">
                  <c:v>29.319999999999553</c:v>
                </c:pt>
                <c:pt idx="734">
                  <c:v>29.359999999999552</c:v>
                </c:pt>
                <c:pt idx="735">
                  <c:v>29.399999999999551</c:v>
                </c:pt>
                <c:pt idx="736">
                  <c:v>29.43999999999955</c:v>
                </c:pt>
                <c:pt idx="737">
                  <c:v>29.479999999999549</c:v>
                </c:pt>
                <c:pt idx="738">
                  <c:v>29.519999999999548</c:v>
                </c:pt>
                <c:pt idx="739">
                  <c:v>29.559999999999548</c:v>
                </c:pt>
                <c:pt idx="740">
                  <c:v>29.599999999999547</c:v>
                </c:pt>
                <c:pt idx="741">
                  <c:v>29.639999999999546</c:v>
                </c:pt>
                <c:pt idx="742">
                  <c:v>29.679999999999545</c:v>
                </c:pt>
                <c:pt idx="743">
                  <c:v>29.719999999999544</c:v>
                </c:pt>
                <c:pt idx="744">
                  <c:v>29.759999999999543</c:v>
                </c:pt>
                <c:pt idx="745">
                  <c:v>29.799999999999542</c:v>
                </c:pt>
                <c:pt idx="746">
                  <c:v>29.839999999999542</c:v>
                </c:pt>
                <c:pt idx="747">
                  <c:v>29.879999999999541</c:v>
                </c:pt>
                <c:pt idx="748">
                  <c:v>29.91999999999954</c:v>
                </c:pt>
                <c:pt idx="749">
                  <c:v>29.959999999999539</c:v>
                </c:pt>
                <c:pt idx="750">
                  <c:v>29.999999999999538</c:v>
                </c:pt>
                <c:pt idx="751">
                  <c:v>30.039999999999537</c:v>
                </c:pt>
                <c:pt idx="752">
                  <c:v>30.079999999999536</c:v>
                </c:pt>
                <c:pt idx="753">
                  <c:v>30.119999999999536</c:v>
                </c:pt>
                <c:pt idx="754">
                  <c:v>30.159999999999535</c:v>
                </c:pt>
                <c:pt idx="755">
                  <c:v>30.199999999999534</c:v>
                </c:pt>
                <c:pt idx="756">
                  <c:v>30.239999999999533</c:v>
                </c:pt>
                <c:pt idx="757">
                  <c:v>30.279999999999532</c:v>
                </c:pt>
                <c:pt idx="758">
                  <c:v>30.319999999999531</c:v>
                </c:pt>
                <c:pt idx="759">
                  <c:v>30.35999999999953</c:v>
                </c:pt>
                <c:pt idx="760">
                  <c:v>30.39999999999953</c:v>
                </c:pt>
                <c:pt idx="761">
                  <c:v>30.439999999999529</c:v>
                </c:pt>
                <c:pt idx="762">
                  <c:v>30.479999999999528</c:v>
                </c:pt>
                <c:pt idx="763">
                  <c:v>30.519999999999527</c:v>
                </c:pt>
                <c:pt idx="764">
                  <c:v>30.559999999999526</c:v>
                </c:pt>
                <c:pt idx="765">
                  <c:v>30.599999999999525</c:v>
                </c:pt>
                <c:pt idx="766">
                  <c:v>30.639999999999525</c:v>
                </c:pt>
                <c:pt idx="767">
                  <c:v>30.679999999999524</c:v>
                </c:pt>
                <c:pt idx="768">
                  <c:v>30.719999999999523</c:v>
                </c:pt>
                <c:pt idx="769">
                  <c:v>30.759999999999522</c:v>
                </c:pt>
                <c:pt idx="770">
                  <c:v>30.799999999999521</c:v>
                </c:pt>
                <c:pt idx="771">
                  <c:v>30.83999999999952</c:v>
                </c:pt>
                <c:pt idx="772">
                  <c:v>30.879999999999519</c:v>
                </c:pt>
                <c:pt idx="773">
                  <c:v>30.919999999999519</c:v>
                </c:pt>
                <c:pt idx="774">
                  <c:v>30.959999999999518</c:v>
                </c:pt>
                <c:pt idx="775">
                  <c:v>30.999999999999517</c:v>
                </c:pt>
                <c:pt idx="776">
                  <c:v>31.039999999999516</c:v>
                </c:pt>
                <c:pt idx="777">
                  <c:v>31.079999999999515</c:v>
                </c:pt>
                <c:pt idx="778">
                  <c:v>31.119999999999514</c:v>
                </c:pt>
                <c:pt idx="779">
                  <c:v>31.159999999999513</c:v>
                </c:pt>
                <c:pt idx="780">
                  <c:v>31.199999999999513</c:v>
                </c:pt>
                <c:pt idx="781">
                  <c:v>31.239999999999512</c:v>
                </c:pt>
                <c:pt idx="782">
                  <c:v>31.279999999999511</c:v>
                </c:pt>
                <c:pt idx="783">
                  <c:v>31.31999999999951</c:v>
                </c:pt>
                <c:pt idx="784">
                  <c:v>31.359999999999509</c:v>
                </c:pt>
                <c:pt idx="785">
                  <c:v>31.399999999999508</c:v>
                </c:pt>
                <c:pt idx="786">
                  <c:v>31.439999999999507</c:v>
                </c:pt>
                <c:pt idx="787">
                  <c:v>31.479999999999507</c:v>
                </c:pt>
                <c:pt idx="788">
                  <c:v>31.519999999999506</c:v>
                </c:pt>
                <c:pt idx="789">
                  <c:v>31.559999999999505</c:v>
                </c:pt>
                <c:pt idx="790">
                  <c:v>31.599999999999504</c:v>
                </c:pt>
                <c:pt idx="791">
                  <c:v>31.639999999999503</c:v>
                </c:pt>
                <c:pt idx="792">
                  <c:v>31.679999999999502</c:v>
                </c:pt>
                <c:pt idx="793">
                  <c:v>31.719999999999501</c:v>
                </c:pt>
                <c:pt idx="794">
                  <c:v>31.759999999999501</c:v>
                </c:pt>
                <c:pt idx="795">
                  <c:v>31.7999999999995</c:v>
                </c:pt>
                <c:pt idx="796">
                  <c:v>31.839999999999499</c:v>
                </c:pt>
                <c:pt idx="797">
                  <c:v>31.879999999999498</c:v>
                </c:pt>
                <c:pt idx="798">
                  <c:v>31.919999999999497</c:v>
                </c:pt>
                <c:pt idx="799">
                  <c:v>31.959999999999496</c:v>
                </c:pt>
                <c:pt idx="800">
                  <c:v>31.999999999999496</c:v>
                </c:pt>
                <c:pt idx="801">
                  <c:v>32.039999999999495</c:v>
                </c:pt>
                <c:pt idx="802">
                  <c:v>32.079999999999494</c:v>
                </c:pt>
                <c:pt idx="803">
                  <c:v>32.119999999999493</c:v>
                </c:pt>
                <c:pt idx="804">
                  <c:v>32.159999999999492</c:v>
                </c:pt>
                <c:pt idx="805">
                  <c:v>32.199999999999491</c:v>
                </c:pt>
                <c:pt idx="806">
                  <c:v>32.23999999999949</c:v>
                </c:pt>
                <c:pt idx="807">
                  <c:v>32.27999999999949</c:v>
                </c:pt>
                <c:pt idx="808">
                  <c:v>32.319999999999489</c:v>
                </c:pt>
                <c:pt idx="809">
                  <c:v>32.359999999999488</c:v>
                </c:pt>
                <c:pt idx="810">
                  <c:v>32.399999999999487</c:v>
                </c:pt>
                <c:pt idx="811">
                  <c:v>32.439999999999486</c:v>
                </c:pt>
                <c:pt idx="812">
                  <c:v>32.479999999999485</c:v>
                </c:pt>
                <c:pt idx="813">
                  <c:v>32.519999999999484</c:v>
                </c:pt>
                <c:pt idx="814">
                  <c:v>32.559999999999484</c:v>
                </c:pt>
                <c:pt idx="815">
                  <c:v>32.599999999999483</c:v>
                </c:pt>
                <c:pt idx="816">
                  <c:v>32.639999999999482</c:v>
                </c:pt>
                <c:pt idx="817">
                  <c:v>32.679999999999481</c:v>
                </c:pt>
                <c:pt idx="818">
                  <c:v>32.71999999999948</c:v>
                </c:pt>
                <c:pt idx="819">
                  <c:v>32.759999999999479</c:v>
                </c:pt>
                <c:pt idx="820">
                  <c:v>32.799999999999478</c:v>
                </c:pt>
                <c:pt idx="821">
                  <c:v>32.839999999999478</c:v>
                </c:pt>
                <c:pt idx="822">
                  <c:v>32.879999999999477</c:v>
                </c:pt>
                <c:pt idx="823">
                  <c:v>32.919999999999476</c:v>
                </c:pt>
                <c:pt idx="824">
                  <c:v>32.959999999999475</c:v>
                </c:pt>
                <c:pt idx="825">
                  <c:v>32.999999999999474</c:v>
                </c:pt>
                <c:pt idx="826">
                  <c:v>33.039999999999473</c:v>
                </c:pt>
                <c:pt idx="827">
                  <c:v>33.079999999999472</c:v>
                </c:pt>
                <c:pt idx="828">
                  <c:v>33.119999999999472</c:v>
                </c:pt>
                <c:pt idx="829">
                  <c:v>33.159999999999471</c:v>
                </c:pt>
                <c:pt idx="830">
                  <c:v>33.19999999999947</c:v>
                </c:pt>
                <c:pt idx="831">
                  <c:v>33.239999999999469</c:v>
                </c:pt>
                <c:pt idx="832">
                  <c:v>33.279999999999468</c:v>
                </c:pt>
                <c:pt idx="833">
                  <c:v>33.319999999999467</c:v>
                </c:pt>
                <c:pt idx="834">
                  <c:v>33.359999999999467</c:v>
                </c:pt>
                <c:pt idx="835">
                  <c:v>33.399999999999466</c:v>
                </c:pt>
                <c:pt idx="836">
                  <c:v>33.439999999999465</c:v>
                </c:pt>
                <c:pt idx="837">
                  <c:v>33.479999999999464</c:v>
                </c:pt>
                <c:pt idx="838">
                  <c:v>33.519999999999463</c:v>
                </c:pt>
                <c:pt idx="839">
                  <c:v>33.559999999999462</c:v>
                </c:pt>
                <c:pt idx="840">
                  <c:v>33.599999999999461</c:v>
                </c:pt>
                <c:pt idx="841">
                  <c:v>33.639999999999461</c:v>
                </c:pt>
                <c:pt idx="842">
                  <c:v>33.67999999999946</c:v>
                </c:pt>
                <c:pt idx="843">
                  <c:v>33.719999999999459</c:v>
                </c:pt>
                <c:pt idx="844">
                  <c:v>33.759999999999458</c:v>
                </c:pt>
                <c:pt idx="845">
                  <c:v>33.799999999999457</c:v>
                </c:pt>
                <c:pt idx="846">
                  <c:v>33.839999999999456</c:v>
                </c:pt>
                <c:pt idx="847">
                  <c:v>33.879999999999455</c:v>
                </c:pt>
                <c:pt idx="848">
                  <c:v>33.919999999999455</c:v>
                </c:pt>
                <c:pt idx="849">
                  <c:v>33.959999999999454</c:v>
                </c:pt>
                <c:pt idx="850">
                  <c:v>33.999999999999453</c:v>
                </c:pt>
                <c:pt idx="851">
                  <c:v>34.039999999999452</c:v>
                </c:pt>
                <c:pt idx="852">
                  <c:v>34.079999999999451</c:v>
                </c:pt>
                <c:pt idx="853">
                  <c:v>34.11999999999945</c:v>
                </c:pt>
                <c:pt idx="854">
                  <c:v>34.159999999999449</c:v>
                </c:pt>
                <c:pt idx="855">
                  <c:v>34.199999999999449</c:v>
                </c:pt>
                <c:pt idx="856">
                  <c:v>34.239999999999448</c:v>
                </c:pt>
                <c:pt idx="857">
                  <c:v>34.279999999999447</c:v>
                </c:pt>
                <c:pt idx="858">
                  <c:v>34.319999999999446</c:v>
                </c:pt>
                <c:pt idx="859">
                  <c:v>34.359999999999445</c:v>
                </c:pt>
                <c:pt idx="860">
                  <c:v>34.399999999999444</c:v>
                </c:pt>
                <c:pt idx="861">
                  <c:v>34.439999999999444</c:v>
                </c:pt>
                <c:pt idx="862">
                  <c:v>34.479999999999443</c:v>
                </c:pt>
                <c:pt idx="863">
                  <c:v>34.519999999999442</c:v>
                </c:pt>
                <c:pt idx="864">
                  <c:v>34.559999999999441</c:v>
                </c:pt>
                <c:pt idx="865">
                  <c:v>34.59999999999944</c:v>
                </c:pt>
                <c:pt idx="866">
                  <c:v>34.639999999999439</c:v>
                </c:pt>
                <c:pt idx="867">
                  <c:v>34.679999999999438</c:v>
                </c:pt>
                <c:pt idx="868">
                  <c:v>34.719999999999438</c:v>
                </c:pt>
                <c:pt idx="869">
                  <c:v>34.759999999999437</c:v>
                </c:pt>
                <c:pt idx="870">
                  <c:v>34.799999999999436</c:v>
                </c:pt>
                <c:pt idx="871">
                  <c:v>34.839999999999435</c:v>
                </c:pt>
                <c:pt idx="872">
                  <c:v>34.879999999999434</c:v>
                </c:pt>
                <c:pt idx="873">
                  <c:v>34.919999999999433</c:v>
                </c:pt>
                <c:pt idx="874">
                  <c:v>34.959999999999432</c:v>
                </c:pt>
                <c:pt idx="875">
                  <c:v>34.999999999999432</c:v>
                </c:pt>
                <c:pt idx="876">
                  <c:v>35.039999999999431</c:v>
                </c:pt>
                <c:pt idx="877">
                  <c:v>35.07999999999943</c:v>
                </c:pt>
                <c:pt idx="878">
                  <c:v>35.119999999999429</c:v>
                </c:pt>
                <c:pt idx="879">
                  <c:v>35.159999999999428</c:v>
                </c:pt>
                <c:pt idx="880">
                  <c:v>35.199999999999427</c:v>
                </c:pt>
                <c:pt idx="881">
                  <c:v>35.239999999999426</c:v>
                </c:pt>
                <c:pt idx="882">
                  <c:v>35.279999999999426</c:v>
                </c:pt>
                <c:pt idx="883">
                  <c:v>35.319999999999425</c:v>
                </c:pt>
                <c:pt idx="884">
                  <c:v>35.359999999999424</c:v>
                </c:pt>
                <c:pt idx="885">
                  <c:v>35.399999999999423</c:v>
                </c:pt>
                <c:pt idx="886">
                  <c:v>35.439999999999422</c:v>
                </c:pt>
                <c:pt idx="887">
                  <c:v>35.479999999999421</c:v>
                </c:pt>
                <c:pt idx="888">
                  <c:v>35.51999999999942</c:v>
                </c:pt>
                <c:pt idx="889">
                  <c:v>35.55999999999942</c:v>
                </c:pt>
                <c:pt idx="890">
                  <c:v>35.599999999999419</c:v>
                </c:pt>
                <c:pt idx="891">
                  <c:v>35.639999999999418</c:v>
                </c:pt>
                <c:pt idx="892">
                  <c:v>35.679999999999417</c:v>
                </c:pt>
                <c:pt idx="893">
                  <c:v>35.719999999999416</c:v>
                </c:pt>
                <c:pt idx="894">
                  <c:v>35.759999999999415</c:v>
                </c:pt>
                <c:pt idx="895">
                  <c:v>35.799999999999415</c:v>
                </c:pt>
                <c:pt idx="896">
                  <c:v>35.839999999999414</c:v>
                </c:pt>
                <c:pt idx="897">
                  <c:v>35.879999999999413</c:v>
                </c:pt>
                <c:pt idx="898">
                  <c:v>35.919999999999412</c:v>
                </c:pt>
                <c:pt idx="899">
                  <c:v>35.959999999999411</c:v>
                </c:pt>
                <c:pt idx="900">
                  <c:v>35.99999999999941</c:v>
                </c:pt>
                <c:pt idx="901">
                  <c:v>36.039999999999409</c:v>
                </c:pt>
                <c:pt idx="902">
                  <c:v>36.079999999999409</c:v>
                </c:pt>
                <c:pt idx="903">
                  <c:v>36.119999999999408</c:v>
                </c:pt>
                <c:pt idx="904">
                  <c:v>36.159999999999407</c:v>
                </c:pt>
                <c:pt idx="905">
                  <c:v>36.199999999999406</c:v>
                </c:pt>
                <c:pt idx="906">
                  <c:v>36.239999999999405</c:v>
                </c:pt>
                <c:pt idx="907">
                  <c:v>36.279999999999404</c:v>
                </c:pt>
                <c:pt idx="908">
                  <c:v>36.319999999999403</c:v>
                </c:pt>
                <c:pt idx="909">
                  <c:v>36.359999999999403</c:v>
                </c:pt>
                <c:pt idx="910">
                  <c:v>36.399999999999402</c:v>
                </c:pt>
                <c:pt idx="911">
                  <c:v>36.439999999999401</c:v>
                </c:pt>
                <c:pt idx="912">
                  <c:v>36.4799999999994</c:v>
                </c:pt>
                <c:pt idx="913">
                  <c:v>36.519999999999399</c:v>
                </c:pt>
                <c:pt idx="914">
                  <c:v>36.559999999999398</c:v>
                </c:pt>
                <c:pt idx="915">
                  <c:v>36.599999999999397</c:v>
                </c:pt>
                <c:pt idx="916">
                  <c:v>36.639999999999397</c:v>
                </c:pt>
                <c:pt idx="917">
                  <c:v>36.679999999999396</c:v>
                </c:pt>
                <c:pt idx="918">
                  <c:v>36.719999999999395</c:v>
                </c:pt>
                <c:pt idx="919">
                  <c:v>36.759999999999394</c:v>
                </c:pt>
                <c:pt idx="920">
                  <c:v>36.799999999999393</c:v>
                </c:pt>
                <c:pt idx="921">
                  <c:v>36.839999999999392</c:v>
                </c:pt>
                <c:pt idx="922">
                  <c:v>36.879999999999391</c:v>
                </c:pt>
                <c:pt idx="923">
                  <c:v>36.919999999999391</c:v>
                </c:pt>
                <c:pt idx="924">
                  <c:v>36.95999999999939</c:v>
                </c:pt>
                <c:pt idx="925">
                  <c:v>36.999999999999389</c:v>
                </c:pt>
                <c:pt idx="926">
                  <c:v>37.039999999999388</c:v>
                </c:pt>
                <c:pt idx="927">
                  <c:v>37.079999999999387</c:v>
                </c:pt>
                <c:pt idx="928">
                  <c:v>37.119999999999386</c:v>
                </c:pt>
                <c:pt idx="929">
                  <c:v>37.159999999999386</c:v>
                </c:pt>
                <c:pt idx="930">
                  <c:v>37.199999999999385</c:v>
                </c:pt>
                <c:pt idx="931">
                  <c:v>37.239999999999384</c:v>
                </c:pt>
                <c:pt idx="932">
                  <c:v>37.279999999999383</c:v>
                </c:pt>
                <c:pt idx="933">
                  <c:v>37.319999999999382</c:v>
                </c:pt>
                <c:pt idx="934">
                  <c:v>37.359999999999381</c:v>
                </c:pt>
                <c:pt idx="935">
                  <c:v>37.39999999999938</c:v>
                </c:pt>
                <c:pt idx="936">
                  <c:v>37.43999999999938</c:v>
                </c:pt>
                <c:pt idx="937">
                  <c:v>37.479999999999379</c:v>
                </c:pt>
                <c:pt idx="938">
                  <c:v>37.519999999999378</c:v>
                </c:pt>
                <c:pt idx="939">
                  <c:v>37.559999999999377</c:v>
                </c:pt>
                <c:pt idx="940">
                  <c:v>37.599999999999376</c:v>
                </c:pt>
                <c:pt idx="941">
                  <c:v>37.639999999999375</c:v>
                </c:pt>
                <c:pt idx="942">
                  <c:v>37.679999999999374</c:v>
                </c:pt>
                <c:pt idx="943">
                  <c:v>37.719999999999374</c:v>
                </c:pt>
                <c:pt idx="944">
                  <c:v>37.759999999999373</c:v>
                </c:pt>
                <c:pt idx="945">
                  <c:v>37.799999999999372</c:v>
                </c:pt>
                <c:pt idx="946">
                  <c:v>37.839999999999371</c:v>
                </c:pt>
                <c:pt idx="947">
                  <c:v>37.87999999999937</c:v>
                </c:pt>
                <c:pt idx="948">
                  <c:v>37.919999999999369</c:v>
                </c:pt>
                <c:pt idx="949">
                  <c:v>37.959999999999368</c:v>
                </c:pt>
                <c:pt idx="950">
                  <c:v>37.999999999999368</c:v>
                </c:pt>
                <c:pt idx="951">
                  <c:v>38.039999999999367</c:v>
                </c:pt>
                <c:pt idx="952">
                  <c:v>38.079999999999366</c:v>
                </c:pt>
                <c:pt idx="953">
                  <c:v>38.119999999999365</c:v>
                </c:pt>
                <c:pt idx="954">
                  <c:v>38.159999999999364</c:v>
                </c:pt>
                <c:pt idx="955">
                  <c:v>38.199999999999363</c:v>
                </c:pt>
                <c:pt idx="956">
                  <c:v>38.239999999999363</c:v>
                </c:pt>
                <c:pt idx="957">
                  <c:v>38.279999999999362</c:v>
                </c:pt>
                <c:pt idx="958">
                  <c:v>38.319999999999361</c:v>
                </c:pt>
                <c:pt idx="959">
                  <c:v>38.35999999999936</c:v>
                </c:pt>
                <c:pt idx="960">
                  <c:v>38.399999999999359</c:v>
                </c:pt>
                <c:pt idx="961">
                  <c:v>38.439999999999358</c:v>
                </c:pt>
                <c:pt idx="962">
                  <c:v>38.479999999999357</c:v>
                </c:pt>
                <c:pt idx="963">
                  <c:v>38.519999999999357</c:v>
                </c:pt>
                <c:pt idx="964">
                  <c:v>38.559999999999356</c:v>
                </c:pt>
                <c:pt idx="965">
                  <c:v>38.599999999999355</c:v>
                </c:pt>
                <c:pt idx="966">
                  <c:v>38.639999999999354</c:v>
                </c:pt>
                <c:pt idx="967">
                  <c:v>38.679999999999353</c:v>
                </c:pt>
                <c:pt idx="968">
                  <c:v>38.719999999999352</c:v>
                </c:pt>
                <c:pt idx="969">
                  <c:v>38.759999999999351</c:v>
                </c:pt>
                <c:pt idx="970">
                  <c:v>38.799999999999351</c:v>
                </c:pt>
                <c:pt idx="971">
                  <c:v>38.83999999999935</c:v>
                </c:pt>
                <c:pt idx="972">
                  <c:v>38.879999999999349</c:v>
                </c:pt>
                <c:pt idx="973">
                  <c:v>38.919999999999348</c:v>
                </c:pt>
                <c:pt idx="974">
                  <c:v>38.959999999999347</c:v>
                </c:pt>
                <c:pt idx="975">
                  <c:v>38.999999999999346</c:v>
                </c:pt>
                <c:pt idx="976">
                  <c:v>39.039999999999345</c:v>
                </c:pt>
                <c:pt idx="977">
                  <c:v>39.079999999999345</c:v>
                </c:pt>
                <c:pt idx="978">
                  <c:v>39.119999999999344</c:v>
                </c:pt>
                <c:pt idx="979">
                  <c:v>39.159999999999343</c:v>
                </c:pt>
                <c:pt idx="980">
                  <c:v>39.199999999999342</c:v>
                </c:pt>
                <c:pt idx="981">
                  <c:v>39.239999999999341</c:v>
                </c:pt>
                <c:pt idx="982">
                  <c:v>39.27999999999934</c:v>
                </c:pt>
                <c:pt idx="983">
                  <c:v>39.319999999999339</c:v>
                </c:pt>
                <c:pt idx="984">
                  <c:v>39.359999999999339</c:v>
                </c:pt>
                <c:pt idx="985">
                  <c:v>39.399999999999338</c:v>
                </c:pt>
                <c:pt idx="986">
                  <c:v>39.439999999999337</c:v>
                </c:pt>
                <c:pt idx="987">
                  <c:v>39.479999999999336</c:v>
                </c:pt>
                <c:pt idx="988">
                  <c:v>39.519999999999335</c:v>
                </c:pt>
                <c:pt idx="989">
                  <c:v>39.559999999999334</c:v>
                </c:pt>
                <c:pt idx="990">
                  <c:v>39.599999999999334</c:v>
                </c:pt>
                <c:pt idx="991">
                  <c:v>39.639999999999333</c:v>
                </c:pt>
                <c:pt idx="992">
                  <c:v>39.679999999999332</c:v>
                </c:pt>
                <c:pt idx="993">
                  <c:v>39.719999999999331</c:v>
                </c:pt>
                <c:pt idx="994">
                  <c:v>39.75999999999933</c:v>
                </c:pt>
                <c:pt idx="995">
                  <c:v>39.799999999999329</c:v>
                </c:pt>
                <c:pt idx="996">
                  <c:v>39.839999999999328</c:v>
                </c:pt>
                <c:pt idx="997">
                  <c:v>39.879999999999328</c:v>
                </c:pt>
                <c:pt idx="998">
                  <c:v>39.919999999999327</c:v>
                </c:pt>
                <c:pt idx="999">
                  <c:v>39.959999999999326</c:v>
                </c:pt>
                <c:pt idx="1000">
                  <c:v>39.999999999999325</c:v>
                </c:pt>
                <c:pt idx="1001">
                  <c:v>40.039999999999324</c:v>
                </c:pt>
                <c:pt idx="1002">
                  <c:v>40.079999999999323</c:v>
                </c:pt>
                <c:pt idx="1003">
                  <c:v>40.119999999999322</c:v>
                </c:pt>
                <c:pt idx="1004">
                  <c:v>40.159999999999322</c:v>
                </c:pt>
                <c:pt idx="1005">
                  <c:v>40.199999999999321</c:v>
                </c:pt>
                <c:pt idx="1006">
                  <c:v>40.23999999999932</c:v>
                </c:pt>
                <c:pt idx="1007">
                  <c:v>40.279999999999319</c:v>
                </c:pt>
                <c:pt idx="1008">
                  <c:v>40.319999999999318</c:v>
                </c:pt>
                <c:pt idx="1009">
                  <c:v>40.359999999999317</c:v>
                </c:pt>
                <c:pt idx="1010">
                  <c:v>40.399999999999316</c:v>
                </c:pt>
                <c:pt idx="1011">
                  <c:v>40.439999999999316</c:v>
                </c:pt>
                <c:pt idx="1012">
                  <c:v>40.479999999999315</c:v>
                </c:pt>
                <c:pt idx="1013">
                  <c:v>40.519999999999314</c:v>
                </c:pt>
                <c:pt idx="1014">
                  <c:v>40.559999999999313</c:v>
                </c:pt>
                <c:pt idx="1015">
                  <c:v>40.599999999999312</c:v>
                </c:pt>
                <c:pt idx="1016">
                  <c:v>40.639999999999311</c:v>
                </c:pt>
                <c:pt idx="1017">
                  <c:v>40.67999999999931</c:v>
                </c:pt>
                <c:pt idx="1018">
                  <c:v>40.71999999999931</c:v>
                </c:pt>
                <c:pt idx="1019">
                  <c:v>40.759999999999309</c:v>
                </c:pt>
                <c:pt idx="1020">
                  <c:v>40.799999999999308</c:v>
                </c:pt>
                <c:pt idx="1021">
                  <c:v>40.839999999999307</c:v>
                </c:pt>
                <c:pt idx="1022">
                  <c:v>40.879999999999306</c:v>
                </c:pt>
                <c:pt idx="1023">
                  <c:v>40.919999999999305</c:v>
                </c:pt>
                <c:pt idx="1024">
                  <c:v>40.959999999999305</c:v>
                </c:pt>
                <c:pt idx="1025">
                  <c:v>40.999999999999304</c:v>
                </c:pt>
                <c:pt idx="1026">
                  <c:v>41.039999999999303</c:v>
                </c:pt>
                <c:pt idx="1027">
                  <c:v>41.079999999999302</c:v>
                </c:pt>
                <c:pt idx="1028">
                  <c:v>41.119999999999301</c:v>
                </c:pt>
                <c:pt idx="1029">
                  <c:v>41.1599999999993</c:v>
                </c:pt>
                <c:pt idx="1030">
                  <c:v>41.199999999999299</c:v>
                </c:pt>
                <c:pt idx="1031">
                  <c:v>41.239999999999299</c:v>
                </c:pt>
                <c:pt idx="1032">
                  <c:v>41.279999999999298</c:v>
                </c:pt>
                <c:pt idx="1033">
                  <c:v>41.319999999999297</c:v>
                </c:pt>
                <c:pt idx="1034">
                  <c:v>41.359999999999296</c:v>
                </c:pt>
                <c:pt idx="1035">
                  <c:v>41.399999999999295</c:v>
                </c:pt>
                <c:pt idx="1036">
                  <c:v>41.439999999999294</c:v>
                </c:pt>
                <c:pt idx="1037">
                  <c:v>41.479999999999293</c:v>
                </c:pt>
                <c:pt idx="1038">
                  <c:v>41.519999999999293</c:v>
                </c:pt>
                <c:pt idx="1039">
                  <c:v>41.559999999999292</c:v>
                </c:pt>
                <c:pt idx="1040">
                  <c:v>41.599999999999291</c:v>
                </c:pt>
                <c:pt idx="1041">
                  <c:v>41.63999999999929</c:v>
                </c:pt>
                <c:pt idx="1042">
                  <c:v>41.679999999999289</c:v>
                </c:pt>
                <c:pt idx="1043">
                  <c:v>41.719999999999288</c:v>
                </c:pt>
                <c:pt idx="1044">
                  <c:v>41.759999999999287</c:v>
                </c:pt>
                <c:pt idx="1045">
                  <c:v>41.799999999999287</c:v>
                </c:pt>
                <c:pt idx="1046">
                  <c:v>41.839999999999286</c:v>
                </c:pt>
                <c:pt idx="1047">
                  <c:v>41.879999999999285</c:v>
                </c:pt>
                <c:pt idx="1048">
                  <c:v>41.919999999999284</c:v>
                </c:pt>
                <c:pt idx="1049">
                  <c:v>41.959999999999283</c:v>
                </c:pt>
                <c:pt idx="1050">
                  <c:v>41.999999999999282</c:v>
                </c:pt>
                <c:pt idx="1051">
                  <c:v>42.039999999999281</c:v>
                </c:pt>
                <c:pt idx="1052">
                  <c:v>42.079999999999281</c:v>
                </c:pt>
                <c:pt idx="1053">
                  <c:v>42.11999999999928</c:v>
                </c:pt>
                <c:pt idx="1054">
                  <c:v>42.159999999999279</c:v>
                </c:pt>
                <c:pt idx="1055">
                  <c:v>42.199999999999278</c:v>
                </c:pt>
                <c:pt idx="1056">
                  <c:v>42.239999999999277</c:v>
                </c:pt>
                <c:pt idx="1057">
                  <c:v>42.279999999999276</c:v>
                </c:pt>
                <c:pt idx="1058">
                  <c:v>42.319999999999276</c:v>
                </c:pt>
                <c:pt idx="1059">
                  <c:v>42.359999999999275</c:v>
                </c:pt>
                <c:pt idx="1060">
                  <c:v>42.399999999999274</c:v>
                </c:pt>
                <c:pt idx="1061">
                  <c:v>42.439999999999273</c:v>
                </c:pt>
                <c:pt idx="1062">
                  <c:v>42.479999999999272</c:v>
                </c:pt>
                <c:pt idx="1063">
                  <c:v>42.519999999999271</c:v>
                </c:pt>
                <c:pt idx="1064">
                  <c:v>42.55999999999927</c:v>
                </c:pt>
                <c:pt idx="1065">
                  <c:v>42.59999999999927</c:v>
                </c:pt>
                <c:pt idx="1066">
                  <c:v>42.639999999999269</c:v>
                </c:pt>
                <c:pt idx="1067">
                  <c:v>42.679999999999268</c:v>
                </c:pt>
                <c:pt idx="1068">
                  <c:v>42.719999999999267</c:v>
                </c:pt>
                <c:pt idx="1069">
                  <c:v>42.759999999999266</c:v>
                </c:pt>
                <c:pt idx="1070">
                  <c:v>42.799999999999265</c:v>
                </c:pt>
                <c:pt idx="1071">
                  <c:v>42.839999999999264</c:v>
                </c:pt>
                <c:pt idx="1072">
                  <c:v>42.879999999999264</c:v>
                </c:pt>
                <c:pt idx="1073">
                  <c:v>42.919999999999263</c:v>
                </c:pt>
                <c:pt idx="1074">
                  <c:v>42.959999999999262</c:v>
                </c:pt>
                <c:pt idx="1075">
                  <c:v>42.999999999999261</c:v>
                </c:pt>
                <c:pt idx="1076">
                  <c:v>43.03999999999926</c:v>
                </c:pt>
                <c:pt idx="1077">
                  <c:v>43.079999999999259</c:v>
                </c:pt>
                <c:pt idx="1078">
                  <c:v>43.119999999999258</c:v>
                </c:pt>
                <c:pt idx="1079">
                  <c:v>43.159999999999258</c:v>
                </c:pt>
                <c:pt idx="1080">
                  <c:v>43.199999999999257</c:v>
                </c:pt>
                <c:pt idx="1081">
                  <c:v>43.239999999999256</c:v>
                </c:pt>
                <c:pt idx="1082">
                  <c:v>43.279999999999255</c:v>
                </c:pt>
                <c:pt idx="1083">
                  <c:v>43.319999999999254</c:v>
                </c:pt>
                <c:pt idx="1084">
                  <c:v>43.359999999999253</c:v>
                </c:pt>
                <c:pt idx="1085">
                  <c:v>43.399999999999253</c:v>
                </c:pt>
                <c:pt idx="1086">
                  <c:v>43.439999999999252</c:v>
                </c:pt>
                <c:pt idx="1087">
                  <c:v>43.479999999999251</c:v>
                </c:pt>
                <c:pt idx="1088">
                  <c:v>43.51999999999925</c:v>
                </c:pt>
                <c:pt idx="1089">
                  <c:v>43.559999999999249</c:v>
                </c:pt>
                <c:pt idx="1090">
                  <c:v>43.599999999999248</c:v>
                </c:pt>
                <c:pt idx="1091">
                  <c:v>43.639999999999247</c:v>
                </c:pt>
                <c:pt idx="1092">
                  <c:v>43.679999999999247</c:v>
                </c:pt>
                <c:pt idx="1093">
                  <c:v>43.719999999999246</c:v>
                </c:pt>
                <c:pt idx="1094">
                  <c:v>43.759999999999245</c:v>
                </c:pt>
                <c:pt idx="1095">
                  <c:v>43.799999999999244</c:v>
                </c:pt>
                <c:pt idx="1096">
                  <c:v>43.839999999999243</c:v>
                </c:pt>
                <c:pt idx="1097">
                  <c:v>43.879999999999242</c:v>
                </c:pt>
                <c:pt idx="1098">
                  <c:v>43.919999999999241</c:v>
                </c:pt>
                <c:pt idx="1099">
                  <c:v>43.959999999999241</c:v>
                </c:pt>
                <c:pt idx="1100">
                  <c:v>43.99999999999924</c:v>
                </c:pt>
                <c:pt idx="1101">
                  <c:v>44.039999999999239</c:v>
                </c:pt>
                <c:pt idx="1102">
                  <c:v>44.079999999999238</c:v>
                </c:pt>
                <c:pt idx="1103">
                  <c:v>44.119999999999237</c:v>
                </c:pt>
                <c:pt idx="1104">
                  <c:v>44.159999999999236</c:v>
                </c:pt>
                <c:pt idx="1105">
                  <c:v>44.199999999999235</c:v>
                </c:pt>
                <c:pt idx="1106">
                  <c:v>44.239999999999235</c:v>
                </c:pt>
                <c:pt idx="1107">
                  <c:v>44.279999999999234</c:v>
                </c:pt>
                <c:pt idx="1108">
                  <c:v>44.319999999999233</c:v>
                </c:pt>
                <c:pt idx="1109">
                  <c:v>44.359999999999232</c:v>
                </c:pt>
                <c:pt idx="1110">
                  <c:v>44.399999999999231</c:v>
                </c:pt>
                <c:pt idx="1111">
                  <c:v>44.43999999999923</c:v>
                </c:pt>
                <c:pt idx="1112">
                  <c:v>44.479999999999229</c:v>
                </c:pt>
                <c:pt idx="1113">
                  <c:v>44.519999999999229</c:v>
                </c:pt>
                <c:pt idx="1114">
                  <c:v>44.559999999999228</c:v>
                </c:pt>
                <c:pt idx="1115">
                  <c:v>44.599999999999227</c:v>
                </c:pt>
                <c:pt idx="1116">
                  <c:v>44.639999999999226</c:v>
                </c:pt>
                <c:pt idx="1117">
                  <c:v>44.679999999999225</c:v>
                </c:pt>
                <c:pt idx="1118">
                  <c:v>44.719999999999224</c:v>
                </c:pt>
                <c:pt idx="1119">
                  <c:v>44.759999999999224</c:v>
                </c:pt>
                <c:pt idx="1120">
                  <c:v>44.799999999999223</c:v>
                </c:pt>
                <c:pt idx="1121">
                  <c:v>44.839999999999222</c:v>
                </c:pt>
                <c:pt idx="1122">
                  <c:v>44.879999999999221</c:v>
                </c:pt>
                <c:pt idx="1123">
                  <c:v>44.91999999999922</c:v>
                </c:pt>
                <c:pt idx="1124">
                  <c:v>44.959999999999219</c:v>
                </c:pt>
                <c:pt idx="1125">
                  <c:v>44.999999999999218</c:v>
                </c:pt>
                <c:pt idx="1126">
                  <c:v>45.039999999999218</c:v>
                </c:pt>
                <c:pt idx="1127">
                  <c:v>45.079999999999217</c:v>
                </c:pt>
                <c:pt idx="1128">
                  <c:v>45.119999999999216</c:v>
                </c:pt>
                <c:pt idx="1129">
                  <c:v>45.159999999999215</c:v>
                </c:pt>
                <c:pt idx="1130">
                  <c:v>45.199999999999214</c:v>
                </c:pt>
                <c:pt idx="1131">
                  <c:v>45.239999999999213</c:v>
                </c:pt>
                <c:pt idx="1132">
                  <c:v>45.279999999999212</c:v>
                </c:pt>
                <c:pt idx="1133">
                  <c:v>45.319999999999212</c:v>
                </c:pt>
                <c:pt idx="1134">
                  <c:v>45.359999999999211</c:v>
                </c:pt>
                <c:pt idx="1135">
                  <c:v>45.39999999999921</c:v>
                </c:pt>
                <c:pt idx="1136">
                  <c:v>45.439999999999209</c:v>
                </c:pt>
                <c:pt idx="1137">
                  <c:v>45.479999999999208</c:v>
                </c:pt>
                <c:pt idx="1138">
                  <c:v>45.519999999999207</c:v>
                </c:pt>
                <c:pt idx="1139">
                  <c:v>45.559999999999206</c:v>
                </c:pt>
                <c:pt idx="1140">
                  <c:v>45.599999999999206</c:v>
                </c:pt>
                <c:pt idx="1141">
                  <c:v>45.639999999999205</c:v>
                </c:pt>
                <c:pt idx="1142">
                  <c:v>45.679999999999204</c:v>
                </c:pt>
                <c:pt idx="1143">
                  <c:v>45.719999999999203</c:v>
                </c:pt>
                <c:pt idx="1144">
                  <c:v>45.759999999999202</c:v>
                </c:pt>
                <c:pt idx="1145">
                  <c:v>45.799999999999201</c:v>
                </c:pt>
                <c:pt idx="1146">
                  <c:v>45.8399999999992</c:v>
                </c:pt>
                <c:pt idx="1147">
                  <c:v>45.8799999999992</c:v>
                </c:pt>
                <c:pt idx="1148">
                  <c:v>45.919999999999199</c:v>
                </c:pt>
                <c:pt idx="1149">
                  <c:v>45.959999999999198</c:v>
                </c:pt>
                <c:pt idx="1150">
                  <c:v>45.999999999999197</c:v>
                </c:pt>
                <c:pt idx="1151">
                  <c:v>46.039999999999196</c:v>
                </c:pt>
                <c:pt idx="1152">
                  <c:v>46.079999999999195</c:v>
                </c:pt>
                <c:pt idx="1153">
                  <c:v>46.119999999999195</c:v>
                </c:pt>
                <c:pt idx="1154">
                  <c:v>46.159999999999194</c:v>
                </c:pt>
                <c:pt idx="1155">
                  <c:v>46.199999999999193</c:v>
                </c:pt>
                <c:pt idx="1156">
                  <c:v>46.239999999999192</c:v>
                </c:pt>
                <c:pt idx="1157">
                  <c:v>46.279999999999191</c:v>
                </c:pt>
                <c:pt idx="1158">
                  <c:v>46.31999999999919</c:v>
                </c:pt>
                <c:pt idx="1159">
                  <c:v>46.359999999999189</c:v>
                </c:pt>
                <c:pt idx="1160">
                  <c:v>46.399999999999189</c:v>
                </c:pt>
                <c:pt idx="1161">
                  <c:v>46.439999999999188</c:v>
                </c:pt>
                <c:pt idx="1162">
                  <c:v>46.479999999999187</c:v>
                </c:pt>
                <c:pt idx="1163">
                  <c:v>46.519999999999186</c:v>
                </c:pt>
                <c:pt idx="1164">
                  <c:v>46.559999999999185</c:v>
                </c:pt>
                <c:pt idx="1165">
                  <c:v>46.599999999999184</c:v>
                </c:pt>
                <c:pt idx="1166">
                  <c:v>46.639999999999183</c:v>
                </c:pt>
                <c:pt idx="1167">
                  <c:v>46.679999999999183</c:v>
                </c:pt>
                <c:pt idx="1168">
                  <c:v>46.719999999999182</c:v>
                </c:pt>
                <c:pt idx="1169">
                  <c:v>46.759999999999181</c:v>
                </c:pt>
                <c:pt idx="1170">
                  <c:v>46.79999999999918</c:v>
                </c:pt>
                <c:pt idx="1171">
                  <c:v>46.839999999999179</c:v>
                </c:pt>
                <c:pt idx="1172">
                  <c:v>46.879999999999178</c:v>
                </c:pt>
                <c:pt idx="1173">
                  <c:v>46.919999999999177</c:v>
                </c:pt>
                <c:pt idx="1174">
                  <c:v>46.959999999999177</c:v>
                </c:pt>
                <c:pt idx="1175">
                  <c:v>46.999999999999176</c:v>
                </c:pt>
                <c:pt idx="1176">
                  <c:v>47.039999999999175</c:v>
                </c:pt>
                <c:pt idx="1177">
                  <c:v>47.079999999999174</c:v>
                </c:pt>
                <c:pt idx="1178">
                  <c:v>47.119999999999173</c:v>
                </c:pt>
                <c:pt idx="1179">
                  <c:v>47.159999999999172</c:v>
                </c:pt>
                <c:pt idx="1180">
                  <c:v>47.199999999999172</c:v>
                </c:pt>
                <c:pt idx="1181">
                  <c:v>47.239999999999171</c:v>
                </c:pt>
                <c:pt idx="1182">
                  <c:v>47.27999999999917</c:v>
                </c:pt>
                <c:pt idx="1183">
                  <c:v>47.319999999999169</c:v>
                </c:pt>
                <c:pt idx="1184">
                  <c:v>47.359999999999168</c:v>
                </c:pt>
                <c:pt idx="1185">
                  <c:v>47.399999999999167</c:v>
                </c:pt>
                <c:pt idx="1186">
                  <c:v>47.439999999999166</c:v>
                </c:pt>
                <c:pt idx="1187">
                  <c:v>47.479999999999166</c:v>
                </c:pt>
                <c:pt idx="1188">
                  <c:v>47.519999999999165</c:v>
                </c:pt>
                <c:pt idx="1189">
                  <c:v>47.559999999999164</c:v>
                </c:pt>
                <c:pt idx="1190">
                  <c:v>47.599999999999163</c:v>
                </c:pt>
                <c:pt idx="1191">
                  <c:v>47.639999999999162</c:v>
                </c:pt>
                <c:pt idx="1192">
                  <c:v>47.679999999999161</c:v>
                </c:pt>
                <c:pt idx="1193">
                  <c:v>47.71999999999916</c:v>
                </c:pt>
                <c:pt idx="1194">
                  <c:v>47.75999999999916</c:v>
                </c:pt>
                <c:pt idx="1195">
                  <c:v>47.799999999999159</c:v>
                </c:pt>
                <c:pt idx="1196">
                  <c:v>47.839999999999158</c:v>
                </c:pt>
                <c:pt idx="1197">
                  <c:v>47.879999999999157</c:v>
                </c:pt>
                <c:pt idx="1198">
                  <c:v>47.919999999999156</c:v>
                </c:pt>
                <c:pt idx="1199">
                  <c:v>47.959999999999155</c:v>
                </c:pt>
                <c:pt idx="1200">
                  <c:v>47.999999999999154</c:v>
                </c:pt>
                <c:pt idx="1201">
                  <c:v>48.039999999999154</c:v>
                </c:pt>
                <c:pt idx="1202">
                  <c:v>48.079999999999153</c:v>
                </c:pt>
                <c:pt idx="1203">
                  <c:v>48.119999999999152</c:v>
                </c:pt>
                <c:pt idx="1204">
                  <c:v>48.159999999999151</c:v>
                </c:pt>
                <c:pt idx="1205">
                  <c:v>48.19999999999915</c:v>
                </c:pt>
                <c:pt idx="1206">
                  <c:v>48.239999999999149</c:v>
                </c:pt>
                <c:pt idx="1207">
                  <c:v>48.279999999999148</c:v>
                </c:pt>
                <c:pt idx="1208">
                  <c:v>48.319999999999148</c:v>
                </c:pt>
                <c:pt idx="1209">
                  <c:v>48.359999999999147</c:v>
                </c:pt>
                <c:pt idx="1210">
                  <c:v>48.399999999999146</c:v>
                </c:pt>
                <c:pt idx="1211">
                  <c:v>48.439999999999145</c:v>
                </c:pt>
                <c:pt idx="1212">
                  <c:v>48.479999999999144</c:v>
                </c:pt>
                <c:pt idx="1213">
                  <c:v>48.519999999999143</c:v>
                </c:pt>
                <c:pt idx="1214">
                  <c:v>48.559999999999143</c:v>
                </c:pt>
                <c:pt idx="1215">
                  <c:v>48.599999999999142</c:v>
                </c:pt>
                <c:pt idx="1216">
                  <c:v>48.639999999999141</c:v>
                </c:pt>
                <c:pt idx="1217">
                  <c:v>48.67999999999914</c:v>
                </c:pt>
                <c:pt idx="1218">
                  <c:v>48.719999999999139</c:v>
                </c:pt>
                <c:pt idx="1219">
                  <c:v>48.759999999999138</c:v>
                </c:pt>
                <c:pt idx="1220">
                  <c:v>48.799999999999137</c:v>
                </c:pt>
                <c:pt idx="1221">
                  <c:v>48.839999999999137</c:v>
                </c:pt>
                <c:pt idx="1222">
                  <c:v>48.879999999999136</c:v>
                </c:pt>
                <c:pt idx="1223">
                  <c:v>48.919999999999135</c:v>
                </c:pt>
                <c:pt idx="1224">
                  <c:v>48.959999999999134</c:v>
                </c:pt>
                <c:pt idx="1225">
                  <c:v>48.999999999999133</c:v>
                </c:pt>
                <c:pt idx="1226">
                  <c:v>49.039999999999132</c:v>
                </c:pt>
                <c:pt idx="1227">
                  <c:v>49.079999999999131</c:v>
                </c:pt>
                <c:pt idx="1228">
                  <c:v>49.119999999999131</c:v>
                </c:pt>
                <c:pt idx="1229">
                  <c:v>49.15999999999913</c:v>
                </c:pt>
                <c:pt idx="1230">
                  <c:v>49.199999999999129</c:v>
                </c:pt>
                <c:pt idx="1231">
                  <c:v>49.239999999999128</c:v>
                </c:pt>
                <c:pt idx="1232">
                  <c:v>49.279999999999127</c:v>
                </c:pt>
                <c:pt idx="1233">
                  <c:v>49.319999999999126</c:v>
                </c:pt>
                <c:pt idx="1234">
                  <c:v>49.359999999999125</c:v>
                </c:pt>
                <c:pt idx="1235">
                  <c:v>49.399999999999125</c:v>
                </c:pt>
                <c:pt idx="1236">
                  <c:v>49.439999999999124</c:v>
                </c:pt>
                <c:pt idx="1237">
                  <c:v>49.479999999999123</c:v>
                </c:pt>
                <c:pt idx="1238">
                  <c:v>49.519999999999122</c:v>
                </c:pt>
                <c:pt idx="1239">
                  <c:v>49.559999999999121</c:v>
                </c:pt>
                <c:pt idx="1240">
                  <c:v>49.59999999999912</c:v>
                </c:pt>
                <c:pt idx="1241">
                  <c:v>49.639999999999119</c:v>
                </c:pt>
                <c:pt idx="1242">
                  <c:v>49.679999999999119</c:v>
                </c:pt>
                <c:pt idx="1243">
                  <c:v>49.719999999999118</c:v>
                </c:pt>
                <c:pt idx="1244">
                  <c:v>49.759999999999117</c:v>
                </c:pt>
                <c:pt idx="1245">
                  <c:v>49.799999999999116</c:v>
                </c:pt>
                <c:pt idx="1246">
                  <c:v>49.839999999999115</c:v>
                </c:pt>
                <c:pt idx="1247">
                  <c:v>49.879999999999114</c:v>
                </c:pt>
                <c:pt idx="1248">
                  <c:v>49.919999999999114</c:v>
                </c:pt>
                <c:pt idx="1249">
                  <c:v>49.959999999999113</c:v>
                </c:pt>
                <c:pt idx="1250">
                  <c:v>49.999999999999112</c:v>
                </c:pt>
                <c:pt idx="1251">
                  <c:v>50.039999999999111</c:v>
                </c:pt>
                <c:pt idx="1252">
                  <c:v>50.07999999999911</c:v>
                </c:pt>
                <c:pt idx="1253">
                  <c:v>50.119999999999109</c:v>
                </c:pt>
                <c:pt idx="1254">
                  <c:v>50.159999999999108</c:v>
                </c:pt>
                <c:pt idx="1255">
                  <c:v>50.199999999999108</c:v>
                </c:pt>
                <c:pt idx="1256">
                  <c:v>50.239999999999107</c:v>
                </c:pt>
                <c:pt idx="1257">
                  <c:v>50.279999999999106</c:v>
                </c:pt>
                <c:pt idx="1258">
                  <c:v>50.319999999999105</c:v>
                </c:pt>
                <c:pt idx="1259">
                  <c:v>50.359999999999104</c:v>
                </c:pt>
                <c:pt idx="1260">
                  <c:v>50.399999999999103</c:v>
                </c:pt>
                <c:pt idx="1261">
                  <c:v>50.439999999999102</c:v>
                </c:pt>
                <c:pt idx="1262">
                  <c:v>50.479999999999102</c:v>
                </c:pt>
                <c:pt idx="1263">
                  <c:v>50.519999999999101</c:v>
                </c:pt>
                <c:pt idx="1264">
                  <c:v>50.5599999999991</c:v>
                </c:pt>
                <c:pt idx="1265">
                  <c:v>50.599999999999099</c:v>
                </c:pt>
                <c:pt idx="1266">
                  <c:v>50.639999999999098</c:v>
                </c:pt>
                <c:pt idx="1267">
                  <c:v>50.679999999999097</c:v>
                </c:pt>
                <c:pt idx="1268">
                  <c:v>50.719999999999096</c:v>
                </c:pt>
                <c:pt idx="1269">
                  <c:v>50.759999999999096</c:v>
                </c:pt>
                <c:pt idx="1270">
                  <c:v>50.799999999999095</c:v>
                </c:pt>
                <c:pt idx="1271">
                  <c:v>50.839999999999094</c:v>
                </c:pt>
                <c:pt idx="1272">
                  <c:v>50.879999999999093</c:v>
                </c:pt>
                <c:pt idx="1273">
                  <c:v>50.919999999999092</c:v>
                </c:pt>
                <c:pt idx="1274">
                  <c:v>50.959999999999091</c:v>
                </c:pt>
                <c:pt idx="1275">
                  <c:v>50.999999999999091</c:v>
                </c:pt>
                <c:pt idx="1276">
                  <c:v>51.03999999999909</c:v>
                </c:pt>
                <c:pt idx="1277">
                  <c:v>51.079999999999089</c:v>
                </c:pt>
                <c:pt idx="1278">
                  <c:v>51.119999999999088</c:v>
                </c:pt>
                <c:pt idx="1279">
                  <c:v>51.159999999999087</c:v>
                </c:pt>
                <c:pt idx="1280">
                  <c:v>51.199999999999086</c:v>
                </c:pt>
                <c:pt idx="1281">
                  <c:v>51.239999999999085</c:v>
                </c:pt>
                <c:pt idx="1282">
                  <c:v>51.279999999999085</c:v>
                </c:pt>
                <c:pt idx="1283">
                  <c:v>51.319999999999084</c:v>
                </c:pt>
                <c:pt idx="1284">
                  <c:v>51.359999999999083</c:v>
                </c:pt>
                <c:pt idx="1285">
                  <c:v>51.399999999999082</c:v>
                </c:pt>
                <c:pt idx="1286">
                  <c:v>51.439999999999081</c:v>
                </c:pt>
                <c:pt idx="1287">
                  <c:v>51.47999999999908</c:v>
                </c:pt>
                <c:pt idx="1288">
                  <c:v>51.519999999999079</c:v>
                </c:pt>
                <c:pt idx="1289">
                  <c:v>51.559999999999079</c:v>
                </c:pt>
                <c:pt idx="1290">
                  <c:v>51.599999999999078</c:v>
                </c:pt>
                <c:pt idx="1291">
                  <c:v>51.639999999999077</c:v>
                </c:pt>
                <c:pt idx="1292">
                  <c:v>51.679999999999076</c:v>
                </c:pt>
                <c:pt idx="1293">
                  <c:v>51.719999999999075</c:v>
                </c:pt>
                <c:pt idx="1294">
                  <c:v>51.759999999999074</c:v>
                </c:pt>
                <c:pt idx="1295">
                  <c:v>51.799999999999073</c:v>
                </c:pt>
                <c:pt idx="1296">
                  <c:v>51.839999999999073</c:v>
                </c:pt>
                <c:pt idx="1297">
                  <c:v>51.879999999999072</c:v>
                </c:pt>
                <c:pt idx="1298">
                  <c:v>51.919999999999071</c:v>
                </c:pt>
                <c:pt idx="1299">
                  <c:v>51.95999999999907</c:v>
                </c:pt>
                <c:pt idx="1300">
                  <c:v>51.999999999999069</c:v>
                </c:pt>
                <c:pt idx="1301">
                  <c:v>52.039999999999068</c:v>
                </c:pt>
                <c:pt idx="1302">
                  <c:v>52.079999999999067</c:v>
                </c:pt>
                <c:pt idx="1303">
                  <c:v>52.119999999999067</c:v>
                </c:pt>
                <c:pt idx="1304">
                  <c:v>52.159999999999066</c:v>
                </c:pt>
                <c:pt idx="1305">
                  <c:v>52.199999999999065</c:v>
                </c:pt>
                <c:pt idx="1306">
                  <c:v>52.239999999999064</c:v>
                </c:pt>
                <c:pt idx="1307">
                  <c:v>52.279999999999063</c:v>
                </c:pt>
                <c:pt idx="1308">
                  <c:v>52.319999999999062</c:v>
                </c:pt>
                <c:pt idx="1309">
                  <c:v>52.359999999999062</c:v>
                </c:pt>
                <c:pt idx="1310">
                  <c:v>52.399999999999061</c:v>
                </c:pt>
                <c:pt idx="1311">
                  <c:v>52.43999999999906</c:v>
                </c:pt>
                <c:pt idx="1312">
                  <c:v>52.479999999999059</c:v>
                </c:pt>
                <c:pt idx="1313">
                  <c:v>52.519999999999058</c:v>
                </c:pt>
                <c:pt idx="1314">
                  <c:v>52.559999999999057</c:v>
                </c:pt>
                <c:pt idx="1315">
                  <c:v>52.599999999999056</c:v>
                </c:pt>
                <c:pt idx="1316">
                  <c:v>52.639999999999056</c:v>
                </c:pt>
                <c:pt idx="1317">
                  <c:v>52.679999999999055</c:v>
                </c:pt>
                <c:pt idx="1318">
                  <c:v>52.719999999999054</c:v>
                </c:pt>
                <c:pt idx="1319">
                  <c:v>52.759999999999053</c:v>
                </c:pt>
                <c:pt idx="1320">
                  <c:v>52.799999999999052</c:v>
                </c:pt>
                <c:pt idx="1321">
                  <c:v>52.839999999999051</c:v>
                </c:pt>
                <c:pt idx="1322">
                  <c:v>52.87999999999905</c:v>
                </c:pt>
                <c:pt idx="1323">
                  <c:v>52.91999999999905</c:v>
                </c:pt>
                <c:pt idx="1324">
                  <c:v>52.959999999999049</c:v>
                </c:pt>
                <c:pt idx="1325">
                  <c:v>52.999999999999048</c:v>
                </c:pt>
                <c:pt idx="1326">
                  <c:v>53.039999999999047</c:v>
                </c:pt>
                <c:pt idx="1327">
                  <c:v>53.079999999999046</c:v>
                </c:pt>
                <c:pt idx="1328">
                  <c:v>53.119999999999045</c:v>
                </c:pt>
                <c:pt idx="1329">
                  <c:v>53.159999999999044</c:v>
                </c:pt>
                <c:pt idx="1330">
                  <c:v>53.199999999999044</c:v>
                </c:pt>
                <c:pt idx="1331">
                  <c:v>53.239999999999043</c:v>
                </c:pt>
                <c:pt idx="1332">
                  <c:v>53.279999999999042</c:v>
                </c:pt>
                <c:pt idx="1333">
                  <c:v>53.319999999999041</c:v>
                </c:pt>
                <c:pt idx="1334">
                  <c:v>53.35999999999904</c:v>
                </c:pt>
                <c:pt idx="1335">
                  <c:v>53.399999999999039</c:v>
                </c:pt>
                <c:pt idx="1336">
                  <c:v>53.439999999999038</c:v>
                </c:pt>
                <c:pt idx="1337">
                  <c:v>53.479999999999038</c:v>
                </c:pt>
                <c:pt idx="1338">
                  <c:v>53.519999999999037</c:v>
                </c:pt>
                <c:pt idx="1339">
                  <c:v>53.559999999999036</c:v>
                </c:pt>
                <c:pt idx="1340">
                  <c:v>53.599999999999035</c:v>
                </c:pt>
                <c:pt idx="1341">
                  <c:v>53.639999999999034</c:v>
                </c:pt>
                <c:pt idx="1342">
                  <c:v>53.679999999999033</c:v>
                </c:pt>
                <c:pt idx="1343">
                  <c:v>53.719999999999033</c:v>
                </c:pt>
                <c:pt idx="1344">
                  <c:v>53.759999999999032</c:v>
                </c:pt>
                <c:pt idx="1345">
                  <c:v>53.799999999999031</c:v>
                </c:pt>
                <c:pt idx="1346">
                  <c:v>53.83999999999903</c:v>
                </c:pt>
                <c:pt idx="1347">
                  <c:v>53.879999999999029</c:v>
                </c:pt>
                <c:pt idx="1348">
                  <c:v>53.919999999999028</c:v>
                </c:pt>
                <c:pt idx="1349">
                  <c:v>53.959999999999027</c:v>
                </c:pt>
                <c:pt idx="1350">
                  <c:v>53.999999999999027</c:v>
                </c:pt>
                <c:pt idx="1351">
                  <c:v>54.039999999999026</c:v>
                </c:pt>
                <c:pt idx="1352">
                  <c:v>54.079999999999025</c:v>
                </c:pt>
                <c:pt idx="1353">
                  <c:v>54.119999999999024</c:v>
                </c:pt>
                <c:pt idx="1354">
                  <c:v>54.159999999999023</c:v>
                </c:pt>
                <c:pt idx="1355">
                  <c:v>54.199999999999022</c:v>
                </c:pt>
                <c:pt idx="1356">
                  <c:v>54.239999999999021</c:v>
                </c:pt>
                <c:pt idx="1357">
                  <c:v>54.279999999999021</c:v>
                </c:pt>
                <c:pt idx="1358">
                  <c:v>54.31999999999902</c:v>
                </c:pt>
                <c:pt idx="1359">
                  <c:v>54.359999999999019</c:v>
                </c:pt>
                <c:pt idx="1360">
                  <c:v>54.399999999999018</c:v>
                </c:pt>
                <c:pt idx="1361">
                  <c:v>54.439999999999017</c:v>
                </c:pt>
                <c:pt idx="1362">
                  <c:v>54.479999999999016</c:v>
                </c:pt>
                <c:pt idx="1363">
                  <c:v>54.519999999999015</c:v>
                </c:pt>
                <c:pt idx="1364">
                  <c:v>54.559999999999015</c:v>
                </c:pt>
                <c:pt idx="1365">
                  <c:v>54.599999999999014</c:v>
                </c:pt>
                <c:pt idx="1366">
                  <c:v>54.639999999999013</c:v>
                </c:pt>
                <c:pt idx="1367">
                  <c:v>54.679999999999012</c:v>
                </c:pt>
                <c:pt idx="1368">
                  <c:v>54.719999999999011</c:v>
                </c:pt>
                <c:pt idx="1369">
                  <c:v>54.75999999999901</c:v>
                </c:pt>
                <c:pt idx="1370">
                  <c:v>54.79999999999901</c:v>
                </c:pt>
                <c:pt idx="1371">
                  <c:v>54.839999999999009</c:v>
                </c:pt>
                <c:pt idx="1372">
                  <c:v>54.879999999999008</c:v>
                </c:pt>
                <c:pt idx="1373">
                  <c:v>54.919999999999007</c:v>
                </c:pt>
                <c:pt idx="1374">
                  <c:v>54.959999999999006</c:v>
                </c:pt>
                <c:pt idx="1375">
                  <c:v>54.999999999999005</c:v>
                </c:pt>
                <c:pt idx="1376">
                  <c:v>55.039999999999004</c:v>
                </c:pt>
                <c:pt idx="1377">
                  <c:v>55.079999999999004</c:v>
                </c:pt>
                <c:pt idx="1378">
                  <c:v>55.119999999999003</c:v>
                </c:pt>
                <c:pt idx="1379">
                  <c:v>55.159999999999002</c:v>
                </c:pt>
                <c:pt idx="1380">
                  <c:v>55.199999999999001</c:v>
                </c:pt>
                <c:pt idx="1381">
                  <c:v>55.239999999999</c:v>
                </c:pt>
                <c:pt idx="1382">
                  <c:v>55.279999999998999</c:v>
                </c:pt>
                <c:pt idx="1383">
                  <c:v>55.319999999998998</c:v>
                </c:pt>
                <c:pt idx="1384">
                  <c:v>55.359999999998998</c:v>
                </c:pt>
                <c:pt idx="1385">
                  <c:v>55.399999999998997</c:v>
                </c:pt>
                <c:pt idx="1386">
                  <c:v>55.439999999998996</c:v>
                </c:pt>
                <c:pt idx="1387">
                  <c:v>55.479999999998995</c:v>
                </c:pt>
                <c:pt idx="1388">
                  <c:v>55.519999999998994</c:v>
                </c:pt>
                <c:pt idx="1389">
                  <c:v>55.559999999998993</c:v>
                </c:pt>
                <c:pt idx="1390">
                  <c:v>55.599999999998992</c:v>
                </c:pt>
                <c:pt idx="1391">
                  <c:v>55.639999999998992</c:v>
                </c:pt>
                <c:pt idx="1392">
                  <c:v>55.679999999998991</c:v>
                </c:pt>
                <c:pt idx="1393">
                  <c:v>55.71999999999899</c:v>
                </c:pt>
                <c:pt idx="1394">
                  <c:v>55.759999999998989</c:v>
                </c:pt>
                <c:pt idx="1395">
                  <c:v>55.799999999998988</c:v>
                </c:pt>
                <c:pt idx="1396">
                  <c:v>55.839999999998987</c:v>
                </c:pt>
                <c:pt idx="1397">
                  <c:v>55.879999999998986</c:v>
                </c:pt>
                <c:pt idx="1398">
                  <c:v>55.919999999998986</c:v>
                </c:pt>
                <c:pt idx="1399">
                  <c:v>55.959999999998985</c:v>
                </c:pt>
                <c:pt idx="1400">
                  <c:v>55.999999999998984</c:v>
                </c:pt>
                <c:pt idx="1401">
                  <c:v>56.039999999998983</c:v>
                </c:pt>
                <c:pt idx="1402">
                  <c:v>56.079999999998982</c:v>
                </c:pt>
                <c:pt idx="1403">
                  <c:v>56.119999999998981</c:v>
                </c:pt>
                <c:pt idx="1404">
                  <c:v>56.159999999998981</c:v>
                </c:pt>
                <c:pt idx="1405">
                  <c:v>56.19999999999898</c:v>
                </c:pt>
                <c:pt idx="1406">
                  <c:v>56.239999999998979</c:v>
                </c:pt>
                <c:pt idx="1407">
                  <c:v>56.279999999998978</c:v>
                </c:pt>
                <c:pt idx="1408">
                  <c:v>56.319999999998977</c:v>
                </c:pt>
                <c:pt idx="1409">
                  <c:v>56.359999999998976</c:v>
                </c:pt>
                <c:pt idx="1410">
                  <c:v>56.399999999998975</c:v>
                </c:pt>
                <c:pt idx="1411">
                  <c:v>56.439999999998975</c:v>
                </c:pt>
                <c:pt idx="1412">
                  <c:v>56.479999999998974</c:v>
                </c:pt>
                <c:pt idx="1413">
                  <c:v>56.519999999998973</c:v>
                </c:pt>
                <c:pt idx="1414">
                  <c:v>56.559999999998972</c:v>
                </c:pt>
                <c:pt idx="1415">
                  <c:v>56.599999999998971</c:v>
                </c:pt>
                <c:pt idx="1416">
                  <c:v>56.63999999999897</c:v>
                </c:pt>
                <c:pt idx="1417">
                  <c:v>56.679999999998969</c:v>
                </c:pt>
                <c:pt idx="1418">
                  <c:v>56.719999999998969</c:v>
                </c:pt>
                <c:pt idx="1419">
                  <c:v>56.759999999998968</c:v>
                </c:pt>
                <c:pt idx="1420">
                  <c:v>56.799999999998967</c:v>
                </c:pt>
                <c:pt idx="1421">
                  <c:v>56.839999999998966</c:v>
                </c:pt>
                <c:pt idx="1422">
                  <c:v>56.879999999998965</c:v>
                </c:pt>
                <c:pt idx="1423">
                  <c:v>56.919999999998964</c:v>
                </c:pt>
                <c:pt idx="1424">
                  <c:v>56.959999999998963</c:v>
                </c:pt>
                <c:pt idx="1425">
                  <c:v>56.999999999998963</c:v>
                </c:pt>
                <c:pt idx="1426">
                  <c:v>57.039999999998962</c:v>
                </c:pt>
                <c:pt idx="1427">
                  <c:v>57.079999999998961</c:v>
                </c:pt>
                <c:pt idx="1428">
                  <c:v>57.11999999999896</c:v>
                </c:pt>
                <c:pt idx="1429">
                  <c:v>57.159999999998959</c:v>
                </c:pt>
                <c:pt idx="1430">
                  <c:v>57.199999999998958</c:v>
                </c:pt>
                <c:pt idx="1431">
                  <c:v>57.239999999998957</c:v>
                </c:pt>
                <c:pt idx="1432">
                  <c:v>57.279999999998957</c:v>
                </c:pt>
                <c:pt idx="1433">
                  <c:v>57.319999999998956</c:v>
                </c:pt>
                <c:pt idx="1434">
                  <c:v>57.359999999998955</c:v>
                </c:pt>
                <c:pt idx="1435">
                  <c:v>57.399999999998954</c:v>
                </c:pt>
                <c:pt idx="1436">
                  <c:v>57.439999999998953</c:v>
                </c:pt>
                <c:pt idx="1437">
                  <c:v>57.479999999998952</c:v>
                </c:pt>
                <c:pt idx="1438">
                  <c:v>57.519999999998952</c:v>
                </c:pt>
                <c:pt idx="1439">
                  <c:v>57.559999999998951</c:v>
                </c:pt>
                <c:pt idx="1440">
                  <c:v>57.59999999999895</c:v>
                </c:pt>
                <c:pt idx="1441">
                  <c:v>57.639999999998949</c:v>
                </c:pt>
                <c:pt idx="1442">
                  <c:v>57.679999999998948</c:v>
                </c:pt>
                <c:pt idx="1443">
                  <c:v>57.719999999998947</c:v>
                </c:pt>
                <c:pt idx="1444">
                  <c:v>57.759999999998946</c:v>
                </c:pt>
                <c:pt idx="1445">
                  <c:v>57.799999999998946</c:v>
                </c:pt>
                <c:pt idx="1446">
                  <c:v>57.839999999998945</c:v>
                </c:pt>
                <c:pt idx="1447">
                  <c:v>57.879999999998944</c:v>
                </c:pt>
                <c:pt idx="1448">
                  <c:v>57.919999999998943</c:v>
                </c:pt>
                <c:pt idx="1449">
                  <c:v>57.959999999998942</c:v>
                </c:pt>
                <c:pt idx="1450">
                  <c:v>57.999999999998941</c:v>
                </c:pt>
                <c:pt idx="1451">
                  <c:v>58.03999999999894</c:v>
                </c:pt>
                <c:pt idx="1452">
                  <c:v>58.07999999999894</c:v>
                </c:pt>
                <c:pt idx="1453">
                  <c:v>58.119999999998939</c:v>
                </c:pt>
                <c:pt idx="1454">
                  <c:v>58.159999999998938</c:v>
                </c:pt>
                <c:pt idx="1455">
                  <c:v>58.199999999998937</c:v>
                </c:pt>
                <c:pt idx="1456">
                  <c:v>58.239999999998936</c:v>
                </c:pt>
                <c:pt idx="1457">
                  <c:v>58.279999999998935</c:v>
                </c:pt>
                <c:pt idx="1458">
                  <c:v>58.319999999998934</c:v>
                </c:pt>
                <c:pt idx="1459">
                  <c:v>58.359999999998934</c:v>
                </c:pt>
                <c:pt idx="1460">
                  <c:v>58.399999999998933</c:v>
                </c:pt>
                <c:pt idx="1461">
                  <c:v>58.439999999998932</c:v>
                </c:pt>
                <c:pt idx="1462">
                  <c:v>58.479999999998931</c:v>
                </c:pt>
                <c:pt idx="1463">
                  <c:v>58.51999999999893</c:v>
                </c:pt>
                <c:pt idx="1464">
                  <c:v>58.559999999998929</c:v>
                </c:pt>
                <c:pt idx="1465">
                  <c:v>58.599999999998929</c:v>
                </c:pt>
                <c:pt idx="1466">
                  <c:v>58.639999999998928</c:v>
                </c:pt>
                <c:pt idx="1467">
                  <c:v>58.679999999998927</c:v>
                </c:pt>
                <c:pt idx="1468">
                  <c:v>58.719999999998926</c:v>
                </c:pt>
                <c:pt idx="1469">
                  <c:v>58.759999999998925</c:v>
                </c:pt>
                <c:pt idx="1470">
                  <c:v>58.799999999998924</c:v>
                </c:pt>
                <c:pt idx="1471">
                  <c:v>58.839999999998923</c:v>
                </c:pt>
                <c:pt idx="1472">
                  <c:v>58.879999999998923</c:v>
                </c:pt>
                <c:pt idx="1473">
                  <c:v>58.919999999998922</c:v>
                </c:pt>
                <c:pt idx="1474">
                  <c:v>58.959999999998921</c:v>
                </c:pt>
                <c:pt idx="1475">
                  <c:v>58.99999999999892</c:v>
                </c:pt>
                <c:pt idx="1476">
                  <c:v>59.039999999998919</c:v>
                </c:pt>
                <c:pt idx="1477">
                  <c:v>59.079999999998918</c:v>
                </c:pt>
                <c:pt idx="1478">
                  <c:v>59.119999999998917</c:v>
                </c:pt>
                <c:pt idx="1479">
                  <c:v>59.159999999998917</c:v>
                </c:pt>
                <c:pt idx="1480">
                  <c:v>59.199999999998916</c:v>
                </c:pt>
                <c:pt idx="1481">
                  <c:v>59.239999999998915</c:v>
                </c:pt>
                <c:pt idx="1482">
                  <c:v>59.279999999998914</c:v>
                </c:pt>
                <c:pt idx="1483">
                  <c:v>59.319999999998913</c:v>
                </c:pt>
                <c:pt idx="1484">
                  <c:v>59.359999999998912</c:v>
                </c:pt>
                <c:pt idx="1485">
                  <c:v>59.399999999998911</c:v>
                </c:pt>
                <c:pt idx="1486">
                  <c:v>59.439999999998911</c:v>
                </c:pt>
                <c:pt idx="1487">
                  <c:v>59.47999999999891</c:v>
                </c:pt>
                <c:pt idx="1488">
                  <c:v>59.519999999998909</c:v>
                </c:pt>
                <c:pt idx="1489">
                  <c:v>59.559999999998908</c:v>
                </c:pt>
                <c:pt idx="1490">
                  <c:v>59.599999999998907</c:v>
                </c:pt>
                <c:pt idx="1491">
                  <c:v>59.639999999998906</c:v>
                </c:pt>
                <c:pt idx="1492">
                  <c:v>59.679999999998905</c:v>
                </c:pt>
                <c:pt idx="1493">
                  <c:v>59.719999999998905</c:v>
                </c:pt>
                <c:pt idx="1494">
                  <c:v>59.759999999998904</c:v>
                </c:pt>
                <c:pt idx="1495">
                  <c:v>59.799999999998903</c:v>
                </c:pt>
                <c:pt idx="1496">
                  <c:v>59.839999999998902</c:v>
                </c:pt>
                <c:pt idx="1497">
                  <c:v>59.879999999998901</c:v>
                </c:pt>
                <c:pt idx="1498">
                  <c:v>59.9199999999989</c:v>
                </c:pt>
                <c:pt idx="1499">
                  <c:v>59.9599999999989</c:v>
                </c:pt>
                <c:pt idx="1500">
                  <c:v>59.999999999998899</c:v>
                </c:pt>
                <c:pt idx="1501">
                  <c:v>60.039999999998898</c:v>
                </c:pt>
                <c:pt idx="1502">
                  <c:v>60.079999999998897</c:v>
                </c:pt>
                <c:pt idx="1503">
                  <c:v>60.119999999998896</c:v>
                </c:pt>
                <c:pt idx="1504">
                  <c:v>60.159999999998895</c:v>
                </c:pt>
                <c:pt idx="1505">
                  <c:v>60.199999999998894</c:v>
                </c:pt>
                <c:pt idx="1506">
                  <c:v>60.239999999998894</c:v>
                </c:pt>
                <c:pt idx="1507">
                  <c:v>60.279999999998893</c:v>
                </c:pt>
                <c:pt idx="1508">
                  <c:v>60.319999999998892</c:v>
                </c:pt>
                <c:pt idx="1509">
                  <c:v>60.359999999998891</c:v>
                </c:pt>
                <c:pt idx="1510">
                  <c:v>60.39999999999889</c:v>
                </c:pt>
                <c:pt idx="1511">
                  <c:v>60.439999999998889</c:v>
                </c:pt>
                <c:pt idx="1512">
                  <c:v>60.479999999998888</c:v>
                </c:pt>
                <c:pt idx="1513">
                  <c:v>60.519999999998888</c:v>
                </c:pt>
                <c:pt idx="1514">
                  <c:v>60.559999999998887</c:v>
                </c:pt>
                <c:pt idx="1515">
                  <c:v>60.599999999998886</c:v>
                </c:pt>
                <c:pt idx="1516">
                  <c:v>60.639999999998885</c:v>
                </c:pt>
                <c:pt idx="1517">
                  <c:v>60.679999999998884</c:v>
                </c:pt>
                <c:pt idx="1518">
                  <c:v>60.719999999998883</c:v>
                </c:pt>
                <c:pt idx="1519">
                  <c:v>60.759999999998882</c:v>
                </c:pt>
                <c:pt idx="1520">
                  <c:v>60.799999999998882</c:v>
                </c:pt>
                <c:pt idx="1521">
                  <c:v>60.839999999998881</c:v>
                </c:pt>
                <c:pt idx="1522">
                  <c:v>60.87999999999888</c:v>
                </c:pt>
                <c:pt idx="1523">
                  <c:v>60.919999999998879</c:v>
                </c:pt>
                <c:pt idx="1524">
                  <c:v>60.959999999998878</c:v>
                </c:pt>
                <c:pt idx="1525">
                  <c:v>60.999999999998877</c:v>
                </c:pt>
                <c:pt idx="1526">
                  <c:v>61.039999999998876</c:v>
                </c:pt>
                <c:pt idx="1527">
                  <c:v>61.079999999998876</c:v>
                </c:pt>
                <c:pt idx="1528">
                  <c:v>61.119999999998875</c:v>
                </c:pt>
                <c:pt idx="1529">
                  <c:v>61.159999999998874</c:v>
                </c:pt>
                <c:pt idx="1530">
                  <c:v>61.199999999998873</c:v>
                </c:pt>
                <c:pt idx="1531">
                  <c:v>61.239999999998872</c:v>
                </c:pt>
                <c:pt idx="1532">
                  <c:v>61.279999999998871</c:v>
                </c:pt>
                <c:pt idx="1533">
                  <c:v>61.319999999998871</c:v>
                </c:pt>
                <c:pt idx="1534">
                  <c:v>61.35999999999887</c:v>
                </c:pt>
                <c:pt idx="1535">
                  <c:v>61.399999999998869</c:v>
                </c:pt>
                <c:pt idx="1536">
                  <c:v>61.439999999998868</c:v>
                </c:pt>
                <c:pt idx="1537">
                  <c:v>61.479999999998867</c:v>
                </c:pt>
                <c:pt idx="1538">
                  <c:v>61.519999999998866</c:v>
                </c:pt>
                <c:pt idx="1539">
                  <c:v>61.559999999998865</c:v>
                </c:pt>
                <c:pt idx="1540">
                  <c:v>61.599999999998865</c:v>
                </c:pt>
                <c:pt idx="1541">
                  <c:v>61.639999999998864</c:v>
                </c:pt>
                <c:pt idx="1542">
                  <c:v>61.679999999998863</c:v>
                </c:pt>
                <c:pt idx="1543">
                  <c:v>61.719999999998862</c:v>
                </c:pt>
                <c:pt idx="1544">
                  <c:v>61.759999999998861</c:v>
                </c:pt>
                <c:pt idx="1545">
                  <c:v>61.79999999999886</c:v>
                </c:pt>
                <c:pt idx="1546">
                  <c:v>61.839999999998859</c:v>
                </c:pt>
                <c:pt idx="1547">
                  <c:v>61.879999999998859</c:v>
                </c:pt>
                <c:pt idx="1548">
                  <c:v>61.919999999998858</c:v>
                </c:pt>
                <c:pt idx="1549">
                  <c:v>61.959999999998857</c:v>
                </c:pt>
                <c:pt idx="1550">
                  <c:v>61.999999999998856</c:v>
                </c:pt>
                <c:pt idx="1551">
                  <c:v>62.039999999998855</c:v>
                </c:pt>
                <c:pt idx="1552">
                  <c:v>62.079999999998854</c:v>
                </c:pt>
                <c:pt idx="1553">
                  <c:v>62.119999999998853</c:v>
                </c:pt>
                <c:pt idx="1554">
                  <c:v>62.159999999998853</c:v>
                </c:pt>
                <c:pt idx="1555">
                  <c:v>62.199999999998852</c:v>
                </c:pt>
                <c:pt idx="1556">
                  <c:v>62.239999999998851</c:v>
                </c:pt>
                <c:pt idx="1557">
                  <c:v>62.27999999999885</c:v>
                </c:pt>
                <c:pt idx="1558">
                  <c:v>62.319999999998849</c:v>
                </c:pt>
                <c:pt idx="1559">
                  <c:v>62.359999999998848</c:v>
                </c:pt>
                <c:pt idx="1560">
                  <c:v>62.399999999998847</c:v>
                </c:pt>
                <c:pt idx="1561">
                  <c:v>62.439999999998847</c:v>
                </c:pt>
                <c:pt idx="1562">
                  <c:v>62.479999999998846</c:v>
                </c:pt>
                <c:pt idx="1563">
                  <c:v>62.519999999998845</c:v>
                </c:pt>
                <c:pt idx="1564">
                  <c:v>62.559999999998844</c:v>
                </c:pt>
                <c:pt idx="1565">
                  <c:v>62.599999999998843</c:v>
                </c:pt>
                <c:pt idx="1566">
                  <c:v>62.639999999998842</c:v>
                </c:pt>
                <c:pt idx="1567">
                  <c:v>62.679999999998842</c:v>
                </c:pt>
                <c:pt idx="1568">
                  <c:v>62.719999999998841</c:v>
                </c:pt>
                <c:pt idx="1569">
                  <c:v>62.75999999999884</c:v>
                </c:pt>
                <c:pt idx="1570">
                  <c:v>62.799999999998839</c:v>
                </c:pt>
                <c:pt idx="1571">
                  <c:v>62.839999999998838</c:v>
                </c:pt>
                <c:pt idx="1572">
                  <c:v>62.879999999998837</c:v>
                </c:pt>
                <c:pt idx="1573">
                  <c:v>62.919999999998836</c:v>
                </c:pt>
                <c:pt idx="1574">
                  <c:v>62.959999999998836</c:v>
                </c:pt>
                <c:pt idx="1575">
                  <c:v>62.999999999998835</c:v>
                </c:pt>
                <c:pt idx="1576">
                  <c:v>63.039999999998834</c:v>
                </c:pt>
                <c:pt idx="1577">
                  <c:v>63.079999999998833</c:v>
                </c:pt>
                <c:pt idx="1578">
                  <c:v>63.119999999998832</c:v>
                </c:pt>
                <c:pt idx="1579">
                  <c:v>63.159999999998831</c:v>
                </c:pt>
                <c:pt idx="1580">
                  <c:v>63.19999999999883</c:v>
                </c:pt>
                <c:pt idx="1581">
                  <c:v>63.23999999999883</c:v>
                </c:pt>
                <c:pt idx="1582">
                  <c:v>63.279999999998829</c:v>
                </c:pt>
                <c:pt idx="1583">
                  <c:v>63.319999999998828</c:v>
                </c:pt>
                <c:pt idx="1584">
                  <c:v>63.359999999998827</c:v>
                </c:pt>
                <c:pt idx="1585">
                  <c:v>63.399999999998826</c:v>
                </c:pt>
                <c:pt idx="1586">
                  <c:v>63.439999999998825</c:v>
                </c:pt>
                <c:pt idx="1587">
                  <c:v>63.479999999998824</c:v>
                </c:pt>
                <c:pt idx="1588">
                  <c:v>63.519999999998824</c:v>
                </c:pt>
                <c:pt idx="1589">
                  <c:v>63.559999999998823</c:v>
                </c:pt>
                <c:pt idx="1590">
                  <c:v>63.599999999998822</c:v>
                </c:pt>
                <c:pt idx="1591">
                  <c:v>63.639999999998821</c:v>
                </c:pt>
                <c:pt idx="1592">
                  <c:v>63.67999999999882</c:v>
                </c:pt>
                <c:pt idx="1593">
                  <c:v>63.719999999998819</c:v>
                </c:pt>
                <c:pt idx="1594">
                  <c:v>63.759999999998819</c:v>
                </c:pt>
                <c:pt idx="1595">
                  <c:v>63.799999999998818</c:v>
                </c:pt>
                <c:pt idx="1596">
                  <c:v>63.839999999998817</c:v>
                </c:pt>
                <c:pt idx="1597">
                  <c:v>63.879999999998816</c:v>
                </c:pt>
                <c:pt idx="1598">
                  <c:v>63.919999999998815</c:v>
                </c:pt>
                <c:pt idx="1599">
                  <c:v>63.959999999998814</c:v>
                </c:pt>
                <c:pt idx="1600">
                  <c:v>63.999999999998813</c:v>
                </c:pt>
                <c:pt idx="1601">
                  <c:v>64.039999999998813</c:v>
                </c:pt>
                <c:pt idx="1602">
                  <c:v>64.079999999998819</c:v>
                </c:pt>
                <c:pt idx="1603">
                  <c:v>64.119999999998825</c:v>
                </c:pt>
                <c:pt idx="1604">
                  <c:v>64.159999999998831</c:v>
                </c:pt>
                <c:pt idx="1605">
                  <c:v>64.199999999998838</c:v>
                </c:pt>
                <c:pt idx="1606">
                  <c:v>64.239999999998844</c:v>
                </c:pt>
                <c:pt idx="1607">
                  <c:v>64.27999999999885</c:v>
                </c:pt>
                <c:pt idx="1608">
                  <c:v>64.319999999998856</c:v>
                </c:pt>
                <c:pt idx="1609">
                  <c:v>64.359999999998863</c:v>
                </c:pt>
                <c:pt idx="1610">
                  <c:v>64.399999999998869</c:v>
                </c:pt>
                <c:pt idx="1611">
                  <c:v>64.439999999998875</c:v>
                </c:pt>
                <c:pt idx="1612">
                  <c:v>64.479999999998881</c:v>
                </c:pt>
                <c:pt idx="1613">
                  <c:v>64.519999999998888</c:v>
                </c:pt>
                <c:pt idx="1614">
                  <c:v>64.559999999998894</c:v>
                </c:pt>
                <c:pt idx="1615">
                  <c:v>64.5999999999989</c:v>
                </c:pt>
                <c:pt idx="1616">
                  <c:v>64.639999999998906</c:v>
                </c:pt>
                <c:pt idx="1617">
                  <c:v>64.679999999998913</c:v>
                </c:pt>
                <c:pt idx="1618">
                  <c:v>64.719999999998919</c:v>
                </c:pt>
                <c:pt idx="1619">
                  <c:v>64.759999999998925</c:v>
                </c:pt>
                <c:pt idx="1620">
                  <c:v>64.799999999998931</c:v>
                </c:pt>
                <c:pt idx="1621">
                  <c:v>64.839999999998938</c:v>
                </c:pt>
                <c:pt idx="1622">
                  <c:v>64.879999999998944</c:v>
                </c:pt>
                <c:pt idx="1623">
                  <c:v>64.91999999999895</c:v>
                </c:pt>
                <c:pt idx="1624">
                  <c:v>64.959999999998956</c:v>
                </c:pt>
                <c:pt idx="1625">
                  <c:v>64.999999999998963</c:v>
                </c:pt>
                <c:pt idx="1626">
                  <c:v>65.039999999998969</c:v>
                </c:pt>
                <c:pt idx="1627">
                  <c:v>65.079999999998975</c:v>
                </c:pt>
                <c:pt idx="1628">
                  <c:v>65.119999999998981</c:v>
                </c:pt>
                <c:pt idx="1629">
                  <c:v>65.159999999998988</c:v>
                </c:pt>
                <c:pt idx="1630">
                  <c:v>65.199999999998994</c:v>
                </c:pt>
                <c:pt idx="1631">
                  <c:v>65.239999999999</c:v>
                </c:pt>
                <c:pt idx="1632">
                  <c:v>65.279999999999006</c:v>
                </c:pt>
                <c:pt idx="1633">
                  <c:v>65.319999999999013</c:v>
                </c:pt>
                <c:pt idx="1634">
                  <c:v>65.359999999999019</c:v>
                </c:pt>
                <c:pt idx="1635">
                  <c:v>65.399999999999025</c:v>
                </c:pt>
                <c:pt idx="1636">
                  <c:v>65.439999999999031</c:v>
                </c:pt>
                <c:pt idx="1637">
                  <c:v>65.479999999999038</c:v>
                </c:pt>
                <c:pt idx="1638">
                  <c:v>65.519999999999044</c:v>
                </c:pt>
                <c:pt idx="1639">
                  <c:v>65.55999999999905</c:v>
                </c:pt>
                <c:pt idx="1640">
                  <c:v>65.599999999999056</c:v>
                </c:pt>
                <c:pt idx="1641">
                  <c:v>65.639999999999063</c:v>
                </c:pt>
                <c:pt idx="1642">
                  <c:v>65.679999999999069</c:v>
                </c:pt>
                <c:pt idx="1643">
                  <c:v>65.719999999999075</c:v>
                </c:pt>
                <c:pt idx="1644">
                  <c:v>65.759999999999081</c:v>
                </c:pt>
                <c:pt idx="1645">
                  <c:v>65.799999999999088</c:v>
                </c:pt>
                <c:pt idx="1646">
                  <c:v>65.839999999999094</c:v>
                </c:pt>
                <c:pt idx="1647">
                  <c:v>65.8799999999991</c:v>
                </c:pt>
                <c:pt idx="1648">
                  <c:v>65.919999999999106</c:v>
                </c:pt>
                <c:pt idx="1649">
                  <c:v>65.959999999999113</c:v>
                </c:pt>
                <c:pt idx="1650">
                  <c:v>65.999999999999119</c:v>
                </c:pt>
                <c:pt idx="1651">
                  <c:v>66.039999999999125</c:v>
                </c:pt>
                <c:pt idx="1652">
                  <c:v>66.079999999999131</c:v>
                </c:pt>
                <c:pt idx="1653">
                  <c:v>66.119999999999138</c:v>
                </c:pt>
                <c:pt idx="1654">
                  <c:v>66.159999999999144</c:v>
                </c:pt>
                <c:pt idx="1655">
                  <c:v>66.19999999999915</c:v>
                </c:pt>
                <c:pt idx="1656">
                  <c:v>66.239999999999156</c:v>
                </c:pt>
                <c:pt idx="1657">
                  <c:v>66.279999999999163</c:v>
                </c:pt>
                <c:pt idx="1658">
                  <c:v>66.319999999999169</c:v>
                </c:pt>
                <c:pt idx="1659">
                  <c:v>66.359999999999175</c:v>
                </c:pt>
                <c:pt idx="1660">
                  <c:v>66.399999999999181</c:v>
                </c:pt>
                <c:pt idx="1661">
                  <c:v>66.439999999999188</c:v>
                </c:pt>
                <c:pt idx="1662">
                  <c:v>66.479999999999194</c:v>
                </c:pt>
                <c:pt idx="1663">
                  <c:v>66.5199999999992</c:v>
                </c:pt>
                <c:pt idx="1664">
                  <c:v>66.559999999999206</c:v>
                </c:pt>
                <c:pt idx="1665">
                  <c:v>66.599999999999213</c:v>
                </c:pt>
                <c:pt idx="1666">
                  <c:v>66.639999999999219</c:v>
                </c:pt>
                <c:pt idx="1667">
                  <c:v>66.679999999999225</c:v>
                </c:pt>
                <c:pt idx="1668">
                  <c:v>66.719999999999231</c:v>
                </c:pt>
                <c:pt idx="1669">
                  <c:v>66.759999999999238</c:v>
                </c:pt>
                <c:pt idx="1670">
                  <c:v>66.799999999999244</c:v>
                </c:pt>
                <c:pt idx="1671">
                  <c:v>66.83999999999925</c:v>
                </c:pt>
                <c:pt idx="1672">
                  <c:v>66.879999999999256</c:v>
                </c:pt>
                <c:pt idx="1673">
                  <c:v>66.919999999999263</c:v>
                </c:pt>
                <c:pt idx="1674">
                  <c:v>66.959999999999269</c:v>
                </c:pt>
                <c:pt idx="1675">
                  <c:v>66.999999999999275</c:v>
                </c:pt>
                <c:pt idx="1676">
                  <c:v>67.039999999999281</c:v>
                </c:pt>
                <c:pt idx="1677">
                  <c:v>67.079999999999288</c:v>
                </c:pt>
                <c:pt idx="1678">
                  <c:v>67.119999999999294</c:v>
                </c:pt>
                <c:pt idx="1679">
                  <c:v>67.1599999999993</c:v>
                </c:pt>
                <c:pt idx="1680">
                  <c:v>67.199999999999307</c:v>
                </c:pt>
                <c:pt idx="1681">
                  <c:v>67.239999999999313</c:v>
                </c:pt>
                <c:pt idx="1682">
                  <c:v>67.279999999999319</c:v>
                </c:pt>
                <c:pt idx="1683">
                  <c:v>67.319999999999325</c:v>
                </c:pt>
                <c:pt idx="1684">
                  <c:v>67.359999999999332</c:v>
                </c:pt>
                <c:pt idx="1685">
                  <c:v>67.399999999999338</c:v>
                </c:pt>
                <c:pt idx="1686">
                  <c:v>67.439999999999344</c:v>
                </c:pt>
                <c:pt idx="1687">
                  <c:v>67.47999999999935</c:v>
                </c:pt>
                <c:pt idx="1688">
                  <c:v>67.519999999999357</c:v>
                </c:pt>
                <c:pt idx="1689">
                  <c:v>67.559999999999363</c:v>
                </c:pt>
                <c:pt idx="1690">
                  <c:v>67.599999999999369</c:v>
                </c:pt>
                <c:pt idx="1691">
                  <c:v>67.639999999999375</c:v>
                </c:pt>
                <c:pt idx="1692">
                  <c:v>67.679999999999382</c:v>
                </c:pt>
                <c:pt idx="1693">
                  <c:v>67.719999999999388</c:v>
                </c:pt>
                <c:pt idx="1694">
                  <c:v>67.759999999999394</c:v>
                </c:pt>
                <c:pt idx="1695">
                  <c:v>67.7999999999994</c:v>
                </c:pt>
                <c:pt idx="1696">
                  <c:v>67.839999999999407</c:v>
                </c:pt>
                <c:pt idx="1697">
                  <c:v>67.879999999999413</c:v>
                </c:pt>
                <c:pt idx="1698">
                  <c:v>67.919999999999419</c:v>
                </c:pt>
                <c:pt idx="1699">
                  <c:v>67.959999999999425</c:v>
                </c:pt>
                <c:pt idx="1700">
                  <c:v>67.999999999999432</c:v>
                </c:pt>
                <c:pt idx="1701">
                  <c:v>68.039999999999438</c:v>
                </c:pt>
                <c:pt idx="1702">
                  <c:v>68.079999999999444</c:v>
                </c:pt>
                <c:pt idx="1703">
                  <c:v>68.11999999999945</c:v>
                </c:pt>
                <c:pt idx="1704">
                  <c:v>68.159999999999457</c:v>
                </c:pt>
                <c:pt idx="1705">
                  <c:v>68.199999999999463</c:v>
                </c:pt>
                <c:pt idx="1706">
                  <c:v>68.239999999999469</c:v>
                </c:pt>
                <c:pt idx="1707">
                  <c:v>68.279999999999475</c:v>
                </c:pt>
                <c:pt idx="1708">
                  <c:v>68.319999999999482</c:v>
                </c:pt>
                <c:pt idx="1709">
                  <c:v>68.359999999999488</c:v>
                </c:pt>
                <c:pt idx="1710">
                  <c:v>68.399999999999494</c:v>
                </c:pt>
                <c:pt idx="1711">
                  <c:v>68.4399999999995</c:v>
                </c:pt>
                <c:pt idx="1712">
                  <c:v>68.479999999999507</c:v>
                </c:pt>
                <c:pt idx="1713">
                  <c:v>68.519999999999513</c:v>
                </c:pt>
                <c:pt idx="1714">
                  <c:v>68.559999999999519</c:v>
                </c:pt>
                <c:pt idx="1715">
                  <c:v>68.599999999999525</c:v>
                </c:pt>
                <c:pt idx="1716">
                  <c:v>68.639999999999532</c:v>
                </c:pt>
                <c:pt idx="1717">
                  <c:v>68.679999999999538</c:v>
                </c:pt>
                <c:pt idx="1718">
                  <c:v>68.719999999999544</c:v>
                </c:pt>
                <c:pt idx="1719">
                  <c:v>68.75999999999955</c:v>
                </c:pt>
                <c:pt idx="1720">
                  <c:v>68.799999999999557</c:v>
                </c:pt>
                <c:pt idx="1721">
                  <c:v>68.839999999999563</c:v>
                </c:pt>
                <c:pt idx="1722">
                  <c:v>68.879999999999569</c:v>
                </c:pt>
                <c:pt idx="1723">
                  <c:v>68.919999999999575</c:v>
                </c:pt>
                <c:pt idx="1724">
                  <c:v>68.959999999999582</c:v>
                </c:pt>
                <c:pt idx="1725">
                  <c:v>68.999999999999588</c:v>
                </c:pt>
                <c:pt idx="1726">
                  <c:v>69.039999999999594</c:v>
                </c:pt>
                <c:pt idx="1727">
                  <c:v>69.0799999999996</c:v>
                </c:pt>
                <c:pt idx="1728">
                  <c:v>69.119999999999607</c:v>
                </c:pt>
                <c:pt idx="1729">
                  <c:v>69.159999999999613</c:v>
                </c:pt>
                <c:pt idx="1730">
                  <c:v>69.199999999999619</c:v>
                </c:pt>
                <c:pt idx="1731">
                  <c:v>69.239999999999625</c:v>
                </c:pt>
                <c:pt idx="1732">
                  <c:v>69.279999999999632</c:v>
                </c:pt>
                <c:pt idx="1733">
                  <c:v>69.319999999999638</c:v>
                </c:pt>
                <c:pt idx="1734">
                  <c:v>69.359999999999644</c:v>
                </c:pt>
                <c:pt idx="1735">
                  <c:v>69.39999999999965</c:v>
                </c:pt>
                <c:pt idx="1736">
                  <c:v>69.439999999999657</c:v>
                </c:pt>
                <c:pt idx="1737">
                  <c:v>69.479999999999663</c:v>
                </c:pt>
                <c:pt idx="1738">
                  <c:v>69.519999999999669</c:v>
                </c:pt>
                <c:pt idx="1739">
                  <c:v>69.559999999999675</c:v>
                </c:pt>
                <c:pt idx="1740">
                  <c:v>69.599999999999682</c:v>
                </c:pt>
                <c:pt idx="1741">
                  <c:v>69.639999999999688</c:v>
                </c:pt>
                <c:pt idx="1742">
                  <c:v>69.679999999999694</c:v>
                </c:pt>
                <c:pt idx="1743">
                  <c:v>69.7199999999997</c:v>
                </c:pt>
                <c:pt idx="1744">
                  <c:v>69.759999999999707</c:v>
                </c:pt>
                <c:pt idx="1745">
                  <c:v>69.799999999999713</c:v>
                </c:pt>
                <c:pt idx="1746">
                  <c:v>69.839999999999719</c:v>
                </c:pt>
                <c:pt idx="1747">
                  <c:v>69.879999999999725</c:v>
                </c:pt>
                <c:pt idx="1748">
                  <c:v>69.919999999999732</c:v>
                </c:pt>
                <c:pt idx="1749">
                  <c:v>69.959999999999738</c:v>
                </c:pt>
                <c:pt idx="1750">
                  <c:v>69.999999999999744</c:v>
                </c:pt>
                <c:pt idx="1751">
                  <c:v>70.03999999999975</c:v>
                </c:pt>
                <c:pt idx="1752">
                  <c:v>70.079999999999757</c:v>
                </c:pt>
                <c:pt idx="1753">
                  <c:v>70.119999999999763</c:v>
                </c:pt>
                <c:pt idx="1754">
                  <c:v>70.159999999999769</c:v>
                </c:pt>
                <c:pt idx="1755">
                  <c:v>70.199999999999775</c:v>
                </c:pt>
                <c:pt idx="1756">
                  <c:v>70.239999999999782</c:v>
                </c:pt>
                <c:pt idx="1757">
                  <c:v>70.279999999999788</c:v>
                </c:pt>
                <c:pt idx="1758">
                  <c:v>70.319999999999794</c:v>
                </c:pt>
                <c:pt idx="1759">
                  <c:v>70.3599999999998</c:v>
                </c:pt>
                <c:pt idx="1760">
                  <c:v>70.399999999999807</c:v>
                </c:pt>
                <c:pt idx="1761">
                  <c:v>70.439999999999813</c:v>
                </c:pt>
                <c:pt idx="1762">
                  <c:v>70.479999999999819</c:v>
                </c:pt>
                <c:pt idx="1763">
                  <c:v>70.519999999999825</c:v>
                </c:pt>
                <c:pt idx="1764">
                  <c:v>70.559999999999832</c:v>
                </c:pt>
                <c:pt idx="1765">
                  <c:v>70.599999999999838</c:v>
                </c:pt>
                <c:pt idx="1766">
                  <c:v>70.639999999999844</c:v>
                </c:pt>
                <c:pt idx="1767">
                  <c:v>70.679999999999851</c:v>
                </c:pt>
                <c:pt idx="1768">
                  <c:v>70.719999999999857</c:v>
                </c:pt>
                <c:pt idx="1769">
                  <c:v>70.759999999999863</c:v>
                </c:pt>
                <c:pt idx="1770">
                  <c:v>70.799999999999869</c:v>
                </c:pt>
                <c:pt idx="1771">
                  <c:v>70.839999999999876</c:v>
                </c:pt>
                <c:pt idx="1772">
                  <c:v>70.879999999999882</c:v>
                </c:pt>
                <c:pt idx="1773">
                  <c:v>70.919999999999888</c:v>
                </c:pt>
                <c:pt idx="1774">
                  <c:v>70.959999999999894</c:v>
                </c:pt>
                <c:pt idx="1775">
                  <c:v>70.999999999999901</c:v>
                </c:pt>
                <c:pt idx="1776">
                  <c:v>71.039999999999907</c:v>
                </c:pt>
                <c:pt idx="1777">
                  <c:v>71.079999999999913</c:v>
                </c:pt>
                <c:pt idx="1778">
                  <c:v>71.119999999999919</c:v>
                </c:pt>
                <c:pt idx="1779">
                  <c:v>71.159999999999926</c:v>
                </c:pt>
                <c:pt idx="1780">
                  <c:v>71.199999999999932</c:v>
                </c:pt>
                <c:pt idx="1781">
                  <c:v>71.239999999999938</c:v>
                </c:pt>
                <c:pt idx="1782">
                  <c:v>71.279999999999944</c:v>
                </c:pt>
                <c:pt idx="1783">
                  <c:v>71.319999999999951</c:v>
                </c:pt>
                <c:pt idx="1784">
                  <c:v>71.359999999999957</c:v>
                </c:pt>
                <c:pt idx="1785">
                  <c:v>71.399999999999963</c:v>
                </c:pt>
                <c:pt idx="1786">
                  <c:v>71.439999999999969</c:v>
                </c:pt>
                <c:pt idx="1787">
                  <c:v>71.479999999999976</c:v>
                </c:pt>
                <c:pt idx="1788">
                  <c:v>71.519999999999982</c:v>
                </c:pt>
                <c:pt idx="1789">
                  <c:v>71.559999999999988</c:v>
                </c:pt>
                <c:pt idx="1790">
                  <c:v>71.599999999999994</c:v>
                </c:pt>
                <c:pt idx="1791">
                  <c:v>71.64</c:v>
                </c:pt>
                <c:pt idx="1792">
                  <c:v>71.680000000000007</c:v>
                </c:pt>
                <c:pt idx="1793">
                  <c:v>71.720000000000013</c:v>
                </c:pt>
                <c:pt idx="1794">
                  <c:v>71.760000000000019</c:v>
                </c:pt>
                <c:pt idx="1795">
                  <c:v>71.800000000000026</c:v>
                </c:pt>
                <c:pt idx="1796">
                  <c:v>71.840000000000032</c:v>
                </c:pt>
                <c:pt idx="1797">
                  <c:v>71.880000000000038</c:v>
                </c:pt>
                <c:pt idx="1798">
                  <c:v>71.920000000000044</c:v>
                </c:pt>
                <c:pt idx="1799">
                  <c:v>71.960000000000051</c:v>
                </c:pt>
                <c:pt idx="1800">
                  <c:v>72.000000000000057</c:v>
                </c:pt>
                <c:pt idx="1801">
                  <c:v>72.040000000000063</c:v>
                </c:pt>
                <c:pt idx="1802">
                  <c:v>72.080000000000069</c:v>
                </c:pt>
                <c:pt idx="1803">
                  <c:v>72.120000000000076</c:v>
                </c:pt>
                <c:pt idx="1804">
                  <c:v>72.160000000000082</c:v>
                </c:pt>
                <c:pt idx="1805">
                  <c:v>72.200000000000088</c:v>
                </c:pt>
                <c:pt idx="1806">
                  <c:v>72.240000000000094</c:v>
                </c:pt>
                <c:pt idx="1807">
                  <c:v>72.280000000000101</c:v>
                </c:pt>
                <c:pt idx="1808">
                  <c:v>72.320000000000107</c:v>
                </c:pt>
                <c:pt idx="1809">
                  <c:v>72.360000000000113</c:v>
                </c:pt>
                <c:pt idx="1810">
                  <c:v>72.400000000000119</c:v>
                </c:pt>
                <c:pt idx="1811">
                  <c:v>72.440000000000126</c:v>
                </c:pt>
                <c:pt idx="1812">
                  <c:v>72.480000000000132</c:v>
                </c:pt>
                <c:pt idx="1813">
                  <c:v>72.520000000000138</c:v>
                </c:pt>
                <c:pt idx="1814">
                  <c:v>72.560000000000144</c:v>
                </c:pt>
                <c:pt idx="1815">
                  <c:v>72.600000000000151</c:v>
                </c:pt>
                <c:pt idx="1816">
                  <c:v>72.640000000000157</c:v>
                </c:pt>
                <c:pt idx="1817">
                  <c:v>72.680000000000163</c:v>
                </c:pt>
                <c:pt idx="1818">
                  <c:v>72.720000000000169</c:v>
                </c:pt>
                <c:pt idx="1819">
                  <c:v>72.760000000000176</c:v>
                </c:pt>
                <c:pt idx="1820">
                  <c:v>72.800000000000182</c:v>
                </c:pt>
                <c:pt idx="1821">
                  <c:v>72.840000000000188</c:v>
                </c:pt>
                <c:pt idx="1822">
                  <c:v>72.880000000000194</c:v>
                </c:pt>
                <c:pt idx="1823">
                  <c:v>72.920000000000201</c:v>
                </c:pt>
                <c:pt idx="1824">
                  <c:v>72.960000000000207</c:v>
                </c:pt>
                <c:pt idx="1825">
                  <c:v>73.000000000000213</c:v>
                </c:pt>
                <c:pt idx="1826">
                  <c:v>73.040000000000219</c:v>
                </c:pt>
                <c:pt idx="1827">
                  <c:v>73.080000000000226</c:v>
                </c:pt>
                <c:pt idx="1828">
                  <c:v>73.120000000000232</c:v>
                </c:pt>
                <c:pt idx="1829">
                  <c:v>73.160000000000238</c:v>
                </c:pt>
                <c:pt idx="1830">
                  <c:v>73.200000000000244</c:v>
                </c:pt>
                <c:pt idx="1831">
                  <c:v>73.240000000000251</c:v>
                </c:pt>
                <c:pt idx="1832">
                  <c:v>73.280000000000257</c:v>
                </c:pt>
                <c:pt idx="1833">
                  <c:v>73.320000000000263</c:v>
                </c:pt>
                <c:pt idx="1834">
                  <c:v>73.360000000000269</c:v>
                </c:pt>
                <c:pt idx="1835">
                  <c:v>73.400000000000276</c:v>
                </c:pt>
                <c:pt idx="1836">
                  <c:v>73.440000000000282</c:v>
                </c:pt>
                <c:pt idx="1837">
                  <c:v>73.480000000000288</c:v>
                </c:pt>
                <c:pt idx="1838">
                  <c:v>73.520000000000294</c:v>
                </c:pt>
                <c:pt idx="1839">
                  <c:v>73.560000000000301</c:v>
                </c:pt>
                <c:pt idx="1840">
                  <c:v>73.600000000000307</c:v>
                </c:pt>
                <c:pt idx="1841">
                  <c:v>73.640000000000313</c:v>
                </c:pt>
                <c:pt idx="1842">
                  <c:v>73.680000000000319</c:v>
                </c:pt>
                <c:pt idx="1843">
                  <c:v>73.720000000000326</c:v>
                </c:pt>
                <c:pt idx="1844">
                  <c:v>73.760000000000332</c:v>
                </c:pt>
                <c:pt idx="1845">
                  <c:v>73.800000000000338</c:v>
                </c:pt>
                <c:pt idx="1846">
                  <c:v>73.840000000000344</c:v>
                </c:pt>
                <c:pt idx="1847">
                  <c:v>73.880000000000351</c:v>
                </c:pt>
                <c:pt idx="1848">
                  <c:v>73.920000000000357</c:v>
                </c:pt>
                <c:pt idx="1849">
                  <c:v>73.960000000000363</c:v>
                </c:pt>
                <c:pt idx="1850">
                  <c:v>74.000000000000369</c:v>
                </c:pt>
                <c:pt idx="1851">
                  <c:v>74.040000000000376</c:v>
                </c:pt>
                <c:pt idx="1852">
                  <c:v>74.080000000000382</c:v>
                </c:pt>
                <c:pt idx="1853">
                  <c:v>74.120000000000388</c:v>
                </c:pt>
                <c:pt idx="1854">
                  <c:v>74.160000000000394</c:v>
                </c:pt>
                <c:pt idx="1855">
                  <c:v>74.200000000000401</c:v>
                </c:pt>
                <c:pt idx="1856">
                  <c:v>74.240000000000407</c:v>
                </c:pt>
                <c:pt idx="1857">
                  <c:v>74.280000000000413</c:v>
                </c:pt>
                <c:pt idx="1858">
                  <c:v>74.32000000000042</c:v>
                </c:pt>
                <c:pt idx="1859">
                  <c:v>74.360000000000426</c:v>
                </c:pt>
                <c:pt idx="1860">
                  <c:v>74.400000000000432</c:v>
                </c:pt>
                <c:pt idx="1861">
                  <c:v>74.440000000000438</c:v>
                </c:pt>
                <c:pt idx="1862">
                  <c:v>74.480000000000445</c:v>
                </c:pt>
                <c:pt idx="1863">
                  <c:v>74.520000000000451</c:v>
                </c:pt>
                <c:pt idx="1864">
                  <c:v>74.560000000000457</c:v>
                </c:pt>
                <c:pt idx="1865">
                  <c:v>74.600000000000463</c:v>
                </c:pt>
                <c:pt idx="1866">
                  <c:v>74.64000000000047</c:v>
                </c:pt>
                <c:pt idx="1867">
                  <c:v>74.680000000000476</c:v>
                </c:pt>
                <c:pt idx="1868">
                  <c:v>74.720000000000482</c:v>
                </c:pt>
                <c:pt idx="1869">
                  <c:v>74.760000000000488</c:v>
                </c:pt>
                <c:pt idx="1870">
                  <c:v>74.800000000000495</c:v>
                </c:pt>
                <c:pt idx="1871">
                  <c:v>74.840000000000501</c:v>
                </c:pt>
                <c:pt idx="1872">
                  <c:v>74.880000000000507</c:v>
                </c:pt>
                <c:pt idx="1873">
                  <c:v>74.920000000000513</c:v>
                </c:pt>
                <c:pt idx="1874">
                  <c:v>74.96000000000052</c:v>
                </c:pt>
                <c:pt idx="1875">
                  <c:v>75.000000000000526</c:v>
                </c:pt>
                <c:pt idx="1876">
                  <c:v>75.040000000000532</c:v>
                </c:pt>
                <c:pt idx="1877">
                  <c:v>75.080000000000538</c:v>
                </c:pt>
                <c:pt idx="1878">
                  <c:v>75.120000000000545</c:v>
                </c:pt>
                <c:pt idx="1879">
                  <c:v>75.160000000000551</c:v>
                </c:pt>
                <c:pt idx="1880">
                  <c:v>75.200000000000557</c:v>
                </c:pt>
                <c:pt idx="1881">
                  <c:v>75.240000000000563</c:v>
                </c:pt>
                <c:pt idx="1882">
                  <c:v>75.28000000000057</c:v>
                </c:pt>
                <c:pt idx="1883">
                  <c:v>75.320000000000576</c:v>
                </c:pt>
                <c:pt idx="1884">
                  <c:v>75.360000000000582</c:v>
                </c:pt>
                <c:pt idx="1885">
                  <c:v>75.400000000000588</c:v>
                </c:pt>
                <c:pt idx="1886">
                  <c:v>75.440000000000595</c:v>
                </c:pt>
                <c:pt idx="1887">
                  <c:v>75.480000000000601</c:v>
                </c:pt>
                <c:pt idx="1888">
                  <c:v>75.520000000000607</c:v>
                </c:pt>
                <c:pt idx="1889">
                  <c:v>75.560000000000613</c:v>
                </c:pt>
                <c:pt idx="1890">
                  <c:v>75.60000000000062</c:v>
                </c:pt>
                <c:pt idx="1891">
                  <c:v>75.640000000000626</c:v>
                </c:pt>
                <c:pt idx="1892">
                  <c:v>75.680000000000632</c:v>
                </c:pt>
                <c:pt idx="1893">
                  <c:v>75.720000000000638</c:v>
                </c:pt>
                <c:pt idx="1894">
                  <c:v>75.760000000000645</c:v>
                </c:pt>
                <c:pt idx="1895">
                  <c:v>75.800000000000651</c:v>
                </c:pt>
                <c:pt idx="1896">
                  <c:v>75.840000000000657</c:v>
                </c:pt>
                <c:pt idx="1897">
                  <c:v>75.880000000000663</c:v>
                </c:pt>
                <c:pt idx="1898">
                  <c:v>75.92000000000067</c:v>
                </c:pt>
                <c:pt idx="1899">
                  <c:v>75.960000000000676</c:v>
                </c:pt>
                <c:pt idx="1900">
                  <c:v>76.000000000000682</c:v>
                </c:pt>
                <c:pt idx="1901">
                  <c:v>76.040000000000688</c:v>
                </c:pt>
                <c:pt idx="1902">
                  <c:v>76.080000000000695</c:v>
                </c:pt>
                <c:pt idx="1903">
                  <c:v>76.120000000000701</c:v>
                </c:pt>
                <c:pt idx="1904">
                  <c:v>76.160000000000707</c:v>
                </c:pt>
                <c:pt idx="1905">
                  <c:v>76.200000000000713</c:v>
                </c:pt>
                <c:pt idx="1906">
                  <c:v>76.24000000000072</c:v>
                </c:pt>
                <c:pt idx="1907">
                  <c:v>76.280000000000726</c:v>
                </c:pt>
                <c:pt idx="1908">
                  <c:v>76.320000000000732</c:v>
                </c:pt>
                <c:pt idx="1909">
                  <c:v>76.360000000000738</c:v>
                </c:pt>
                <c:pt idx="1910">
                  <c:v>76.400000000000745</c:v>
                </c:pt>
                <c:pt idx="1911">
                  <c:v>76.440000000000751</c:v>
                </c:pt>
                <c:pt idx="1912">
                  <c:v>76.480000000000757</c:v>
                </c:pt>
                <c:pt idx="1913">
                  <c:v>76.520000000000763</c:v>
                </c:pt>
                <c:pt idx="1914">
                  <c:v>76.56000000000077</c:v>
                </c:pt>
                <c:pt idx="1915">
                  <c:v>76.600000000000776</c:v>
                </c:pt>
                <c:pt idx="1916">
                  <c:v>76.640000000000782</c:v>
                </c:pt>
                <c:pt idx="1917">
                  <c:v>76.680000000000788</c:v>
                </c:pt>
                <c:pt idx="1918">
                  <c:v>76.720000000000795</c:v>
                </c:pt>
                <c:pt idx="1919">
                  <c:v>76.760000000000801</c:v>
                </c:pt>
                <c:pt idx="1920">
                  <c:v>76.800000000000807</c:v>
                </c:pt>
                <c:pt idx="1921">
                  <c:v>76.840000000000813</c:v>
                </c:pt>
                <c:pt idx="1922">
                  <c:v>76.88000000000082</c:v>
                </c:pt>
                <c:pt idx="1923">
                  <c:v>76.920000000000826</c:v>
                </c:pt>
                <c:pt idx="1924">
                  <c:v>76.960000000000832</c:v>
                </c:pt>
                <c:pt idx="1925">
                  <c:v>77.000000000000838</c:v>
                </c:pt>
                <c:pt idx="1926">
                  <c:v>77.040000000000845</c:v>
                </c:pt>
                <c:pt idx="1927">
                  <c:v>77.080000000000851</c:v>
                </c:pt>
                <c:pt idx="1928">
                  <c:v>77.120000000000857</c:v>
                </c:pt>
                <c:pt idx="1929">
                  <c:v>77.160000000000863</c:v>
                </c:pt>
                <c:pt idx="1930">
                  <c:v>77.20000000000087</c:v>
                </c:pt>
                <c:pt idx="1931">
                  <c:v>77.240000000000876</c:v>
                </c:pt>
                <c:pt idx="1932">
                  <c:v>77.280000000000882</c:v>
                </c:pt>
                <c:pt idx="1933">
                  <c:v>77.320000000000888</c:v>
                </c:pt>
                <c:pt idx="1934">
                  <c:v>77.360000000000895</c:v>
                </c:pt>
                <c:pt idx="1935">
                  <c:v>77.400000000000901</c:v>
                </c:pt>
                <c:pt idx="1936">
                  <c:v>77.440000000000907</c:v>
                </c:pt>
                <c:pt idx="1937">
                  <c:v>77.480000000000913</c:v>
                </c:pt>
                <c:pt idx="1938">
                  <c:v>77.52000000000092</c:v>
                </c:pt>
                <c:pt idx="1939">
                  <c:v>77.560000000000926</c:v>
                </c:pt>
                <c:pt idx="1940">
                  <c:v>77.600000000000932</c:v>
                </c:pt>
                <c:pt idx="1941">
                  <c:v>77.640000000000938</c:v>
                </c:pt>
                <c:pt idx="1942">
                  <c:v>77.680000000000945</c:v>
                </c:pt>
                <c:pt idx="1943">
                  <c:v>77.720000000000951</c:v>
                </c:pt>
                <c:pt idx="1944">
                  <c:v>77.760000000000957</c:v>
                </c:pt>
                <c:pt idx="1945">
                  <c:v>77.800000000000963</c:v>
                </c:pt>
                <c:pt idx="1946">
                  <c:v>77.84000000000097</c:v>
                </c:pt>
                <c:pt idx="1947">
                  <c:v>77.880000000000976</c:v>
                </c:pt>
                <c:pt idx="1948">
                  <c:v>77.920000000000982</c:v>
                </c:pt>
                <c:pt idx="1949">
                  <c:v>77.960000000000989</c:v>
                </c:pt>
                <c:pt idx="1950">
                  <c:v>78.000000000000995</c:v>
                </c:pt>
                <c:pt idx="1951">
                  <c:v>78.040000000001001</c:v>
                </c:pt>
                <c:pt idx="1952">
                  <c:v>78.080000000001007</c:v>
                </c:pt>
                <c:pt idx="1953">
                  <c:v>78.120000000001014</c:v>
                </c:pt>
                <c:pt idx="1954">
                  <c:v>78.16000000000102</c:v>
                </c:pt>
                <c:pt idx="1955">
                  <c:v>78.200000000001026</c:v>
                </c:pt>
                <c:pt idx="1956">
                  <c:v>78.240000000001032</c:v>
                </c:pt>
                <c:pt idx="1957">
                  <c:v>78.280000000001039</c:v>
                </c:pt>
                <c:pt idx="1958">
                  <c:v>78.320000000001045</c:v>
                </c:pt>
                <c:pt idx="1959">
                  <c:v>78.360000000001051</c:v>
                </c:pt>
                <c:pt idx="1960">
                  <c:v>78.400000000001057</c:v>
                </c:pt>
                <c:pt idx="1961">
                  <c:v>78.440000000001064</c:v>
                </c:pt>
                <c:pt idx="1962">
                  <c:v>78.48000000000107</c:v>
                </c:pt>
                <c:pt idx="1963">
                  <c:v>78.520000000001076</c:v>
                </c:pt>
                <c:pt idx="1964">
                  <c:v>78.560000000001082</c:v>
                </c:pt>
                <c:pt idx="1965">
                  <c:v>78.600000000001089</c:v>
                </c:pt>
                <c:pt idx="1966">
                  <c:v>78.640000000001095</c:v>
                </c:pt>
                <c:pt idx="1967">
                  <c:v>78.680000000001101</c:v>
                </c:pt>
                <c:pt idx="1968">
                  <c:v>78.720000000001107</c:v>
                </c:pt>
                <c:pt idx="1969">
                  <c:v>78.760000000001114</c:v>
                </c:pt>
                <c:pt idx="1970">
                  <c:v>78.80000000000112</c:v>
                </c:pt>
                <c:pt idx="1971">
                  <c:v>78.840000000001126</c:v>
                </c:pt>
                <c:pt idx="1972">
                  <c:v>78.880000000001132</c:v>
                </c:pt>
                <c:pt idx="1973">
                  <c:v>78.920000000001139</c:v>
                </c:pt>
                <c:pt idx="1974">
                  <c:v>78.960000000001145</c:v>
                </c:pt>
                <c:pt idx="1975">
                  <c:v>79.000000000001151</c:v>
                </c:pt>
                <c:pt idx="1976">
                  <c:v>79.040000000001157</c:v>
                </c:pt>
                <c:pt idx="1977">
                  <c:v>79.080000000001164</c:v>
                </c:pt>
                <c:pt idx="1978">
                  <c:v>79.12000000000117</c:v>
                </c:pt>
              </c:numCache>
            </c:numRef>
          </c:xVal>
          <c:yVal>
            <c:numRef>
              <c:f>'Propogate-Entry'!$F$22:$F$2000</c:f>
              <c:numCache>
                <c:formatCode>#,##0.000</c:formatCode>
                <c:ptCount val="19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</c:numCache>
            </c:numRef>
          </c:yVal>
          <c:smooth val="1"/>
        </c:ser>
        <c:ser>
          <c:idx val="0"/>
          <c:order val="1"/>
          <c:tx>
            <c:v>RK4</c:v>
          </c:tx>
          <c:marker>
            <c:symbol val="none"/>
          </c:marker>
          <c:xVal>
            <c:numRef>
              <c:f>Numerical!$A$23:$A$67</c:f>
              <c:numCache>
                <c:formatCode>General</c:formatCode>
                <c:ptCount val="4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</c:numCache>
            </c:numRef>
          </c:xVal>
          <c:yVal>
            <c:numRef>
              <c:f>Numerical!$D$23:$D$67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v>Euler</c:v>
          </c:tx>
          <c:marker>
            <c:symbol val="none"/>
          </c:marker>
          <c:xVal>
            <c:numRef>
              <c:f>Numerical!$A$23:$A$67</c:f>
              <c:numCache>
                <c:formatCode>General</c:formatCode>
                <c:ptCount val="4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</c:numCache>
            </c:numRef>
          </c:xVal>
          <c:yVal>
            <c:numRef>
              <c:f>Numerical!$G$23:$G$67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1"/>
        </c:ser>
        <c:axId val="64959616"/>
        <c:axId val="64961920"/>
      </c:scatterChart>
      <c:valAx>
        <c:axId val="64959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(min)</a:t>
                </a:r>
              </a:p>
            </c:rich>
          </c:tx>
          <c:layout>
            <c:manualLayout>
              <c:xMode val="edge"/>
              <c:yMode val="edge"/>
              <c:x val="0.4395116537180912"/>
              <c:y val="0.934747145187601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961920"/>
        <c:crosses val="autoZero"/>
        <c:crossBetween val="midCat"/>
      </c:valAx>
      <c:valAx>
        <c:axId val="64961920"/>
        <c:scaling>
          <c:orientation val="minMax"/>
        </c:scaling>
        <c:axPos val="l"/>
        <c:title>
          <c:tx>
            <c:strRef>
              <c:f>'Propogate-Entry'!$F$21</c:f>
              <c:strCache>
                <c:ptCount val="1"/>
                <c:pt idx="0">
                  <c:v>Z(t) km</c:v>
                </c:pt>
              </c:strCache>
            </c:strRef>
          </c:tx>
          <c:layout>
            <c:manualLayout>
              <c:xMode val="edge"/>
              <c:yMode val="edge"/>
              <c:x val="7.7691453940066648E-3"/>
              <c:y val="0.48287112561174567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4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9596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438401775804662"/>
          <c:y val="1.9575856443719425E-2"/>
        </c:manualLayout>
      </c:layout>
    </c:title>
    <c:plotArea>
      <c:layout/>
      <c:scatterChart>
        <c:scatterStyle val="smoothMarker"/>
        <c:ser>
          <c:idx val="0"/>
          <c:order val="0"/>
          <c:tx>
            <c:v>CW Equations</c:v>
          </c:tx>
          <c:marker>
            <c:symbol val="none"/>
          </c:marker>
          <c:xVal>
            <c:numRef>
              <c:f>'Propogate-Entry'!$E$22:$E$2000</c:f>
              <c:numCache>
                <c:formatCode>#,##0.000</c:formatCode>
                <c:ptCount val="19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</c:numCache>
            </c:numRef>
          </c:xVal>
          <c:yVal>
            <c:numRef>
              <c:f>'Propogate-Entry'!$D$22:$D$2000</c:f>
              <c:numCache>
                <c:formatCode>#,##0.000</c:formatCode>
                <c:ptCount val="19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Position at T=0</c:v>
          </c:tx>
          <c:spPr>
            <a:ln w="28575">
              <a:noFill/>
            </a:ln>
          </c:spPr>
          <c:xVal>
            <c:numRef>
              <c:f>'Propogate-Entry'!$E$22</c:f>
              <c:numCache>
                <c:formatCode>#,##0.000</c:formatCode>
                <c:ptCount val="1"/>
                <c:pt idx="0">
                  <c:v>0</c:v>
                </c:pt>
              </c:numCache>
            </c:numRef>
          </c:xVal>
          <c:yVal>
            <c:numRef>
              <c:f>'Propogate-Entry'!$D$22</c:f>
              <c:numCache>
                <c:formatCode>#,##0.000</c:formatCode>
                <c:ptCount val="1"/>
                <c:pt idx="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RK4</c:v>
          </c:tx>
          <c:marker>
            <c:symbol val="none"/>
          </c:marker>
          <c:xVal>
            <c:numRef>
              <c:f>Numerical!$C$23:$C$67</c:f>
              <c:numCache>
                <c:formatCode>General</c:formatCode>
                <c:ptCount val="45"/>
                <c:pt idx="0">
                  <c:v>0</c:v>
                </c:pt>
                <c:pt idx="1">
                  <c:v>-17.012</c:v>
                </c:pt>
                <c:pt idx="2">
                  <c:v>-67.713300000000004</c:v>
                </c:pt>
                <c:pt idx="3">
                  <c:v>-151.12190000000001</c:v>
                </c:pt>
                <c:pt idx="4">
                  <c:v>-265.64920000000001</c:v>
                </c:pt>
                <c:pt idx="5">
                  <c:v>-409.14440000000002</c:v>
                </c:pt>
                <c:pt idx="6">
                  <c:v>-578.94330000000002</c:v>
                </c:pt>
                <c:pt idx="7">
                  <c:v>-771.92319999999995</c:v>
                </c:pt>
                <c:pt idx="8">
                  <c:v>-984.56359999999995</c:v>
                </c:pt>
                <c:pt idx="9">
                  <c:v>-1213.0139999999999</c:v>
                </c:pt>
                <c:pt idx="10">
                  <c:v>-1453.1678999999999</c:v>
                </c:pt>
                <c:pt idx="11">
                  <c:v>-1700.7418</c:v>
                </c:pt>
                <c:pt idx="12">
                  <c:v>-1951.3588999999999</c:v>
                </c:pt>
                <c:pt idx="13">
                  <c:v>-2200.6336000000001</c:v>
                </c:pt>
                <c:pt idx="14">
                  <c:v>-2444.2566999999999</c:v>
                </c:pt>
                <c:pt idx="15">
                  <c:v>-2678.0783000000001</c:v>
                </c:pt>
                <c:pt idx="16">
                  <c:v>-2898.1849999999999</c:v>
                </c:pt>
                <c:pt idx="17">
                  <c:v>-3100.9715999999999</c:v>
                </c:pt>
                <c:pt idx="18">
                  <c:v>-3283.2026999999998</c:v>
                </c:pt>
                <c:pt idx="19">
                  <c:v>-3442.0646000000002</c:v>
                </c:pt>
                <c:pt idx="20">
                  <c:v>-3575.2042999999999</c:v>
                </c:pt>
                <c:pt idx="21">
                  <c:v>-3680.7561999999998</c:v>
                </c:pt>
                <c:pt idx="22">
                  <c:v>-3757.3564999999999</c:v>
                </c:pt>
                <c:pt idx="23">
                  <c:v>-3804.1444000000001</c:v>
                </c:pt>
                <c:pt idx="24">
                  <c:v>-3820.7536</c:v>
                </c:pt>
                <c:pt idx="25">
                  <c:v>-3807.2952</c:v>
                </c:pt>
                <c:pt idx="26">
                  <c:v>-3764.337</c:v>
                </c:pt>
                <c:pt idx="27">
                  <c:v>-3692.8824</c:v>
                </c:pt>
                <c:pt idx="28">
                  <c:v>-3594.3553000000002</c:v>
                </c:pt>
                <c:pt idx="29">
                  <c:v>-3470.5938999999998</c:v>
                </c:pt>
                <c:pt idx="30">
                  <c:v>-3323.8580999999999</c:v>
                </c:pt>
                <c:pt idx="31">
                  <c:v>-3156.8490999999999</c:v>
                </c:pt>
                <c:pt idx="32">
                  <c:v>-2972.7359000000001</c:v>
                </c:pt>
                <c:pt idx="33">
                  <c:v>-2775.1777000000002</c:v>
                </c:pt>
                <c:pt idx="34">
                  <c:v>-2568.3256000000001</c:v>
                </c:pt>
                <c:pt idx="35">
                  <c:v>-2356.7854000000002</c:v>
                </c:pt>
                <c:pt idx="36">
                  <c:v>-2145.5288</c:v>
                </c:pt>
                <c:pt idx="37">
                  <c:v>-1939.7482</c:v>
                </c:pt>
                <c:pt idx="38">
                  <c:v>-1744.6675</c:v>
                </c:pt>
                <c:pt idx="39">
                  <c:v>-1565.3298</c:v>
                </c:pt>
                <c:pt idx="40">
                  <c:v>-1406.3921</c:v>
                </c:pt>
                <c:pt idx="41">
                  <c:v>-1271.9503</c:v>
                </c:pt>
                <c:pt idx="42">
                  <c:v>-1165.4113</c:v>
                </c:pt>
                <c:pt idx="43">
                  <c:v>-1089.4141999999999</c:v>
                </c:pt>
                <c:pt idx="44">
                  <c:v>-1045.7973999999999</c:v>
                </c:pt>
              </c:numCache>
            </c:numRef>
          </c:xVal>
          <c:yVal>
            <c:numRef>
              <c:f>Numerical!$B$23:$B$67</c:f>
              <c:numCache>
                <c:formatCode>General</c:formatCode>
                <c:ptCount val="45"/>
                <c:pt idx="0">
                  <c:v>0</c:v>
                </c:pt>
                <c:pt idx="1">
                  <c:v>119.58629999999999</c:v>
                </c:pt>
                <c:pt idx="2">
                  <c:v>236.6172</c:v>
                </c:pt>
                <c:pt idx="3">
                  <c:v>348.37650000000002</c:v>
                </c:pt>
                <c:pt idx="4">
                  <c:v>452.05829999999997</c:v>
                </c:pt>
                <c:pt idx="5">
                  <c:v>544.87009999999998</c:v>
                </c:pt>
                <c:pt idx="6">
                  <c:v>624.13589999999999</c:v>
                </c:pt>
                <c:pt idx="7">
                  <c:v>687.39739999999995</c:v>
                </c:pt>
                <c:pt idx="8">
                  <c:v>732.50630000000001</c:v>
                </c:pt>
                <c:pt idx="9">
                  <c:v>757.70619999999997</c:v>
                </c:pt>
                <c:pt idx="10">
                  <c:v>761.70190000000002</c:v>
                </c:pt>
                <c:pt idx="11">
                  <c:v>743.7124</c:v>
                </c:pt>
                <c:pt idx="12">
                  <c:v>703.50890000000004</c:v>
                </c:pt>
                <c:pt idx="13">
                  <c:v>641.4357</c:v>
                </c:pt>
                <c:pt idx="14">
                  <c:v>558.41359999999997</c:v>
                </c:pt>
                <c:pt idx="15">
                  <c:v>455.92689999999999</c:v>
                </c:pt>
                <c:pt idx="16">
                  <c:v>335.99299999999999</c:v>
                </c:pt>
                <c:pt idx="17">
                  <c:v>201.1174</c:v>
                </c:pt>
                <c:pt idx="18">
                  <c:v>54.2331</c:v>
                </c:pt>
                <c:pt idx="19">
                  <c:v>-101.37269999999999</c:v>
                </c:pt>
                <c:pt idx="20">
                  <c:v>-262.14409999999998</c:v>
                </c:pt>
                <c:pt idx="21">
                  <c:v>-424.35160000000002</c:v>
                </c:pt>
                <c:pt idx="22">
                  <c:v>-584.19539999999995</c:v>
                </c:pt>
                <c:pt idx="23">
                  <c:v>-737.91499999999996</c:v>
                </c:pt>
                <c:pt idx="24">
                  <c:v>-881.90160000000003</c:v>
                </c:pt>
                <c:pt idx="25">
                  <c:v>-1012.8125</c:v>
                </c:pt>
                <c:pt idx="26">
                  <c:v>-1127.6823999999999</c:v>
                </c:pt>
                <c:pt idx="27">
                  <c:v>-1224.0274999999999</c:v>
                </c:pt>
                <c:pt idx="28">
                  <c:v>-1299.9386999999999</c:v>
                </c:pt>
                <c:pt idx="29">
                  <c:v>-1354.154</c:v>
                </c:pt>
                <c:pt idx="30">
                  <c:v>-1386.1035999999999</c:v>
                </c:pt>
                <c:pt idx="31">
                  <c:v>-1395.9177</c:v>
                </c:pt>
                <c:pt idx="32">
                  <c:v>-1384.3893</c:v>
                </c:pt>
                <c:pt idx="33">
                  <c:v>-1352.8873000000001</c:v>
                </c:pt>
                <c:pt idx="34">
                  <c:v>-1303.2234000000001</c:v>
                </c:pt>
                <c:pt idx="35">
                  <c:v>-1237.4875999999999</c:v>
                </c:pt>
                <c:pt idx="36">
                  <c:v>-1157.8743999999999</c:v>
                </c:pt>
                <c:pt idx="37">
                  <c:v>-1066.5309</c:v>
                </c:pt>
                <c:pt idx="38">
                  <c:v>-965.45230000000004</c:v>
                </c:pt>
                <c:pt idx="39">
                  <c:v>-856.4434</c:v>
                </c:pt>
                <c:pt idx="40">
                  <c:v>-741.14340000000004</c:v>
                </c:pt>
                <c:pt idx="41">
                  <c:v>-621.09960000000001</c:v>
                </c:pt>
                <c:pt idx="42">
                  <c:v>-497.86439999999999</c:v>
                </c:pt>
                <c:pt idx="43">
                  <c:v>-373.08940000000001</c:v>
                </c:pt>
                <c:pt idx="44">
                  <c:v>-248.596</c:v>
                </c:pt>
              </c:numCache>
            </c:numRef>
          </c:yVal>
          <c:smooth val="1"/>
        </c:ser>
        <c:ser>
          <c:idx val="3"/>
          <c:order val="3"/>
          <c:tx>
            <c:v>Euler</c:v>
          </c:tx>
          <c:marker>
            <c:symbol val="none"/>
          </c:marker>
          <c:xVal>
            <c:numRef>
              <c:f>Numerical!$F$23:$F$67</c:f>
              <c:numCache>
                <c:formatCode>General</c:formatCode>
                <c:ptCount val="45"/>
                <c:pt idx="0">
                  <c:v>0</c:v>
                </c:pt>
                <c:pt idx="1">
                  <c:v>-17.011900000000001</c:v>
                </c:pt>
                <c:pt idx="2">
                  <c:v>-67.712400000000002</c:v>
                </c:pt>
                <c:pt idx="3">
                  <c:v>-151.11689999999999</c:v>
                </c:pt>
                <c:pt idx="4">
                  <c:v>-265.63119999999998</c:v>
                </c:pt>
                <c:pt idx="5">
                  <c:v>-409.0951</c:v>
                </c:pt>
                <c:pt idx="6">
                  <c:v>-578.83119999999997</c:v>
                </c:pt>
                <c:pt idx="7">
                  <c:v>-771.7002</c:v>
                </c:pt>
                <c:pt idx="8">
                  <c:v>-984.1626</c:v>
                </c:pt>
                <c:pt idx="9">
                  <c:v>-1212.3483000000001</c:v>
                </c:pt>
                <c:pt idx="10">
                  <c:v>-1452.1325999999999</c:v>
                </c:pt>
                <c:pt idx="11">
                  <c:v>-1699.2182</c:v>
                </c:pt>
                <c:pt idx="12">
                  <c:v>-1949.2203</c:v>
                </c:pt>
                <c:pt idx="13">
                  <c:v>-2197.7545</c:v>
                </c:pt>
                <c:pt idx="14">
                  <c:v>-2440.5227</c:v>
                </c:pt>
                <c:pt idx="15">
                  <c:v>-2673.3971999999999</c:v>
                </c:pt>
                <c:pt idx="16">
                  <c:v>-2892.4983999999999</c:v>
                </c:pt>
                <c:pt idx="17">
                  <c:v>-3094.2644</c:v>
                </c:pt>
                <c:pt idx="18">
                  <c:v>-3275.5113999999999</c:v>
                </c:pt>
                <c:pt idx="19">
                  <c:v>-3433.4814999999999</c:v>
                </c:pt>
                <c:pt idx="20">
                  <c:v>-3565.8788</c:v>
                </c:pt>
                <c:pt idx="21">
                  <c:v>-3670.8912999999998</c:v>
                </c:pt>
                <c:pt idx="22">
                  <c:v>-3747.2011000000002</c:v>
                </c:pt>
                <c:pt idx="23">
                  <c:v>-3793.9812000000002</c:v>
                </c:pt>
                <c:pt idx="24">
                  <c:v>-3810.8836000000001</c:v>
                </c:pt>
                <c:pt idx="25">
                  <c:v>-3798.0198999999998</c:v>
                </c:pt>
                <c:pt idx="26">
                  <c:v>-3755.9378000000002</c:v>
                </c:pt>
                <c:pt idx="27">
                  <c:v>-3685.6001000000001</c:v>
                </c:pt>
                <c:pt idx="28">
                  <c:v>-3588.3676</c:v>
                </c:pt>
                <c:pt idx="29">
                  <c:v>-3465.9940999999999</c:v>
                </c:pt>
                <c:pt idx="30">
                  <c:v>-3320.6320999999998</c:v>
                </c:pt>
                <c:pt idx="31">
                  <c:v>-3154.8517000000002</c:v>
                </c:pt>
                <c:pt idx="32">
                  <c:v>-2971.6666</c:v>
                </c:pt>
                <c:pt idx="33">
                  <c:v>-2774.5565999999999</c:v>
                </c:pt>
                <c:pt idx="34">
                  <c:v>-2567.4729000000002</c:v>
                </c:pt>
                <c:pt idx="35">
                  <c:v>-2354.8085999999998</c:v>
                </c:pt>
                <c:pt idx="36">
                  <c:v>-2141.3218999999999</c:v>
                </c:pt>
                <c:pt idx="37">
                  <c:v>-1932.0091</c:v>
                </c:pt>
                <c:pt idx="38">
                  <c:v>-1731.9328</c:v>
                </c:pt>
                <c:pt idx="39">
                  <c:v>-1546.027</c:v>
                </c:pt>
                <c:pt idx="40">
                  <c:v>-1378.9034999999999</c:v>
                </c:pt>
                <c:pt idx="41">
                  <c:v>-1234.6822</c:v>
                </c:pt>
                <c:pt idx="42">
                  <c:v>-1116.8625999999999</c:v>
                </c:pt>
                <c:pt idx="43">
                  <c:v>-1028.2398000000001</c:v>
                </c:pt>
                <c:pt idx="44">
                  <c:v>-970.86400000000003</c:v>
                </c:pt>
              </c:numCache>
            </c:numRef>
          </c:xVal>
          <c:yVal>
            <c:numRef>
              <c:f>Numerical!$E$23:$E$67</c:f>
              <c:numCache>
                <c:formatCode>General</c:formatCode>
                <c:ptCount val="45"/>
                <c:pt idx="0">
                  <c:v>0</c:v>
                </c:pt>
                <c:pt idx="1">
                  <c:v>119.5665</c:v>
                </c:pt>
                <c:pt idx="2">
                  <c:v>236.5376</c:v>
                </c:pt>
                <c:pt idx="3">
                  <c:v>348.19510000000002</c:v>
                </c:pt>
                <c:pt idx="4">
                  <c:v>451.7296</c:v>
                </c:pt>
                <c:pt idx="5">
                  <c:v>544.34450000000004</c:v>
                </c:pt>
                <c:pt idx="6">
                  <c:v>623.36199999999997</c:v>
                </c:pt>
                <c:pt idx="7">
                  <c:v>686.32510000000002</c:v>
                </c:pt>
                <c:pt idx="8">
                  <c:v>731.09220000000005</c:v>
                </c:pt>
                <c:pt idx="9">
                  <c:v>755.9203</c:v>
                </c:pt>
                <c:pt idx="10">
                  <c:v>759.53470000000004</c:v>
                </c:pt>
                <c:pt idx="11">
                  <c:v>741.18209999999999</c:v>
                </c:pt>
                <c:pt idx="12">
                  <c:v>700.66750000000002</c:v>
                </c:pt>
                <c:pt idx="13">
                  <c:v>638.3732</c:v>
                </c:pt>
                <c:pt idx="14">
                  <c:v>555.25900000000001</c:v>
                </c:pt>
                <c:pt idx="15">
                  <c:v>452.84559999999999</c:v>
                </c:pt>
                <c:pt idx="16">
                  <c:v>333.18099999999998</c:v>
                </c:pt>
                <c:pt idx="17">
                  <c:v>198.7901</c:v>
                </c:pt>
                <c:pt idx="18">
                  <c:v>52.611499999999999</c:v>
                </c:pt>
                <c:pt idx="19">
                  <c:v>-102.08029999999999</c:v>
                </c:pt>
                <c:pt idx="20">
                  <c:v>-261.76130000000001</c:v>
                </c:pt>
                <c:pt idx="21">
                  <c:v>-422.75459999999998</c:v>
                </c:pt>
                <c:pt idx="22">
                  <c:v>-581.33299999999997</c:v>
                </c:pt>
                <c:pt idx="23">
                  <c:v>-733.8252</c:v>
                </c:pt>
                <c:pt idx="24">
                  <c:v>-876.72500000000002</c:v>
                </c:pt>
                <c:pt idx="25">
                  <c:v>-1006.7987000000001</c:v>
                </c:pt>
                <c:pt idx="26">
                  <c:v>-1121.1887999999999</c:v>
                </c:pt>
                <c:pt idx="27">
                  <c:v>-1217.5103999999999</c:v>
                </c:pt>
                <c:pt idx="28">
                  <c:v>-1293.9344000000001</c:v>
                </c:pt>
                <c:pt idx="29">
                  <c:v>-1349.2521999999999</c:v>
                </c:pt>
                <c:pt idx="30">
                  <c:v>-1382.9136000000001</c:v>
                </c:pt>
                <c:pt idx="31">
                  <c:v>-1395.0310999999999</c:v>
                </c:pt>
                <c:pt idx="32">
                  <c:v>-1386.3424</c:v>
                </c:pt>
                <c:pt idx="33">
                  <c:v>-1358.1284000000001</c:v>
                </c:pt>
                <c:pt idx="34">
                  <c:v>-1312.0891999999999</c:v>
                </c:pt>
                <c:pt idx="35">
                  <c:v>-1250.1904999999999</c:v>
                </c:pt>
                <c:pt idx="36">
                  <c:v>-1174.5001</c:v>
                </c:pt>
                <c:pt idx="37">
                  <c:v>-1087.0429999999999</c:v>
                </c:pt>
                <c:pt idx="38">
                  <c:v>-989.69839999999999</c:v>
                </c:pt>
                <c:pt idx="39">
                  <c:v>-884.15610000000004</c:v>
                </c:pt>
                <c:pt idx="40">
                  <c:v>-771.93320000000006</c:v>
                </c:pt>
                <c:pt idx="41">
                  <c:v>-654.44050000000004</c:v>
                </c:pt>
                <c:pt idx="42">
                  <c:v>-533.07439999999997</c:v>
                </c:pt>
                <c:pt idx="43">
                  <c:v>-409.31189999999998</c:v>
                </c:pt>
                <c:pt idx="44">
                  <c:v>-284.78739999999999</c:v>
                </c:pt>
              </c:numCache>
            </c:numRef>
          </c:yVal>
          <c:smooth val="1"/>
        </c:ser>
        <c:axId val="64880640"/>
        <c:axId val="64882560"/>
      </c:scatterChart>
      <c:valAx>
        <c:axId val="64880640"/>
        <c:scaling>
          <c:orientation val="minMax"/>
        </c:scaling>
        <c:axPos val="b"/>
        <c:title>
          <c:layout/>
        </c:title>
        <c:numFmt formatCode="#,##0.00" sourceLinked="0"/>
        <c:maj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4882560"/>
        <c:crosses val="autoZero"/>
        <c:crossBetween val="midCat"/>
      </c:valAx>
      <c:valAx>
        <c:axId val="64882560"/>
        <c:scaling>
          <c:orientation val="minMax"/>
        </c:scaling>
        <c:axPos val="l"/>
        <c:majorGridlines/>
        <c:title>
          <c:layout/>
        </c:title>
        <c:numFmt formatCode="#,##0.000" sourceLinked="0"/>
        <c:maj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4880640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orientation="landscape" horizontalDpi="36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5" right="0.75" top="1" bottom="1" header="0.5" footer="0.5"/>
  <pageSetup orientation="landscape" horizontalDpi="36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0.263</cdr:x>
      <cdr:y>0.08375</cdr:y>
    </cdr:from>
    <cdr:to>
      <cdr:x>0.768</cdr:x>
      <cdr:y>0.15225</cdr:y>
    </cdr:to>
    <cdr:sp macro="" textlink="'Propogate-Entry'!$G$1">
      <cdr:nvSpPr>
        <cdr:cNvPr id="1026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57073" y="489002"/>
          <a:ext cx="4333922" cy="3999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fld id="{0F584CC5-4870-432F-99C9-78E713F9FFA3}" type="TxLink">
            <a:rPr lang="en-US"/>
            <a:pPr/>
            <a:t> </a:t>
          </a:fld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2104"/>
  <sheetViews>
    <sheetView workbookViewId="0">
      <selection activeCell="G12" sqref="G12"/>
    </sheetView>
  </sheetViews>
  <sheetFormatPr defaultRowHeight="12.75" outlineLevelRow="1"/>
  <cols>
    <col min="1" max="1" width="2.7109375" customWidth="1"/>
    <col min="2" max="2" width="12" customWidth="1"/>
    <col min="3" max="7" width="10.7109375" customWidth="1"/>
  </cols>
  <sheetData>
    <row r="1" spans="2:8" ht="12.75" customHeight="1"/>
    <row r="2" spans="2:8" ht="13.5" thickBot="1"/>
    <row r="3" spans="2:8" ht="13.5" thickBot="1">
      <c r="B3" s="7"/>
      <c r="C3" s="8"/>
      <c r="D3" s="8"/>
      <c r="E3" s="9" t="s">
        <v>0</v>
      </c>
      <c r="F3" s="8"/>
      <c r="G3" s="10"/>
    </row>
    <row r="4" spans="2:8" ht="13.5" thickBot="1">
      <c r="B4" s="13" t="s">
        <v>1</v>
      </c>
      <c r="C4" s="11" t="s">
        <v>2</v>
      </c>
      <c r="D4" s="13" t="s">
        <v>3</v>
      </c>
      <c r="E4" s="11" t="s">
        <v>4</v>
      </c>
      <c r="F4" s="13" t="s">
        <v>5</v>
      </c>
      <c r="G4" s="12" t="s">
        <v>6</v>
      </c>
    </row>
    <row r="5" spans="2:8" ht="13.5" thickBot="1">
      <c r="B5" s="47">
        <v>0</v>
      </c>
      <c r="C5" s="48">
        <v>0</v>
      </c>
      <c r="D5" s="47">
        <v>0</v>
      </c>
      <c r="E5" s="33">
        <v>0</v>
      </c>
      <c r="F5" s="34">
        <v>0</v>
      </c>
      <c r="G5" s="35">
        <v>0</v>
      </c>
    </row>
    <row r="6" spans="2:8">
      <c r="B6" t="s">
        <v>7</v>
      </c>
    </row>
    <row r="7" spans="2:8">
      <c r="D7" s="1" t="s">
        <v>8</v>
      </c>
      <c r="E7" s="40">
        <v>200</v>
      </c>
      <c r="F7" t="s">
        <v>41</v>
      </c>
      <c r="G7">
        <f>2*PI()*SQRT((6378.137+E7)^3/398600.5)/60</f>
        <v>88.494049627753157</v>
      </c>
    </row>
    <row r="9" spans="2:8">
      <c r="D9" s="14" t="s">
        <v>9</v>
      </c>
      <c r="E9" s="19">
        <f>(398600.5/(6378.137+E7)^3)^0.5</f>
        <v>1.1833536329296649E-3</v>
      </c>
      <c r="F9" t="s">
        <v>10</v>
      </c>
    </row>
    <row r="10" spans="2:8">
      <c r="D10" s="1" t="s">
        <v>11</v>
      </c>
      <c r="E10" s="15">
        <f>SQRT((zdot/w)^2+Z^2)</f>
        <v>0</v>
      </c>
      <c r="F10" t="s">
        <v>12</v>
      </c>
    </row>
    <row r="11" spans="2:8">
      <c r="D11" s="1" t="s">
        <v>13</v>
      </c>
      <c r="E11" s="15">
        <f>Y-2*xdot/w</f>
        <v>0</v>
      </c>
      <c r="F11" t="s">
        <v>12</v>
      </c>
    </row>
    <row r="12" spans="2:8">
      <c r="B12" s="2" t="s">
        <v>14</v>
      </c>
      <c r="C12" s="20">
        <f>MIN(D22:D50)</f>
        <v>0</v>
      </c>
      <c r="D12" s="1" t="s">
        <v>15</v>
      </c>
      <c r="E12" s="15">
        <f>-6*w*X-3*ydot</f>
        <v>0</v>
      </c>
      <c r="F12" t="s">
        <v>16</v>
      </c>
    </row>
    <row r="13" spans="2:8">
      <c r="B13" s="2" t="s">
        <v>17</v>
      </c>
      <c r="C13" s="20">
        <f>MIN(E22:E50)</f>
        <v>0</v>
      </c>
      <c r="D13" s="1" t="s">
        <v>18</v>
      </c>
      <c r="E13" s="15">
        <f>-2*Y_c/(3*w)</f>
        <v>0</v>
      </c>
      <c r="F13" t="s">
        <v>12</v>
      </c>
    </row>
    <row r="14" spans="2:8">
      <c r="B14" s="2" t="s">
        <v>19</v>
      </c>
      <c r="C14" s="20">
        <f>MAX(D22:D50)</f>
        <v>0</v>
      </c>
      <c r="D14" s="1" t="s">
        <v>20</v>
      </c>
      <c r="E14" s="15">
        <f>SQRT((3*X+2*ydot/w)^2+(xdot/w)^2)</f>
        <v>0</v>
      </c>
      <c r="F14" t="s">
        <v>12</v>
      </c>
    </row>
    <row r="15" spans="2:8">
      <c r="B15" s="2" t="s">
        <v>21</v>
      </c>
      <c r="C15" s="20">
        <f>MAX(E22:E50)</f>
        <v>0</v>
      </c>
      <c r="D15" s="14" t="s">
        <v>22</v>
      </c>
      <c r="E15" s="2">
        <f>IF(ISERROR(ATAN2(xdot,-(2*ydot+3*X*w))),PI()/2,ATAN2(xdot,-(2*ydot+3*X*w)))</f>
        <v>1.5707963267948966</v>
      </c>
      <c r="F15" t="s">
        <v>23</v>
      </c>
      <c r="H15" s="26"/>
    </row>
    <row r="16" spans="2:8">
      <c r="B16" s="2" t="s">
        <v>24</v>
      </c>
      <c r="C16" s="20">
        <f>MAX(F22:F50)</f>
        <v>0</v>
      </c>
      <c r="D16" s="14" t="s">
        <v>25</v>
      </c>
      <c r="E16" s="19">
        <f>IF(ISERROR(ATAN2(w*Z,-zdot)),PI()/2,ATAN2(w*Z,-zdot))</f>
        <v>1.5707963267948966</v>
      </c>
      <c r="F16" t="s">
        <v>23</v>
      </c>
    </row>
    <row r="17" spans="3:8" hidden="1" outlineLevel="1">
      <c r="D17" s="1" t="s">
        <v>26</v>
      </c>
      <c r="E17" s="2">
        <v>1000</v>
      </c>
      <c r="F17" s="14"/>
    </row>
    <row r="18" spans="3:8" hidden="1" outlineLevel="1">
      <c r="D18" s="1"/>
      <c r="E18" s="2"/>
      <c r="F18" s="14"/>
      <c r="H18" s="26"/>
    </row>
    <row r="19" spans="3:8" ht="13.5" collapsed="1" thickBot="1">
      <c r="C19" s="21" t="s">
        <v>42</v>
      </c>
      <c r="D19" s="36">
        <v>0.04</v>
      </c>
      <c r="E19" s="17"/>
      <c r="F19" s="18"/>
    </row>
    <row r="20" spans="3:8" ht="14.25" hidden="1" customHeight="1" outlineLevel="1" thickBot="1">
      <c r="C20" s="4"/>
      <c r="D20" s="16" t="s">
        <v>27</v>
      </c>
      <c r="E20" s="5">
        <f>E17</f>
        <v>1000</v>
      </c>
      <c r="F20" s="6" t="str">
        <f>IF(E20=1000,"km","m")</f>
        <v>km</v>
      </c>
    </row>
    <row r="21" spans="3:8" ht="13.5" collapsed="1" thickBot="1">
      <c r="C21" s="27" t="s">
        <v>28</v>
      </c>
      <c r="D21" s="28" t="str">
        <f>"X(t) "&amp;$F$20</f>
        <v>X(t) km</v>
      </c>
      <c r="E21" s="28" t="str">
        <f>"Y(t) "&amp;$F$20</f>
        <v>Y(t) km</v>
      </c>
      <c r="F21" s="29" t="str">
        <f>"Z(t) "&amp;$F$20</f>
        <v>Z(t) km</v>
      </c>
    </row>
    <row r="22" spans="3:8">
      <c r="C22" s="27">
        <v>0</v>
      </c>
      <c r="D22" s="30">
        <f>(Xc+bigc*SIN(w*C22*60+SI))/($E$20)</f>
        <v>0</v>
      </c>
      <c r="E22" s="30">
        <f>(Yco+Y_c*C22*60+2*bigc*COS(w*C22*60+SI))/($E$20)</f>
        <v>0</v>
      </c>
      <c r="F22" s="31">
        <f>(D*COS(w*C22*60+PHI))/($E$20)</f>
        <v>0</v>
      </c>
    </row>
    <row r="23" spans="3:8">
      <c r="C23" s="3">
        <f>C22+$D$19</f>
        <v>0.04</v>
      </c>
      <c r="D23" s="22">
        <f t="shared" ref="D23:D38" si="0">(Xc+bigc*SIN(w*C23*60+SI))/($E$20)</f>
        <v>0</v>
      </c>
      <c r="E23" s="22">
        <f t="shared" ref="E23:E38" si="1">(Yco+Y_c*C23*60+2*bigc*COS(w*C23*60+SI))/($E$20)</f>
        <v>0</v>
      </c>
      <c r="F23" s="23">
        <f t="shared" ref="F23:F38" si="2">(D*COS(w*C23*60+PHI))/($E$20)</f>
        <v>0</v>
      </c>
    </row>
    <row r="24" spans="3:8">
      <c r="C24" s="3">
        <f t="shared" ref="C24:C39" si="3">C23+$D$19</f>
        <v>0.08</v>
      </c>
      <c r="D24" s="22">
        <f t="shared" si="0"/>
        <v>0</v>
      </c>
      <c r="E24" s="22">
        <f t="shared" si="1"/>
        <v>0</v>
      </c>
      <c r="F24" s="23">
        <f t="shared" si="2"/>
        <v>0</v>
      </c>
    </row>
    <row r="25" spans="3:8">
      <c r="C25" s="3">
        <f t="shared" si="3"/>
        <v>0.12</v>
      </c>
      <c r="D25" s="22">
        <f t="shared" si="0"/>
        <v>0</v>
      </c>
      <c r="E25" s="22">
        <f t="shared" si="1"/>
        <v>0</v>
      </c>
      <c r="F25" s="23">
        <f t="shared" si="2"/>
        <v>0</v>
      </c>
    </row>
    <row r="26" spans="3:8">
      <c r="C26" s="3">
        <f t="shared" si="3"/>
        <v>0.16</v>
      </c>
      <c r="D26" s="22">
        <f t="shared" si="0"/>
        <v>0</v>
      </c>
      <c r="E26" s="22">
        <f t="shared" si="1"/>
        <v>0</v>
      </c>
      <c r="F26" s="23">
        <f t="shared" si="2"/>
        <v>0</v>
      </c>
    </row>
    <row r="27" spans="3:8">
      <c r="C27" s="3">
        <f t="shared" si="3"/>
        <v>0.2</v>
      </c>
      <c r="D27" s="22">
        <f t="shared" si="0"/>
        <v>0</v>
      </c>
      <c r="E27" s="22">
        <f t="shared" si="1"/>
        <v>0</v>
      </c>
      <c r="F27" s="23">
        <f t="shared" si="2"/>
        <v>0</v>
      </c>
    </row>
    <row r="28" spans="3:8">
      <c r="C28" s="3">
        <f t="shared" si="3"/>
        <v>0.24000000000000002</v>
      </c>
      <c r="D28" s="22">
        <f t="shared" si="0"/>
        <v>0</v>
      </c>
      <c r="E28" s="22">
        <f t="shared" si="1"/>
        <v>0</v>
      </c>
      <c r="F28" s="23">
        <f t="shared" si="2"/>
        <v>0</v>
      </c>
    </row>
    <row r="29" spans="3:8">
      <c r="C29" s="3">
        <f t="shared" si="3"/>
        <v>0.28000000000000003</v>
      </c>
      <c r="D29" s="22">
        <f t="shared" si="0"/>
        <v>0</v>
      </c>
      <c r="E29" s="22">
        <f t="shared" si="1"/>
        <v>0</v>
      </c>
      <c r="F29" s="23">
        <f t="shared" si="2"/>
        <v>0</v>
      </c>
    </row>
    <row r="30" spans="3:8">
      <c r="C30" s="3">
        <f t="shared" si="3"/>
        <v>0.32</v>
      </c>
      <c r="D30" s="22">
        <f t="shared" si="0"/>
        <v>0</v>
      </c>
      <c r="E30" s="22">
        <f t="shared" si="1"/>
        <v>0</v>
      </c>
      <c r="F30" s="23">
        <f t="shared" si="2"/>
        <v>0</v>
      </c>
    </row>
    <row r="31" spans="3:8">
      <c r="C31" s="3">
        <f t="shared" si="3"/>
        <v>0.36</v>
      </c>
      <c r="D31" s="22">
        <f t="shared" si="0"/>
        <v>0</v>
      </c>
      <c r="E31" s="22">
        <f t="shared" si="1"/>
        <v>0</v>
      </c>
      <c r="F31" s="23">
        <f t="shared" si="2"/>
        <v>0</v>
      </c>
    </row>
    <row r="32" spans="3:8">
      <c r="C32" s="3">
        <f t="shared" si="3"/>
        <v>0.39999999999999997</v>
      </c>
      <c r="D32" s="22">
        <f t="shared" si="0"/>
        <v>0</v>
      </c>
      <c r="E32" s="22">
        <f t="shared" si="1"/>
        <v>0</v>
      </c>
      <c r="F32" s="23">
        <f t="shared" si="2"/>
        <v>0</v>
      </c>
    </row>
    <row r="33" spans="3:6">
      <c r="C33" s="3">
        <f t="shared" si="3"/>
        <v>0.43999999999999995</v>
      </c>
      <c r="D33" s="22">
        <f t="shared" si="0"/>
        <v>0</v>
      </c>
      <c r="E33" s="22">
        <f t="shared" si="1"/>
        <v>0</v>
      </c>
      <c r="F33" s="23">
        <f t="shared" si="2"/>
        <v>0</v>
      </c>
    </row>
    <row r="34" spans="3:6">
      <c r="C34" s="3">
        <f t="shared" si="3"/>
        <v>0.47999999999999993</v>
      </c>
      <c r="D34" s="22">
        <f t="shared" si="0"/>
        <v>0</v>
      </c>
      <c r="E34" s="22">
        <f t="shared" si="1"/>
        <v>0</v>
      </c>
      <c r="F34" s="23">
        <f t="shared" si="2"/>
        <v>0</v>
      </c>
    </row>
    <row r="35" spans="3:6">
      <c r="C35" s="3">
        <f t="shared" si="3"/>
        <v>0.51999999999999991</v>
      </c>
      <c r="D35" s="22">
        <f t="shared" si="0"/>
        <v>0</v>
      </c>
      <c r="E35" s="22">
        <f t="shared" si="1"/>
        <v>0</v>
      </c>
      <c r="F35" s="23">
        <f t="shared" si="2"/>
        <v>0</v>
      </c>
    </row>
    <row r="36" spans="3:6">
      <c r="C36" s="3">
        <f t="shared" si="3"/>
        <v>0.55999999999999994</v>
      </c>
      <c r="D36" s="22">
        <f t="shared" si="0"/>
        <v>0</v>
      </c>
      <c r="E36" s="22">
        <f t="shared" si="1"/>
        <v>0</v>
      </c>
      <c r="F36" s="23">
        <f t="shared" si="2"/>
        <v>0</v>
      </c>
    </row>
    <row r="37" spans="3:6">
      <c r="C37" s="3">
        <f t="shared" si="3"/>
        <v>0.6</v>
      </c>
      <c r="D37" s="22">
        <f t="shared" si="0"/>
        <v>0</v>
      </c>
      <c r="E37" s="22">
        <f t="shared" si="1"/>
        <v>0</v>
      </c>
      <c r="F37" s="23">
        <f t="shared" si="2"/>
        <v>0</v>
      </c>
    </row>
    <row r="38" spans="3:6">
      <c r="C38" s="3">
        <f t="shared" si="3"/>
        <v>0.64</v>
      </c>
      <c r="D38" s="22">
        <f t="shared" si="0"/>
        <v>0</v>
      </c>
      <c r="E38" s="22">
        <f t="shared" si="1"/>
        <v>0</v>
      </c>
      <c r="F38" s="23">
        <f t="shared" si="2"/>
        <v>0</v>
      </c>
    </row>
    <row r="39" spans="3:6">
      <c r="C39" s="3">
        <f t="shared" si="3"/>
        <v>0.68</v>
      </c>
      <c r="D39" s="22">
        <f t="shared" ref="D39:D102" si="4">(Xc+bigc*SIN(w*C39*60+SI))/($E$20)</f>
        <v>0</v>
      </c>
      <c r="E39" s="22">
        <f t="shared" ref="E39:E50" si="5">(Yco+Y_c*C39*60+2*bigc*COS(w*C39*60+SI))/($E$20)</f>
        <v>0</v>
      </c>
      <c r="F39" s="23">
        <f t="shared" ref="F39:F50" si="6">(D*COS(w*C39*60+PHI))/($E$20)</f>
        <v>0</v>
      </c>
    </row>
    <row r="40" spans="3:6">
      <c r="C40" s="3">
        <f t="shared" ref="C40:C50" si="7">C39+$D$19</f>
        <v>0.72000000000000008</v>
      </c>
      <c r="D40" s="22">
        <f t="shared" si="4"/>
        <v>0</v>
      </c>
      <c r="E40" s="22">
        <f t="shared" si="5"/>
        <v>0</v>
      </c>
      <c r="F40" s="23">
        <f t="shared" si="6"/>
        <v>0</v>
      </c>
    </row>
    <row r="41" spans="3:6">
      <c r="C41" s="3">
        <f t="shared" si="7"/>
        <v>0.76000000000000012</v>
      </c>
      <c r="D41" s="22">
        <f t="shared" si="4"/>
        <v>0</v>
      </c>
      <c r="E41" s="22">
        <f t="shared" si="5"/>
        <v>0</v>
      </c>
      <c r="F41" s="23">
        <f t="shared" si="6"/>
        <v>0</v>
      </c>
    </row>
    <row r="42" spans="3:6">
      <c r="C42" s="3">
        <f t="shared" si="7"/>
        <v>0.80000000000000016</v>
      </c>
      <c r="D42" s="22">
        <f t="shared" si="4"/>
        <v>0</v>
      </c>
      <c r="E42" s="22">
        <f t="shared" si="5"/>
        <v>0</v>
      </c>
      <c r="F42" s="23">
        <f t="shared" si="6"/>
        <v>0</v>
      </c>
    </row>
    <row r="43" spans="3:6">
      <c r="C43" s="3">
        <f t="shared" si="7"/>
        <v>0.84000000000000019</v>
      </c>
      <c r="D43" s="22">
        <f t="shared" si="4"/>
        <v>0</v>
      </c>
      <c r="E43" s="22">
        <f t="shared" si="5"/>
        <v>0</v>
      </c>
      <c r="F43" s="23">
        <f t="shared" si="6"/>
        <v>0</v>
      </c>
    </row>
    <row r="44" spans="3:6">
      <c r="C44" s="3">
        <f t="shared" si="7"/>
        <v>0.88000000000000023</v>
      </c>
      <c r="D44" s="22">
        <f t="shared" si="4"/>
        <v>0</v>
      </c>
      <c r="E44" s="22">
        <f t="shared" si="5"/>
        <v>0</v>
      </c>
      <c r="F44" s="23">
        <f t="shared" si="6"/>
        <v>0</v>
      </c>
    </row>
    <row r="45" spans="3:6">
      <c r="C45" s="3">
        <f t="shared" si="7"/>
        <v>0.92000000000000026</v>
      </c>
      <c r="D45" s="22">
        <f t="shared" si="4"/>
        <v>0</v>
      </c>
      <c r="E45" s="22">
        <f t="shared" si="5"/>
        <v>0</v>
      </c>
      <c r="F45" s="23">
        <f t="shared" si="6"/>
        <v>0</v>
      </c>
    </row>
    <row r="46" spans="3:6">
      <c r="C46" s="3">
        <f t="shared" si="7"/>
        <v>0.9600000000000003</v>
      </c>
      <c r="D46" s="22">
        <f t="shared" si="4"/>
        <v>0</v>
      </c>
      <c r="E46" s="22">
        <f t="shared" si="5"/>
        <v>0</v>
      </c>
      <c r="F46" s="23">
        <f t="shared" si="6"/>
        <v>0</v>
      </c>
    </row>
    <row r="47" spans="3:6">
      <c r="C47" s="3">
        <f t="shared" si="7"/>
        <v>1.0000000000000002</v>
      </c>
      <c r="D47" s="22">
        <f t="shared" si="4"/>
        <v>0</v>
      </c>
      <c r="E47" s="22">
        <f t="shared" si="5"/>
        <v>0</v>
      </c>
      <c r="F47" s="23">
        <f t="shared" si="6"/>
        <v>0</v>
      </c>
    </row>
    <row r="48" spans="3:6">
      <c r="C48" s="3">
        <f t="shared" si="7"/>
        <v>1.0400000000000003</v>
      </c>
      <c r="D48" s="22">
        <f t="shared" si="4"/>
        <v>0</v>
      </c>
      <c r="E48" s="22">
        <f t="shared" si="5"/>
        <v>0</v>
      </c>
      <c r="F48" s="23">
        <f t="shared" si="6"/>
        <v>0</v>
      </c>
    </row>
    <row r="49" spans="3:6">
      <c r="C49" s="3">
        <f t="shared" si="7"/>
        <v>1.0800000000000003</v>
      </c>
      <c r="D49" s="22">
        <f t="shared" si="4"/>
        <v>0</v>
      </c>
      <c r="E49" s="22">
        <f t="shared" si="5"/>
        <v>0</v>
      </c>
      <c r="F49" s="23">
        <f t="shared" si="6"/>
        <v>0</v>
      </c>
    </row>
    <row r="50" spans="3:6">
      <c r="C50" s="3">
        <f t="shared" si="7"/>
        <v>1.1200000000000003</v>
      </c>
      <c r="D50" s="22">
        <f t="shared" si="4"/>
        <v>0</v>
      </c>
      <c r="E50" s="22">
        <f t="shared" si="5"/>
        <v>0</v>
      </c>
      <c r="F50" s="23">
        <f t="shared" si="6"/>
        <v>0</v>
      </c>
    </row>
    <row r="51" spans="3:6">
      <c r="C51" s="3">
        <f t="shared" ref="C51:C106" si="8">C50+$D$19</f>
        <v>1.1600000000000004</v>
      </c>
      <c r="D51" s="22">
        <f t="shared" si="4"/>
        <v>0</v>
      </c>
      <c r="E51" s="22">
        <f t="shared" ref="E51:E106" si="9">(Yco+Y_c*C51*60+2*bigc*COS(w*C51*60+SI))/($E$20)</f>
        <v>0</v>
      </c>
      <c r="F51" s="23">
        <f t="shared" ref="F51:F106" si="10">(D*COS(w*C51*60+PHI))/($E$20)</f>
        <v>0</v>
      </c>
    </row>
    <row r="52" spans="3:6">
      <c r="C52" s="3">
        <f t="shared" si="8"/>
        <v>1.2000000000000004</v>
      </c>
      <c r="D52" s="22">
        <f t="shared" si="4"/>
        <v>0</v>
      </c>
      <c r="E52" s="22">
        <f t="shared" si="9"/>
        <v>0</v>
      </c>
      <c r="F52" s="23">
        <f t="shared" si="10"/>
        <v>0</v>
      </c>
    </row>
    <row r="53" spans="3:6">
      <c r="C53" s="3">
        <f t="shared" si="8"/>
        <v>1.2400000000000004</v>
      </c>
      <c r="D53" s="22">
        <f t="shared" si="4"/>
        <v>0</v>
      </c>
      <c r="E53" s="22">
        <f t="shared" si="9"/>
        <v>0</v>
      </c>
      <c r="F53" s="23">
        <f t="shared" si="10"/>
        <v>0</v>
      </c>
    </row>
    <row r="54" spans="3:6">
      <c r="C54" s="3">
        <f t="shared" si="8"/>
        <v>1.2800000000000005</v>
      </c>
      <c r="D54" s="22">
        <f t="shared" si="4"/>
        <v>0</v>
      </c>
      <c r="E54" s="22">
        <f t="shared" si="9"/>
        <v>0</v>
      </c>
      <c r="F54" s="23">
        <f t="shared" si="10"/>
        <v>0</v>
      </c>
    </row>
    <row r="55" spans="3:6">
      <c r="C55" s="3">
        <f t="shared" si="8"/>
        <v>1.3200000000000005</v>
      </c>
      <c r="D55" s="22">
        <f t="shared" si="4"/>
        <v>0</v>
      </c>
      <c r="E55" s="22">
        <f t="shared" si="9"/>
        <v>0</v>
      </c>
      <c r="F55" s="23">
        <f t="shared" si="10"/>
        <v>0</v>
      </c>
    </row>
    <row r="56" spans="3:6">
      <c r="C56" s="3">
        <f t="shared" si="8"/>
        <v>1.3600000000000005</v>
      </c>
      <c r="D56" s="22">
        <f t="shared" si="4"/>
        <v>0</v>
      </c>
      <c r="E56" s="22">
        <f t="shared" si="9"/>
        <v>0</v>
      </c>
      <c r="F56" s="23">
        <f t="shared" si="10"/>
        <v>0</v>
      </c>
    </row>
    <row r="57" spans="3:6">
      <c r="C57" s="3">
        <f t="shared" si="8"/>
        <v>1.4000000000000006</v>
      </c>
      <c r="D57" s="22">
        <f t="shared" si="4"/>
        <v>0</v>
      </c>
      <c r="E57" s="22">
        <f t="shared" si="9"/>
        <v>0</v>
      </c>
      <c r="F57" s="23">
        <f t="shared" si="10"/>
        <v>0</v>
      </c>
    </row>
    <row r="58" spans="3:6">
      <c r="C58" s="3">
        <f t="shared" si="8"/>
        <v>1.4400000000000006</v>
      </c>
      <c r="D58" s="22">
        <f t="shared" si="4"/>
        <v>0</v>
      </c>
      <c r="E58" s="22">
        <f t="shared" si="9"/>
        <v>0</v>
      </c>
      <c r="F58" s="23">
        <f t="shared" si="10"/>
        <v>0</v>
      </c>
    </row>
    <row r="59" spans="3:6">
      <c r="C59" s="3">
        <f t="shared" si="8"/>
        <v>1.4800000000000006</v>
      </c>
      <c r="D59" s="22">
        <f t="shared" si="4"/>
        <v>0</v>
      </c>
      <c r="E59" s="22">
        <f t="shared" si="9"/>
        <v>0</v>
      </c>
      <c r="F59" s="23">
        <f t="shared" si="10"/>
        <v>0</v>
      </c>
    </row>
    <row r="60" spans="3:6">
      <c r="C60" s="3">
        <f t="shared" si="8"/>
        <v>1.5200000000000007</v>
      </c>
      <c r="D60" s="22">
        <f t="shared" si="4"/>
        <v>0</v>
      </c>
      <c r="E60" s="22">
        <f t="shared" si="9"/>
        <v>0</v>
      </c>
      <c r="F60" s="23">
        <f t="shared" si="10"/>
        <v>0</v>
      </c>
    </row>
    <row r="61" spans="3:6">
      <c r="C61" s="3">
        <f t="shared" si="8"/>
        <v>1.5600000000000007</v>
      </c>
      <c r="D61" s="22">
        <f t="shared" si="4"/>
        <v>0</v>
      </c>
      <c r="E61" s="22">
        <f t="shared" si="9"/>
        <v>0</v>
      </c>
      <c r="F61" s="23">
        <f t="shared" si="10"/>
        <v>0</v>
      </c>
    </row>
    <row r="62" spans="3:6">
      <c r="C62" s="3">
        <f t="shared" si="8"/>
        <v>1.6000000000000008</v>
      </c>
      <c r="D62" s="22">
        <f t="shared" si="4"/>
        <v>0</v>
      </c>
      <c r="E62" s="22">
        <f t="shared" si="9"/>
        <v>0</v>
      </c>
      <c r="F62" s="23">
        <f t="shared" si="10"/>
        <v>0</v>
      </c>
    </row>
    <row r="63" spans="3:6">
      <c r="C63" s="3">
        <f t="shared" si="8"/>
        <v>1.6400000000000008</v>
      </c>
      <c r="D63" s="22">
        <f t="shared" si="4"/>
        <v>0</v>
      </c>
      <c r="E63" s="22">
        <f t="shared" si="9"/>
        <v>0</v>
      </c>
      <c r="F63" s="23">
        <f t="shared" si="10"/>
        <v>0</v>
      </c>
    </row>
    <row r="64" spans="3:6">
      <c r="C64" s="3">
        <f t="shared" si="8"/>
        <v>1.6800000000000008</v>
      </c>
      <c r="D64" s="22">
        <f t="shared" si="4"/>
        <v>0</v>
      </c>
      <c r="E64" s="22">
        <f t="shared" si="9"/>
        <v>0</v>
      </c>
      <c r="F64" s="23">
        <f t="shared" si="10"/>
        <v>0</v>
      </c>
    </row>
    <row r="65" spans="3:6">
      <c r="C65" s="3">
        <f t="shared" si="8"/>
        <v>1.7200000000000009</v>
      </c>
      <c r="D65" s="22">
        <f t="shared" si="4"/>
        <v>0</v>
      </c>
      <c r="E65" s="22">
        <f t="shared" si="9"/>
        <v>0</v>
      </c>
      <c r="F65" s="23">
        <f t="shared" si="10"/>
        <v>0</v>
      </c>
    </row>
    <row r="66" spans="3:6">
      <c r="C66" s="3">
        <f t="shared" si="8"/>
        <v>1.7600000000000009</v>
      </c>
      <c r="D66" s="22">
        <f t="shared" si="4"/>
        <v>0</v>
      </c>
      <c r="E66" s="22">
        <f t="shared" si="9"/>
        <v>0</v>
      </c>
      <c r="F66" s="23">
        <f t="shared" si="10"/>
        <v>0</v>
      </c>
    </row>
    <row r="67" spans="3:6">
      <c r="C67" s="3">
        <f t="shared" si="8"/>
        <v>1.8000000000000009</v>
      </c>
      <c r="D67" s="22">
        <f t="shared" si="4"/>
        <v>0</v>
      </c>
      <c r="E67" s="22">
        <f t="shared" si="9"/>
        <v>0</v>
      </c>
      <c r="F67" s="23">
        <f t="shared" si="10"/>
        <v>0</v>
      </c>
    </row>
    <row r="68" spans="3:6">
      <c r="C68" s="3">
        <f t="shared" si="8"/>
        <v>1.840000000000001</v>
      </c>
      <c r="D68" s="22">
        <f t="shared" si="4"/>
        <v>0</v>
      </c>
      <c r="E68" s="22">
        <f t="shared" si="9"/>
        <v>0</v>
      </c>
      <c r="F68" s="23">
        <f t="shared" si="10"/>
        <v>0</v>
      </c>
    </row>
    <row r="69" spans="3:6">
      <c r="C69" s="3">
        <f t="shared" si="8"/>
        <v>1.880000000000001</v>
      </c>
      <c r="D69" s="22">
        <f t="shared" si="4"/>
        <v>0</v>
      </c>
      <c r="E69" s="22">
        <f t="shared" si="9"/>
        <v>0</v>
      </c>
      <c r="F69" s="23">
        <f t="shared" si="10"/>
        <v>0</v>
      </c>
    </row>
    <row r="70" spans="3:6">
      <c r="C70" s="3">
        <f t="shared" si="8"/>
        <v>1.920000000000001</v>
      </c>
      <c r="D70" s="22">
        <f t="shared" si="4"/>
        <v>0</v>
      </c>
      <c r="E70" s="22">
        <f t="shared" si="9"/>
        <v>0</v>
      </c>
      <c r="F70" s="23">
        <f t="shared" si="10"/>
        <v>0</v>
      </c>
    </row>
    <row r="71" spans="3:6">
      <c r="C71" s="3">
        <f t="shared" si="8"/>
        <v>1.9600000000000011</v>
      </c>
      <c r="D71" s="22">
        <f t="shared" si="4"/>
        <v>0</v>
      </c>
      <c r="E71" s="22">
        <f t="shared" si="9"/>
        <v>0</v>
      </c>
      <c r="F71" s="23">
        <f t="shared" si="10"/>
        <v>0</v>
      </c>
    </row>
    <row r="72" spans="3:6">
      <c r="C72" s="3">
        <f t="shared" si="8"/>
        <v>2.0000000000000009</v>
      </c>
      <c r="D72" s="22">
        <f t="shared" si="4"/>
        <v>0</v>
      </c>
      <c r="E72" s="22">
        <f t="shared" si="9"/>
        <v>0</v>
      </c>
      <c r="F72" s="23">
        <f t="shared" si="10"/>
        <v>0</v>
      </c>
    </row>
    <row r="73" spans="3:6">
      <c r="C73" s="3">
        <f t="shared" si="8"/>
        <v>2.0400000000000009</v>
      </c>
      <c r="D73" s="22">
        <f t="shared" si="4"/>
        <v>0</v>
      </c>
      <c r="E73" s="22">
        <f t="shared" si="9"/>
        <v>0</v>
      </c>
      <c r="F73" s="23">
        <f t="shared" si="10"/>
        <v>0</v>
      </c>
    </row>
    <row r="74" spans="3:6">
      <c r="C74" s="3">
        <f t="shared" si="8"/>
        <v>2.080000000000001</v>
      </c>
      <c r="D74" s="22">
        <f t="shared" si="4"/>
        <v>0</v>
      </c>
      <c r="E74" s="22">
        <f t="shared" si="9"/>
        <v>0</v>
      </c>
      <c r="F74" s="23">
        <f t="shared" si="10"/>
        <v>0</v>
      </c>
    </row>
    <row r="75" spans="3:6">
      <c r="C75" s="3">
        <f t="shared" si="8"/>
        <v>2.120000000000001</v>
      </c>
      <c r="D75" s="22">
        <f t="shared" si="4"/>
        <v>0</v>
      </c>
      <c r="E75" s="22">
        <f t="shared" si="9"/>
        <v>0</v>
      </c>
      <c r="F75" s="23">
        <f t="shared" si="10"/>
        <v>0</v>
      </c>
    </row>
    <row r="76" spans="3:6">
      <c r="C76" s="3">
        <f t="shared" si="8"/>
        <v>2.160000000000001</v>
      </c>
      <c r="D76" s="22">
        <f t="shared" si="4"/>
        <v>0</v>
      </c>
      <c r="E76" s="22">
        <f t="shared" si="9"/>
        <v>0</v>
      </c>
      <c r="F76" s="23">
        <f t="shared" si="10"/>
        <v>0</v>
      </c>
    </row>
    <row r="77" spans="3:6">
      <c r="C77" s="3">
        <f t="shared" si="8"/>
        <v>2.2000000000000011</v>
      </c>
      <c r="D77" s="22">
        <f t="shared" si="4"/>
        <v>0</v>
      </c>
      <c r="E77" s="22">
        <f t="shared" si="9"/>
        <v>0</v>
      </c>
      <c r="F77" s="23">
        <f t="shared" si="10"/>
        <v>0</v>
      </c>
    </row>
    <row r="78" spans="3:6">
      <c r="C78" s="3">
        <f t="shared" si="8"/>
        <v>2.2400000000000011</v>
      </c>
      <c r="D78" s="22">
        <f t="shared" si="4"/>
        <v>0</v>
      </c>
      <c r="E78" s="22">
        <f t="shared" si="9"/>
        <v>0</v>
      </c>
      <c r="F78" s="23">
        <f t="shared" si="10"/>
        <v>0</v>
      </c>
    </row>
    <row r="79" spans="3:6">
      <c r="C79" s="3">
        <f t="shared" si="8"/>
        <v>2.2800000000000011</v>
      </c>
      <c r="D79" s="22">
        <f t="shared" si="4"/>
        <v>0</v>
      </c>
      <c r="E79" s="22">
        <f t="shared" si="9"/>
        <v>0</v>
      </c>
      <c r="F79" s="23">
        <f t="shared" si="10"/>
        <v>0</v>
      </c>
    </row>
    <row r="80" spans="3:6">
      <c r="C80" s="3">
        <f t="shared" si="8"/>
        <v>2.3200000000000012</v>
      </c>
      <c r="D80" s="22">
        <f t="shared" si="4"/>
        <v>0</v>
      </c>
      <c r="E80" s="22">
        <f t="shared" si="9"/>
        <v>0</v>
      </c>
      <c r="F80" s="23">
        <f t="shared" si="10"/>
        <v>0</v>
      </c>
    </row>
    <row r="81" spans="3:6">
      <c r="C81" s="3">
        <f t="shared" si="8"/>
        <v>2.3600000000000012</v>
      </c>
      <c r="D81" s="22">
        <f t="shared" si="4"/>
        <v>0</v>
      </c>
      <c r="E81" s="22">
        <f t="shared" si="9"/>
        <v>0</v>
      </c>
      <c r="F81" s="23">
        <f t="shared" si="10"/>
        <v>0</v>
      </c>
    </row>
    <row r="82" spans="3:6">
      <c r="C82" s="3">
        <f t="shared" si="8"/>
        <v>2.4000000000000012</v>
      </c>
      <c r="D82" s="22">
        <f t="shared" si="4"/>
        <v>0</v>
      </c>
      <c r="E82" s="22">
        <f t="shared" si="9"/>
        <v>0</v>
      </c>
      <c r="F82" s="23">
        <f t="shared" si="10"/>
        <v>0</v>
      </c>
    </row>
    <row r="83" spans="3:6">
      <c r="C83" s="3">
        <f t="shared" si="8"/>
        <v>2.4400000000000013</v>
      </c>
      <c r="D83" s="22">
        <f t="shared" si="4"/>
        <v>0</v>
      </c>
      <c r="E83" s="22">
        <f t="shared" si="9"/>
        <v>0</v>
      </c>
      <c r="F83" s="23">
        <f t="shared" si="10"/>
        <v>0</v>
      </c>
    </row>
    <row r="84" spans="3:6">
      <c r="C84" s="3">
        <f t="shared" si="8"/>
        <v>2.4800000000000013</v>
      </c>
      <c r="D84" s="22">
        <f t="shared" si="4"/>
        <v>0</v>
      </c>
      <c r="E84" s="22">
        <f t="shared" si="9"/>
        <v>0</v>
      </c>
      <c r="F84" s="23">
        <f t="shared" si="10"/>
        <v>0</v>
      </c>
    </row>
    <row r="85" spans="3:6">
      <c r="C85" s="3">
        <f t="shared" si="8"/>
        <v>2.5200000000000014</v>
      </c>
      <c r="D85" s="22">
        <f t="shared" si="4"/>
        <v>0</v>
      </c>
      <c r="E85" s="22">
        <f t="shared" si="9"/>
        <v>0</v>
      </c>
      <c r="F85" s="23">
        <f t="shared" si="10"/>
        <v>0</v>
      </c>
    </row>
    <row r="86" spans="3:6">
      <c r="C86" s="3">
        <f t="shared" si="8"/>
        <v>2.5600000000000014</v>
      </c>
      <c r="D86" s="22">
        <f t="shared" si="4"/>
        <v>0</v>
      </c>
      <c r="E86" s="22">
        <f t="shared" si="9"/>
        <v>0</v>
      </c>
      <c r="F86" s="23">
        <f t="shared" si="10"/>
        <v>0</v>
      </c>
    </row>
    <row r="87" spans="3:6">
      <c r="C87" s="3">
        <f t="shared" si="8"/>
        <v>2.6000000000000014</v>
      </c>
      <c r="D87" s="22">
        <f t="shared" si="4"/>
        <v>0</v>
      </c>
      <c r="E87" s="22">
        <f t="shared" si="9"/>
        <v>0</v>
      </c>
      <c r="F87" s="23">
        <f t="shared" si="10"/>
        <v>0</v>
      </c>
    </row>
    <row r="88" spans="3:6">
      <c r="C88" s="3">
        <f t="shared" si="8"/>
        <v>2.6400000000000015</v>
      </c>
      <c r="D88" s="22">
        <f t="shared" si="4"/>
        <v>0</v>
      </c>
      <c r="E88" s="22">
        <f t="shared" si="9"/>
        <v>0</v>
      </c>
      <c r="F88" s="23">
        <f t="shared" si="10"/>
        <v>0</v>
      </c>
    </row>
    <row r="89" spans="3:6">
      <c r="C89" s="3">
        <f t="shared" si="8"/>
        <v>2.6800000000000015</v>
      </c>
      <c r="D89" s="22">
        <f t="shared" si="4"/>
        <v>0</v>
      </c>
      <c r="E89" s="22">
        <f t="shared" si="9"/>
        <v>0</v>
      </c>
      <c r="F89" s="23">
        <f t="shared" si="10"/>
        <v>0</v>
      </c>
    </row>
    <row r="90" spans="3:6">
      <c r="C90" s="3">
        <f t="shared" si="8"/>
        <v>2.7200000000000015</v>
      </c>
      <c r="D90" s="22">
        <f t="shared" si="4"/>
        <v>0</v>
      </c>
      <c r="E90" s="22">
        <f t="shared" si="9"/>
        <v>0</v>
      </c>
      <c r="F90" s="23">
        <f t="shared" si="10"/>
        <v>0</v>
      </c>
    </row>
    <row r="91" spans="3:6">
      <c r="C91" s="3">
        <f t="shared" si="8"/>
        <v>2.7600000000000016</v>
      </c>
      <c r="D91" s="22">
        <f t="shared" si="4"/>
        <v>0</v>
      </c>
      <c r="E91" s="22">
        <f t="shared" si="9"/>
        <v>0</v>
      </c>
      <c r="F91" s="23">
        <f t="shared" si="10"/>
        <v>0</v>
      </c>
    </row>
    <row r="92" spans="3:6">
      <c r="C92" s="3">
        <f t="shared" si="8"/>
        <v>2.8000000000000016</v>
      </c>
      <c r="D92" s="22">
        <f t="shared" si="4"/>
        <v>0</v>
      </c>
      <c r="E92" s="22">
        <f t="shared" si="9"/>
        <v>0</v>
      </c>
      <c r="F92" s="23">
        <f t="shared" si="10"/>
        <v>0</v>
      </c>
    </row>
    <row r="93" spans="3:6">
      <c r="C93" s="3">
        <f t="shared" si="8"/>
        <v>2.8400000000000016</v>
      </c>
      <c r="D93" s="22">
        <f t="shared" si="4"/>
        <v>0</v>
      </c>
      <c r="E93" s="22">
        <f t="shared" si="9"/>
        <v>0</v>
      </c>
      <c r="F93" s="23">
        <f t="shared" si="10"/>
        <v>0</v>
      </c>
    </row>
    <row r="94" spans="3:6">
      <c r="C94" s="3">
        <f t="shared" si="8"/>
        <v>2.8800000000000017</v>
      </c>
      <c r="D94" s="22">
        <f t="shared" si="4"/>
        <v>0</v>
      </c>
      <c r="E94" s="22">
        <f t="shared" si="9"/>
        <v>0</v>
      </c>
      <c r="F94" s="23">
        <f t="shared" si="10"/>
        <v>0</v>
      </c>
    </row>
    <row r="95" spans="3:6">
      <c r="C95" s="3">
        <f t="shared" si="8"/>
        <v>2.9200000000000017</v>
      </c>
      <c r="D95" s="22">
        <f t="shared" si="4"/>
        <v>0</v>
      </c>
      <c r="E95" s="22">
        <f t="shared" si="9"/>
        <v>0</v>
      </c>
      <c r="F95" s="23">
        <f t="shared" si="10"/>
        <v>0</v>
      </c>
    </row>
    <row r="96" spans="3:6">
      <c r="C96" s="3">
        <f t="shared" si="8"/>
        <v>2.9600000000000017</v>
      </c>
      <c r="D96" s="22">
        <f t="shared" si="4"/>
        <v>0</v>
      </c>
      <c r="E96" s="22">
        <f t="shared" si="9"/>
        <v>0</v>
      </c>
      <c r="F96" s="23">
        <f t="shared" si="10"/>
        <v>0</v>
      </c>
    </row>
    <row r="97" spans="3:6">
      <c r="C97" s="3">
        <f t="shared" si="8"/>
        <v>3.0000000000000018</v>
      </c>
      <c r="D97" s="22">
        <f t="shared" si="4"/>
        <v>0</v>
      </c>
      <c r="E97" s="22">
        <f t="shared" si="9"/>
        <v>0</v>
      </c>
      <c r="F97" s="23">
        <f t="shared" si="10"/>
        <v>0</v>
      </c>
    </row>
    <row r="98" spans="3:6">
      <c r="C98" s="3">
        <f t="shared" si="8"/>
        <v>3.0400000000000018</v>
      </c>
      <c r="D98" s="22">
        <f t="shared" si="4"/>
        <v>0</v>
      </c>
      <c r="E98" s="22">
        <f t="shared" si="9"/>
        <v>0</v>
      </c>
      <c r="F98" s="23">
        <f t="shared" si="10"/>
        <v>0</v>
      </c>
    </row>
    <row r="99" spans="3:6">
      <c r="C99" s="3">
        <f t="shared" si="8"/>
        <v>3.0800000000000018</v>
      </c>
      <c r="D99" s="22">
        <f t="shared" si="4"/>
        <v>0</v>
      </c>
      <c r="E99" s="22">
        <f t="shared" si="9"/>
        <v>0</v>
      </c>
      <c r="F99" s="23">
        <f t="shared" si="10"/>
        <v>0</v>
      </c>
    </row>
    <row r="100" spans="3:6">
      <c r="C100" s="3">
        <f t="shared" si="8"/>
        <v>3.1200000000000019</v>
      </c>
      <c r="D100" s="22">
        <f t="shared" si="4"/>
        <v>0</v>
      </c>
      <c r="E100" s="22">
        <f t="shared" si="9"/>
        <v>0</v>
      </c>
      <c r="F100" s="23">
        <f t="shared" si="10"/>
        <v>0</v>
      </c>
    </row>
    <row r="101" spans="3:6">
      <c r="C101" s="3">
        <f t="shared" si="8"/>
        <v>3.1600000000000019</v>
      </c>
      <c r="D101" s="22">
        <f t="shared" si="4"/>
        <v>0</v>
      </c>
      <c r="E101" s="22">
        <f t="shared" si="9"/>
        <v>0</v>
      </c>
      <c r="F101" s="23">
        <f t="shared" si="10"/>
        <v>0</v>
      </c>
    </row>
    <row r="102" spans="3:6">
      <c r="C102" s="3">
        <f t="shared" si="8"/>
        <v>3.200000000000002</v>
      </c>
      <c r="D102" s="22">
        <f t="shared" si="4"/>
        <v>0</v>
      </c>
      <c r="E102" s="22">
        <f t="shared" si="9"/>
        <v>0</v>
      </c>
      <c r="F102" s="23">
        <f t="shared" si="10"/>
        <v>0</v>
      </c>
    </row>
    <row r="103" spans="3:6">
      <c r="C103" s="3">
        <f t="shared" si="8"/>
        <v>3.240000000000002</v>
      </c>
      <c r="D103" s="22">
        <f t="shared" ref="D103:D166" si="11">(Xc+bigc*SIN(w*C103*60+SI))/($E$20)</f>
        <v>0</v>
      </c>
      <c r="E103" s="22">
        <f t="shared" si="9"/>
        <v>0</v>
      </c>
      <c r="F103" s="23">
        <f t="shared" si="10"/>
        <v>0</v>
      </c>
    </row>
    <row r="104" spans="3:6">
      <c r="C104" s="3">
        <f t="shared" si="8"/>
        <v>3.280000000000002</v>
      </c>
      <c r="D104" s="22">
        <f t="shared" si="11"/>
        <v>0</v>
      </c>
      <c r="E104" s="22">
        <f t="shared" si="9"/>
        <v>0</v>
      </c>
      <c r="F104" s="23">
        <f t="shared" si="10"/>
        <v>0</v>
      </c>
    </row>
    <row r="105" spans="3:6">
      <c r="C105" s="3">
        <f t="shared" si="8"/>
        <v>3.3200000000000021</v>
      </c>
      <c r="D105" s="22">
        <f t="shared" si="11"/>
        <v>0</v>
      </c>
      <c r="E105" s="22">
        <f t="shared" si="9"/>
        <v>0</v>
      </c>
      <c r="F105" s="23">
        <f t="shared" si="10"/>
        <v>0</v>
      </c>
    </row>
    <row r="106" spans="3:6" ht="13.5" thickBot="1">
      <c r="C106" s="32">
        <f t="shared" si="8"/>
        <v>3.3600000000000021</v>
      </c>
      <c r="D106" s="24">
        <f t="shared" si="11"/>
        <v>0</v>
      </c>
      <c r="E106" s="24">
        <f t="shared" si="9"/>
        <v>0</v>
      </c>
      <c r="F106" s="25">
        <f t="shared" si="10"/>
        <v>0</v>
      </c>
    </row>
    <row r="107" spans="3:6" ht="13.5" thickBot="1">
      <c r="C107" s="32">
        <f t="shared" ref="C107:C170" si="12">C106+$D$19</f>
        <v>3.4000000000000021</v>
      </c>
      <c r="D107" s="24">
        <f t="shared" si="11"/>
        <v>0</v>
      </c>
      <c r="E107" s="24">
        <f t="shared" ref="E107:E170" si="13">(Yco+Y_c*C107*60+2*bigc*COS(w*C107*60+SI))/($E$20)</f>
        <v>0</v>
      </c>
      <c r="F107" s="25">
        <f t="shared" ref="F107:F170" si="14">(D*COS(w*C107*60+PHI))/($E$20)</f>
        <v>0</v>
      </c>
    </row>
    <row r="108" spans="3:6" ht="13.5" thickBot="1">
      <c r="C108" s="32">
        <f t="shared" si="12"/>
        <v>3.4400000000000022</v>
      </c>
      <c r="D108" s="24">
        <f t="shared" si="11"/>
        <v>0</v>
      </c>
      <c r="E108" s="24">
        <f t="shared" si="13"/>
        <v>0</v>
      </c>
      <c r="F108" s="25">
        <f t="shared" si="14"/>
        <v>0</v>
      </c>
    </row>
    <row r="109" spans="3:6" ht="13.5" thickBot="1">
      <c r="C109" s="32">
        <f t="shared" si="12"/>
        <v>3.4800000000000022</v>
      </c>
      <c r="D109" s="24">
        <f t="shared" si="11"/>
        <v>0</v>
      </c>
      <c r="E109" s="24">
        <f t="shared" si="13"/>
        <v>0</v>
      </c>
      <c r="F109" s="25">
        <f t="shared" si="14"/>
        <v>0</v>
      </c>
    </row>
    <row r="110" spans="3:6" ht="13.5" thickBot="1">
      <c r="C110" s="32">
        <f t="shared" si="12"/>
        <v>3.5200000000000022</v>
      </c>
      <c r="D110" s="24">
        <f t="shared" si="11"/>
        <v>0</v>
      </c>
      <c r="E110" s="24">
        <f t="shared" si="13"/>
        <v>0</v>
      </c>
      <c r="F110" s="25">
        <f t="shared" si="14"/>
        <v>0</v>
      </c>
    </row>
    <row r="111" spans="3:6" ht="13.5" thickBot="1">
      <c r="C111" s="32">
        <f t="shared" si="12"/>
        <v>3.5600000000000023</v>
      </c>
      <c r="D111" s="24">
        <f t="shared" si="11"/>
        <v>0</v>
      </c>
      <c r="E111" s="24">
        <f t="shared" si="13"/>
        <v>0</v>
      </c>
      <c r="F111" s="25">
        <f t="shared" si="14"/>
        <v>0</v>
      </c>
    </row>
    <row r="112" spans="3:6" ht="13.5" thickBot="1">
      <c r="C112" s="32">
        <f t="shared" si="12"/>
        <v>3.6000000000000023</v>
      </c>
      <c r="D112" s="24">
        <f t="shared" si="11"/>
        <v>0</v>
      </c>
      <c r="E112" s="24">
        <f t="shared" si="13"/>
        <v>0</v>
      </c>
      <c r="F112" s="25">
        <f t="shared" si="14"/>
        <v>0</v>
      </c>
    </row>
    <row r="113" spans="3:6" ht="13.5" thickBot="1">
      <c r="C113" s="32">
        <f t="shared" si="12"/>
        <v>3.6400000000000023</v>
      </c>
      <c r="D113" s="24">
        <f t="shared" si="11"/>
        <v>0</v>
      </c>
      <c r="E113" s="24">
        <f t="shared" si="13"/>
        <v>0</v>
      </c>
      <c r="F113" s="25">
        <f t="shared" si="14"/>
        <v>0</v>
      </c>
    </row>
    <row r="114" spans="3:6" ht="13.5" thickBot="1">
      <c r="C114" s="32">
        <f t="shared" si="12"/>
        <v>3.6800000000000024</v>
      </c>
      <c r="D114" s="24">
        <f t="shared" si="11"/>
        <v>0</v>
      </c>
      <c r="E114" s="24">
        <f t="shared" si="13"/>
        <v>0</v>
      </c>
      <c r="F114" s="25">
        <f t="shared" si="14"/>
        <v>0</v>
      </c>
    </row>
    <row r="115" spans="3:6" ht="13.5" thickBot="1">
      <c r="C115" s="32">
        <f t="shared" si="12"/>
        <v>3.7200000000000024</v>
      </c>
      <c r="D115" s="24">
        <f t="shared" si="11"/>
        <v>0</v>
      </c>
      <c r="E115" s="24">
        <f t="shared" si="13"/>
        <v>0</v>
      </c>
      <c r="F115" s="25">
        <f t="shared" si="14"/>
        <v>0</v>
      </c>
    </row>
    <row r="116" spans="3:6" ht="13.5" thickBot="1">
      <c r="C116" s="32">
        <f t="shared" si="12"/>
        <v>3.7600000000000025</v>
      </c>
      <c r="D116" s="24">
        <f t="shared" si="11"/>
        <v>0</v>
      </c>
      <c r="E116" s="24">
        <f t="shared" si="13"/>
        <v>0</v>
      </c>
      <c r="F116" s="25">
        <f t="shared" si="14"/>
        <v>0</v>
      </c>
    </row>
    <row r="117" spans="3:6" ht="13.5" thickBot="1">
      <c r="C117" s="32">
        <f t="shared" si="12"/>
        <v>3.8000000000000025</v>
      </c>
      <c r="D117" s="24">
        <f t="shared" si="11"/>
        <v>0</v>
      </c>
      <c r="E117" s="24">
        <f t="shared" si="13"/>
        <v>0</v>
      </c>
      <c r="F117" s="25">
        <f t="shared" si="14"/>
        <v>0</v>
      </c>
    </row>
    <row r="118" spans="3:6" ht="13.5" thickBot="1">
      <c r="C118" s="32">
        <f t="shared" si="12"/>
        <v>3.8400000000000025</v>
      </c>
      <c r="D118" s="24">
        <f t="shared" si="11"/>
        <v>0</v>
      </c>
      <c r="E118" s="24">
        <f t="shared" si="13"/>
        <v>0</v>
      </c>
      <c r="F118" s="25">
        <f t="shared" si="14"/>
        <v>0</v>
      </c>
    </row>
    <row r="119" spans="3:6" ht="13.5" thickBot="1">
      <c r="C119" s="32">
        <f t="shared" si="12"/>
        <v>3.8800000000000026</v>
      </c>
      <c r="D119" s="24">
        <f t="shared" si="11"/>
        <v>0</v>
      </c>
      <c r="E119" s="24">
        <f t="shared" si="13"/>
        <v>0</v>
      </c>
      <c r="F119" s="25">
        <f t="shared" si="14"/>
        <v>0</v>
      </c>
    </row>
    <row r="120" spans="3:6" ht="13.5" thickBot="1">
      <c r="C120" s="32">
        <f t="shared" si="12"/>
        <v>3.9200000000000026</v>
      </c>
      <c r="D120" s="24">
        <f t="shared" si="11"/>
        <v>0</v>
      </c>
      <c r="E120" s="24">
        <f t="shared" si="13"/>
        <v>0</v>
      </c>
      <c r="F120" s="25">
        <f t="shared" si="14"/>
        <v>0</v>
      </c>
    </row>
    <row r="121" spans="3:6" ht="13.5" thickBot="1">
      <c r="C121" s="32">
        <f t="shared" si="12"/>
        <v>3.9600000000000026</v>
      </c>
      <c r="D121" s="24">
        <f t="shared" si="11"/>
        <v>0</v>
      </c>
      <c r="E121" s="24">
        <f t="shared" si="13"/>
        <v>0</v>
      </c>
      <c r="F121" s="25">
        <f t="shared" si="14"/>
        <v>0</v>
      </c>
    </row>
    <row r="122" spans="3:6" ht="13.5" thickBot="1">
      <c r="C122" s="32">
        <f t="shared" si="12"/>
        <v>4.0000000000000027</v>
      </c>
      <c r="D122" s="24">
        <f t="shared" si="11"/>
        <v>0</v>
      </c>
      <c r="E122" s="24">
        <f t="shared" si="13"/>
        <v>0</v>
      </c>
      <c r="F122" s="25">
        <f t="shared" si="14"/>
        <v>0</v>
      </c>
    </row>
    <row r="123" spans="3:6" ht="13.5" thickBot="1">
      <c r="C123" s="32">
        <f t="shared" si="12"/>
        <v>4.0400000000000027</v>
      </c>
      <c r="D123" s="24">
        <f t="shared" si="11"/>
        <v>0</v>
      </c>
      <c r="E123" s="24">
        <f t="shared" si="13"/>
        <v>0</v>
      </c>
      <c r="F123" s="25">
        <f t="shared" si="14"/>
        <v>0</v>
      </c>
    </row>
    <row r="124" spans="3:6" ht="13.5" thickBot="1">
      <c r="C124" s="32">
        <f t="shared" si="12"/>
        <v>4.0800000000000027</v>
      </c>
      <c r="D124" s="24">
        <f t="shared" si="11"/>
        <v>0</v>
      </c>
      <c r="E124" s="24">
        <f t="shared" si="13"/>
        <v>0</v>
      </c>
      <c r="F124" s="25">
        <f t="shared" si="14"/>
        <v>0</v>
      </c>
    </row>
    <row r="125" spans="3:6" ht="13.5" thickBot="1">
      <c r="C125" s="32">
        <f t="shared" si="12"/>
        <v>4.1200000000000028</v>
      </c>
      <c r="D125" s="24">
        <f t="shared" si="11"/>
        <v>0</v>
      </c>
      <c r="E125" s="24">
        <f t="shared" si="13"/>
        <v>0</v>
      </c>
      <c r="F125" s="25">
        <f t="shared" si="14"/>
        <v>0</v>
      </c>
    </row>
    <row r="126" spans="3:6" ht="13.5" thickBot="1">
      <c r="C126" s="32">
        <f t="shared" si="12"/>
        <v>4.1600000000000028</v>
      </c>
      <c r="D126" s="24">
        <f t="shared" si="11"/>
        <v>0</v>
      </c>
      <c r="E126" s="24">
        <f t="shared" si="13"/>
        <v>0</v>
      </c>
      <c r="F126" s="25">
        <f t="shared" si="14"/>
        <v>0</v>
      </c>
    </row>
    <row r="127" spans="3:6" ht="13.5" thickBot="1">
      <c r="C127" s="32">
        <f t="shared" si="12"/>
        <v>4.2000000000000028</v>
      </c>
      <c r="D127" s="24">
        <f t="shared" si="11"/>
        <v>0</v>
      </c>
      <c r="E127" s="24">
        <f t="shared" si="13"/>
        <v>0</v>
      </c>
      <c r="F127" s="25">
        <f t="shared" si="14"/>
        <v>0</v>
      </c>
    </row>
    <row r="128" spans="3:6" ht="13.5" thickBot="1">
      <c r="C128" s="32">
        <f t="shared" si="12"/>
        <v>4.2400000000000029</v>
      </c>
      <c r="D128" s="24">
        <f t="shared" si="11"/>
        <v>0</v>
      </c>
      <c r="E128" s="24">
        <f t="shared" si="13"/>
        <v>0</v>
      </c>
      <c r="F128" s="25">
        <f t="shared" si="14"/>
        <v>0</v>
      </c>
    </row>
    <row r="129" spans="3:6" ht="13.5" thickBot="1">
      <c r="C129" s="32">
        <f t="shared" si="12"/>
        <v>4.2800000000000029</v>
      </c>
      <c r="D129" s="24">
        <f t="shared" si="11"/>
        <v>0</v>
      </c>
      <c r="E129" s="24">
        <f t="shared" si="13"/>
        <v>0</v>
      </c>
      <c r="F129" s="25">
        <f t="shared" si="14"/>
        <v>0</v>
      </c>
    </row>
    <row r="130" spans="3:6" ht="13.5" thickBot="1">
      <c r="C130" s="32">
        <f t="shared" si="12"/>
        <v>4.3200000000000029</v>
      </c>
      <c r="D130" s="24">
        <f t="shared" si="11"/>
        <v>0</v>
      </c>
      <c r="E130" s="24">
        <f t="shared" si="13"/>
        <v>0</v>
      </c>
      <c r="F130" s="25">
        <f t="shared" si="14"/>
        <v>0</v>
      </c>
    </row>
    <row r="131" spans="3:6" ht="13.5" thickBot="1">
      <c r="C131" s="32">
        <f t="shared" si="12"/>
        <v>4.360000000000003</v>
      </c>
      <c r="D131" s="24">
        <f t="shared" si="11"/>
        <v>0</v>
      </c>
      <c r="E131" s="24">
        <f t="shared" si="13"/>
        <v>0</v>
      </c>
      <c r="F131" s="25">
        <f t="shared" si="14"/>
        <v>0</v>
      </c>
    </row>
    <row r="132" spans="3:6" ht="13.5" thickBot="1">
      <c r="C132" s="32">
        <f t="shared" si="12"/>
        <v>4.400000000000003</v>
      </c>
      <c r="D132" s="24">
        <f t="shared" si="11"/>
        <v>0</v>
      </c>
      <c r="E132" s="24">
        <f t="shared" si="13"/>
        <v>0</v>
      </c>
      <c r="F132" s="25">
        <f t="shared" si="14"/>
        <v>0</v>
      </c>
    </row>
    <row r="133" spans="3:6" ht="13.5" thickBot="1">
      <c r="C133" s="32">
        <f t="shared" si="12"/>
        <v>4.4400000000000031</v>
      </c>
      <c r="D133" s="24">
        <f t="shared" si="11"/>
        <v>0</v>
      </c>
      <c r="E133" s="24">
        <f t="shared" si="13"/>
        <v>0</v>
      </c>
      <c r="F133" s="25">
        <f t="shared" si="14"/>
        <v>0</v>
      </c>
    </row>
    <row r="134" spans="3:6" ht="13.5" thickBot="1">
      <c r="C134" s="32">
        <f t="shared" si="12"/>
        <v>4.4800000000000031</v>
      </c>
      <c r="D134" s="24">
        <f t="shared" si="11"/>
        <v>0</v>
      </c>
      <c r="E134" s="24">
        <f t="shared" si="13"/>
        <v>0</v>
      </c>
      <c r="F134" s="25">
        <f t="shared" si="14"/>
        <v>0</v>
      </c>
    </row>
    <row r="135" spans="3:6" ht="13.5" thickBot="1">
      <c r="C135" s="32">
        <f t="shared" si="12"/>
        <v>4.5200000000000031</v>
      </c>
      <c r="D135" s="24">
        <f t="shared" si="11"/>
        <v>0</v>
      </c>
      <c r="E135" s="24">
        <f t="shared" si="13"/>
        <v>0</v>
      </c>
      <c r="F135" s="25">
        <f t="shared" si="14"/>
        <v>0</v>
      </c>
    </row>
    <row r="136" spans="3:6" ht="13.5" thickBot="1">
      <c r="C136" s="32">
        <f t="shared" si="12"/>
        <v>4.5600000000000032</v>
      </c>
      <c r="D136" s="24">
        <f t="shared" si="11"/>
        <v>0</v>
      </c>
      <c r="E136" s="24">
        <f t="shared" si="13"/>
        <v>0</v>
      </c>
      <c r="F136" s="25">
        <f t="shared" si="14"/>
        <v>0</v>
      </c>
    </row>
    <row r="137" spans="3:6" ht="13.5" thickBot="1">
      <c r="C137" s="32">
        <f t="shared" si="12"/>
        <v>4.6000000000000032</v>
      </c>
      <c r="D137" s="24">
        <f t="shared" si="11"/>
        <v>0</v>
      </c>
      <c r="E137" s="24">
        <f t="shared" si="13"/>
        <v>0</v>
      </c>
      <c r="F137" s="25">
        <f t="shared" si="14"/>
        <v>0</v>
      </c>
    </row>
    <row r="138" spans="3:6" ht="13.5" thickBot="1">
      <c r="C138" s="32">
        <f t="shared" si="12"/>
        <v>4.6400000000000032</v>
      </c>
      <c r="D138" s="24">
        <f t="shared" si="11"/>
        <v>0</v>
      </c>
      <c r="E138" s="24">
        <f t="shared" si="13"/>
        <v>0</v>
      </c>
      <c r="F138" s="25">
        <f t="shared" si="14"/>
        <v>0</v>
      </c>
    </row>
    <row r="139" spans="3:6" ht="13.5" thickBot="1">
      <c r="C139" s="32">
        <f t="shared" si="12"/>
        <v>4.6800000000000033</v>
      </c>
      <c r="D139" s="24">
        <f t="shared" si="11"/>
        <v>0</v>
      </c>
      <c r="E139" s="24">
        <f t="shared" si="13"/>
        <v>0</v>
      </c>
      <c r="F139" s="25">
        <f t="shared" si="14"/>
        <v>0</v>
      </c>
    </row>
    <row r="140" spans="3:6" ht="13.5" thickBot="1">
      <c r="C140" s="32">
        <f t="shared" si="12"/>
        <v>4.7200000000000033</v>
      </c>
      <c r="D140" s="24">
        <f t="shared" si="11"/>
        <v>0</v>
      </c>
      <c r="E140" s="24">
        <f t="shared" si="13"/>
        <v>0</v>
      </c>
      <c r="F140" s="25">
        <f t="shared" si="14"/>
        <v>0</v>
      </c>
    </row>
    <row r="141" spans="3:6" ht="13.5" thickBot="1">
      <c r="C141" s="32">
        <f t="shared" si="12"/>
        <v>4.7600000000000033</v>
      </c>
      <c r="D141" s="24">
        <f t="shared" si="11"/>
        <v>0</v>
      </c>
      <c r="E141" s="24">
        <f t="shared" si="13"/>
        <v>0</v>
      </c>
      <c r="F141" s="25">
        <f t="shared" si="14"/>
        <v>0</v>
      </c>
    </row>
    <row r="142" spans="3:6" ht="13.5" thickBot="1">
      <c r="C142" s="32">
        <f t="shared" si="12"/>
        <v>4.8000000000000034</v>
      </c>
      <c r="D142" s="24">
        <f t="shared" si="11"/>
        <v>0</v>
      </c>
      <c r="E142" s="24">
        <f t="shared" si="13"/>
        <v>0</v>
      </c>
      <c r="F142" s="25">
        <f t="shared" si="14"/>
        <v>0</v>
      </c>
    </row>
    <row r="143" spans="3:6" ht="13.5" thickBot="1">
      <c r="C143" s="32">
        <f t="shared" si="12"/>
        <v>4.8400000000000034</v>
      </c>
      <c r="D143" s="24">
        <f t="shared" si="11"/>
        <v>0</v>
      </c>
      <c r="E143" s="24">
        <f t="shared" si="13"/>
        <v>0</v>
      </c>
      <c r="F143" s="25">
        <f t="shared" si="14"/>
        <v>0</v>
      </c>
    </row>
    <row r="144" spans="3:6" ht="13.5" thickBot="1">
      <c r="C144" s="32">
        <f t="shared" si="12"/>
        <v>4.8800000000000034</v>
      </c>
      <c r="D144" s="24">
        <f t="shared" si="11"/>
        <v>0</v>
      </c>
      <c r="E144" s="24">
        <f t="shared" si="13"/>
        <v>0</v>
      </c>
      <c r="F144" s="25">
        <f t="shared" si="14"/>
        <v>0</v>
      </c>
    </row>
    <row r="145" spans="3:6" ht="13.5" thickBot="1">
      <c r="C145" s="32">
        <f t="shared" si="12"/>
        <v>4.9200000000000035</v>
      </c>
      <c r="D145" s="24">
        <f t="shared" si="11"/>
        <v>0</v>
      </c>
      <c r="E145" s="24">
        <f t="shared" si="13"/>
        <v>0</v>
      </c>
      <c r="F145" s="25">
        <f t="shared" si="14"/>
        <v>0</v>
      </c>
    </row>
    <row r="146" spans="3:6" ht="13.5" thickBot="1">
      <c r="C146" s="32">
        <f t="shared" si="12"/>
        <v>4.9600000000000035</v>
      </c>
      <c r="D146" s="24">
        <f t="shared" si="11"/>
        <v>0</v>
      </c>
      <c r="E146" s="24">
        <f t="shared" si="13"/>
        <v>0</v>
      </c>
      <c r="F146" s="25">
        <f t="shared" si="14"/>
        <v>0</v>
      </c>
    </row>
    <row r="147" spans="3:6" ht="13.5" thickBot="1">
      <c r="C147" s="32">
        <f t="shared" si="12"/>
        <v>5.0000000000000036</v>
      </c>
      <c r="D147" s="24">
        <f t="shared" si="11"/>
        <v>0</v>
      </c>
      <c r="E147" s="24">
        <f t="shared" si="13"/>
        <v>0</v>
      </c>
      <c r="F147" s="25">
        <f t="shared" si="14"/>
        <v>0</v>
      </c>
    </row>
    <row r="148" spans="3:6" ht="13.5" thickBot="1">
      <c r="C148" s="32">
        <f t="shared" si="12"/>
        <v>5.0400000000000036</v>
      </c>
      <c r="D148" s="24">
        <f t="shared" si="11"/>
        <v>0</v>
      </c>
      <c r="E148" s="24">
        <f t="shared" si="13"/>
        <v>0</v>
      </c>
      <c r="F148" s="25">
        <f t="shared" si="14"/>
        <v>0</v>
      </c>
    </row>
    <row r="149" spans="3:6" ht="13.5" thickBot="1">
      <c r="C149" s="32">
        <f t="shared" si="12"/>
        <v>5.0800000000000036</v>
      </c>
      <c r="D149" s="24">
        <f t="shared" si="11"/>
        <v>0</v>
      </c>
      <c r="E149" s="24">
        <f t="shared" si="13"/>
        <v>0</v>
      </c>
      <c r="F149" s="25">
        <f t="shared" si="14"/>
        <v>0</v>
      </c>
    </row>
    <row r="150" spans="3:6" ht="13.5" thickBot="1">
      <c r="C150" s="32">
        <f t="shared" si="12"/>
        <v>5.1200000000000037</v>
      </c>
      <c r="D150" s="24">
        <f t="shared" si="11"/>
        <v>0</v>
      </c>
      <c r="E150" s="24">
        <f t="shared" si="13"/>
        <v>0</v>
      </c>
      <c r="F150" s="25">
        <f t="shared" si="14"/>
        <v>0</v>
      </c>
    </row>
    <row r="151" spans="3:6" ht="13.5" thickBot="1">
      <c r="C151" s="32">
        <f t="shared" si="12"/>
        <v>5.1600000000000037</v>
      </c>
      <c r="D151" s="24">
        <f t="shared" si="11"/>
        <v>0</v>
      </c>
      <c r="E151" s="24">
        <f t="shared" si="13"/>
        <v>0</v>
      </c>
      <c r="F151" s="25">
        <f t="shared" si="14"/>
        <v>0</v>
      </c>
    </row>
    <row r="152" spans="3:6" ht="13.5" thickBot="1">
      <c r="C152" s="32">
        <f t="shared" si="12"/>
        <v>5.2000000000000037</v>
      </c>
      <c r="D152" s="24">
        <f t="shared" si="11"/>
        <v>0</v>
      </c>
      <c r="E152" s="24">
        <f t="shared" si="13"/>
        <v>0</v>
      </c>
      <c r="F152" s="25">
        <f t="shared" si="14"/>
        <v>0</v>
      </c>
    </row>
    <row r="153" spans="3:6" ht="13.5" thickBot="1">
      <c r="C153" s="32">
        <f t="shared" si="12"/>
        <v>5.2400000000000038</v>
      </c>
      <c r="D153" s="24">
        <f t="shared" si="11"/>
        <v>0</v>
      </c>
      <c r="E153" s="24">
        <f t="shared" si="13"/>
        <v>0</v>
      </c>
      <c r="F153" s="25">
        <f t="shared" si="14"/>
        <v>0</v>
      </c>
    </row>
    <row r="154" spans="3:6" ht="13.5" thickBot="1">
      <c r="C154" s="32">
        <f t="shared" si="12"/>
        <v>5.2800000000000038</v>
      </c>
      <c r="D154" s="24">
        <f t="shared" si="11"/>
        <v>0</v>
      </c>
      <c r="E154" s="24">
        <f t="shared" si="13"/>
        <v>0</v>
      </c>
      <c r="F154" s="25">
        <f t="shared" si="14"/>
        <v>0</v>
      </c>
    </row>
    <row r="155" spans="3:6" ht="13.5" thickBot="1">
      <c r="C155" s="32">
        <f t="shared" si="12"/>
        <v>5.3200000000000038</v>
      </c>
      <c r="D155" s="24">
        <f t="shared" si="11"/>
        <v>0</v>
      </c>
      <c r="E155" s="24">
        <f t="shared" si="13"/>
        <v>0</v>
      </c>
      <c r="F155" s="25">
        <f t="shared" si="14"/>
        <v>0</v>
      </c>
    </row>
    <row r="156" spans="3:6" ht="13.5" thickBot="1">
      <c r="C156" s="32">
        <f t="shared" si="12"/>
        <v>5.3600000000000039</v>
      </c>
      <c r="D156" s="24">
        <f t="shared" si="11"/>
        <v>0</v>
      </c>
      <c r="E156" s="24">
        <f t="shared" si="13"/>
        <v>0</v>
      </c>
      <c r="F156" s="25">
        <f t="shared" si="14"/>
        <v>0</v>
      </c>
    </row>
    <row r="157" spans="3:6" ht="13.5" thickBot="1">
      <c r="C157" s="32">
        <f t="shared" si="12"/>
        <v>5.4000000000000039</v>
      </c>
      <c r="D157" s="24">
        <f t="shared" si="11"/>
        <v>0</v>
      </c>
      <c r="E157" s="24">
        <f t="shared" si="13"/>
        <v>0</v>
      </c>
      <c r="F157" s="25">
        <f t="shared" si="14"/>
        <v>0</v>
      </c>
    </row>
    <row r="158" spans="3:6" ht="13.5" thickBot="1">
      <c r="C158" s="32">
        <f t="shared" si="12"/>
        <v>5.4400000000000039</v>
      </c>
      <c r="D158" s="24">
        <f t="shared" si="11"/>
        <v>0</v>
      </c>
      <c r="E158" s="24">
        <f t="shared" si="13"/>
        <v>0</v>
      </c>
      <c r="F158" s="25">
        <f t="shared" si="14"/>
        <v>0</v>
      </c>
    </row>
    <row r="159" spans="3:6" ht="13.5" thickBot="1">
      <c r="C159" s="32">
        <f t="shared" si="12"/>
        <v>5.480000000000004</v>
      </c>
      <c r="D159" s="24">
        <f t="shared" si="11"/>
        <v>0</v>
      </c>
      <c r="E159" s="24">
        <f t="shared" si="13"/>
        <v>0</v>
      </c>
      <c r="F159" s="25">
        <f t="shared" si="14"/>
        <v>0</v>
      </c>
    </row>
    <row r="160" spans="3:6" ht="13.5" thickBot="1">
      <c r="C160" s="32">
        <f t="shared" si="12"/>
        <v>5.520000000000004</v>
      </c>
      <c r="D160" s="24">
        <f t="shared" si="11"/>
        <v>0</v>
      </c>
      <c r="E160" s="24">
        <f t="shared" si="13"/>
        <v>0</v>
      </c>
      <c r="F160" s="25">
        <f t="shared" si="14"/>
        <v>0</v>
      </c>
    </row>
    <row r="161" spans="3:6" ht="13.5" thickBot="1">
      <c r="C161" s="32">
        <f t="shared" si="12"/>
        <v>5.5600000000000041</v>
      </c>
      <c r="D161" s="24">
        <f t="shared" si="11"/>
        <v>0</v>
      </c>
      <c r="E161" s="24">
        <f t="shared" si="13"/>
        <v>0</v>
      </c>
      <c r="F161" s="25">
        <f t="shared" si="14"/>
        <v>0</v>
      </c>
    </row>
    <row r="162" spans="3:6" ht="13.5" thickBot="1">
      <c r="C162" s="32">
        <f t="shared" si="12"/>
        <v>5.6000000000000041</v>
      </c>
      <c r="D162" s="24">
        <f t="shared" si="11"/>
        <v>0</v>
      </c>
      <c r="E162" s="24">
        <f t="shared" si="13"/>
        <v>0</v>
      </c>
      <c r="F162" s="25">
        <f t="shared" si="14"/>
        <v>0</v>
      </c>
    </row>
    <row r="163" spans="3:6" ht="13.5" thickBot="1">
      <c r="C163" s="32">
        <f t="shared" si="12"/>
        <v>5.6400000000000041</v>
      </c>
      <c r="D163" s="24">
        <f t="shared" si="11"/>
        <v>0</v>
      </c>
      <c r="E163" s="24">
        <f t="shared" si="13"/>
        <v>0</v>
      </c>
      <c r="F163" s="25">
        <f t="shared" si="14"/>
        <v>0</v>
      </c>
    </row>
    <row r="164" spans="3:6" ht="13.5" thickBot="1">
      <c r="C164" s="32">
        <f t="shared" si="12"/>
        <v>5.6800000000000042</v>
      </c>
      <c r="D164" s="24">
        <f t="shared" si="11"/>
        <v>0</v>
      </c>
      <c r="E164" s="24">
        <f t="shared" si="13"/>
        <v>0</v>
      </c>
      <c r="F164" s="25">
        <f t="shared" si="14"/>
        <v>0</v>
      </c>
    </row>
    <row r="165" spans="3:6" ht="13.5" thickBot="1">
      <c r="C165" s="32">
        <f t="shared" si="12"/>
        <v>5.7200000000000042</v>
      </c>
      <c r="D165" s="24">
        <f t="shared" si="11"/>
        <v>0</v>
      </c>
      <c r="E165" s="24">
        <f t="shared" si="13"/>
        <v>0</v>
      </c>
      <c r="F165" s="25">
        <f t="shared" si="14"/>
        <v>0</v>
      </c>
    </row>
    <row r="166" spans="3:6" ht="13.5" thickBot="1">
      <c r="C166" s="32">
        <f t="shared" si="12"/>
        <v>5.7600000000000042</v>
      </c>
      <c r="D166" s="24">
        <f t="shared" si="11"/>
        <v>0</v>
      </c>
      <c r="E166" s="24">
        <f t="shared" si="13"/>
        <v>0</v>
      </c>
      <c r="F166" s="25">
        <f t="shared" si="14"/>
        <v>0</v>
      </c>
    </row>
    <row r="167" spans="3:6" ht="13.5" thickBot="1">
      <c r="C167" s="32">
        <f t="shared" si="12"/>
        <v>5.8000000000000043</v>
      </c>
      <c r="D167" s="24">
        <f t="shared" ref="D167:D230" si="15">(Xc+bigc*SIN(w*C167*60+SI))/($E$20)</f>
        <v>0</v>
      </c>
      <c r="E167" s="24">
        <f t="shared" si="13"/>
        <v>0</v>
      </c>
      <c r="F167" s="25">
        <f t="shared" si="14"/>
        <v>0</v>
      </c>
    </row>
    <row r="168" spans="3:6" ht="13.5" thickBot="1">
      <c r="C168" s="32">
        <f t="shared" si="12"/>
        <v>5.8400000000000043</v>
      </c>
      <c r="D168" s="24">
        <f t="shared" si="15"/>
        <v>0</v>
      </c>
      <c r="E168" s="24">
        <f t="shared" si="13"/>
        <v>0</v>
      </c>
      <c r="F168" s="25">
        <f t="shared" si="14"/>
        <v>0</v>
      </c>
    </row>
    <row r="169" spans="3:6" ht="13.5" thickBot="1">
      <c r="C169" s="32">
        <f t="shared" si="12"/>
        <v>5.8800000000000043</v>
      </c>
      <c r="D169" s="24">
        <f t="shared" si="15"/>
        <v>0</v>
      </c>
      <c r="E169" s="24">
        <f t="shared" si="13"/>
        <v>0</v>
      </c>
      <c r="F169" s="25">
        <f t="shared" si="14"/>
        <v>0</v>
      </c>
    </row>
    <row r="170" spans="3:6" ht="13.5" thickBot="1">
      <c r="C170" s="32">
        <f t="shared" si="12"/>
        <v>5.9200000000000044</v>
      </c>
      <c r="D170" s="24">
        <f t="shared" si="15"/>
        <v>0</v>
      </c>
      <c r="E170" s="24">
        <f t="shared" si="13"/>
        <v>0</v>
      </c>
      <c r="F170" s="25">
        <f t="shared" si="14"/>
        <v>0</v>
      </c>
    </row>
    <row r="171" spans="3:6" ht="13.5" thickBot="1">
      <c r="C171" s="32">
        <f t="shared" ref="C171:C234" si="16">C170+$D$19</f>
        <v>5.9600000000000044</v>
      </c>
      <c r="D171" s="24">
        <f t="shared" si="15"/>
        <v>0</v>
      </c>
      <c r="E171" s="24">
        <f t="shared" ref="E171:E234" si="17">(Yco+Y_c*C171*60+2*bigc*COS(w*C171*60+SI))/($E$20)</f>
        <v>0</v>
      </c>
      <c r="F171" s="25">
        <f t="shared" ref="F171:F234" si="18">(D*COS(w*C171*60+PHI))/($E$20)</f>
        <v>0</v>
      </c>
    </row>
    <row r="172" spans="3:6" ht="13.5" thickBot="1">
      <c r="C172" s="32">
        <f t="shared" si="16"/>
        <v>6.0000000000000044</v>
      </c>
      <c r="D172" s="24">
        <f t="shared" si="15"/>
        <v>0</v>
      </c>
      <c r="E172" s="24">
        <f t="shared" si="17"/>
        <v>0</v>
      </c>
      <c r="F172" s="25">
        <f t="shared" si="18"/>
        <v>0</v>
      </c>
    </row>
    <row r="173" spans="3:6" ht="13.5" thickBot="1">
      <c r="C173" s="32">
        <f t="shared" si="16"/>
        <v>6.0400000000000045</v>
      </c>
      <c r="D173" s="24">
        <f t="shared" si="15"/>
        <v>0</v>
      </c>
      <c r="E173" s="24">
        <f t="shared" si="17"/>
        <v>0</v>
      </c>
      <c r="F173" s="25">
        <f t="shared" si="18"/>
        <v>0</v>
      </c>
    </row>
    <row r="174" spans="3:6" ht="13.5" thickBot="1">
      <c r="C174" s="32">
        <f t="shared" si="16"/>
        <v>6.0800000000000045</v>
      </c>
      <c r="D174" s="24">
        <f t="shared" si="15"/>
        <v>0</v>
      </c>
      <c r="E174" s="24">
        <f t="shared" si="17"/>
        <v>0</v>
      </c>
      <c r="F174" s="25">
        <f t="shared" si="18"/>
        <v>0</v>
      </c>
    </row>
    <row r="175" spans="3:6" ht="13.5" thickBot="1">
      <c r="C175" s="32">
        <f t="shared" si="16"/>
        <v>6.1200000000000045</v>
      </c>
      <c r="D175" s="24">
        <f t="shared" si="15"/>
        <v>0</v>
      </c>
      <c r="E175" s="24">
        <f t="shared" si="17"/>
        <v>0</v>
      </c>
      <c r="F175" s="25">
        <f t="shared" si="18"/>
        <v>0</v>
      </c>
    </row>
    <row r="176" spans="3:6" ht="13.5" thickBot="1">
      <c r="C176" s="32">
        <f t="shared" si="16"/>
        <v>6.1600000000000046</v>
      </c>
      <c r="D176" s="24">
        <f t="shared" si="15"/>
        <v>0</v>
      </c>
      <c r="E176" s="24">
        <f t="shared" si="17"/>
        <v>0</v>
      </c>
      <c r="F176" s="25">
        <f t="shared" si="18"/>
        <v>0</v>
      </c>
    </row>
    <row r="177" spans="3:6" ht="13.5" thickBot="1">
      <c r="C177" s="32">
        <f t="shared" si="16"/>
        <v>6.2000000000000046</v>
      </c>
      <c r="D177" s="24">
        <f t="shared" si="15"/>
        <v>0</v>
      </c>
      <c r="E177" s="24">
        <f t="shared" si="17"/>
        <v>0</v>
      </c>
      <c r="F177" s="25">
        <f t="shared" si="18"/>
        <v>0</v>
      </c>
    </row>
    <row r="178" spans="3:6" ht="13.5" thickBot="1">
      <c r="C178" s="32">
        <f t="shared" si="16"/>
        <v>6.2400000000000047</v>
      </c>
      <c r="D178" s="24">
        <f t="shared" si="15"/>
        <v>0</v>
      </c>
      <c r="E178" s="24">
        <f t="shared" si="17"/>
        <v>0</v>
      </c>
      <c r="F178" s="25">
        <f t="shared" si="18"/>
        <v>0</v>
      </c>
    </row>
    <row r="179" spans="3:6" ht="13.5" thickBot="1">
      <c r="C179" s="32">
        <f t="shared" si="16"/>
        <v>6.2800000000000047</v>
      </c>
      <c r="D179" s="24">
        <f t="shared" si="15"/>
        <v>0</v>
      </c>
      <c r="E179" s="24">
        <f t="shared" si="17"/>
        <v>0</v>
      </c>
      <c r="F179" s="25">
        <f t="shared" si="18"/>
        <v>0</v>
      </c>
    </row>
    <row r="180" spans="3:6" ht="13.5" thickBot="1">
      <c r="C180" s="32">
        <f t="shared" si="16"/>
        <v>6.3200000000000047</v>
      </c>
      <c r="D180" s="24">
        <f t="shared" si="15"/>
        <v>0</v>
      </c>
      <c r="E180" s="24">
        <f t="shared" si="17"/>
        <v>0</v>
      </c>
      <c r="F180" s="25">
        <f t="shared" si="18"/>
        <v>0</v>
      </c>
    </row>
    <row r="181" spans="3:6" ht="13.5" thickBot="1">
      <c r="C181" s="32">
        <f t="shared" si="16"/>
        <v>6.3600000000000048</v>
      </c>
      <c r="D181" s="24">
        <f t="shared" si="15"/>
        <v>0</v>
      </c>
      <c r="E181" s="24">
        <f t="shared" si="17"/>
        <v>0</v>
      </c>
      <c r="F181" s="25">
        <f t="shared" si="18"/>
        <v>0</v>
      </c>
    </row>
    <row r="182" spans="3:6" ht="13.5" thickBot="1">
      <c r="C182" s="32">
        <f t="shared" si="16"/>
        <v>6.4000000000000048</v>
      </c>
      <c r="D182" s="24">
        <f t="shared" si="15"/>
        <v>0</v>
      </c>
      <c r="E182" s="24">
        <f t="shared" si="17"/>
        <v>0</v>
      </c>
      <c r="F182" s="25">
        <f t="shared" si="18"/>
        <v>0</v>
      </c>
    </row>
    <row r="183" spans="3:6" ht="13.5" thickBot="1">
      <c r="C183" s="32">
        <f t="shared" si="16"/>
        <v>6.4400000000000048</v>
      </c>
      <c r="D183" s="24">
        <f t="shared" si="15"/>
        <v>0</v>
      </c>
      <c r="E183" s="24">
        <f t="shared" si="17"/>
        <v>0</v>
      </c>
      <c r="F183" s="25">
        <f t="shared" si="18"/>
        <v>0</v>
      </c>
    </row>
    <row r="184" spans="3:6" ht="13.5" thickBot="1">
      <c r="C184" s="32">
        <f t="shared" si="16"/>
        <v>6.4800000000000049</v>
      </c>
      <c r="D184" s="24">
        <f t="shared" si="15"/>
        <v>0</v>
      </c>
      <c r="E184" s="24">
        <f t="shared" si="17"/>
        <v>0</v>
      </c>
      <c r="F184" s="25">
        <f t="shared" si="18"/>
        <v>0</v>
      </c>
    </row>
    <row r="185" spans="3:6" ht="13.5" thickBot="1">
      <c r="C185" s="32">
        <f t="shared" si="16"/>
        <v>6.5200000000000049</v>
      </c>
      <c r="D185" s="24">
        <f t="shared" si="15"/>
        <v>0</v>
      </c>
      <c r="E185" s="24">
        <f t="shared" si="17"/>
        <v>0</v>
      </c>
      <c r="F185" s="25">
        <f t="shared" si="18"/>
        <v>0</v>
      </c>
    </row>
    <row r="186" spans="3:6" ht="13.5" thickBot="1">
      <c r="C186" s="32">
        <f t="shared" si="16"/>
        <v>6.5600000000000049</v>
      </c>
      <c r="D186" s="24">
        <f t="shared" si="15"/>
        <v>0</v>
      </c>
      <c r="E186" s="24">
        <f t="shared" si="17"/>
        <v>0</v>
      </c>
      <c r="F186" s="25">
        <f t="shared" si="18"/>
        <v>0</v>
      </c>
    </row>
    <row r="187" spans="3:6" ht="13.5" thickBot="1">
      <c r="C187" s="32">
        <f t="shared" si="16"/>
        <v>6.600000000000005</v>
      </c>
      <c r="D187" s="24">
        <f t="shared" si="15"/>
        <v>0</v>
      </c>
      <c r="E187" s="24">
        <f t="shared" si="17"/>
        <v>0</v>
      </c>
      <c r="F187" s="25">
        <f t="shared" si="18"/>
        <v>0</v>
      </c>
    </row>
    <row r="188" spans="3:6" ht="13.5" thickBot="1">
      <c r="C188" s="32">
        <f t="shared" si="16"/>
        <v>6.640000000000005</v>
      </c>
      <c r="D188" s="24">
        <f t="shared" si="15"/>
        <v>0</v>
      </c>
      <c r="E188" s="24">
        <f t="shared" si="17"/>
        <v>0</v>
      </c>
      <c r="F188" s="25">
        <f t="shared" si="18"/>
        <v>0</v>
      </c>
    </row>
    <row r="189" spans="3:6" ht="13.5" thickBot="1">
      <c r="C189" s="32">
        <f t="shared" si="16"/>
        <v>6.680000000000005</v>
      </c>
      <c r="D189" s="24">
        <f t="shared" si="15"/>
        <v>0</v>
      </c>
      <c r="E189" s="24">
        <f t="shared" si="17"/>
        <v>0</v>
      </c>
      <c r="F189" s="25">
        <f t="shared" si="18"/>
        <v>0</v>
      </c>
    </row>
    <row r="190" spans="3:6" ht="13.5" thickBot="1">
      <c r="C190" s="32">
        <f t="shared" si="16"/>
        <v>6.7200000000000051</v>
      </c>
      <c r="D190" s="24">
        <f t="shared" si="15"/>
        <v>0</v>
      </c>
      <c r="E190" s="24">
        <f t="shared" si="17"/>
        <v>0</v>
      </c>
      <c r="F190" s="25">
        <f t="shared" si="18"/>
        <v>0</v>
      </c>
    </row>
    <row r="191" spans="3:6" ht="13.5" thickBot="1">
      <c r="C191" s="32">
        <f t="shared" si="16"/>
        <v>6.7600000000000051</v>
      </c>
      <c r="D191" s="24">
        <f t="shared" si="15"/>
        <v>0</v>
      </c>
      <c r="E191" s="24">
        <f t="shared" si="17"/>
        <v>0</v>
      </c>
      <c r="F191" s="25">
        <f t="shared" si="18"/>
        <v>0</v>
      </c>
    </row>
    <row r="192" spans="3:6" ht="13.5" thickBot="1">
      <c r="C192" s="32">
        <f t="shared" si="16"/>
        <v>6.8000000000000052</v>
      </c>
      <c r="D192" s="24">
        <f t="shared" si="15"/>
        <v>0</v>
      </c>
      <c r="E192" s="24">
        <f t="shared" si="17"/>
        <v>0</v>
      </c>
      <c r="F192" s="25">
        <f t="shared" si="18"/>
        <v>0</v>
      </c>
    </row>
    <row r="193" spans="3:6" ht="13.5" thickBot="1">
      <c r="C193" s="32">
        <f t="shared" si="16"/>
        <v>6.8400000000000052</v>
      </c>
      <c r="D193" s="24">
        <f t="shared" si="15"/>
        <v>0</v>
      </c>
      <c r="E193" s="24">
        <f t="shared" si="17"/>
        <v>0</v>
      </c>
      <c r="F193" s="25">
        <f t="shared" si="18"/>
        <v>0</v>
      </c>
    </row>
    <row r="194" spans="3:6" ht="13.5" thickBot="1">
      <c r="C194" s="32">
        <f t="shared" si="16"/>
        <v>6.8800000000000052</v>
      </c>
      <c r="D194" s="24">
        <f t="shared" si="15"/>
        <v>0</v>
      </c>
      <c r="E194" s="24">
        <f t="shared" si="17"/>
        <v>0</v>
      </c>
      <c r="F194" s="25">
        <f t="shared" si="18"/>
        <v>0</v>
      </c>
    </row>
    <row r="195" spans="3:6" ht="13.5" thickBot="1">
      <c r="C195" s="32">
        <f t="shared" si="16"/>
        <v>6.9200000000000053</v>
      </c>
      <c r="D195" s="24">
        <f t="shared" si="15"/>
        <v>0</v>
      </c>
      <c r="E195" s="24">
        <f t="shared" si="17"/>
        <v>0</v>
      </c>
      <c r="F195" s="25">
        <f t="shared" si="18"/>
        <v>0</v>
      </c>
    </row>
    <row r="196" spans="3:6" ht="13.5" thickBot="1">
      <c r="C196" s="32">
        <f t="shared" si="16"/>
        <v>6.9600000000000053</v>
      </c>
      <c r="D196" s="24">
        <f t="shared" si="15"/>
        <v>0</v>
      </c>
      <c r="E196" s="24">
        <f t="shared" si="17"/>
        <v>0</v>
      </c>
      <c r="F196" s="25">
        <f t="shared" si="18"/>
        <v>0</v>
      </c>
    </row>
    <row r="197" spans="3:6" ht="13.5" thickBot="1">
      <c r="C197" s="32">
        <f t="shared" si="16"/>
        <v>7.0000000000000053</v>
      </c>
      <c r="D197" s="24">
        <f t="shared" si="15"/>
        <v>0</v>
      </c>
      <c r="E197" s="24">
        <f t="shared" si="17"/>
        <v>0</v>
      </c>
      <c r="F197" s="25">
        <f t="shared" si="18"/>
        <v>0</v>
      </c>
    </row>
    <row r="198" spans="3:6" ht="13.5" thickBot="1">
      <c r="C198" s="32">
        <f t="shared" si="16"/>
        <v>7.0400000000000054</v>
      </c>
      <c r="D198" s="24">
        <f t="shared" si="15"/>
        <v>0</v>
      </c>
      <c r="E198" s="24">
        <f t="shared" si="17"/>
        <v>0</v>
      </c>
      <c r="F198" s="25">
        <f t="shared" si="18"/>
        <v>0</v>
      </c>
    </row>
    <row r="199" spans="3:6" ht="13.5" thickBot="1">
      <c r="C199" s="32">
        <f t="shared" si="16"/>
        <v>7.0800000000000054</v>
      </c>
      <c r="D199" s="24">
        <f t="shared" si="15"/>
        <v>0</v>
      </c>
      <c r="E199" s="24">
        <f t="shared" si="17"/>
        <v>0</v>
      </c>
      <c r="F199" s="25">
        <f t="shared" si="18"/>
        <v>0</v>
      </c>
    </row>
    <row r="200" spans="3:6" ht="13.5" thickBot="1">
      <c r="C200" s="32">
        <f t="shared" si="16"/>
        <v>7.1200000000000054</v>
      </c>
      <c r="D200" s="24">
        <f t="shared" si="15"/>
        <v>0</v>
      </c>
      <c r="E200" s="24">
        <f t="shared" si="17"/>
        <v>0</v>
      </c>
      <c r="F200" s="25">
        <f t="shared" si="18"/>
        <v>0</v>
      </c>
    </row>
    <row r="201" spans="3:6" ht="13.5" thickBot="1">
      <c r="C201" s="32">
        <f t="shared" si="16"/>
        <v>7.1600000000000055</v>
      </c>
      <c r="D201" s="24">
        <f t="shared" si="15"/>
        <v>0</v>
      </c>
      <c r="E201" s="24">
        <f t="shared" si="17"/>
        <v>0</v>
      </c>
      <c r="F201" s="25">
        <f t="shared" si="18"/>
        <v>0</v>
      </c>
    </row>
    <row r="202" spans="3:6" ht="13.5" thickBot="1">
      <c r="C202" s="32">
        <f t="shared" si="16"/>
        <v>7.2000000000000055</v>
      </c>
      <c r="D202" s="24">
        <f t="shared" si="15"/>
        <v>0</v>
      </c>
      <c r="E202" s="24">
        <f t="shared" si="17"/>
        <v>0</v>
      </c>
      <c r="F202" s="25">
        <f t="shared" si="18"/>
        <v>0</v>
      </c>
    </row>
    <row r="203" spans="3:6" ht="13.5" thickBot="1">
      <c r="C203" s="32">
        <f t="shared" si="16"/>
        <v>7.2400000000000055</v>
      </c>
      <c r="D203" s="24">
        <f t="shared" si="15"/>
        <v>0</v>
      </c>
      <c r="E203" s="24">
        <f t="shared" si="17"/>
        <v>0</v>
      </c>
      <c r="F203" s="25">
        <f t="shared" si="18"/>
        <v>0</v>
      </c>
    </row>
    <row r="204" spans="3:6" ht="13.5" thickBot="1">
      <c r="C204" s="32">
        <f t="shared" si="16"/>
        <v>7.2800000000000056</v>
      </c>
      <c r="D204" s="24">
        <f t="shared" si="15"/>
        <v>0</v>
      </c>
      <c r="E204" s="24">
        <f t="shared" si="17"/>
        <v>0</v>
      </c>
      <c r="F204" s="25">
        <f t="shared" si="18"/>
        <v>0</v>
      </c>
    </row>
    <row r="205" spans="3:6" ht="13.5" thickBot="1">
      <c r="C205" s="32">
        <f t="shared" si="16"/>
        <v>7.3200000000000056</v>
      </c>
      <c r="D205" s="24">
        <f t="shared" si="15"/>
        <v>0</v>
      </c>
      <c r="E205" s="24">
        <f t="shared" si="17"/>
        <v>0</v>
      </c>
      <c r="F205" s="25">
        <f t="shared" si="18"/>
        <v>0</v>
      </c>
    </row>
    <row r="206" spans="3:6" ht="13.5" thickBot="1">
      <c r="C206" s="32">
        <f t="shared" si="16"/>
        <v>7.3600000000000056</v>
      </c>
      <c r="D206" s="24">
        <f t="shared" si="15"/>
        <v>0</v>
      </c>
      <c r="E206" s="24">
        <f t="shared" si="17"/>
        <v>0</v>
      </c>
      <c r="F206" s="25">
        <f t="shared" si="18"/>
        <v>0</v>
      </c>
    </row>
    <row r="207" spans="3:6" ht="13.5" thickBot="1">
      <c r="C207" s="32">
        <f t="shared" si="16"/>
        <v>7.4000000000000057</v>
      </c>
      <c r="D207" s="24">
        <f t="shared" si="15"/>
        <v>0</v>
      </c>
      <c r="E207" s="24">
        <f t="shared" si="17"/>
        <v>0</v>
      </c>
      <c r="F207" s="25">
        <f t="shared" si="18"/>
        <v>0</v>
      </c>
    </row>
    <row r="208" spans="3:6" ht="13.5" thickBot="1">
      <c r="C208" s="32">
        <f t="shared" si="16"/>
        <v>7.4400000000000057</v>
      </c>
      <c r="D208" s="24">
        <f t="shared" si="15"/>
        <v>0</v>
      </c>
      <c r="E208" s="24">
        <f t="shared" si="17"/>
        <v>0</v>
      </c>
      <c r="F208" s="25">
        <f t="shared" si="18"/>
        <v>0</v>
      </c>
    </row>
    <row r="209" spans="3:6" ht="13.5" thickBot="1">
      <c r="C209" s="32">
        <f t="shared" si="16"/>
        <v>7.4800000000000058</v>
      </c>
      <c r="D209" s="24">
        <f t="shared" si="15"/>
        <v>0</v>
      </c>
      <c r="E209" s="24">
        <f t="shared" si="17"/>
        <v>0</v>
      </c>
      <c r="F209" s="25">
        <f t="shared" si="18"/>
        <v>0</v>
      </c>
    </row>
    <row r="210" spans="3:6" ht="13.5" thickBot="1">
      <c r="C210" s="32">
        <f t="shared" si="16"/>
        <v>7.5200000000000058</v>
      </c>
      <c r="D210" s="24">
        <f t="shared" si="15"/>
        <v>0</v>
      </c>
      <c r="E210" s="24">
        <f t="shared" si="17"/>
        <v>0</v>
      </c>
      <c r="F210" s="25">
        <f t="shared" si="18"/>
        <v>0</v>
      </c>
    </row>
    <row r="211" spans="3:6" ht="13.5" thickBot="1">
      <c r="C211" s="32">
        <f t="shared" si="16"/>
        <v>7.5600000000000058</v>
      </c>
      <c r="D211" s="24">
        <f t="shared" si="15"/>
        <v>0</v>
      </c>
      <c r="E211" s="24">
        <f t="shared" si="17"/>
        <v>0</v>
      </c>
      <c r="F211" s="25">
        <f t="shared" si="18"/>
        <v>0</v>
      </c>
    </row>
    <row r="212" spans="3:6" ht="13.5" thickBot="1">
      <c r="C212" s="32">
        <f t="shared" si="16"/>
        <v>7.6000000000000059</v>
      </c>
      <c r="D212" s="24">
        <f t="shared" si="15"/>
        <v>0</v>
      </c>
      <c r="E212" s="24">
        <f t="shared" si="17"/>
        <v>0</v>
      </c>
      <c r="F212" s="25">
        <f t="shared" si="18"/>
        <v>0</v>
      </c>
    </row>
    <row r="213" spans="3:6" ht="13.5" thickBot="1">
      <c r="C213" s="32">
        <f t="shared" si="16"/>
        <v>7.6400000000000059</v>
      </c>
      <c r="D213" s="24">
        <f t="shared" si="15"/>
        <v>0</v>
      </c>
      <c r="E213" s="24">
        <f t="shared" si="17"/>
        <v>0</v>
      </c>
      <c r="F213" s="25">
        <f t="shared" si="18"/>
        <v>0</v>
      </c>
    </row>
    <row r="214" spans="3:6" ht="13.5" thickBot="1">
      <c r="C214" s="32">
        <f t="shared" si="16"/>
        <v>7.6800000000000059</v>
      </c>
      <c r="D214" s="24">
        <f t="shared" si="15"/>
        <v>0</v>
      </c>
      <c r="E214" s="24">
        <f t="shared" si="17"/>
        <v>0</v>
      </c>
      <c r="F214" s="25">
        <f t="shared" si="18"/>
        <v>0</v>
      </c>
    </row>
    <row r="215" spans="3:6" ht="13.5" thickBot="1">
      <c r="C215" s="32">
        <f t="shared" si="16"/>
        <v>7.720000000000006</v>
      </c>
      <c r="D215" s="24">
        <f t="shared" si="15"/>
        <v>0</v>
      </c>
      <c r="E215" s="24">
        <f t="shared" si="17"/>
        <v>0</v>
      </c>
      <c r="F215" s="25">
        <f t="shared" si="18"/>
        <v>0</v>
      </c>
    </row>
    <row r="216" spans="3:6" ht="13.5" thickBot="1">
      <c r="C216" s="32">
        <f t="shared" si="16"/>
        <v>7.760000000000006</v>
      </c>
      <c r="D216" s="24">
        <f t="shared" si="15"/>
        <v>0</v>
      </c>
      <c r="E216" s="24">
        <f t="shared" si="17"/>
        <v>0</v>
      </c>
      <c r="F216" s="25">
        <f t="shared" si="18"/>
        <v>0</v>
      </c>
    </row>
    <row r="217" spans="3:6" ht="13.5" thickBot="1">
      <c r="C217" s="32">
        <f t="shared" si="16"/>
        <v>7.800000000000006</v>
      </c>
      <c r="D217" s="24">
        <f t="shared" si="15"/>
        <v>0</v>
      </c>
      <c r="E217" s="24">
        <f t="shared" si="17"/>
        <v>0</v>
      </c>
      <c r="F217" s="25">
        <f t="shared" si="18"/>
        <v>0</v>
      </c>
    </row>
    <row r="218" spans="3:6" ht="13.5" thickBot="1">
      <c r="C218" s="32">
        <f t="shared" si="16"/>
        <v>7.8400000000000061</v>
      </c>
      <c r="D218" s="24">
        <f t="shared" si="15"/>
        <v>0</v>
      </c>
      <c r="E218" s="24">
        <f t="shared" si="17"/>
        <v>0</v>
      </c>
      <c r="F218" s="25">
        <f t="shared" si="18"/>
        <v>0</v>
      </c>
    </row>
    <row r="219" spans="3:6" ht="13.5" thickBot="1">
      <c r="C219" s="32">
        <f t="shared" si="16"/>
        <v>7.8800000000000061</v>
      </c>
      <c r="D219" s="24">
        <f t="shared" si="15"/>
        <v>0</v>
      </c>
      <c r="E219" s="24">
        <f t="shared" si="17"/>
        <v>0</v>
      </c>
      <c r="F219" s="25">
        <f t="shared" si="18"/>
        <v>0</v>
      </c>
    </row>
    <row r="220" spans="3:6" ht="13.5" thickBot="1">
      <c r="C220" s="32">
        <f t="shared" si="16"/>
        <v>7.9200000000000061</v>
      </c>
      <c r="D220" s="24">
        <f t="shared" si="15"/>
        <v>0</v>
      </c>
      <c r="E220" s="24">
        <f t="shared" si="17"/>
        <v>0</v>
      </c>
      <c r="F220" s="25">
        <f t="shared" si="18"/>
        <v>0</v>
      </c>
    </row>
    <row r="221" spans="3:6" ht="13.5" thickBot="1">
      <c r="C221" s="32">
        <f t="shared" si="16"/>
        <v>7.9600000000000062</v>
      </c>
      <c r="D221" s="24">
        <f t="shared" si="15"/>
        <v>0</v>
      </c>
      <c r="E221" s="24">
        <f t="shared" si="17"/>
        <v>0</v>
      </c>
      <c r="F221" s="25">
        <f t="shared" si="18"/>
        <v>0</v>
      </c>
    </row>
    <row r="222" spans="3:6" ht="13.5" thickBot="1">
      <c r="C222" s="32">
        <f t="shared" si="16"/>
        <v>8.0000000000000053</v>
      </c>
      <c r="D222" s="24">
        <f t="shared" si="15"/>
        <v>0</v>
      </c>
      <c r="E222" s="24">
        <f t="shared" si="17"/>
        <v>0</v>
      </c>
      <c r="F222" s="25">
        <f t="shared" si="18"/>
        <v>0</v>
      </c>
    </row>
    <row r="223" spans="3:6" ht="13.5" thickBot="1">
      <c r="C223" s="32">
        <f t="shared" si="16"/>
        <v>8.0400000000000045</v>
      </c>
      <c r="D223" s="24">
        <f t="shared" si="15"/>
        <v>0</v>
      </c>
      <c r="E223" s="24">
        <f t="shared" si="17"/>
        <v>0</v>
      </c>
      <c r="F223" s="25">
        <f t="shared" si="18"/>
        <v>0</v>
      </c>
    </row>
    <row r="224" spans="3:6" ht="13.5" thickBot="1">
      <c r="C224" s="32">
        <f t="shared" si="16"/>
        <v>8.0800000000000036</v>
      </c>
      <c r="D224" s="24">
        <f t="shared" si="15"/>
        <v>0</v>
      </c>
      <c r="E224" s="24">
        <f t="shared" si="17"/>
        <v>0</v>
      </c>
      <c r="F224" s="25">
        <f t="shared" si="18"/>
        <v>0</v>
      </c>
    </row>
    <row r="225" spans="3:6" ht="13.5" thickBot="1">
      <c r="C225" s="32">
        <f t="shared" si="16"/>
        <v>8.1200000000000028</v>
      </c>
      <c r="D225" s="24">
        <f t="shared" si="15"/>
        <v>0</v>
      </c>
      <c r="E225" s="24">
        <f t="shared" si="17"/>
        <v>0</v>
      </c>
      <c r="F225" s="25">
        <f t="shared" si="18"/>
        <v>0</v>
      </c>
    </row>
    <row r="226" spans="3:6" ht="13.5" thickBot="1">
      <c r="C226" s="32">
        <f t="shared" si="16"/>
        <v>8.1600000000000019</v>
      </c>
      <c r="D226" s="24">
        <f t="shared" si="15"/>
        <v>0</v>
      </c>
      <c r="E226" s="24">
        <f t="shared" si="17"/>
        <v>0</v>
      </c>
      <c r="F226" s="25">
        <f t="shared" si="18"/>
        <v>0</v>
      </c>
    </row>
    <row r="227" spans="3:6" ht="13.5" thickBot="1">
      <c r="C227" s="32">
        <f t="shared" si="16"/>
        <v>8.2000000000000011</v>
      </c>
      <c r="D227" s="24">
        <f t="shared" si="15"/>
        <v>0</v>
      </c>
      <c r="E227" s="24">
        <f t="shared" si="17"/>
        <v>0</v>
      </c>
      <c r="F227" s="25">
        <f t="shared" si="18"/>
        <v>0</v>
      </c>
    </row>
    <row r="228" spans="3:6" ht="13.5" thickBot="1">
      <c r="C228" s="32">
        <f t="shared" si="16"/>
        <v>8.24</v>
      </c>
      <c r="D228" s="24">
        <f t="shared" si="15"/>
        <v>0</v>
      </c>
      <c r="E228" s="24">
        <f t="shared" si="17"/>
        <v>0</v>
      </c>
      <c r="F228" s="25">
        <f t="shared" si="18"/>
        <v>0</v>
      </c>
    </row>
    <row r="229" spans="3:6" ht="13.5" thickBot="1">
      <c r="C229" s="32">
        <f t="shared" si="16"/>
        <v>8.2799999999999994</v>
      </c>
      <c r="D229" s="24">
        <f t="shared" si="15"/>
        <v>0</v>
      </c>
      <c r="E229" s="24">
        <f t="shared" si="17"/>
        <v>0</v>
      </c>
      <c r="F229" s="25">
        <f t="shared" si="18"/>
        <v>0</v>
      </c>
    </row>
    <row r="230" spans="3:6" ht="13.5" thickBot="1">
      <c r="C230" s="32">
        <f t="shared" si="16"/>
        <v>8.3199999999999985</v>
      </c>
      <c r="D230" s="24">
        <f t="shared" si="15"/>
        <v>0</v>
      </c>
      <c r="E230" s="24">
        <f t="shared" si="17"/>
        <v>0</v>
      </c>
      <c r="F230" s="25">
        <f t="shared" si="18"/>
        <v>0</v>
      </c>
    </row>
    <row r="231" spans="3:6" ht="13.5" thickBot="1">
      <c r="C231" s="32">
        <f t="shared" si="16"/>
        <v>8.3599999999999977</v>
      </c>
      <c r="D231" s="24">
        <f t="shared" ref="D231:D294" si="19">(Xc+bigc*SIN(w*C231*60+SI))/($E$20)</f>
        <v>0</v>
      </c>
      <c r="E231" s="24">
        <f t="shared" si="17"/>
        <v>0</v>
      </c>
      <c r="F231" s="25">
        <f t="shared" si="18"/>
        <v>0</v>
      </c>
    </row>
    <row r="232" spans="3:6" ht="13.5" thickBot="1">
      <c r="C232" s="32">
        <f t="shared" si="16"/>
        <v>8.3999999999999968</v>
      </c>
      <c r="D232" s="24">
        <f t="shared" si="19"/>
        <v>0</v>
      </c>
      <c r="E232" s="24">
        <f t="shared" si="17"/>
        <v>0</v>
      </c>
      <c r="F232" s="25">
        <f t="shared" si="18"/>
        <v>0</v>
      </c>
    </row>
    <row r="233" spans="3:6" ht="13.5" thickBot="1">
      <c r="C233" s="32">
        <f t="shared" si="16"/>
        <v>8.4399999999999959</v>
      </c>
      <c r="D233" s="24">
        <f t="shared" si="19"/>
        <v>0</v>
      </c>
      <c r="E233" s="24">
        <f t="shared" si="17"/>
        <v>0</v>
      </c>
      <c r="F233" s="25">
        <f t="shared" si="18"/>
        <v>0</v>
      </c>
    </row>
    <row r="234" spans="3:6" ht="13.5" thickBot="1">
      <c r="C234" s="32">
        <f t="shared" si="16"/>
        <v>8.4799999999999951</v>
      </c>
      <c r="D234" s="24">
        <f t="shared" si="19"/>
        <v>0</v>
      </c>
      <c r="E234" s="24">
        <f t="shared" si="17"/>
        <v>0</v>
      </c>
      <c r="F234" s="25">
        <f t="shared" si="18"/>
        <v>0</v>
      </c>
    </row>
    <row r="235" spans="3:6" ht="13.5" thickBot="1">
      <c r="C235" s="32">
        <f t="shared" ref="C235:C298" si="20">C234+$D$19</f>
        <v>8.5199999999999942</v>
      </c>
      <c r="D235" s="24">
        <f t="shared" si="19"/>
        <v>0</v>
      </c>
      <c r="E235" s="24">
        <f t="shared" ref="E235:E298" si="21">(Yco+Y_c*C235*60+2*bigc*COS(w*C235*60+SI))/($E$20)</f>
        <v>0</v>
      </c>
      <c r="F235" s="25">
        <f t="shared" ref="F235:F298" si="22">(D*COS(w*C235*60+PHI))/($E$20)</f>
        <v>0</v>
      </c>
    </row>
    <row r="236" spans="3:6" ht="13.5" thickBot="1">
      <c r="C236" s="32">
        <f t="shared" si="20"/>
        <v>8.5599999999999934</v>
      </c>
      <c r="D236" s="24">
        <f t="shared" si="19"/>
        <v>0</v>
      </c>
      <c r="E236" s="24">
        <f t="shared" si="21"/>
        <v>0</v>
      </c>
      <c r="F236" s="25">
        <f t="shared" si="22"/>
        <v>0</v>
      </c>
    </row>
    <row r="237" spans="3:6" ht="13.5" thickBot="1">
      <c r="C237" s="32">
        <f t="shared" si="20"/>
        <v>8.5999999999999925</v>
      </c>
      <c r="D237" s="24">
        <f t="shared" si="19"/>
        <v>0</v>
      </c>
      <c r="E237" s="24">
        <f t="shared" si="21"/>
        <v>0</v>
      </c>
      <c r="F237" s="25">
        <f t="shared" si="22"/>
        <v>0</v>
      </c>
    </row>
    <row r="238" spans="3:6" ht="13.5" thickBot="1">
      <c r="C238" s="32">
        <f t="shared" si="20"/>
        <v>8.6399999999999917</v>
      </c>
      <c r="D238" s="24">
        <f t="shared" si="19"/>
        <v>0</v>
      </c>
      <c r="E238" s="24">
        <f t="shared" si="21"/>
        <v>0</v>
      </c>
      <c r="F238" s="25">
        <f t="shared" si="22"/>
        <v>0</v>
      </c>
    </row>
    <row r="239" spans="3:6" ht="13.5" thickBot="1">
      <c r="C239" s="32">
        <f t="shared" si="20"/>
        <v>8.6799999999999908</v>
      </c>
      <c r="D239" s="24">
        <f t="shared" si="19"/>
        <v>0</v>
      </c>
      <c r="E239" s="24">
        <f t="shared" si="21"/>
        <v>0</v>
      </c>
      <c r="F239" s="25">
        <f t="shared" si="22"/>
        <v>0</v>
      </c>
    </row>
    <row r="240" spans="3:6" ht="13.5" thickBot="1">
      <c r="C240" s="32">
        <f t="shared" si="20"/>
        <v>8.71999999999999</v>
      </c>
      <c r="D240" s="24">
        <f t="shared" si="19"/>
        <v>0</v>
      </c>
      <c r="E240" s="24">
        <f t="shared" si="21"/>
        <v>0</v>
      </c>
      <c r="F240" s="25">
        <f t="shared" si="22"/>
        <v>0</v>
      </c>
    </row>
    <row r="241" spans="3:6" ht="13.5" thickBot="1">
      <c r="C241" s="32">
        <f t="shared" si="20"/>
        <v>8.7599999999999891</v>
      </c>
      <c r="D241" s="24">
        <f t="shared" si="19"/>
        <v>0</v>
      </c>
      <c r="E241" s="24">
        <f t="shared" si="21"/>
        <v>0</v>
      </c>
      <c r="F241" s="25">
        <f t="shared" si="22"/>
        <v>0</v>
      </c>
    </row>
    <row r="242" spans="3:6" ht="13.5" thickBot="1">
      <c r="C242" s="32">
        <f t="shared" si="20"/>
        <v>8.7999999999999883</v>
      </c>
      <c r="D242" s="24">
        <f t="shared" si="19"/>
        <v>0</v>
      </c>
      <c r="E242" s="24">
        <f t="shared" si="21"/>
        <v>0</v>
      </c>
      <c r="F242" s="25">
        <f t="shared" si="22"/>
        <v>0</v>
      </c>
    </row>
    <row r="243" spans="3:6" ht="13.5" thickBot="1">
      <c r="C243" s="32">
        <f t="shared" si="20"/>
        <v>8.8399999999999874</v>
      </c>
      <c r="D243" s="24">
        <f t="shared" si="19"/>
        <v>0</v>
      </c>
      <c r="E243" s="24">
        <f t="shared" si="21"/>
        <v>0</v>
      </c>
      <c r="F243" s="25">
        <f t="shared" si="22"/>
        <v>0</v>
      </c>
    </row>
    <row r="244" spans="3:6" ht="13.5" thickBot="1">
      <c r="C244" s="32">
        <f t="shared" si="20"/>
        <v>8.8799999999999866</v>
      </c>
      <c r="D244" s="24">
        <f t="shared" si="19"/>
        <v>0</v>
      </c>
      <c r="E244" s="24">
        <f t="shared" si="21"/>
        <v>0</v>
      </c>
      <c r="F244" s="25">
        <f t="shared" si="22"/>
        <v>0</v>
      </c>
    </row>
    <row r="245" spans="3:6" ht="13.5" thickBot="1">
      <c r="C245" s="32">
        <f t="shared" si="20"/>
        <v>8.9199999999999857</v>
      </c>
      <c r="D245" s="24">
        <f t="shared" si="19"/>
        <v>0</v>
      </c>
      <c r="E245" s="24">
        <f t="shared" si="21"/>
        <v>0</v>
      </c>
      <c r="F245" s="25">
        <f t="shared" si="22"/>
        <v>0</v>
      </c>
    </row>
    <row r="246" spans="3:6" ht="13.5" thickBot="1">
      <c r="C246" s="32">
        <f t="shared" si="20"/>
        <v>8.9599999999999849</v>
      </c>
      <c r="D246" s="24">
        <f t="shared" si="19"/>
        <v>0</v>
      </c>
      <c r="E246" s="24">
        <f t="shared" si="21"/>
        <v>0</v>
      </c>
      <c r="F246" s="25">
        <f t="shared" si="22"/>
        <v>0</v>
      </c>
    </row>
    <row r="247" spans="3:6" ht="13.5" thickBot="1">
      <c r="C247" s="32">
        <f t="shared" si="20"/>
        <v>8.999999999999984</v>
      </c>
      <c r="D247" s="24">
        <f t="shared" si="19"/>
        <v>0</v>
      </c>
      <c r="E247" s="24">
        <f t="shared" si="21"/>
        <v>0</v>
      </c>
      <c r="F247" s="25">
        <f t="shared" si="22"/>
        <v>0</v>
      </c>
    </row>
    <row r="248" spans="3:6" ht="13.5" thickBot="1">
      <c r="C248" s="32">
        <f t="shared" si="20"/>
        <v>9.0399999999999832</v>
      </c>
      <c r="D248" s="24">
        <f t="shared" si="19"/>
        <v>0</v>
      </c>
      <c r="E248" s="24">
        <f t="shared" si="21"/>
        <v>0</v>
      </c>
      <c r="F248" s="25">
        <f t="shared" si="22"/>
        <v>0</v>
      </c>
    </row>
    <row r="249" spans="3:6" ht="13.5" thickBot="1">
      <c r="C249" s="32">
        <f t="shared" si="20"/>
        <v>9.0799999999999823</v>
      </c>
      <c r="D249" s="24">
        <f t="shared" si="19"/>
        <v>0</v>
      </c>
      <c r="E249" s="24">
        <f t="shared" si="21"/>
        <v>0</v>
      </c>
      <c r="F249" s="25">
        <f t="shared" si="22"/>
        <v>0</v>
      </c>
    </row>
    <row r="250" spans="3:6" ht="13.5" thickBot="1">
      <c r="C250" s="32">
        <f t="shared" si="20"/>
        <v>9.1199999999999815</v>
      </c>
      <c r="D250" s="24">
        <f t="shared" si="19"/>
        <v>0</v>
      </c>
      <c r="E250" s="24">
        <f t="shared" si="21"/>
        <v>0</v>
      </c>
      <c r="F250" s="25">
        <f t="shared" si="22"/>
        <v>0</v>
      </c>
    </row>
    <row r="251" spans="3:6" ht="13.5" thickBot="1">
      <c r="C251" s="32">
        <f t="shared" si="20"/>
        <v>9.1599999999999806</v>
      </c>
      <c r="D251" s="24">
        <f t="shared" si="19"/>
        <v>0</v>
      </c>
      <c r="E251" s="24">
        <f t="shared" si="21"/>
        <v>0</v>
      </c>
      <c r="F251" s="25">
        <f t="shared" si="22"/>
        <v>0</v>
      </c>
    </row>
    <row r="252" spans="3:6" ht="13.5" thickBot="1">
      <c r="C252" s="32">
        <f t="shared" si="20"/>
        <v>9.1999999999999797</v>
      </c>
      <c r="D252" s="24">
        <f t="shared" si="19"/>
        <v>0</v>
      </c>
      <c r="E252" s="24">
        <f t="shared" si="21"/>
        <v>0</v>
      </c>
      <c r="F252" s="25">
        <f t="shared" si="22"/>
        <v>0</v>
      </c>
    </row>
    <row r="253" spans="3:6" ht="13.5" thickBot="1">
      <c r="C253" s="32">
        <f t="shared" si="20"/>
        <v>9.2399999999999789</v>
      </c>
      <c r="D253" s="24">
        <f t="shared" si="19"/>
        <v>0</v>
      </c>
      <c r="E253" s="24">
        <f t="shared" si="21"/>
        <v>0</v>
      </c>
      <c r="F253" s="25">
        <f t="shared" si="22"/>
        <v>0</v>
      </c>
    </row>
    <row r="254" spans="3:6" ht="13.5" thickBot="1">
      <c r="C254" s="32">
        <f t="shared" si="20"/>
        <v>9.279999999999978</v>
      </c>
      <c r="D254" s="24">
        <f t="shared" si="19"/>
        <v>0</v>
      </c>
      <c r="E254" s="24">
        <f t="shared" si="21"/>
        <v>0</v>
      </c>
      <c r="F254" s="25">
        <f t="shared" si="22"/>
        <v>0</v>
      </c>
    </row>
    <row r="255" spans="3:6" ht="13.5" thickBot="1">
      <c r="C255" s="32">
        <f t="shared" si="20"/>
        <v>9.3199999999999772</v>
      </c>
      <c r="D255" s="24">
        <f t="shared" si="19"/>
        <v>0</v>
      </c>
      <c r="E255" s="24">
        <f t="shared" si="21"/>
        <v>0</v>
      </c>
      <c r="F255" s="25">
        <f t="shared" si="22"/>
        <v>0</v>
      </c>
    </row>
    <row r="256" spans="3:6" ht="13.5" thickBot="1">
      <c r="C256" s="32">
        <f t="shared" si="20"/>
        <v>9.3599999999999763</v>
      </c>
      <c r="D256" s="24">
        <f t="shared" si="19"/>
        <v>0</v>
      </c>
      <c r="E256" s="24">
        <f t="shared" si="21"/>
        <v>0</v>
      </c>
      <c r="F256" s="25">
        <f t="shared" si="22"/>
        <v>0</v>
      </c>
    </row>
    <row r="257" spans="3:6" ht="13.5" thickBot="1">
      <c r="C257" s="32">
        <f t="shared" si="20"/>
        <v>9.3999999999999755</v>
      </c>
      <c r="D257" s="24">
        <f t="shared" si="19"/>
        <v>0</v>
      </c>
      <c r="E257" s="24">
        <f t="shared" si="21"/>
        <v>0</v>
      </c>
      <c r="F257" s="25">
        <f t="shared" si="22"/>
        <v>0</v>
      </c>
    </row>
    <row r="258" spans="3:6" ht="13.5" thickBot="1">
      <c r="C258" s="32">
        <f t="shared" si="20"/>
        <v>9.4399999999999746</v>
      </c>
      <c r="D258" s="24">
        <f t="shared" si="19"/>
        <v>0</v>
      </c>
      <c r="E258" s="24">
        <f t="shared" si="21"/>
        <v>0</v>
      </c>
      <c r="F258" s="25">
        <f t="shared" si="22"/>
        <v>0</v>
      </c>
    </row>
    <row r="259" spans="3:6" ht="13.5" thickBot="1">
      <c r="C259" s="32">
        <f t="shared" si="20"/>
        <v>9.4799999999999738</v>
      </c>
      <c r="D259" s="24">
        <f t="shared" si="19"/>
        <v>0</v>
      </c>
      <c r="E259" s="24">
        <f t="shared" si="21"/>
        <v>0</v>
      </c>
      <c r="F259" s="25">
        <f t="shared" si="22"/>
        <v>0</v>
      </c>
    </row>
    <row r="260" spans="3:6" ht="13.5" thickBot="1">
      <c r="C260" s="32">
        <f t="shared" si="20"/>
        <v>9.5199999999999729</v>
      </c>
      <c r="D260" s="24">
        <f t="shared" si="19"/>
        <v>0</v>
      </c>
      <c r="E260" s="24">
        <f t="shared" si="21"/>
        <v>0</v>
      </c>
      <c r="F260" s="25">
        <f t="shared" si="22"/>
        <v>0</v>
      </c>
    </row>
    <row r="261" spans="3:6" ht="13.5" thickBot="1">
      <c r="C261" s="32">
        <f t="shared" si="20"/>
        <v>9.5599999999999721</v>
      </c>
      <c r="D261" s="24">
        <f t="shared" si="19"/>
        <v>0</v>
      </c>
      <c r="E261" s="24">
        <f t="shared" si="21"/>
        <v>0</v>
      </c>
      <c r="F261" s="25">
        <f t="shared" si="22"/>
        <v>0</v>
      </c>
    </row>
    <row r="262" spans="3:6" ht="13.5" thickBot="1">
      <c r="C262" s="32">
        <f t="shared" si="20"/>
        <v>9.5999999999999712</v>
      </c>
      <c r="D262" s="24">
        <f t="shared" si="19"/>
        <v>0</v>
      </c>
      <c r="E262" s="24">
        <f t="shared" si="21"/>
        <v>0</v>
      </c>
      <c r="F262" s="25">
        <f t="shared" si="22"/>
        <v>0</v>
      </c>
    </row>
    <row r="263" spans="3:6" ht="13.5" thickBot="1">
      <c r="C263" s="32">
        <f t="shared" si="20"/>
        <v>9.6399999999999704</v>
      </c>
      <c r="D263" s="24">
        <f t="shared" si="19"/>
        <v>0</v>
      </c>
      <c r="E263" s="24">
        <f t="shared" si="21"/>
        <v>0</v>
      </c>
      <c r="F263" s="25">
        <f t="shared" si="22"/>
        <v>0</v>
      </c>
    </row>
    <row r="264" spans="3:6" ht="13.5" thickBot="1">
      <c r="C264" s="32">
        <f t="shared" si="20"/>
        <v>9.6799999999999695</v>
      </c>
      <c r="D264" s="24">
        <f t="shared" si="19"/>
        <v>0</v>
      </c>
      <c r="E264" s="24">
        <f t="shared" si="21"/>
        <v>0</v>
      </c>
      <c r="F264" s="25">
        <f t="shared" si="22"/>
        <v>0</v>
      </c>
    </row>
    <row r="265" spans="3:6" ht="13.5" thickBot="1">
      <c r="C265" s="32">
        <f t="shared" si="20"/>
        <v>9.7199999999999687</v>
      </c>
      <c r="D265" s="24">
        <f t="shared" si="19"/>
        <v>0</v>
      </c>
      <c r="E265" s="24">
        <f t="shared" si="21"/>
        <v>0</v>
      </c>
      <c r="F265" s="25">
        <f t="shared" si="22"/>
        <v>0</v>
      </c>
    </row>
    <row r="266" spans="3:6" ht="13.5" thickBot="1">
      <c r="C266" s="32">
        <f t="shared" si="20"/>
        <v>9.7599999999999678</v>
      </c>
      <c r="D266" s="24">
        <f t="shared" si="19"/>
        <v>0</v>
      </c>
      <c r="E266" s="24">
        <f t="shared" si="21"/>
        <v>0</v>
      </c>
      <c r="F266" s="25">
        <f t="shared" si="22"/>
        <v>0</v>
      </c>
    </row>
    <row r="267" spans="3:6" ht="13.5" thickBot="1">
      <c r="C267" s="32">
        <f t="shared" si="20"/>
        <v>9.799999999999967</v>
      </c>
      <c r="D267" s="24">
        <f t="shared" si="19"/>
        <v>0</v>
      </c>
      <c r="E267" s="24">
        <f t="shared" si="21"/>
        <v>0</v>
      </c>
      <c r="F267" s="25">
        <f t="shared" si="22"/>
        <v>0</v>
      </c>
    </row>
    <row r="268" spans="3:6" ht="13.5" thickBot="1">
      <c r="C268" s="32">
        <f t="shared" si="20"/>
        <v>9.8399999999999661</v>
      </c>
      <c r="D268" s="24">
        <f t="shared" si="19"/>
        <v>0</v>
      </c>
      <c r="E268" s="24">
        <f t="shared" si="21"/>
        <v>0</v>
      </c>
      <c r="F268" s="25">
        <f t="shared" si="22"/>
        <v>0</v>
      </c>
    </row>
    <row r="269" spans="3:6" ht="13.5" thickBot="1">
      <c r="C269" s="32">
        <f t="shared" si="20"/>
        <v>9.8799999999999653</v>
      </c>
      <c r="D269" s="24">
        <f t="shared" si="19"/>
        <v>0</v>
      </c>
      <c r="E269" s="24">
        <f t="shared" si="21"/>
        <v>0</v>
      </c>
      <c r="F269" s="25">
        <f t="shared" si="22"/>
        <v>0</v>
      </c>
    </row>
    <row r="270" spans="3:6" ht="13.5" thickBot="1">
      <c r="C270" s="32">
        <f t="shared" si="20"/>
        <v>9.9199999999999644</v>
      </c>
      <c r="D270" s="24">
        <f t="shared" si="19"/>
        <v>0</v>
      </c>
      <c r="E270" s="24">
        <f t="shared" si="21"/>
        <v>0</v>
      </c>
      <c r="F270" s="25">
        <f t="shared" si="22"/>
        <v>0</v>
      </c>
    </row>
    <row r="271" spans="3:6" ht="13.5" thickBot="1">
      <c r="C271" s="32">
        <f t="shared" si="20"/>
        <v>9.9599999999999635</v>
      </c>
      <c r="D271" s="24">
        <f t="shared" si="19"/>
        <v>0</v>
      </c>
      <c r="E271" s="24">
        <f t="shared" si="21"/>
        <v>0</v>
      </c>
      <c r="F271" s="25">
        <f t="shared" si="22"/>
        <v>0</v>
      </c>
    </row>
    <row r="272" spans="3:6" ht="13.5" thickBot="1">
      <c r="C272" s="32">
        <f t="shared" si="20"/>
        <v>9.9999999999999627</v>
      </c>
      <c r="D272" s="24">
        <f t="shared" si="19"/>
        <v>0</v>
      </c>
      <c r="E272" s="24">
        <f t="shared" si="21"/>
        <v>0</v>
      </c>
      <c r="F272" s="25">
        <f t="shared" si="22"/>
        <v>0</v>
      </c>
    </row>
    <row r="273" spans="3:6" ht="13.5" thickBot="1">
      <c r="C273" s="32">
        <f t="shared" si="20"/>
        <v>10.039999999999962</v>
      </c>
      <c r="D273" s="24">
        <f t="shared" si="19"/>
        <v>0</v>
      </c>
      <c r="E273" s="24">
        <f t="shared" si="21"/>
        <v>0</v>
      </c>
      <c r="F273" s="25">
        <f t="shared" si="22"/>
        <v>0</v>
      </c>
    </row>
    <row r="274" spans="3:6" ht="13.5" thickBot="1">
      <c r="C274" s="32">
        <f t="shared" si="20"/>
        <v>10.079999999999961</v>
      </c>
      <c r="D274" s="24">
        <f t="shared" si="19"/>
        <v>0</v>
      </c>
      <c r="E274" s="24">
        <f t="shared" si="21"/>
        <v>0</v>
      </c>
      <c r="F274" s="25">
        <f t="shared" si="22"/>
        <v>0</v>
      </c>
    </row>
    <row r="275" spans="3:6" ht="13.5" thickBot="1">
      <c r="C275" s="32">
        <f t="shared" si="20"/>
        <v>10.11999999999996</v>
      </c>
      <c r="D275" s="24">
        <f t="shared" si="19"/>
        <v>0</v>
      </c>
      <c r="E275" s="24">
        <f t="shared" si="21"/>
        <v>0</v>
      </c>
      <c r="F275" s="25">
        <f t="shared" si="22"/>
        <v>0</v>
      </c>
    </row>
    <row r="276" spans="3:6" ht="13.5" thickBot="1">
      <c r="C276" s="32">
        <f t="shared" si="20"/>
        <v>10.159999999999959</v>
      </c>
      <c r="D276" s="24">
        <f t="shared" si="19"/>
        <v>0</v>
      </c>
      <c r="E276" s="24">
        <f t="shared" si="21"/>
        <v>0</v>
      </c>
      <c r="F276" s="25">
        <f t="shared" si="22"/>
        <v>0</v>
      </c>
    </row>
    <row r="277" spans="3:6" ht="13.5" thickBot="1">
      <c r="C277" s="32">
        <f t="shared" si="20"/>
        <v>10.199999999999958</v>
      </c>
      <c r="D277" s="24">
        <f t="shared" si="19"/>
        <v>0</v>
      </c>
      <c r="E277" s="24">
        <f t="shared" si="21"/>
        <v>0</v>
      </c>
      <c r="F277" s="25">
        <f t="shared" si="22"/>
        <v>0</v>
      </c>
    </row>
    <row r="278" spans="3:6" ht="13.5" thickBot="1">
      <c r="C278" s="32">
        <f t="shared" si="20"/>
        <v>10.239999999999958</v>
      </c>
      <c r="D278" s="24">
        <f t="shared" si="19"/>
        <v>0</v>
      </c>
      <c r="E278" s="24">
        <f t="shared" si="21"/>
        <v>0</v>
      </c>
      <c r="F278" s="25">
        <f t="shared" si="22"/>
        <v>0</v>
      </c>
    </row>
    <row r="279" spans="3:6" ht="13.5" thickBot="1">
      <c r="C279" s="32">
        <f t="shared" si="20"/>
        <v>10.279999999999957</v>
      </c>
      <c r="D279" s="24">
        <f t="shared" si="19"/>
        <v>0</v>
      </c>
      <c r="E279" s="24">
        <f t="shared" si="21"/>
        <v>0</v>
      </c>
      <c r="F279" s="25">
        <f t="shared" si="22"/>
        <v>0</v>
      </c>
    </row>
    <row r="280" spans="3:6" ht="13.5" thickBot="1">
      <c r="C280" s="32">
        <f t="shared" si="20"/>
        <v>10.319999999999956</v>
      </c>
      <c r="D280" s="24">
        <f t="shared" si="19"/>
        <v>0</v>
      </c>
      <c r="E280" s="24">
        <f t="shared" si="21"/>
        <v>0</v>
      </c>
      <c r="F280" s="25">
        <f t="shared" si="22"/>
        <v>0</v>
      </c>
    </row>
    <row r="281" spans="3:6" ht="13.5" thickBot="1">
      <c r="C281" s="32">
        <f t="shared" si="20"/>
        <v>10.359999999999955</v>
      </c>
      <c r="D281" s="24">
        <f t="shared" si="19"/>
        <v>0</v>
      </c>
      <c r="E281" s="24">
        <f t="shared" si="21"/>
        <v>0</v>
      </c>
      <c r="F281" s="25">
        <f t="shared" si="22"/>
        <v>0</v>
      </c>
    </row>
    <row r="282" spans="3:6" ht="13.5" thickBot="1">
      <c r="C282" s="32">
        <f t="shared" si="20"/>
        <v>10.399999999999954</v>
      </c>
      <c r="D282" s="24">
        <f t="shared" si="19"/>
        <v>0</v>
      </c>
      <c r="E282" s="24">
        <f t="shared" si="21"/>
        <v>0</v>
      </c>
      <c r="F282" s="25">
        <f t="shared" si="22"/>
        <v>0</v>
      </c>
    </row>
    <row r="283" spans="3:6" ht="13.5" thickBot="1">
      <c r="C283" s="32">
        <f t="shared" si="20"/>
        <v>10.439999999999953</v>
      </c>
      <c r="D283" s="24">
        <f t="shared" si="19"/>
        <v>0</v>
      </c>
      <c r="E283" s="24">
        <f t="shared" si="21"/>
        <v>0</v>
      </c>
      <c r="F283" s="25">
        <f t="shared" si="22"/>
        <v>0</v>
      </c>
    </row>
    <row r="284" spans="3:6" ht="13.5" thickBot="1">
      <c r="C284" s="32">
        <f t="shared" si="20"/>
        <v>10.479999999999952</v>
      </c>
      <c r="D284" s="24">
        <f t="shared" si="19"/>
        <v>0</v>
      </c>
      <c r="E284" s="24">
        <f t="shared" si="21"/>
        <v>0</v>
      </c>
      <c r="F284" s="25">
        <f t="shared" si="22"/>
        <v>0</v>
      </c>
    </row>
    <row r="285" spans="3:6" ht="13.5" thickBot="1">
      <c r="C285" s="32">
        <f t="shared" si="20"/>
        <v>10.519999999999952</v>
      </c>
      <c r="D285" s="24">
        <f t="shared" si="19"/>
        <v>0</v>
      </c>
      <c r="E285" s="24">
        <f t="shared" si="21"/>
        <v>0</v>
      </c>
      <c r="F285" s="25">
        <f t="shared" si="22"/>
        <v>0</v>
      </c>
    </row>
    <row r="286" spans="3:6" ht="13.5" thickBot="1">
      <c r="C286" s="32">
        <f t="shared" si="20"/>
        <v>10.559999999999951</v>
      </c>
      <c r="D286" s="24">
        <f t="shared" si="19"/>
        <v>0</v>
      </c>
      <c r="E286" s="24">
        <f t="shared" si="21"/>
        <v>0</v>
      </c>
      <c r="F286" s="25">
        <f t="shared" si="22"/>
        <v>0</v>
      </c>
    </row>
    <row r="287" spans="3:6" ht="13.5" thickBot="1">
      <c r="C287" s="32">
        <f t="shared" si="20"/>
        <v>10.59999999999995</v>
      </c>
      <c r="D287" s="24">
        <f t="shared" si="19"/>
        <v>0</v>
      </c>
      <c r="E287" s="24">
        <f t="shared" si="21"/>
        <v>0</v>
      </c>
      <c r="F287" s="25">
        <f t="shared" si="22"/>
        <v>0</v>
      </c>
    </row>
    <row r="288" spans="3:6" ht="13.5" thickBot="1">
      <c r="C288" s="32">
        <f t="shared" si="20"/>
        <v>10.639999999999949</v>
      </c>
      <c r="D288" s="24">
        <f t="shared" si="19"/>
        <v>0</v>
      </c>
      <c r="E288" s="24">
        <f t="shared" si="21"/>
        <v>0</v>
      </c>
      <c r="F288" s="25">
        <f t="shared" si="22"/>
        <v>0</v>
      </c>
    </row>
    <row r="289" spans="3:6" ht="13.5" thickBot="1">
      <c r="C289" s="32">
        <f t="shared" si="20"/>
        <v>10.679999999999948</v>
      </c>
      <c r="D289" s="24">
        <f t="shared" si="19"/>
        <v>0</v>
      </c>
      <c r="E289" s="24">
        <f t="shared" si="21"/>
        <v>0</v>
      </c>
      <c r="F289" s="25">
        <f t="shared" si="22"/>
        <v>0</v>
      </c>
    </row>
    <row r="290" spans="3:6" ht="13.5" thickBot="1">
      <c r="C290" s="32">
        <f t="shared" si="20"/>
        <v>10.719999999999947</v>
      </c>
      <c r="D290" s="24">
        <f t="shared" si="19"/>
        <v>0</v>
      </c>
      <c r="E290" s="24">
        <f t="shared" si="21"/>
        <v>0</v>
      </c>
      <c r="F290" s="25">
        <f t="shared" si="22"/>
        <v>0</v>
      </c>
    </row>
    <row r="291" spans="3:6" ht="13.5" thickBot="1">
      <c r="C291" s="32">
        <f t="shared" si="20"/>
        <v>10.759999999999946</v>
      </c>
      <c r="D291" s="24">
        <f t="shared" si="19"/>
        <v>0</v>
      </c>
      <c r="E291" s="24">
        <f t="shared" si="21"/>
        <v>0</v>
      </c>
      <c r="F291" s="25">
        <f t="shared" si="22"/>
        <v>0</v>
      </c>
    </row>
    <row r="292" spans="3:6" ht="13.5" thickBot="1">
      <c r="C292" s="32">
        <f t="shared" si="20"/>
        <v>10.799999999999946</v>
      </c>
      <c r="D292" s="24">
        <f t="shared" si="19"/>
        <v>0</v>
      </c>
      <c r="E292" s="24">
        <f t="shared" si="21"/>
        <v>0</v>
      </c>
      <c r="F292" s="25">
        <f t="shared" si="22"/>
        <v>0</v>
      </c>
    </row>
    <row r="293" spans="3:6" ht="13.5" thickBot="1">
      <c r="C293" s="32">
        <f t="shared" si="20"/>
        <v>10.839999999999945</v>
      </c>
      <c r="D293" s="24">
        <f t="shared" si="19"/>
        <v>0</v>
      </c>
      <c r="E293" s="24">
        <f t="shared" si="21"/>
        <v>0</v>
      </c>
      <c r="F293" s="25">
        <f t="shared" si="22"/>
        <v>0</v>
      </c>
    </row>
    <row r="294" spans="3:6" ht="13.5" thickBot="1">
      <c r="C294" s="32">
        <f t="shared" si="20"/>
        <v>10.879999999999944</v>
      </c>
      <c r="D294" s="24">
        <f t="shared" si="19"/>
        <v>0</v>
      </c>
      <c r="E294" s="24">
        <f t="shared" si="21"/>
        <v>0</v>
      </c>
      <c r="F294" s="25">
        <f t="shared" si="22"/>
        <v>0</v>
      </c>
    </row>
    <row r="295" spans="3:6" ht="13.5" thickBot="1">
      <c r="C295" s="32">
        <f t="shared" si="20"/>
        <v>10.919999999999943</v>
      </c>
      <c r="D295" s="24">
        <f t="shared" ref="D295:D358" si="23">(Xc+bigc*SIN(w*C295*60+SI))/($E$20)</f>
        <v>0</v>
      </c>
      <c r="E295" s="24">
        <f t="shared" si="21"/>
        <v>0</v>
      </c>
      <c r="F295" s="25">
        <f t="shared" si="22"/>
        <v>0</v>
      </c>
    </row>
    <row r="296" spans="3:6" ht="13.5" thickBot="1">
      <c r="C296" s="32">
        <f t="shared" si="20"/>
        <v>10.959999999999942</v>
      </c>
      <c r="D296" s="24">
        <f t="shared" si="23"/>
        <v>0</v>
      </c>
      <c r="E296" s="24">
        <f t="shared" si="21"/>
        <v>0</v>
      </c>
      <c r="F296" s="25">
        <f t="shared" si="22"/>
        <v>0</v>
      </c>
    </row>
    <row r="297" spans="3:6" ht="13.5" thickBot="1">
      <c r="C297" s="32">
        <f t="shared" si="20"/>
        <v>10.999999999999941</v>
      </c>
      <c r="D297" s="24">
        <f t="shared" si="23"/>
        <v>0</v>
      </c>
      <c r="E297" s="24">
        <f t="shared" si="21"/>
        <v>0</v>
      </c>
      <c r="F297" s="25">
        <f t="shared" si="22"/>
        <v>0</v>
      </c>
    </row>
    <row r="298" spans="3:6" ht="13.5" thickBot="1">
      <c r="C298" s="32">
        <f t="shared" si="20"/>
        <v>11.039999999999941</v>
      </c>
      <c r="D298" s="24">
        <f t="shared" si="23"/>
        <v>0</v>
      </c>
      <c r="E298" s="24">
        <f t="shared" si="21"/>
        <v>0</v>
      </c>
      <c r="F298" s="25">
        <f t="shared" si="22"/>
        <v>0</v>
      </c>
    </row>
    <row r="299" spans="3:6" ht="13.5" thickBot="1">
      <c r="C299" s="32">
        <f t="shared" ref="C299:C362" si="24">C298+$D$19</f>
        <v>11.07999999999994</v>
      </c>
      <c r="D299" s="24">
        <f t="shared" si="23"/>
        <v>0</v>
      </c>
      <c r="E299" s="24">
        <f t="shared" ref="E299:E362" si="25">(Yco+Y_c*C299*60+2*bigc*COS(w*C299*60+SI))/($E$20)</f>
        <v>0</v>
      </c>
      <c r="F299" s="25">
        <f t="shared" ref="F299:F362" si="26">(D*COS(w*C299*60+PHI))/($E$20)</f>
        <v>0</v>
      </c>
    </row>
    <row r="300" spans="3:6" ht="13.5" thickBot="1">
      <c r="C300" s="32">
        <f t="shared" si="24"/>
        <v>11.119999999999939</v>
      </c>
      <c r="D300" s="24">
        <f t="shared" si="23"/>
        <v>0</v>
      </c>
      <c r="E300" s="24">
        <f t="shared" si="25"/>
        <v>0</v>
      </c>
      <c r="F300" s="25">
        <f t="shared" si="26"/>
        <v>0</v>
      </c>
    </row>
    <row r="301" spans="3:6" ht="13.5" thickBot="1">
      <c r="C301" s="32">
        <f t="shared" si="24"/>
        <v>11.159999999999938</v>
      </c>
      <c r="D301" s="24">
        <f t="shared" si="23"/>
        <v>0</v>
      </c>
      <c r="E301" s="24">
        <f t="shared" si="25"/>
        <v>0</v>
      </c>
      <c r="F301" s="25">
        <f t="shared" si="26"/>
        <v>0</v>
      </c>
    </row>
    <row r="302" spans="3:6" ht="13.5" thickBot="1">
      <c r="C302" s="32">
        <f t="shared" si="24"/>
        <v>11.199999999999937</v>
      </c>
      <c r="D302" s="24">
        <f t="shared" si="23"/>
        <v>0</v>
      </c>
      <c r="E302" s="24">
        <f t="shared" si="25"/>
        <v>0</v>
      </c>
      <c r="F302" s="25">
        <f t="shared" si="26"/>
        <v>0</v>
      </c>
    </row>
    <row r="303" spans="3:6" ht="13.5" thickBot="1">
      <c r="C303" s="32">
        <f t="shared" si="24"/>
        <v>11.239999999999936</v>
      </c>
      <c r="D303" s="24">
        <f t="shared" si="23"/>
        <v>0</v>
      </c>
      <c r="E303" s="24">
        <f t="shared" si="25"/>
        <v>0</v>
      </c>
      <c r="F303" s="25">
        <f t="shared" si="26"/>
        <v>0</v>
      </c>
    </row>
    <row r="304" spans="3:6" ht="13.5" thickBot="1">
      <c r="C304" s="32">
        <f t="shared" si="24"/>
        <v>11.279999999999935</v>
      </c>
      <c r="D304" s="24">
        <f t="shared" si="23"/>
        <v>0</v>
      </c>
      <c r="E304" s="24">
        <f t="shared" si="25"/>
        <v>0</v>
      </c>
      <c r="F304" s="25">
        <f t="shared" si="26"/>
        <v>0</v>
      </c>
    </row>
    <row r="305" spans="3:6" ht="13.5" thickBot="1">
      <c r="C305" s="32">
        <f t="shared" si="24"/>
        <v>11.319999999999935</v>
      </c>
      <c r="D305" s="24">
        <f t="shared" si="23"/>
        <v>0</v>
      </c>
      <c r="E305" s="24">
        <f t="shared" si="25"/>
        <v>0</v>
      </c>
      <c r="F305" s="25">
        <f t="shared" si="26"/>
        <v>0</v>
      </c>
    </row>
    <row r="306" spans="3:6" ht="13.5" thickBot="1">
      <c r="C306" s="32">
        <f t="shared" si="24"/>
        <v>11.359999999999934</v>
      </c>
      <c r="D306" s="24">
        <f t="shared" si="23"/>
        <v>0</v>
      </c>
      <c r="E306" s="24">
        <f t="shared" si="25"/>
        <v>0</v>
      </c>
      <c r="F306" s="25">
        <f t="shared" si="26"/>
        <v>0</v>
      </c>
    </row>
    <row r="307" spans="3:6" ht="13.5" thickBot="1">
      <c r="C307" s="32">
        <f t="shared" si="24"/>
        <v>11.399999999999933</v>
      </c>
      <c r="D307" s="24">
        <f t="shared" si="23"/>
        <v>0</v>
      </c>
      <c r="E307" s="24">
        <f t="shared" si="25"/>
        <v>0</v>
      </c>
      <c r="F307" s="25">
        <f t="shared" si="26"/>
        <v>0</v>
      </c>
    </row>
    <row r="308" spans="3:6" ht="13.5" thickBot="1">
      <c r="C308" s="32">
        <f t="shared" si="24"/>
        <v>11.439999999999932</v>
      </c>
      <c r="D308" s="24">
        <f t="shared" si="23"/>
        <v>0</v>
      </c>
      <c r="E308" s="24">
        <f t="shared" si="25"/>
        <v>0</v>
      </c>
      <c r="F308" s="25">
        <f t="shared" si="26"/>
        <v>0</v>
      </c>
    </row>
    <row r="309" spans="3:6" ht="13.5" thickBot="1">
      <c r="C309" s="32">
        <f t="shared" si="24"/>
        <v>11.479999999999931</v>
      </c>
      <c r="D309" s="24">
        <f t="shared" si="23"/>
        <v>0</v>
      </c>
      <c r="E309" s="24">
        <f t="shared" si="25"/>
        <v>0</v>
      </c>
      <c r="F309" s="25">
        <f t="shared" si="26"/>
        <v>0</v>
      </c>
    </row>
    <row r="310" spans="3:6" ht="13.5" thickBot="1">
      <c r="C310" s="32">
        <f t="shared" si="24"/>
        <v>11.51999999999993</v>
      </c>
      <c r="D310" s="24">
        <f t="shared" si="23"/>
        <v>0</v>
      </c>
      <c r="E310" s="24">
        <f t="shared" si="25"/>
        <v>0</v>
      </c>
      <c r="F310" s="25">
        <f t="shared" si="26"/>
        <v>0</v>
      </c>
    </row>
    <row r="311" spans="3:6" ht="13.5" thickBot="1">
      <c r="C311" s="32">
        <f t="shared" si="24"/>
        <v>11.559999999999929</v>
      </c>
      <c r="D311" s="24">
        <f t="shared" si="23"/>
        <v>0</v>
      </c>
      <c r="E311" s="24">
        <f t="shared" si="25"/>
        <v>0</v>
      </c>
      <c r="F311" s="25">
        <f t="shared" si="26"/>
        <v>0</v>
      </c>
    </row>
    <row r="312" spans="3:6" ht="13.5" thickBot="1">
      <c r="C312" s="32">
        <f t="shared" si="24"/>
        <v>11.599999999999929</v>
      </c>
      <c r="D312" s="24">
        <f t="shared" si="23"/>
        <v>0</v>
      </c>
      <c r="E312" s="24">
        <f t="shared" si="25"/>
        <v>0</v>
      </c>
      <c r="F312" s="25">
        <f t="shared" si="26"/>
        <v>0</v>
      </c>
    </row>
    <row r="313" spans="3:6" ht="13.5" thickBot="1">
      <c r="C313" s="32">
        <f t="shared" si="24"/>
        <v>11.639999999999928</v>
      </c>
      <c r="D313" s="24">
        <f t="shared" si="23"/>
        <v>0</v>
      </c>
      <c r="E313" s="24">
        <f t="shared" si="25"/>
        <v>0</v>
      </c>
      <c r="F313" s="25">
        <f t="shared" si="26"/>
        <v>0</v>
      </c>
    </row>
    <row r="314" spans="3:6" ht="13.5" thickBot="1">
      <c r="C314" s="32">
        <f t="shared" si="24"/>
        <v>11.679999999999927</v>
      </c>
      <c r="D314" s="24">
        <f t="shared" si="23"/>
        <v>0</v>
      </c>
      <c r="E314" s="24">
        <f t="shared" si="25"/>
        <v>0</v>
      </c>
      <c r="F314" s="25">
        <f t="shared" si="26"/>
        <v>0</v>
      </c>
    </row>
    <row r="315" spans="3:6" ht="13.5" thickBot="1">
      <c r="C315" s="32">
        <f t="shared" si="24"/>
        <v>11.719999999999926</v>
      </c>
      <c r="D315" s="24">
        <f t="shared" si="23"/>
        <v>0</v>
      </c>
      <c r="E315" s="24">
        <f t="shared" si="25"/>
        <v>0</v>
      </c>
      <c r="F315" s="25">
        <f t="shared" si="26"/>
        <v>0</v>
      </c>
    </row>
    <row r="316" spans="3:6" ht="13.5" thickBot="1">
      <c r="C316" s="32">
        <f t="shared" si="24"/>
        <v>11.759999999999925</v>
      </c>
      <c r="D316" s="24">
        <f t="shared" si="23"/>
        <v>0</v>
      </c>
      <c r="E316" s="24">
        <f t="shared" si="25"/>
        <v>0</v>
      </c>
      <c r="F316" s="25">
        <f t="shared" si="26"/>
        <v>0</v>
      </c>
    </row>
    <row r="317" spans="3:6" ht="13.5" thickBot="1">
      <c r="C317" s="32">
        <f t="shared" si="24"/>
        <v>11.799999999999924</v>
      </c>
      <c r="D317" s="24">
        <f t="shared" si="23"/>
        <v>0</v>
      </c>
      <c r="E317" s="24">
        <f t="shared" si="25"/>
        <v>0</v>
      </c>
      <c r="F317" s="25">
        <f t="shared" si="26"/>
        <v>0</v>
      </c>
    </row>
    <row r="318" spans="3:6" ht="13.5" thickBot="1">
      <c r="C318" s="32">
        <f t="shared" si="24"/>
        <v>11.839999999999923</v>
      </c>
      <c r="D318" s="24">
        <f t="shared" si="23"/>
        <v>0</v>
      </c>
      <c r="E318" s="24">
        <f t="shared" si="25"/>
        <v>0</v>
      </c>
      <c r="F318" s="25">
        <f t="shared" si="26"/>
        <v>0</v>
      </c>
    </row>
    <row r="319" spans="3:6" ht="13.5" thickBot="1">
      <c r="C319" s="32">
        <f t="shared" si="24"/>
        <v>11.879999999999923</v>
      </c>
      <c r="D319" s="24">
        <f t="shared" si="23"/>
        <v>0</v>
      </c>
      <c r="E319" s="24">
        <f t="shared" si="25"/>
        <v>0</v>
      </c>
      <c r="F319" s="25">
        <f t="shared" si="26"/>
        <v>0</v>
      </c>
    </row>
    <row r="320" spans="3:6" ht="13.5" thickBot="1">
      <c r="C320" s="32">
        <f t="shared" si="24"/>
        <v>11.919999999999922</v>
      </c>
      <c r="D320" s="24">
        <f t="shared" si="23"/>
        <v>0</v>
      </c>
      <c r="E320" s="24">
        <f t="shared" si="25"/>
        <v>0</v>
      </c>
      <c r="F320" s="25">
        <f t="shared" si="26"/>
        <v>0</v>
      </c>
    </row>
    <row r="321" spans="3:6" ht="13.5" thickBot="1">
      <c r="C321" s="32">
        <f t="shared" si="24"/>
        <v>11.959999999999921</v>
      </c>
      <c r="D321" s="24">
        <f t="shared" si="23"/>
        <v>0</v>
      </c>
      <c r="E321" s="24">
        <f t="shared" si="25"/>
        <v>0</v>
      </c>
      <c r="F321" s="25">
        <f t="shared" si="26"/>
        <v>0</v>
      </c>
    </row>
    <row r="322" spans="3:6" ht="13.5" thickBot="1">
      <c r="C322" s="32">
        <f t="shared" si="24"/>
        <v>11.99999999999992</v>
      </c>
      <c r="D322" s="24">
        <f t="shared" si="23"/>
        <v>0</v>
      </c>
      <c r="E322" s="24">
        <f t="shared" si="25"/>
        <v>0</v>
      </c>
      <c r="F322" s="25">
        <f t="shared" si="26"/>
        <v>0</v>
      </c>
    </row>
    <row r="323" spans="3:6" ht="13.5" thickBot="1">
      <c r="C323" s="32">
        <f t="shared" si="24"/>
        <v>12.039999999999919</v>
      </c>
      <c r="D323" s="24">
        <f t="shared" si="23"/>
        <v>0</v>
      </c>
      <c r="E323" s="24">
        <f t="shared" si="25"/>
        <v>0</v>
      </c>
      <c r="F323" s="25">
        <f t="shared" si="26"/>
        <v>0</v>
      </c>
    </row>
    <row r="324" spans="3:6" ht="13.5" thickBot="1">
      <c r="C324" s="32">
        <f t="shared" si="24"/>
        <v>12.079999999999918</v>
      </c>
      <c r="D324" s="24">
        <f t="shared" si="23"/>
        <v>0</v>
      </c>
      <c r="E324" s="24">
        <f t="shared" si="25"/>
        <v>0</v>
      </c>
      <c r="F324" s="25">
        <f t="shared" si="26"/>
        <v>0</v>
      </c>
    </row>
    <row r="325" spans="3:6" ht="13.5" thickBot="1">
      <c r="C325" s="32">
        <f t="shared" si="24"/>
        <v>12.119999999999918</v>
      </c>
      <c r="D325" s="24">
        <f t="shared" si="23"/>
        <v>0</v>
      </c>
      <c r="E325" s="24">
        <f t="shared" si="25"/>
        <v>0</v>
      </c>
      <c r="F325" s="25">
        <f t="shared" si="26"/>
        <v>0</v>
      </c>
    </row>
    <row r="326" spans="3:6" ht="13.5" thickBot="1">
      <c r="C326" s="32">
        <f t="shared" si="24"/>
        <v>12.159999999999917</v>
      </c>
      <c r="D326" s="24">
        <f t="shared" si="23"/>
        <v>0</v>
      </c>
      <c r="E326" s="24">
        <f t="shared" si="25"/>
        <v>0</v>
      </c>
      <c r="F326" s="25">
        <f t="shared" si="26"/>
        <v>0</v>
      </c>
    </row>
    <row r="327" spans="3:6" ht="13.5" thickBot="1">
      <c r="C327" s="32">
        <f t="shared" si="24"/>
        <v>12.199999999999916</v>
      </c>
      <c r="D327" s="24">
        <f t="shared" si="23"/>
        <v>0</v>
      </c>
      <c r="E327" s="24">
        <f t="shared" si="25"/>
        <v>0</v>
      </c>
      <c r="F327" s="25">
        <f t="shared" si="26"/>
        <v>0</v>
      </c>
    </row>
    <row r="328" spans="3:6" ht="13.5" thickBot="1">
      <c r="C328" s="32">
        <f t="shared" si="24"/>
        <v>12.239999999999915</v>
      </c>
      <c r="D328" s="24">
        <f t="shared" si="23"/>
        <v>0</v>
      </c>
      <c r="E328" s="24">
        <f t="shared" si="25"/>
        <v>0</v>
      </c>
      <c r="F328" s="25">
        <f t="shared" si="26"/>
        <v>0</v>
      </c>
    </row>
    <row r="329" spans="3:6" ht="13.5" thickBot="1">
      <c r="C329" s="32">
        <f t="shared" si="24"/>
        <v>12.279999999999914</v>
      </c>
      <c r="D329" s="24">
        <f t="shared" si="23"/>
        <v>0</v>
      </c>
      <c r="E329" s="24">
        <f t="shared" si="25"/>
        <v>0</v>
      </c>
      <c r="F329" s="25">
        <f t="shared" si="26"/>
        <v>0</v>
      </c>
    </row>
    <row r="330" spans="3:6" ht="13.5" thickBot="1">
      <c r="C330" s="32">
        <f t="shared" si="24"/>
        <v>12.319999999999913</v>
      </c>
      <c r="D330" s="24">
        <f t="shared" si="23"/>
        <v>0</v>
      </c>
      <c r="E330" s="24">
        <f t="shared" si="25"/>
        <v>0</v>
      </c>
      <c r="F330" s="25">
        <f t="shared" si="26"/>
        <v>0</v>
      </c>
    </row>
    <row r="331" spans="3:6" ht="13.5" thickBot="1">
      <c r="C331" s="32">
        <f t="shared" si="24"/>
        <v>12.359999999999912</v>
      </c>
      <c r="D331" s="24">
        <f t="shared" si="23"/>
        <v>0</v>
      </c>
      <c r="E331" s="24">
        <f t="shared" si="25"/>
        <v>0</v>
      </c>
      <c r="F331" s="25">
        <f t="shared" si="26"/>
        <v>0</v>
      </c>
    </row>
    <row r="332" spans="3:6" ht="13.5" thickBot="1">
      <c r="C332" s="32">
        <f t="shared" si="24"/>
        <v>12.399999999999912</v>
      </c>
      <c r="D332" s="24">
        <f t="shared" si="23"/>
        <v>0</v>
      </c>
      <c r="E332" s="24">
        <f t="shared" si="25"/>
        <v>0</v>
      </c>
      <c r="F332" s="25">
        <f t="shared" si="26"/>
        <v>0</v>
      </c>
    </row>
    <row r="333" spans="3:6" ht="13.5" thickBot="1">
      <c r="C333" s="32">
        <f t="shared" si="24"/>
        <v>12.439999999999911</v>
      </c>
      <c r="D333" s="24">
        <f t="shared" si="23"/>
        <v>0</v>
      </c>
      <c r="E333" s="24">
        <f t="shared" si="25"/>
        <v>0</v>
      </c>
      <c r="F333" s="25">
        <f t="shared" si="26"/>
        <v>0</v>
      </c>
    </row>
    <row r="334" spans="3:6" ht="13.5" thickBot="1">
      <c r="C334" s="32">
        <f t="shared" si="24"/>
        <v>12.47999999999991</v>
      </c>
      <c r="D334" s="24">
        <f t="shared" si="23"/>
        <v>0</v>
      </c>
      <c r="E334" s="24">
        <f t="shared" si="25"/>
        <v>0</v>
      </c>
      <c r="F334" s="25">
        <f t="shared" si="26"/>
        <v>0</v>
      </c>
    </row>
    <row r="335" spans="3:6" ht="13.5" thickBot="1">
      <c r="C335" s="32">
        <f t="shared" si="24"/>
        <v>12.519999999999909</v>
      </c>
      <c r="D335" s="24">
        <f t="shared" si="23"/>
        <v>0</v>
      </c>
      <c r="E335" s="24">
        <f t="shared" si="25"/>
        <v>0</v>
      </c>
      <c r="F335" s="25">
        <f t="shared" si="26"/>
        <v>0</v>
      </c>
    </row>
    <row r="336" spans="3:6" ht="13.5" thickBot="1">
      <c r="C336" s="32">
        <f t="shared" si="24"/>
        <v>12.559999999999908</v>
      </c>
      <c r="D336" s="24">
        <f t="shared" si="23"/>
        <v>0</v>
      </c>
      <c r="E336" s="24">
        <f t="shared" si="25"/>
        <v>0</v>
      </c>
      <c r="F336" s="25">
        <f t="shared" si="26"/>
        <v>0</v>
      </c>
    </row>
    <row r="337" spans="3:6" ht="13.5" thickBot="1">
      <c r="C337" s="32">
        <f t="shared" si="24"/>
        <v>12.599999999999907</v>
      </c>
      <c r="D337" s="24">
        <f t="shared" si="23"/>
        <v>0</v>
      </c>
      <c r="E337" s="24">
        <f t="shared" si="25"/>
        <v>0</v>
      </c>
      <c r="F337" s="25">
        <f t="shared" si="26"/>
        <v>0</v>
      </c>
    </row>
    <row r="338" spans="3:6" ht="13.5" thickBot="1">
      <c r="C338" s="32">
        <f t="shared" si="24"/>
        <v>12.639999999999906</v>
      </c>
      <c r="D338" s="24">
        <f t="shared" si="23"/>
        <v>0</v>
      </c>
      <c r="E338" s="24">
        <f t="shared" si="25"/>
        <v>0</v>
      </c>
      <c r="F338" s="25">
        <f t="shared" si="26"/>
        <v>0</v>
      </c>
    </row>
    <row r="339" spans="3:6" ht="13.5" thickBot="1">
      <c r="C339" s="32">
        <f t="shared" si="24"/>
        <v>12.679999999999906</v>
      </c>
      <c r="D339" s="24">
        <f t="shared" si="23"/>
        <v>0</v>
      </c>
      <c r="E339" s="24">
        <f t="shared" si="25"/>
        <v>0</v>
      </c>
      <c r="F339" s="25">
        <f t="shared" si="26"/>
        <v>0</v>
      </c>
    </row>
    <row r="340" spans="3:6" ht="13.5" thickBot="1">
      <c r="C340" s="32">
        <f t="shared" si="24"/>
        <v>12.719999999999905</v>
      </c>
      <c r="D340" s="24">
        <f t="shared" si="23"/>
        <v>0</v>
      </c>
      <c r="E340" s="24">
        <f t="shared" si="25"/>
        <v>0</v>
      </c>
      <c r="F340" s="25">
        <f t="shared" si="26"/>
        <v>0</v>
      </c>
    </row>
    <row r="341" spans="3:6" ht="13.5" thickBot="1">
      <c r="C341" s="32">
        <f t="shared" si="24"/>
        <v>12.759999999999904</v>
      </c>
      <c r="D341" s="24">
        <f t="shared" si="23"/>
        <v>0</v>
      </c>
      <c r="E341" s="24">
        <f t="shared" si="25"/>
        <v>0</v>
      </c>
      <c r="F341" s="25">
        <f t="shared" si="26"/>
        <v>0</v>
      </c>
    </row>
    <row r="342" spans="3:6" ht="13.5" thickBot="1">
      <c r="C342" s="32">
        <f t="shared" si="24"/>
        <v>12.799999999999903</v>
      </c>
      <c r="D342" s="24">
        <f t="shared" si="23"/>
        <v>0</v>
      </c>
      <c r="E342" s="24">
        <f t="shared" si="25"/>
        <v>0</v>
      </c>
      <c r="F342" s="25">
        <f t="shared" si="26"/>
        <v>0</v>
      </c>
    </row>
    <row r="343" spans="3:6" ht="13.5" thickBot="1">
      <c r="C343" s="32">
        <f t="shared" si="24"/>
        <v>12.839999999999902</v>
      </c>
      <c r="D343" s="24">
        <f t="shared" si="23"/>
        <v>0</v>
      </c>
      <c r="E343" s="24">
        <f t="shared" si="25"/>
        <v>0</v>
      </c>
      <c r="F343" s="25">
        <f t="shared" si="26"/>
        <v>0</v>
      </c>
    </row>
    <row r="344" spans="3:6" ht="13.5" thickBot="1">
      <c r="C344" s="32">
        <f t="shared" si="24"/>
        <v>12.879999999999901</v>
      </c>
      <c r="D344" s="24">
        <f t="shared" si="23"/>
        <v>0</v>
      </c>
      <c r="E344" s="24">
        <f t="shared" si="25"/>
        <v>0</v>
      </c>
      <c r="F344" s="25">
        <f t="shared" si="26"/>
        <v>0</v>
      </c>
    </row>
    <row r="345" spans="3:6" ht="13.5" thickBot="1">
      <c r="C345" s="32">
        <f t="shared" si="24"/>
        <v>12.9199999999999</v>
      </c>
      <c r="D345" s="24">
        <f t="shared" si="23"/>
        <v>0</v>
      </c>
      <c r="E345" s="24">
        <f t="shared" si="25"/>
        <v>0</v>
      </c>
      <c r="F345" s="25">
        <f t="shared" si="26"/>
        <v>0</v>
      </c>
    </row>
    <row r="346" spans="3:6" ht="13.5" thickBot="1">
      <c r="C346" s="32">
        <f t="shared" si="24"/>
        <v>12.9599999999999</v>
      </c>
      <c r="D346" s="24">
        <f t="shared" si="23"/>
        <v>0</v>
      </c>
      <c r="E346" s="24">
        <f t="shared" si="25"/>
        <v>0</v>
      </c>
      <c r="F346" s="25">
        <f t="shared" si="26"/>
        <v>0</v>
      </c>
    </row>
    <row r="347" spans="3:6" ht="13.5" thickBot="1">
      <c r="C347" s="32">
        <f t="shared" si="24"/>
        <v>12.999999999999899</v>
      </c>
      <c r="D347" s="24">
        <f t="shared" si="23"/>
        <v>0</v>
      </c>
      <c r="E347" s="24">
        <f t="shared" si="25"/>
        <v>0</v>
      </c>
      <c r="F347" s="25">
        <f t="shared" si="26"/>
        <v>0</v>
      </c>
    </row>
    <row r="348" spans="3:6" ht="13.5" thickBot="1">
      <c r="C348" s="32">
        <f t="shared" si="24"/>
        <v>13.039999999999898</v>
      </c>
      <c r="D348" s="24">
        <f t="shared" si="23"/>
        <v>0</v>
      </c>
      <c r="E348" s="24">
        <f t="shared" si="25"/>
        <v>0</v>
      </c>
      <c r="F348" s="25">
        <f t="shared" si="26"/>
        <v>0</v>
      </c>
    </row>
    <row r="349" spans="3:6" ht="13.5" thickBot="1">
      <c r="C349" s="32">
        <f t="shared" si="24"/>
        <v>13.079999999999897</v>
      </c>
      <c r="D349" s="24">
        <f t="shared" si="23"/>
        <v>0</v>
      </c>
      <c r="E349" s="24">
        <f t="shared" si="25"/>
        <v>0</v>
      </c>
      <c r="F349" s="25">
        <f t="shared" si="26"/>
        <v>0</v>
      </c>
    </row>
    <row r="350" spans="3:6" ht="13.5" thickBot="1">
      <c r="C350" s="32">
        <f t="shared" si="24"/>
        <v>13.119999999999896</v>
      </c>
      <c r="D350" s="24">
        <f t="shared" si="23"/>
        <v>0</v>
      </c>
      <c r="E350" s="24">
        <f t="shared" si="25"/>
        <v>0</v>
      </c>
      <c r="F350" s="25">
        <f t="shared" si="26"/>
        <v>0</v>
      </c>
    </row>
    <row r="351" spans="3:6" ht="13.5" thickBot="1">
      <c r="C351" s="32">
        <f t="shared" si="24"/>
        <v>13.159999999999895</v>
      </c>
      <c r="D351" s="24">
        <f t="shared" si="23"/>
        <v>0</v>
      </c>
      <c r="E351" s="24">
        <f t="shared" si="25"/>
        <v>0</v>
      </c>
      <c r="F351" s="25">
        <f t="shared" si="26"/>
        <v>0</v>
      </c>
    </row>
    <row r="352" spans="3:6" ht="13.5" thickBot="1">
      <c r="C352" s="32">
        <f t="shared" si="24"/>
        <v>13.199999999999894</v>
      </c>
      <c r="D352" s="24">
        <f t="shared" si="23"/>
        <v>0</v>
      </c>
      <c r="E352" s="24">
        <f t="shared" si="25"/>
        <v>0</v>
      </c>
      <c r="F352" s="25">
        <f t="shared" si="26"/>
        <v>0</v>
      </c>
    </row>
    <row r="353" spans="3:6" ht="13.5" thickBot="1">
      <c r="C353" s="32">
        <f t="shared" si="24"/>
        <v>13.239999999999894</v>
      </c>
      <c r="D353" s="24">
        <f t="shared" si="23"/>
        <v>0</v>
      </c>
      <c r="E353" s="24">
        <f t="shared" si="25"/>
        <v>0</v>
      </c>
      <c r="F353" s="25">
        <f t="shared" si="26"/>
        <v>0</v>
      </c>
    </row>
    <row r="354" spans="3:6" ht="13.5" thickBot="1">
      <c r="C354" s="32">
        <f t="shared" si="24"/>
        <v>13.279999999999893</v>
      </c>
      <c r="D354" s="24">
        <f t="shared" si="23"/>
        <v>0</v>
      </c>
      <c r="E354" s="24">
        <f t="shared" si="25"/>
        <v>0</v>
      </c>
      <c r="F354" s="25">
        <f t="shared" si="26"/>
        <v>0</v>
      </c>
    </row>
    <row r="355" spans="3:6" ht="13.5" thickBot="1">
      <c r="C355" s="32">
        <f t="shared" si="24"/>
        <v>13.319999999999892</v>
      </c>
      <c r="D355" s="24">
        <f t="shared" si="23"/>
        <v>0</v>
      </c>
      <c r="E355" s="24">
        <f t="shared" si="25"/>
        <v>0</v>
      </c>
      <c r="F355" s="25">
        <f t="shared" si="26"/>
        <v>0</v>
      </c>
    </row>
    <row r="356" spans="3:6" ht="13.5" thickBot="1">
      <c r="C356" s="32">
        <f t="shared" si="24"/>
        <v>13.359999999999891</v>
      </c>
      <c r="D356" s="24">
        <f t="shared" si="23"/>
        <v>0</v>
      </c>
      <c r="E356" s="24">
        <f t="shared" si="25"/>
        <v>0</v>
      </c>
      <c r="F356" s="25">
        <f t="shared" si="26"/>
        <v>0</v>
      </c>
    </row>
    <row r="357" spans="3:6" ht="13.5" thickBot="1">
      <c r="C357" s="32">
        <f t="shared" si="24"/>
        <v>13.39999999999989</v>
      </c>
      <c r="D357" s="24">
        <f t="shared" si="23"/>
        <v>0</v>
      </c>
      <c r="E357" s="24">
        <f t="shared" si="25"/>
        <v>0</v>
      </c>
      <c r="F357" s="25">
        <f t="shared" si="26"/>
        <v>0</v>
      </c>
    </row>
    <row r="358" spans="3:6" ht="13.5" thickBot="1">
      <c r="C358" s="32">
        <f t="shared" si="24"/>
        <v>13.439999999999889</v>
      </c>
      <c r="D358" s="24">
        <f t="shared" si="23"/>
        <v>0</v>
      </c>
      <c r="E358" s="24">
        <f t="shared" si="25"/>
        <v>0</v>
      </c>
      <c r="F358" s="25">
        <f t="shared" si="26"/>
        <v>0</v>
      </c>
    </row>
    <row r="359" spans="3:6" ht="13.5" thickBot="1">
      <c r="C359" s="32">
        <f t="shared" si="24"/>
        <v>13.479999999999889</v>
      </c>
      <c r="D359" s="24">
        <f t="shared" ref="D359:D422" si="27">(Xc+bigc*SIN(w*C359*60+SI))/($E$20)</f>
        <v>0</v>
      </c>
      <c r="E359" s="24">
        <f t="shared" si="25"/>
        <v>0</v>
      </c>
      <c r="F359" s="25">
        <f t="shared" si="26"/>
        <v>0</v>
      </c>
    </row>
    <row r="360" spans="3:6" ht="13.5" thickBot="1">
      <c r="C360" s="32">
        <f t="shared" si="24"/>
        <v>13.519999999999888</v>
      </c>
      <c r="D360" s="24">
        <f t="shared" si="27"/>
        <v>0</v>
      </c>
      <c r="E360" s="24">
        <f t="shared" si="25"/>
        <v>0</v>
      </c>
      <c r="F360" s="25">
        <f t="shared" si="26"/>
        <v>0</v>
      </c>
    </row>
    <row r="361" spans="3:6" ht="13.5" thickBot="1">
      <c r="C361" s="32">
        <f t="shared" si="24"/>
        <v>13.559999999999887</v>
      </c>
      <c r="D361" s="24">
        <f t="shared" si="27"/>
        <v>0</v>
      </c>
      <c r="E361" s="24">
        <f t="shared" si="25"/>
        <v>0</v>
      </c>
      <c r="F361" s="25">
        <f t="shared" si="26"/>
        <v>0</v>
      </c>
    </row>
    <row r="362" spans="3:6" ht="13.5" thickBot="1">
      <c r="C362" s="32">
        <f t="shared" si="24"/>
        <v>13.599999999999886</v>
      </c>
      <c r="D362" s="24">
        <f t="shared" si="27"/>
        <v>0</v>
      </c>
      <c r="E362" s="24">
        <f t="shared" si="25"/>
        <v>0</v>
      </c>
      <c r="F362" s="25">
        <f t="shared" si="26"/>
        <v>0</v>
      </c>
    </row>
    <row r="363" spans="3:6" ht="13.5" thickBot="1">
      <c r="C363" s="32">
        <f t="shared" ref="C363:C426" si="28">C362+$D$19</f>
        <v>13.639999999999885</v>
      </c>
      <c r="D363" s="24">
        <f t="shared" si="27"/>
        <v>0</v>
      </c>
      <c r="E363" s="24">
        <f t="shared" ref="E363:E426" si="29">(Yco+Y_c*C363*60+2*bigc*COS(w*C363*60+SI))/($E$20)</f>
        <v>0</v>
      </c>
      <c r="F363" s="25">
        <f t="shared" ref="F363:F426" si="30">(D*COS(w*C363*60+PHI))/($E$20)</f>
        <v>0</v>
      </c>
    </row>
    <row r="364" spans="3:6" ht="13.5" thickBot="1">
      <c r="C364" s="32">
        <f t="shared" si="28"/>
        <v>13.679999999999884</v>
      </c>
      <c r="D364" s="24">
        <f t="shared" si="27"/>
        <v>0</v>
      </c>
      <c r="E364" s="24">
        <f t="shared" si="29"/>
        <v>0</v>
      </c>
      <c r="F364" s="25">
        <f t="shared" si="30"/>
        <v>0</v>
      </c>
    </row>
    <row r="365" spans="3:6" ht="13.5" thickBot="1">
      <c r="C365" s="32">
        <f t="shared" si="28"/>
        <v>13.719999999999883</v>
      </c>
      <c r="D365" s="24">
        <f t="shared" si="27"/>
        <v>0</v>
      </c>
      <c r="E365" s="24">
        <f t="shared" si="29"/>
        <v>0</v>
      </c>
      <c r="F365" s="25">
        <f t="shared" si="30"/>
        <v>0</v>
      </c>
    </row>
    <row r="366" spans="3:6" ht="13.5" thickBot="1">
      <c r="C366" s="32">
        <f t="shared" si="28"/>
        <v>13.759999999999883</v>
      </c>
      <c r="D366" s="24">
        <f t="shared" si="27"/>
        <v>0</v>
      </c>
      <c r="E366" s="24">
        <f t="shared" si="29"/>
        <v>0</v>
      </c>
      <c r="F366" s="25">
        <f t="shared" si="30"/>
        <v>0</v>
      </c>
    </row>
    <row r="367" spans="3:6" ht="13.5" thickBot="1">
      <c r="C367" s="32">
        <f t="shared" si="28"/>
        <v>13.799999999999882</v>
      </c>
      <c r="D367" s="24">
        <f t="shared" si="27"/>
        <v>0</v>
      </c>
      <c r="E367" s="24">
        <f t="shared" si="29"/>
        <v>0</v>
      </c>
      <c r="F367" s="25">
        <f t="shared" si="30"/>
        <v>0</v>
      </c>
    </row>
    <row r="368" spans="3:6" ht="13.5" thickBot="1">
      <c r="C368" s="32">
        <f t="shared" si="28"/>
        <v>13.839999999999881</v>
      </c>
      <c r="D368" s="24">
        <f t="shared" si="27"/>
        <v>0</v>
      </c>
      <c r="E368" s="24">
        <f t="shared" si="29"/>
        <v>0</v>
      </c>
      <c r="F368" s="25">
        <f t="shared" si="30"/>
        <v>0</v>
      </c>
    </row>
    <row r="369" spans="3:6" ht="13.5" thickBot="1">
      <c r="C369" s="32">
        <f t="shared" si="28"/>
        <v>13.87999999999988</v>
      </c>
      <c r="D369" s="24">
        <f t="shared" si="27"/>
        <v>0</v>
      </c>
      <c r="E369" s="24">
        <f t="shared" si="29"/>
        <v>0</v>
      </c>
      <c r="F369" s="25">
        <f t="shared" si="30"/>
        <v>0</v>
      </c>
    </row>
    <row r="370" spans="3:6" ht="13.5" thickBot="1">
      <c r="C370" s="32">
        <f t="shared" si="28"/>
        <v>13.919999999999879</v>
      </c>
      <c r="D370" s="24">
        <f t="shared" si="27"/>
        <v>0</v>
      </c>
      <c r="E370" s="24">
        <f t="shared" si="29"/>
        <v>0</v>
      </c>
      <c r="F370" s="25">
        <f t="shared" si="30"/>
        <v>0</v>
      </c>
    </row>
    <row r="371" spans="3:6" ht="13.5" thickBot="1">
      <c r="C371" s="32">
        <f t="shared" si="28"/>
        <v>13.959999999999878</v>
      </c>
      <c r="D371" s="24">
        <f t="shared" si="27"/>
        <v>0</v>
      </c>
      <c r="E371" s="24">
        <f t="shared" si="29"/>
        <v>0</v>
      </c>
      <c r="F371" s="25">
        <f t="shared" si="30"/>
        <v>0</v>
      </c>
    </row>
    <row r="372" spans="3:6" ht="13.5" thickBot="1">
      <c r="C372" s="32">
        <f t="shared" si="28"/>
        <v>13.999999999999877</v>
      </c>
      <c r="D372" s="24">
        <f t="shared" si="27"/>
        <v>0</v>
      </c>
      <c r="E372" s="24">
        <f t="shared" si="29"/>
        <v>0</v>
      </c>
      <c r="F372" s="25">
        <f t="shared" si="30"/>
        <v>0</v>
      </c>
    </row>
    <row r="373" spans="3:6" ht="13.5" thickBot="1">
      <c r="C373" s="32">
        <f t="shared" si="28"/>
        <v>14.039999999999877</v>
      </c>
      <c r="D373" s="24">
        <f t="shared" si="27"/>
        <v>0</v>
      </c>
      <c r="E373" s="24">
        <f t="shared" si="29"/>
        <v>0</v>
      </c>
      <c r="F373" s="25">
        <f t="shared" si="30"/>
        <v>0</v>
      </c>
    </row>
    <row r="374" spans="3:6" ht="13.5" thickBot="1">
      <c r="C374" s="32">
        <f t="shared" si="28"/>
        <v>14.079999999999876</v>
      </c>
      <c r="D374" s="24">
        <f t="shared" si="27"/>
        <v>0</v>
      </c>
      <c r="E374" s="24">
        <f t="shared" si="29"/>
        <v>0</v>
      </c>
      <c r="F374" s="25">
        <f t="shared" si="30"/>
        <v>0</v>
      </c>
    </row>
    <row r="375" spans="3:6" ht="13.5" thickBot="1">
      <c r="C375" s="32">
        <f t="shared" si="28"/>
        <v>14.119999999999875</v>
      </c>
      <c r="D375" s="24">
        <f t="shared" si="27"/>
        <v>0</v>
      </c>
      <c r="E375" s="24">
        <f t="shared" si="29"/>
        <v>0</v>
      </c>
      <c r="F375" s="25">
        <f t="shared" si="30"/>
        <v>0</v>
      </c>
    </row>
    <row r="376" spans="3:6" ht="13.5" thickBot="1">
      <c r="C376" s="32">
        <f t="shared" si="28"/>
        <v>14.159999999999874</v>
      </c>
      <c r="D376" s="24">
        <f t="shared" si="27"/>
        <v>0</v>
      </c>
      <c r="E376" s="24">
        <f t="shared" si="29"/>
        <v>0</v>
      </c>
      <c r="F376" s="25">
        <f t="shared" si="30"/>
        <v>0</v>
      </c>
    </row>
    <row r="377" spans="3:6" ht="13.5" thickBot="1">
      <c r="C377" s="32">
        <f t="shared" si="28"/>
        <v>14.199999999999873</v>
      </c>
      <c r="D377" s="24">
        <f t="shared" si="27"/>
        <v>0</v>
      </c>
      <c r="E377" s="24">
        <f t="shared" si="29"/>
        <v>0</v>
      </c>
      <c r="F377" s="25">
        <f t="shared" si="30"/>
        <v>0</v>
      </c>
    </row>
    <row r="378" spans="3:6" ht="13.5" thickBot="1">
      <c r="C378" s="32">
        <f t="shared" si="28"/>
        <v>14.239999999999872</v>
      </c>
      <c r="D378" s="24">
        <f t="shared" si="27"/>
        <v>0</v>
      </c>
      <c r="E378" s="24">
        <f t="shared" si="29"/>
        <v>0</v>
      </c>
      <c r="F378" s="25">
        <f t="shared" si="30"/>
        <v>0</v>
      </c>
    </row>
    <row r="379" spans="3:6" ht="13.5" thickBot="1">
      <c r="C379" s="32">
        <f t="shared" si="28"/>
        <v>14.279999999999871</v>
      </c>
      <c r="D379" s="24">
        <f t="shared" si="27"/>
        <v>0</v>
      </c>
      <c r="E379" s="24">
        <f t="shared" si="29"/>
        <v>0</v>
      </c>
      <c r="F379" s="25">
        <f t="shared" si="30"/>
        <v>0</v>
      </c>
    </row>
    <row r="380" spans="3:6" ht="13.5" thickBot="1">
      <c r="C380" s="32">
        <f t="shared" si="28"/>
        <v>14.319999999999871</v>
      </c>
      <c r="D380" s="24">
        <f t="shared" si="27"/>
        <v>0</v>
      </c>
      <c r="E380" s="24">
        <f t="shared" si="29"/>
        <v>0</v>
      </c>
      <c r="F380" s="25">
        <f t="shared" si="30"/>
        <v>0</v>
      </c>
    </row>
    <row r="381" spans="3:6" ht="13.5" thickBot="1">
      <c r="C381" s="32">
        <f t="shared" si="28"/>
        <v>14.35999999999987</v>
      </c>
      <c r="D381" s="24">
        <f t="shared" si="27"/>
        <v>0</v>
      </c>
      <c r="E381" s="24">
        <f t="shared" si="29"/>
        <v>0</v>
      </c>
      <c r="F381" s="25">
        <f t="shared" si="30"/>
        <v>0</v>
      </c>
    </row>
    <row r="382" spans="3:6" ht="13.5" thickBot="1">
      <c r="C382" s="32">
        <f t="shared" si="28"/>
        <v>14.399999999999869</v>
      </c>
      <c r="D382" s="24">
        <f t="shared" si="27"/>
        <v>0</v>
      </c>
      <c r="E382" s="24">
        <f t="shared" si="29"/>
        <v>0</v>
      </c>
      <c r="F382" s="25">
        <f t="shared" si="30"/>
        <v>0</v>
      </c>
    </row>
    <row r="383" spans="3:6" ht="13.5" thickBot="1">
      <c r="C383" s="32">
        <f t="shared" si="28"/>
        <v>14.439999999999868</v>
      </c>
      <c r="D383" s="24">
        <f t="shared" si="27"/>
        <v>0</v>
      </c>
      <c r="E383" s="24">
        <f t="shared" si="29"/>
        <v>0</v>
      </c>
      <c r="F383" s="25">
        <f t="shared" si="30"/>
        <v>0</v>
      </c>
    </row>
    <row r="384" spans="3:6" ht="13.5" thickBot="1">
      <c r="C384" s="32">
        <f t="shared" si="28"/>
        <v>14.479999999999867</v>
      </c>
      <c r="D384" s="24">
        <f t="shared" si="27"/>
        <v>0</v>
      </c>
      <c r="E384" s="24">
        <f t="shared" si="29"/>
        <v>0</v>
      </c>
      <c r="F384" s="25">
        <f t="shared" si="30"/>
        <v>0</v>
      </c>
    </row>
    <row r="385" spans="3:6" ht="13.5" thickBot="1">
      <c r="C385" s="32">
        <f t="shared" si="28"/>
        <v>14.519999999999866</v>
      </c>
      <c r="D385" s="24">
        <f t="shared" si="27"/>
        <v>0</v>
      </c>
      <c r="E385" s="24">
        <f t="shared" si="29"/>
        <v>0</v>
      </c>
      <c r="F385" s="25">
        <f t="shared" si="30"/>
        <v>0</v>
      </c>
    </row>
    <row r="386" spans="3:6" ht="13.5" thickBot="1">
      <c r="C386" s="32">
        <f t="shared" si="28"/>
        <v>14.559999999999865</v>
      </c>
      <c r="D386" s="24">
        <f t="shared" si="27"/>
        <v>0</v>
      </c>
      <c r="E386" s="24">
        <f t="shared" si="29"/>
        <v>0</v>
      </c>
      <c r="F386" s="25">
        <f t="shared" si="30"/>
        <v>0</v>
      </c>
    </row>
    <row r="387" spans="3:6" ht="13.5" thickBot="1">
      <c r="C387" s="32">
        <f t="shared" si="28"/>
        <v>14.599999999999865</v>
      </c>
      <c r="D387" s="24">
        <f t="shared" si="27"/>
        <v>0</v>
      </c>
      <c r="E387" s="24">
        <f t="shared" si="29"/>
        <v>0</v>
      </c>
      <c r="F387" s="25">
        <f t="shared" si="30"/>
        <v>0</v>
      </c>
    </row>
    <row r="388" spans="3:6" ht="13.5" thickBot="1">
      <c r="C388" s="32">
        <f t="shared" si="28"/>
        <v>14.639999999999864</v>
      </c>
      <c r="D388" s="24">
        <f t="shared" si="27"/>
        <v>0</v>
      </c>
      <c r="E388" s="24">
        <f t="shared" si="29"/>
        <v>0</v>
      </c>
      <c r="F388" s="25">
        <f t="shared" si="30"/>
        <v>0</v>
      </c>
    </row>
    <row r="389" spans="3:6" ht="13.5" thickBot="1">
      <c r="C389" s="32">
        <f t="shared" si="28"/>
        <v>14.679999999999863</v>
      </c>
      <c r="D389" s="24">
        <f t="shared" si="27"/>
        <v>0</v>
      </c>
      <c r="E389" s="24">
        <f t="shared" si="29"/>
        <v>0</v>
      </c>
      <c r="F389" s="25">
        <f t="shared" si="30"/>
        <v>0</v>
      </c>
    </row>
    <row r="390" spans="3:6" ht="13.5" thickBot="1">
      <c r="C390" s="32">
        <f t="shared" si="28"/>
        <v>14.719999999999862</v>
      </c>
      <c r="D390" s="24">
        <f t="shared" si="27"/>
        <v>0</v>
      </c>
      <c r="E390" s="24">
        <f t="shared" si="29"/>
        <v>0</v>
      </c>
      <c r="F390" s="25">
        <f t="shared" si="30"/>
        <v>0</v>
      </c>
    </row>
    <row r="391" spans="3:6" ht="13.5" thickBot="1">
      <c r="C391" s="32">
        <f t="shared" si="28"/>
        <v>14.759999999999861</v>
      </c>
      <c r="D391" s="24">
        <f t="shared" si="27"/>
        <v>0</v>
      </c>
      <c r="E391" s="24">
        <f t="shared" si="29"/>
        <v>0</v>
      </c>
      <c r="F391" s="25">
        <f t="shared" si="30"/>
        <v>0</v>
      </c>
    </row>
    <row r="392" spans="3:6" ht="13.5" thickBot="1">
      <c r="C392" s="32">
        <f t="shared" si="28"/>
        <v>14.79999999999986</v>
      </c>
      <c r="D392" s="24">
        <f t="shared" si="27"/>
        <v>0</v>
      </c>
      <c r="E392" s="24">
        <f t="shared" si="29"/>
        <v>0</v>
      </c>
      <c r="F392" s="25">
        <f t="shared" si="30"/>
        <v>0</v>
      </c>
    </row>
    <row r="393" spans="3:6" ht="13.5" thickBot="1">
      <c r="C393" s="32">
        <f t="shared" si="28"/>
        <v>14.83999999999986</v>
      </c>
      <c r="D393" s="24">
        <f t="shared" si="27"/>
        <v>0</v>
      </c>
      <c r="E393" s="24">
        <f t="shared" si="29"/>
        <v>0</v>
      </c>
      <c r="F393" s="25">
        <f t="shared" si="30"/>
        <v>0</v>
      </c>
    </row>
    <row r="394" spans="3:6" ht="13.5" thickBot="1">
      <c r="C394" s="32">
        <f t="shared" si="28"/>
        <v>14.879999999999859</v>
      </c>
      <c r="D394" s="24">
        <f t="shared" si="27"/>
        <v>0</v>
      </c>
      <c r="E394" s="24">
        <f t="shared" si="29"/>
        <v>0</v>
      </c>
      <c r="F394" s="25">
        <f t="shared" si="30"/>
        <v>0</v>
      </c>
    </row>
    <row r="395" spans="3:6" ht="13.5" thickBot="1">
      <c r="C395" s="32">
        <f t="shared" si="28"/>
        <v>14.919999999999858</v>
      </c>
      <c r="D395" s="24">
        <f t="shared" si="27"/>
        <v>0</v>
      </c>
      <c r="E395" s="24">
        <f t="shared" si="29"/>
        <v>0</v>
      </c>
      <c r="F395" s="25">
        <f t="shared" si="30"/>
        <v>0</v>
      </c>
    </row>
    <row r="396" spans="3:6" ht="13.5" thickBot="1">
      <c r="C396" s="32">
        <f t="shared" si="28"/>
        <v>14.959999999999857</v>
      </c>
      <c r="D396" s="24">
        <f t="shared" si="27"/>
        <v>0</v>
      </c>
      <c r="E396" s="24">
        <f t="shared" si="29"/>
        <v>0</v>
      </c>
      <c r="F396" s="25">
        <f t="shared" si="30"/>
        <v>0</v>
      </c>
    </row>
    <row r="397" spans="3:6" ht="13.5" thickBot="1">
      <c r="C397" s="32">
        <f t="shared" si="28"/>
        <v>14.999999999999856</v>
      </c>
      <c r="D397" s="24">
        <f t="shared" si="27"/>
        <v>0</v>
      </c>
      <c r="E397" s="24">
        <f t="shared" si="29"/>
        <v>0</v>
      </c>
      <c r="F397" s="25">
        <f t="shared" si="30"/>
        <v>0</v>
      </c>
    </row>
    <row r="398" spans="3:6" ht="13.5" thickBot="1">
      <c r="C398" s="32">
        <f t="shared" si="28"/>
        <v>15.039999999999855</v>
      </c>
      <c r="D398" s="24">
        <f t="shared" si="27"/>
        <v>0</v>
      </c>
      <c r="E398" s="24">
        <f t="shared" si="29"/>
        <v>0</v>
      </c>
      <c r="F398" s="25">
        <f t="shared" si="30"/>
        <v>0</v>
      </c>
    </row>
    <row r="399" spans="3:6" ht="13.5" thickBot="1">
      <c r="C399" s="32">
        <f t="shared" si="28"/>
        <v>15.079999999999854</v>
      </c>
      <c r="D399" s="24">
        <f t="shared" si="27"/>
        <v>0</v>
      </c>
      <c r="E399" s="24">
        <f t="shared" si="29"/>
        <v>0</v>
      </c>
      <c r="F399" s="25">
        <f t="shared" si="30"/>
        <v>0</v>
      </c>
    </row>
    <row r="400" spans="3:6" ht="13.5" thickBot="1">
      <c r="C400" s="32">
        <f t="shared" si="28"/>
        <v>15.119999999999854</v>
      </c>
      <c r="D400" s="24">
        <f t="shared" si="27"/>
        <v>0</v>
      </c>
      <c r="E400" s="24">
        <f t="shared" si="29"/>
        <v>0</v>
      </c>
      <c r="F400" s="25">
        <f t="shared" si="30"/>
        <v>0</v>
      </c>
    </row>
    <row r="401" spans="3:6" ht="13.5" thickBot="1">
      <c r="C401" s="32">
        <f t="shared" si="28"/>
        <v>15.159999999999853</v>
      </c>
      <c r="D401" s="24">
        <f t="shared" si="27"/>
        <v>0</v>
      </c>
      <c r="E401" s="24">
        <f t="shared" si="29"/>
        <v>0</v>
      </c>
      <c r="F401" s="25">
        <f t="shared" si="30"/>
        <v>0</v>
      </c>
    </row>
    <row r="402" spans="3:6" ht="13.5" thickBot="1">
      <c r="C402" s="32">
        <f t="shared" si="28"/>
        <v>15.199999999999852</v>
      </c>
      <c r="D402" s="24">
        <f t="shared" si="27"/>
        <v>0</v>
      </c>
      <c r="E402" s="24">
        <f t="shared" si="29"/>
        <v>0</v>
      </c>
      <c r="F402" s="25">
        <f t="shared" si="30"/>
        <v>0</v>
      </c>
    </row>
    <row r="403" spans="3:6" ht="13.5" thickBot="1">
      <c r="C403" s="32">
        <f t="shared" si="28"/>
        <v>15.239999999999851</v>
      </c>
      <c r="D403" s="24">
        <f t="shared" si="27"/>
        <v>0</v>
      </c>
      <c r="E403" s="24">
        <f t="shared" si="29"/>
        <v>0</v>
      </c>
      <c r="F403" s="25">
        <f t="shared" si="30"/>
        <v>0</v>
      </c>
    </row>
    <row r="404" spans="3:6" ht="13.5" thickBot="1">
      <c r="C404" s="32">
        <f t="shared" si="28"/>
        <v>15.27999999999985</v>
      </c>
      <c r="D404" s="24">
        <f t="shared" si="27"/>
        <v>0</v>
      </c>
      <c r="E404" s="24">
        <f t="shared" si="29"/>
        <v>0</v>
      </c>
      <c r="F404" s="25">
        <f t="shared" si="30"/>
        <v>0</v>
      </c>
    </row>
    <row r="405" spans="3:6" ht="13.5" thickBot="1">
      <c r="C405" s="32">
        <f t="shared" si="28"/>
        <v>15.319999999999849</v>
      </c>
      <c r="D405" s="24">
        <f t="shared" si="27"/>
        <v>0</v>
      </c>
      <c r="E405" s="24">
        <f t="shared" si="29"/>
        <v>0</v>
      </c>
      <c r="F405" s="25">
        <f t="shared" si="30"/>
        <v>0</v>
      </c>
    </row>
    <row r="406" spans="3:6" ht="13.5" thickBot="1">
      <c r="C406" s="32">
        <f t="shared" si="28"/>
        <v>15.359999999999848</v>
      </c>
      <c r="D406" s="24">
        <f t="shared" si="27"/>
        <v>0</v>
      </c>
      <c r="E406" s="24">
        <f t="shared" si="29"/>
        <v>0</v>
      </c>
      <c r="F406" s="25">
        <f t="shared" si="30"/>
        <v>0</v>
      </c>
    </row>
    <row r="407" spans="3:6" ht="13.5" thickBot="1">
      <c r="C407" s="32">
        <f t="shared" si="28"/>
        <v>15.399999999999848</v>
      </c>
      <c r="D407" s="24">
        <f t="shared" si="27"/>
        <v>0</v>
      </c>
      <c r="E407" s="24">
        <f t="shared" si="29"/>
        <v>0</v>
      </c>
      <c r="F407" s="25">
        <f t="shared" si="30"/>
        <v>0</v>
      </c>
    </row>
    <row r="408" spans="3:6" ht="13.5" thickBot="1">
      <c r="C408" s="32">
        <f t="shared" si="28"/>
        <v>15.439999999999847</v>
      </c>
      <c r="D408" s="24">
        <f t="shared" si="27"/>
        <v>0</v>
      </c>
      <c r="E408" s="24">
        <f t="shared" si="29"/>
        <v>0</v>
      </c>
      <c r="F408" s="25">
        <f t="shared" si="30"/>
        <v>0</v>
      </c>
    </row>
    <row r="409" spans="3:6" ht="13.5" thickBot="1">
      <c r="C409" s="32">
        <f t="shared" si="28"/>
        <v>15.479999999999846</v>
      </c>
      <c r="D409" s="24">
        <f t="shared" si="27"/>
        <v>0</v>
      </c>
      <c r="E409" s="24">
        <f t="shared" si="29"/>
        <v>0</v>
      </c>
      <c r="F409" s="25">
        <f t="shared" si="30"/>
        <v>0</v>
      </c>
    </row>
    <row r="410" spans="3:6" ht="13.5" thickBot="1">
      <c r="C410" s="32">
        <f t="shared" si="28"/>
        <v>15.519999999999845</v>
      </c>
      <c r="D410" s="24">
        <f t="shared" si="27"/>
        <v>0</v>
      </c>
      <c r="E410" s="24">
        <f t="shared" si="29"/>
        <v>0</v>
      </c>
      <c r="F410" s="25">
        <f t="shared" si="30"/>
        <v>0</v>
      </c>
    </row>
    <row r="411" spans="3:6" ht="13.5" thickBot="1">
      <c r="C411" s="32">
        <f t="shared" si="28"/>
        <v>15.559999999999844</v>
      </c>
      <c r="D411" s="24">
        <f t="shared" si="27"/>
        <v>0</v>
      </c>
      <c r="E411" s="24">
        <f t="shared" si="29"/>
        <v>0</v>
      </c>
      <c r="F411" s="25">
        <f t="shared" si="30"/>
        <v>0</v>
      </c>
    </row>
    <row r="412" spans="3:6" ht="13.5" thickBot="1">
      <c r="C412" s="32">
        <f t="shared" si="28"/>
        <v>15.599999999999843</v>
      </c>
      <c r="D412" s="24">
        <f t="shared" si="27"/>
        <v>0</v>
      </c>
      <c r="E412" s="24">
        <f t="shared" si="29"/>
        <v>0</v>
      </c>
      <c r="F412" s="25">
        <f t="shared" si="30"/>
        <v>0</v>
      </c>
    </row>
    <row r="413" spans="3:6" ht="13.5" thickBot="1">
      <c r="C413" s="32">
        <f t="shared" si="28"/>
        <v>15.639999999999842</v>
      </c>
      <c r="D413" s="24">
        <f t="shared" si="27"/>
        <v>0</v>
      </c>
      <c r="E413" s="24">
        <f t="shared" si="29"/>
        <v>0</v>
      </c>
      <c r="F413" s="25">
        <f t="shared" si="30"/>
        <v>0</v>
      </c>
    </row>
    <row r="414" spans="3:6" ht="13.5" thickBot="1">
      <c r="C414" s="32">
        <f t="shared" si="28"/>
        <v>15.679999999999842</v>
      </c>
      <c r="D414" s="24">
        <f t="shared" si="27"/>
        <v>0</v>
      </c>
      <c r="E414" s="24">
        <f t="shared" si="29"/>
        <v>0</v>
      </c>
      <c r="F414" s="25">
        <f t="shared" si="30"/>
        <v>0</v>
      </c>
    </row>
    <row r="415" spans="3:6" ht="13.5" thickBot="1">
      <c r="C415" s="32">
        <f t="shared" si="28"/>
        <v>15.719999999999841</v>
      </c>
      <c r="D415" s="24">
        <f t="shared" si="27"/>
        <v>0</v>
      </c>
      <c r="E415" s="24">
        <f t="shared" si="29"/>
        <v>0</v>
      </c>
      <c r="F415" s="25">
        <f t="shared" si="30"/>
        <v>0</v>
      </c>
    </row>
    <row r="416" spans="3:6" ht="13.5" thickBot="1">
      <c r="C416" s="32">
        <f t="shared" si="28"/>
        <v>15.75999999999984</v>
      </c>
      <c r="D416" s="24">
        <f t="shared" si="27"/>
        <v>0</v>
      </c>
      <c r="E416" s="24">
        <f t="shared" si="29"/>
        <v>0</v>
      </c>
      <c r="F416" s="25">
        <f t="shared" si="30"/>
        <v>0</v>
      </c>
    </row>
    <row r="417" spans="3:6" ht="13.5" thickBot="1">
      <c r="C417" s="32">
        <f t="shared" si="28"/>
        <v>15.799999999999839</v>
      </c>
      <c r="D417" s="24">
        <f t="shared" si="27"/>
        <v>0</v>
      </c>
      <c r="E417" s="24">
        <f t="shared" si="29"/>
        <v>0</v>
      </c>
      <c r="F417" s="25">
        <f t="shared" si="30"/>
        <v>0</v>
      </c>
    </row>
    <row r="418" spans="3:6" ht="13.5" thickBot="1">
      <c r="C418" s="32">
        <f t="shared" si="28"/>
        <v>15.839999999999838</v>
      </c>
      <c r="D418" s="24">
        <f t="shared" si="27"/>
        <v>0</v>
      </c>
      <c r="E418" s="24">
        <f t="shared" si="29"/>
        <v>0</v>
      </c>
      <c r="F418" s="25">
        <f t="shared" si="30"/>
        <v>0</v>
      </c>
    </row>
    <row r="419" spans="3:6" ht="13.5" thickBot="1">
      <c r="C419" s="32">
        <f t="shared" si="28"/>
        <v>15.879999999999837</v>
      </c>
      <c r="D419" s="24">
        <f t="shared" si="27"/>
        <v>0</v>
      </c>
      <c r="E419" s="24">
        <f t="shared" si="29"/>
        <v>0</v>
      </c>
      <c r="F419" s="25">
        <f t="shared" si="30"/>
        <v>0</v>
      </c>
    </row>
    <row r="420" spans="3:6" ht="13.5" thickBot="1">
      <c r="C420" s="32">
        <f t="shared" si="28"/>
        <v>15.919999999999837</v>
      </c>
      <c r="D420" s="24">
        <f t="shared" si="27"/>
        <v>0</v>
      </c>
      <c r="E420" s="24">
        <f t="shared" si="29"/>
        <v>0</v>
      </c>
      <c r="F420" s="25">
        <f t="shared" si="30"/>
        <v>0</v>
      </c>
    </row>
    <row r="421" spans="3:6" ht="13.5" thickBot="1">
      <c r="C421" s="32">
        <f t="shared" si="28"/>
        <v>15.959999999999836</v>
      </c>
      <c r="D421" s="24">
        <f t="shared" si="27"/>
        <v>0</v>
      </c>
      <c r="E421" s="24">
        <f t="shared" si="29"/>
        <v>0</v>
      </c>
      <c r="F421" s="25">
        <f t="shared" si="30"/>
        <v>0</v>
      </c>
    </row>
    <row r="422" spans="3:6" ht="13.5" thickBot="1">
      <c r="C422" s="32">
        <f t="shared" si="28"/>
        <v>15.999999999999835</v>
      </c>
      <c r="D422" s="24">
        <f t="shared" si="27"/>
        <v>0</v>
      </c>
      <c r="E422" s="24">
        <f t="shared" si="29"/>
        <v>0</v>
      </c>
      <c r="F422" s="25">
        <f t="shared" si="30"/>
        <v>0</v>
      </c>
    </row>
    <row r="423" spans="3:6" ht="13.5" thickBot="1">
      <c r="C423" s="32">
        <f t="shared" si="28"/>
        <v>16.039999999999836</v>
      </c>
      <c r="D423" s="24">
        <f t="shared" ref="D423:D486" si="31">(Xc+bigc*SIN(w*C423*60+SI))/($E$20)</f>
        <v>0</v>
      </c>
      <c r="E423" s="24">
        <f t="shared" si="29"/>
        <v>0</v>
      </c>
      <c r="F423" s="25">
        <f t="shared" si="30"/>
        <v>0</v>
      </c>
    </row>
    <row r="424" spans="3:6" ht="13.5" thickBot="1">
      <c r="C424" s="32">
        <f t="shared" si="28"/>
        <v>16.079999999999835</v>
      </c>
      <c r="D424" s="24">
        <f t="shared" si="31"/>
        <v>0</v>
      </c>
      <c r="E424" s="24">
        <f t="shared" si="29"/>
        <v>0</v>
      </c>
      <c r="F424" s="25">
        <f t="shared" si="30"/>
        <v>0</v>
      </c>
    </row>
    <row r="425" spans="3:6" ht="13.5" thickBot="1">
      <c r="C425" s="32">
        <f t="shared" si="28"/>
        <v>16.119999999999834</v>
      </c>
      <c r="D425" s="24">
        <f t="shared" si="31"/>
        <v>0</v>
      </c>
      <c r="E425" s="24">
        <f t="shared" si="29"/>
        <v>0</v>
      </c>
      <c r="F425" s="25">
        <f t="shared" si="30"/>
        <v>0</v>
      </c>
    </row>
    <row r="426" spans="3:6" ht="13.5" thickBot="1">
      <c r="C426" s="32">
        <f t="shared" si="28"/>
        <v>16.159999999999833</v>
      </c>
      <c r="D426" s="24">
        <f t="shared" si="31"/>
        <v>0</v>
      </c>
      <c r="E426" s="24">
        <f t="shared" si="29"/>
        <v>0</v>
      </c>
      <c r="F426" s="25">
        <f t="shared" si="30"/>
        <v>0</v>
      </c>
    </row>
    <row r="427" spans="3:6" ht="13.5" thickBot="1">
      <c r="C427" s="32">
        <f t="shared" ref="C427:C490" si="32">C426+$D$19</f>
        <v>16.199999999999832</v>
      </c>
      <c r="D427" s="24">
        <f t="shared" si="31"/>
        <v>0</v>
      </c>
      <c r="E427" s="24">
        <f t="shared" ref="E427:E490" si="33">(Yco+Y_c*C427*60+2*bigc*COS(w*C427*60+SI))/($E$20)</f>
        <v>0</v>
      </c>
      <c r="F427" s="25">
        <f t="shared" ref="F427:F490" si="34">(D*COS(w*C427*60+PHI))/($E$20)</f>
        <v>0</v>
      </c>
    </row>
    <row r="428" spans="3:6" ht="13.5" thickBot="1">
      <c r="C428" s="32">
        <f t="shared" si="32"/>
        <v>16.239999999999831</v>
      </c>
      <c r="D428" s="24">
        <f t="shared" si="31"/>
        <v>0</v>
      </c>
      <c r="E428" s="24">
        <f t="shared" si="33"/>
        <v>0</v>
      </c>
      <c r="F428" s="25">
        <f t="shared" si="34"/>
        <v>0</v>
      </c>
    </row>
    <row r="429" spans="3:6" ht="13.5" thickBot="1">
      <c r="C429" s="32">
        <f t="shared" si="32"/>
        <v>16.279999999999831</v>
      </c>
      <c r="D429" s="24">
        <f t="shared" si="31"/>
        <v>0</v>
      </c>
      <c r="E429" s="24">
        <f t="shared" si="33"/>
        <v>0</v>
      </c>
      <c r="F429" s="25">
        <f t="shared" si="34"/>
        <v>0</v>
      </c>
    </row>
    <row r="430" spans="3:6" ht="13.5" thickBot="1">
      <c r="C430" s="32">
        <f t="shared" si="32"/>
        <v>16.31999999999983</v>
      </c>
      <c r="D430" s="24">
        <f t="shared" si="31"/>
        <v>0</v>
      </c>
      <c r="E430" s="24">
        <f t="shared" si="33"/>
        <v>0</v>
      </c>
      <c r="F430" s="25">
        <f t="shared" si="34"/>
        <v>0</v>
      </c>
    </row>
    <row r="431" spans="3:6" ht="13.5" thickBot="1">
      <c r="C431" s="32">
        <f t="shared" si="32"/>
        <v>16.359999999999829</v>
      </c>
      <c r="D431" s="24">
        <f t="shared" si="31"/>
        <v>0</v>
      </c>
      <c r="E431" s="24">
        <f t="shared" si="33"/>
        <v>0</v>
      </c>
      <c r="F431" s="25">
        <f t="shared" si="34"/>
        <v>0</v>
      </c>
    </row>
    <row r="432" spans="3:6" ht="13.5" thickBot="1">
      <c r="C432" s="32">
        <f t="shared" si="32"/>
        <v>16.399999999999828</v>
      </c>
      <c r="D432" s="24">
        <f t="shared" si="31"/>
        <v>0</v>
      </c>
      <c r="E432" s="24">
        <f t="shared" si="33"/>
        <v>0</v>
      </c>
      <c r="F432" s="25">
        <f t="shared" si="34"/>
        <v>0</v>
      </c>
    </row>
    <row r="433" spans="3:6" ht="13.5" thickBot="1">
      <c r="C433" s="32">
        <f t="shared" si="32"/>
        <v>16.439999999999827</v>
      </c>
      <c r="D433" s="24">
        <f t="shared" si="31"/>
        <v>0</v>
      </c>
      <c r="E433" s="24">
        <f t="shared" si="33"/>
        <v>0</v>
      </c>
      <c r="F433" s="25">
        <f t="shared" si="34"/>
        <v>0</v>
      </c>
    </row>
    <row r="434" spans="3:6" ht="13.5" thickBot="1">
      <c r="C434" s="32">
        <f t="shared" si="32"/>
        <v>16.479999999999826</v>
      </c>
      <c r="D434" s="24">
        <f t="shared" si="31"/>
        <v>0</v>
      </c>
      <c r="E434" s="24">
        <f t="shared" si="33"/>
        <v>0</v>
      </c>
      <c r="F434" s="25">
        <f t="shared" si="34"/>
        <v>0</v>
      </c>
    </row>
    <row r="435" spans="3:6" ht="13.5" thickBot="1">
      <c r="C435" s="32">
        <f t="shared" si="32"/>
        <v>16.519999999999825</v>
      </c>
      <c r="D435" s="24">
        <f t="shared" si="31"/>
        <v>0</v>
      </c>
      <c r="E435" s="24">
        <f t="shared" si="33"/>
        <v>0</v>
      </c>
      <c r="F435" s="25">
        <f t="shared" si="34"/>
        <v>0</v>
      </c>
    </row>
    <row r="436" spans="3:6" ht="13.5" thickBot="1">
      <c r="C436" s="32">
        <f t="shared" si="32"/>
        <v>16.559999999999825</v>
      </c>
      <c r="D436" s="24">
        <f t="shared" si="31"/>
        <v>0</v>
      </c>
      <c r="E436" s="24">
        <f t="shared" si="33"/>
        <v>0</v>
      </c>
      <c r="F436" s="25">
        <f t="shared" si="34"/>
        <v>0</v>
      </c>
    </row>
    <row r="437" spans="3:6" ht="13.5" thickBot="1">
      <c r="C437" s="32">
        <f t="shared" si="32"/>
        <v>16.599999999999824</v>
      </c>
      <c r="D437" s="24">
        <f t="shared" si="31"/>
        <v>0</v>
      </c>
      <c r="E437" s="24">
        <f t="shared" si="33"/>
        <v>0</v>
      </c>
      <c r="F437" s="25">
        <f t="shared" si="34"/>
        <v>0</v>
      </c>
    </row>
    <row r="438" spans="3:6" ht="13.5" thickBot="1">
      <c r="C438" s="32">
        <f t="shared" si="32"/>
        <v>16.639999999999823</v>
      </c>
      <c r="D438" s="24">
        <f t="shared" si="31"/>
        <v>0</v>
      </c>
      <c r="E438" s="24">
        <f t="shared" si="33"/>
        <v>0</v>
      </c>
      <c r="F438" s="25">
        <f t="shared" si="34"/>
        <v>0</v>
      </c>
    </row>
    <row r="439" spans="3:6" ht="13.5" thickBot="1">
      <c r="C439" s="32">
        <f t="shared" si="32"/>
        <v>16.679999999999822</v>
      </c>
      <c r="D439" s="24">
        <f t="shared" si="31"/>
        <v>0</v>
      </c>
      <c r="E439" s="24">
        <f t="shared" si="33"/>
        <v>0</v>
      </c>
      <c r="F439" s="25">
        <f t="shared" si="34"/>
        <v>0</v>
      </c>
    </row>
    <row r="440" spans="3:6" ht="13.5" thickBot="1">
      <c r="C440" s="32">
        <f t="shared" si="32"/>
        <v>16.719999999999821</v>
      </c>
      <c r="D440" s="24">
        <f t="shared" si="31"/>
        <v>0</v>
      </c>
      <c r="E440" s="24">
        <f t="shared" si="33"/>
        <v>0</v>
      </c>
      <c r="F440" s="25">
        <f t="shared" si="34"/>
        <v>0</v>
      </c>
    </row>
    <row r="441" spans="3:6" ht="13.5" thickBot="1">
      <c r="C441" s="32">
        <f t="shared" si="32"/>
        <v>16.75999999999982</v>
      </c>
      <c r="D441" s="24">
        <f t="shared" si="31"/>
        <v>0</v>
      </c>
      <c r="E441" s="24">
        <f t="shared" si="33"/>
        <v>0</v>
      </c>
      <c r="F441" s="25">
        <f t="shared" si="34"/>
        <v>0</v>
      </c>
    </row>
    <row r="442" spans="3:6" ht="13.5" thickBot="1">
      <c r="C442" s="32">
        <f t="shared" si="32"/>
        <v>16.79999999999982</v>
      </c>
      <c r="D442" s="24">
        <f t="shared" si="31"/>
        <v>0</v>
      </c>
      <c r="E442" s="24">
        <f t="shared" si="33"/>
        <v>0</v>
      </c>
      <c r="F442" s="25">
        <f t="shared" si="34"/>
        <v>0</v>
      </c>
    </row>
    <row r="443" spans="3:6" ht="13.5" thickBot="1">
      <c r="C443" s="32">
        <f t="shared" si="32"/>
        <v>16.839999999999819</v>
      </c>
      <c r="D443" s="24">
        <f t="shared" si="31"/>
        <v>0</v>
      </c>
      <c r="E443" s="24">
        <f t="shared" si="33"/>
        <v>0</v>
      </c>
      <c r="F443" s="25">
        <f t="shared" si="34"/>
        <v>0</v>
      </c>
    </row>
    <row r="444" spans="3:6" ht="13.5" thickBot="1">
      <c r="C444" s="32">
        <f t="shared" si="32"/>
        <v>16.879999999999818</v>
      </c>
      <c r="D444" s="24">
        <f t="shared" si="31"/>
        <v>0</v>
      </c>
      <c r="E444" s="24">
        <f t="shared" si="33"/>
        <v>0</v>
      </c>
      <c r="F444" s="25">
        <f t="shared" si="34"/>
        <v>0</v>
      </c>
    </row>
    <row r="445" spans="3:6" ht="13.5" thickBot="1">
      <c r="C445" s="32">
        <f t="shared" si="32"/>
        <v>16.919999999999817</v>
      </c>
      <c r="D445" s="24">
        <f t="shared" si="31"/>
        <v>0</v>
      </c>
      <c r="E445" s="24">
        <f t="shared" si="33"/>
        <v>0</v>
      </c>
      <c r="F445" s="25">
        <f t="shared" si="34"/>
        <v>0</v>
      </c>
    </row>
    <row r="446" spans="3:6" ht="13.5" thickBot="1">
      <c r="C446" s="32">
        <f t="shared" si="32"/>
        <v>16.959999999999816</v>
      </c>
      <c r="D446" s="24">
        <f t="shared" si="31"/>
        <v>0</v>
      </c>
      <c r="E446" s="24">
        <f t="shared" si="33"/>
        <v>0</v>
      </c>
      <c r="F446" s="25">
        <f t="shared" si="34"/>
        <v>0</v>
      </c>
    </row>
    <row r="447" spans="3:6" ht="13.5" thickBot="1">
      <c r="C447" s="32">
        <f t="shared" si="32"/>
        <v>16.999999999999815</v>
      </c>
      <c r="D447" s="24">
        <f t="shared" si="31"/>
        <v>0</v>
      </c>
      <c r="E447" s="24">
        <f t="shared" si="33"/>
        <v>0</v>
      </c>
      <c r="F447" s="25">
        <f t="shared" si="34"/>
        <v>0</v>
      </c>
    </row>
    <row r="448" spans="3:6" ht="13.5" thickBot="1">
      <c r="C448" s="32">
        <f t="shared" si="32"/>
        <v>17.039999999999814</v>
      </c>
      <c r="D448" s="24">
        <f t="shared" si="31"/>
        <v>0</v>
      </c>
      <c r="E448" s="24">
        <f t="shared" si="33"/>
        <v>0</v>
      </c>
      <c r="F448" s="25">
        <f t="shared" si="34"/>
        <v>0</v>
      </c>
    </row>
    <row r="449" spans="3:6" ht="13.5" thickBot="1">
      <c r="C449" s="32">
        <f t="shared" si="32"/>
        <v>17.079999999999814</v>
      </c>
      <c r="D449" s="24">
        <f t="shared" si="31"/>
        <v>0</v>
      </c>
      <c r="E449" s="24">
        <f t="shared" si="33"/>
        <v>0</v>
      </c>
      <c r="F449" s="25">
        <f t="shared" si="34"/>
        <v>0</v>
      </c>
    </row>
    <row r="450" spans="3:6" ht="13.5" thickBot="1">
      <c r="C450" s="32">
        <f t="shared" si="32"/>
        <v>17.119999999999813</v>
      </c>
      <c r="D450" s="24">
        <f t="shared" si="31"/>
        <v>0</v>
      </c>
      <c r="E450" s="24">
        <f t="shared" si="33"/>
        <v>0</v>
      </c>
      <c r="F450" s="25">
        <f t="shared" si="34"/>
        <v>0</v>
      </c>
    </row>
    <row r="451" spans="3:6" ht="13.5" thickBot="1">
      <c r="C451" s="32">
        <f t="shared" si="32"/>
        <v>17.159999999999812</v>
      </c>
      <c r="D451" s="24">
        <f t="shared" si="31"/>
        <v>0</v>
      </c>
      <c r="E451" s="24">
        <f t="shared" si="33"/>
        <v>0</v>
      </c>
      <c r="F451" s="25">
        <f t="shared" si="34"/>
        <v>0</v>
      </c>
    </row>
    <row r="452" spans="3:6" ht="13.5" thickBot="1">
      <c r="C452" s="32">
        <f t="shared" si="32"/>
        <v>17.199999999999811</v>
      </c>
      <c r="D452" s="24">
        <f t="shared" si="31"/>
        <v>0</v>
      </c>
      <c r="E452" s="24">
        <f t="shared" si="33"/>
        <v>0</v>
      </c>
      <c r="F452" s="25">
        <f t="shared" si="34"/>
        <v>0</v>
      </c>
    </row>
    <row r="453" spans="3:6" ht="13.5" thickBot="1">
      <c r="C453" s="32">
        <f t="shared" si="32"/>
        <v>17.23999999999981</v>
      </c>
      <c r="D453" s="24">
        <f t="shared" si="31"/>
        <v>0</v>
      </c>
      <c r="E453" s="24">
        <f t="shared" si="33"/>
        <v>0</v>
      </c>
      <c r="F453" s="25">
        <f t="shared" si="34"/>
        <v>0</v>
      </c>
    </row>
    <row r="454" spans="3:6" ht="13.5" thickBot="1">
      <c r="C454" s="32">
        <f t="shared" si="32"/>
        <v>17.279999999999809</v>
      </c>
      <c r="D454" s="24">
        <f t="shared" si="31"/>
        <v>0</v>
      </c>
      <c r="E454" s="24">
        <f t="shared" si="33"/>
        <v>0</v>
      </c>
      <c r="F454" s="25">
        <f t="shared" si="34"/>
        <v>0</v>
      </c>
    </row>
    <row r="455" spans="3:6" ht="13.5" thickBot="1">
      <c r="C455" s="32">
        <f t="shared" si="32"/>
        <v>17.319999999999808</v>
      </c>
      <c r="D455" s="24">
        <f t="shared" si="31"/>
        <v>0</v>
      </c>
      <c r="E455" s="24">
        <f t="shared" si="33"/>
        <v>0</v>
      </c>
      <c r="F455" s="25">
        <f t="shared" si="34"/>
        <v>0</v>
      </c>
    </row>
    <row r="456" spans="3:6" ht="13.5" thickBot="1">
      <c r="C456" s="32">
        <f t="shared" si="32"/>
        <v>17.359999999999808</v>
      </c>
      <c r="D456" s="24">
        <f t="shared" si="31"/>
        <v>0</v>
      </c>
      <c r="E456" s="24">
        <f t="shared" si="33"/>
        <v>0</v>
      </c>
      <c r="F456" s="25">
        <f t="shared" si="34"/>
        <v>0</v>
      </c>
    </row>
    <row r="457" spans="3:6" ht="13.5" thickBot="1">
      <c r="C457" s="32">
        <f t="shared" si="32"/>
        <v>17.399999999999807</v>
      </c>
      <c r="D457" s="24">
        <f t="shared" si="31"/>
        <v>0</v>
      </c>
      <c r="E457" s="24">
        <f t="shared" si="33"/>
        <v>0</v>
      </c>
      <c r="F457" s="25">
        <f t="shared" si="34"/>
        <v>0</v>
      </c>
    </row>
    <row r="458" spans="3:6" ht="13.5" thickBot="1">
      <c r="C458" s="32">
        <f t="shared" si="32"/>
        <v>17.439999999999806</v>
      </c>
      <c r="D458" s="24">
        <f t="shared" si="31"/>
        <v>0</v>
      </c>
      <c r="E458" s="24">
        <f t="shared" si="33"/>
        <v>0</v>
      </c>
      <c r="F458" s="25">
        <f t="shared" si="34"/>
        <v>0</v>
      </c>
    </row>
    <row r="459" spans="3:6" ht="13.5" thickBot="1">
      <c r="C459" s="32">
        <f t="shared" si="32"/>
        <v>17.479999999999805</v>
      </c>
      <c r="D459" s="24">
        <f t="shared" si="31"/>
        <v>0</v>
      </c>
      <c r="E459" s="24">
        <f t="shared" si="33"/>
        <v>0</v>
      </c>
      <c r="F459" s="25">
        <f t="shared" si="34"/>
        <v>0</v>
      </c>
    </row>
    <row r="460" spans="3:6" ht="13.5" thickBot="1">
      <c r="C460" s="32">
        <f t="shared" si="32"/>
        <v>17.519999999999804</v>
      </c>
      <c r="D460" s="24">
        <f t="shared" si="31"/>
        <v>0</v>
      </c>
      <c r="E460" s="24">
        <f t="shared" si="33"/>
        <v>0</v>
      </c>
      <c r="F460" s="25">
        <f t="shared" si="34"/>
        <v>0</v>
      </c>
    </row>
    <row r="461" spans="3:6" ht="13.5" thickBot="1">
      <c r="C461" s="32">
        <f t="shared" si="32"/>
        <v>17.559999999999803</v>
      </c>
      <c r="D461" s="24">
        <f t="shared" si="31"/>
        <v>0</v>
      </c>
      <c r="E461" s="24">
        <f t="shared" si="33"/>
        <v>0</v>
      </c>
      <c r="F461" s="25">
        <f t="shared" si="34"/>
        <v>0</v>
      </c>
    </row>
    <row r="462" spans="3:6" ht="13.5" thickBot="1">
      <c r="C462" s="32">
        <f t="shared" si="32"/>
        <v>17.599999999999802</v>
      </c>
      <c r="D462" s="24">
        <f t="shared" si="31"/>
        <v>0</v>
      </c>
      <c r="E462" s="24">
        <f t="shared" si="33"/>
        <v>0</v>
      </c>
      <c r="F462" s="25">
        <f t="shared" si="34"/>
        <v>0</v>
      </c>
    </row>
    <row r="463" spans="3:6" ht="13.5" thickBot="1">
      <c r="C463" s="32">
        <f t="shared" si="32"/>
        <v>17.639999999999802</v>
      </c>
      <c r="D463" s="24">
        <f t="shared" si="31"/>
        <v>0</v>
      </c>
      <c r="E463" s="24">
        <f t="shared" si="33"/>
        <v>0</v>
      </c>
      <c r="F463" s="25">
        <f t="shared" si="34"/>
        <v>0</v>
      </c>
    </row>
    <row r="464" spans="3:6" ht="13.5" thickBot="1">
      <c r="C464" s="32">
        <f t="shared" si="32"/>
        <v>17.679999999999801</v>
      </c>
      <c r="D464" s="24">
        <f t="shared" si="31"/>
        <v>0</v>
      </c>
      <c r="E464" s="24">
        <f t="shared" si="33"/>
        <v>0</v>
      </c>
      <c r="F464" s="25">
        <f t="shared" si="34"/>
        <v>0</v>
      </c>
    </row>
    <row r="465" spans="3:6" ht="13.5" thickBot="1">
      <c r="C465" s="32">
        <f t="shared" si="32"/>
        <v>17.7199999999998</v>
      </c>
      <c r="D465" s="24">
        <f t="shared" si="31"/>
        <v>0</v>
      </c>
      <c r="E465" s="24">
        <f t="shared" si="33"/>
        <v>0</v>
      </c>
      <c r="F465" s="25">
        <f t="shared" si="34"/>
        <v>0</v>
      </c>
    </row>
    <row r="466" spans="3:6" ht="13.5" thickBot="1">
      <c r="C466" s="32">
        <f t="shared" si="32"/>
        <v>17.759999999999799</v>
      </c>
      <c r="D466" s="24">
        <f t="shared" si="31"/>
        <v>0</v>
      </c>
      <c r="E466" s="24">
        <f t="shared" si="33"/>
        <v>0</v>
      </c>
      <c r="F466" s="25">
        <f t="shared" si="34"/>
        <v>0</v>
      </c>
    </row>
    <row r="467" spans="3:6" ht="13.5" thickBot="1">
      <c r="C467" s="32">
        <f t="shared" si="32"/>
        <v>17.799999999999798</v>
      </c>
      <c r="D467" s="24">
        <f t="shared" si="31"/>
        <v>0</v>
      </c>
      <c r="E467" s="24">
        <f t="shared" si="33"/>
        <v>0</v>
      </c>
      <c r="F467" s="25">
        <f t="shared" si="34"/>
        <v>0</v>
      </c>
    </row>
    <row r="468" spans="3:6" ht="13.5" thickBot="1">
      <c r="C468" s="32">
        <f t="shared" si="32"/>
        <v>17.839999999999797</v>
      </c>
      <c r="D468" s="24">
        <f t="shared" si="31"/>
        <v>0</v>
      </c>
      <c r="E468" s="24">
        <f t="shared" si="33"/>
        <v>0</v>
      </c>
      <c r="F468" s="25">
        <f t="shared" si="34"/>
        <v>0</v>
      </c>
    </row>
    <row r="469" spans="3:6" ht="13.5" thickBot="1">
      <c r="C469" s="32">
        <f t="shared" si="32"/>
        <v>17.879999999999797</v>
      </c>
      <c r="D469" s="24">
        <f t="shared" si="31"/>
        <v>0</v>
      </c>
      <c r="E469" s="24">
        <f t="shared" si="33"/>
        <v>0</v>
      </c>
      <c r="F469" s="25">
        <f t="shared" si="34"/>
        <v>0</v>
      </c>
    </row>
    <row r="470" spans="3:6" ht="13.5" thickBot="1">
      <c r="C470" s="32">
        <f t="shared" si="32"/>
        <v>17.919999999999796</v>
      </c>
      <c r="D470" s="24">
        <f t="shared" si="31"/>
        <v>0</v>
      </c>
      <c r="E470" s="24">
        <f t="shared" si="33"/>
        <v>0</v>
      </c>
      <c r="F470" s="25">
        <f t="shared" si="34"/>
        <v>0</v>
      </c>
    </row>
    <row r="471" spans="3:6" ht="13.5" thickBot="1">
      <c r="C471" s="32">
        <f t="shared" si="32"/>
        <v>17.959999999999795</v>
      </c>
      <c r="D471" s="24">
        <f t="shared" si="31"/>
        <v>0</v>
      </c>
      <c r="E471" s="24">
        <f t="shared" si="33"/>
        <v>0</v>
      </c>
      <c r="F471" s="25">
        <f t="shared" si="34"/>
        <v>0</v>
      </c>
    </row>
    <row r="472" spans="3:6" ht="13.5" thickBot="1">
      <c r="C472" s="32">
        <f t="shared" si="32"/>
        <v>17.999999999999794</v>
      </c>
      <c r="D472" s="24">
        <f t="shared" si="31"/>
        <v>0</v>
      </c>
      <c r="E472" s="24">
        <f t="shared" si="33"/>
        <v>0</v>
      </c>
      <c r="F472" s="25">
        <f t="shared" si="34"/>
        <v>0</v>
      </c>
    </row>
    <row r="473" spans="3:6" ht="13.5" thickBot="1">
      <c r="C473" s="32">
        <f t="shared" si="32"/>
        <v>18.039999999999793</v>
      </c>
      <c r="D473" s="24">
        <f t="shared" si="31"/>
        <v>0</v>
      </c>
      <c r="E473" s="24">
        <f t="shared" si="33"/>
        <v>0</v>
      </c>
      <c r="F473" s="25">
        <f t="shared" si="34"/>
        <v>0</v>
      </c>
    </row>
    <row r="474" spans="3:6" ht="13.5" thickBot="1">
      <c r="C474" s="32">
        <f t="shared" si="32"/>
        <v>18.079999999999792</v>
      </c>
      <c r="D474" s="24">
        <f t="shared" si="31"/>
        <v>0</v>
      </c>
      <c r="E474" s="24">
        <f t="shared" si="33"/>
        <v>0</v>
      </c>
      <c r="F474" s="25">
        <f t="shared" si="34"/>
        <v>0</v>
      </c>
    </row>
    <row r="475" spans="3:6" ht="13.5" thickBot="1">
      <c r="C475" s="32">
        <f t="shared" si="32"/>
        <v>18.119999999999791</v>
      </c>
      <c r="D475" s="24">
        <f t="shared" si="31"/>
        <v>0</v>
      </c>
      <c r="E475" s="24">
        <f t="shared" si="33"/>
        <v>0</v>
      </c>
      <c r="F475" s="25">
        <f t="shared" si="34"/>
        <v>0</v>
      </c>
    </row>
    <row r="476" spans="3:6" ht="13.5" thickBot="1">
      <c r="C476" s="32">
        <f t="shared" si="32"/>
        <v>18.159999999999791</v>
      </c>
      <c r="D476" s="24">
        <f t="shared" si="31"/>
        <v>0</v>
      </c>
      <c r="E476" s="24">
        <f t="shared" si="33"/>
        <v>0</v>
      </c>
      <c r="F476" s="25">
        <f t="shared" si="34"/>
        <v>0</v>
      </c>
    </row>
    <row r="477" spans="3:6" ht="13.5" thickBot="1">
      <c r="C477" s="32">
        <f t="shared" si="32"/>
        <v>18.19999999999979</v>
      </c>
      <c r="D477" s="24">
        <f t="shared" si="31"/>
        <v>0</v>
      </c>
      <c r="E477" s="24">
        <f t="shared" si="33"/>
        <v>0</v>
      </c>
      <c r="F477" s="25">
        <f t="shared" si="34"/>
        <v>0</v>
      </c>
    </row>
    <row r="478" spans="3:6" ht="13.5" thickBot="1">
      <c r="C478" s="32">
        <f t="shared" si="32"/>
        <v>18.239999999999789</v>
      </c>
      <c r="D478" s="24">
        <f t="shared" si="31"/>
        <v>0</v>
      </c>
      <c r="E478" s="24">
        <f t="shared" si="33"/>
        <v>0</v>
      </c>
      <c r="F478" s="25">
        <f t="shared" si="34"/>
        <v>0</v>
      </c>
    </row>
    <row r="479" spans="3:6" ht="13.5" thickBot="1">
      <c r="C479" s="32">
        <f t="shared" si="32"/>
        <v>18.279999999999788</v>
      </c>
      <c r="D479" s="24">
        <f t="shared" si="31"/>
        <v>0</v>
      </c>
      <c r="E479" s="24">
        <f t="shared" si="33"/>
        <v>0</v>
      </c>
      <c r="F479" s="25">
        <f t="shared" si="34"/>
        <v>0</v>
      </c>
    </row>
    <row r="480" spans="3:6" ht="13.5" thickBot="1">
      <c r="C480" s="32">
        <f t="shared" si="32"/>
        <v>18.319999999999787</v>
      </c>
      <c r="D480" s="24">
        <f t="shared" si="31"/>
        <v>0</v>
      </c>
      <c r="E480" s="24">
        <f t="shared" si="33"/>
        <v>0</v>
      </c>
      <c r="F480" s="25">
        <f t="shared" si="34"/>
        <v>0</v>
      </c>
    </row>
    <row r="481" spans="3:6" ht="13.5" thickBot="1">
      <c r="C481" s="32">
        <f t="shared" si="32"/>
        <v>18.359999999999786</v>
      </c>
      <c r="D481" s="24">
        <f t="shared" si="31"/>
        <v>0</v>
      </c>
      <c r="E481" s="24">
        <f t="shared" si="33"/>
        <v>0</v>
      </c>
      <c r="F481" s="25">
        <f t="shared" si="34"/>
        <v>0</v>
      </c>
    </row>
    <row r="482" spans="3:6" ht="13.5" thickBot="1">
      <c r="C482" s="32">
        <f t="shared" si="32"/>
        <v>18.399999999999785</v>
      </c>
      <c r="D482" s="24">
        <f t="shared" si="31"/>
        <v>0</v>
      </c>
      <c r="E482" s="24">
        <f t="shared" si="33"/>
        <v>0</v>
      </c>
      <c r="F482" s="25">
        <f t="shared" si="34"/>
        <v>0</v>
      </c>
    </row>
    <row r="483" spans="3:6" ht="13.5" thickBot="1">
      <c r="C483" s="32">
        <f t="shared" si="32"/>
        <v>18.439999999999785</v>
      </c>
      <c r="D483" s="24">
        <f t="shared" si="31"/>
        <v>0</v>
      </c>
      <c r="E483" s="24">
        <f t="shared" si="33"/>
        <v>0</v>
      </c>
      <c r="F483" s="25">
        <f t="shared" si="34"/>
        <v>0</v>
      </c>
    </row>
    <row r="484" spans="3:6" ht="13.5" thickBot="1">
      <c r="C484" s="32">
        <f t="shared" si="32"/>
        <v>18.479999999999784</v>
      </c>
      <c r="D484" s="24">
        <f t="shared" si="31"/>
        <v>0</v>
      </c>
      <c r="E484" s="24">
        <f t="shared" si="33"/>
        <v>0</v>
      </c>
      <c r="F484" s="25">
        <f t="shared" si="34"/>
        <v>0</v>
      </c>
    </row>
    <row r="485" spans="3:6" ht="13.5" thickBot="1">
      <c r="C485" s="32">
        <f t="shared" si="32"/>
        <v>18.519999999999783</v>
      </c>
      <c r="D485" s="24">
        <f t="shared" si="31"/>
        <v>0</v>
      </c>
      <c r="E485" s="24">
        <f t="shared" si="33"/>
        <v>0</v>
      </c>
      <c r="F485" s="25">
        <f t="shared" si="34"/>
        <v>0</v>
      </c>
    </row>
    <row r="486" spans="3:6" ht="13.5" thickBot="1">
      <c r="C486" s="32">
        <f t="shared" si="32"/>
        <v>18.559999999999782</v>
      </c>
      <c r="D486" s="24">
        <f t="shared" si="31"/>
        <v>0</v>
      </c>
      <c r="E486" s="24">
        <f t="shared" si="33"/>
        <v>0</v>
      </c>
      <c r="F486" s="25">
        <f t="shared" si="34"/>
        <v>0</v>
      </c>
    </row>
    <row r="487" spans="3:6" ht="13.5" thickBot="1">
      <c r="C487" s="32">
        <f t="shared" si="32"/>
        <v>18.599999999999781</v>
      </c>
      <c r="D487" s="24">
        <f t="shared" ref="D487:D550" si="35">(Xc+bigc*SIN(w*C487*60+SI))/($E$20)</f>
        <v>0</v>
      </c>
      <c r="E487" s="24">
        <f t="shared" si="33"/>
        <v>0</v>
      </c>
      <c r="F487" s="25">
        <f t="shared" si="34"/>
        <v>0</v>
      </c>
    </row>
    <row r="488" spans="3:6" ht="13.5" thickBot="1">
      <c r="C488" s="32">
        <f t="shared" si="32"/>
        <v>18.63999999999978</v>
      </c>
      <c r="D488" s="24">
        <f t="shared" si="35"/>
        <v>0</v>
      </c>
      <c r="E488" s="24">
        <f t="shared" si="33"/>
        <v>0</v>
      </c>
      <c r="F488" s="25">
        <f t="shared" si="34"/>
        <v>0</v>
      </c>
    </row>
    <row r="489" spans="3:6" ht="13.5" thickBot="1">
      <c r="C489" s="32">
        <f t="shared" si="32"/>
        <v>18.679999999999779</v>
      </c>
      <c r="D489" s="24">
        <f t="shared" si="35"/>
        <v>0</v>
      </c>
      <c r="E489" s="24">
        <f t="shared" si="33"/>
        <v>0</v>
      </c>
      <c r="F489" s="25">
        <f t="shared" si="34"/>
        <v>0</v>
      </c>
    </row>
    <row r="490" spans="3:6" ht="13.5" thickBot="1">
      <c r="C490" s="32">
        <f t="shared" si="32"/>
        <v>18.719999999999779</v>
      </c>
      <c r="D490" s="24">
        <f t="shared" si="35"/>
        <v>0</v>
      </c>
      <c r="E490" s="24">
        <f t="shared" si="33"/>
        <v>0</v>
      </c>
      <c r="F490" s="25">
        <f t="shared" si="34"/>
        <v>0</v>
      </c>
    </row>
    <row r="491" spans="3:6" ht="13.5" thickBot="1">
      <c r="C491" s="32">
        <f t="shared" ref="C491:C554" si="36">C490+$D$19</f>
        <v>18.759999999999778</v>
      </c>
      <c r="D491" s="24">
        <f t="shared" si="35"/>
        <v>0</v>
      </c>
      <c r="E491" s="24">
        <f t="shared" ref="E491:E554" si="37">(Yco+Y_c*C491*60+2*bigc*COS(w*C491*60+SI))/($E$20)</f>
        <v>0</v>
      </c>
      <c r="F491" s="25">
        <f t="shared" ref="F491:F554" si="38">(D*COS(w*C491*60+PHI))/($E$20)</f>
        <v>0</v>
      </c>
    </row>
    <row r="492" spans="3:6" ht="13.5" thickBot="1">
      <c r="C492" s="32">
        <f t="shared" si="36"/>
        <v>18.799999999999777</v>
      </c>
      <c r="D492" s="24">
        <f t="shared" si="35"/>
        <v>0</v>
      </c>
      <c r="E492" s="24">
        <f t="shared" si="37"/>
        <v>0</v>
      </c>
      <c r="F492" s="25">
        <f t="shared" si="38"/>
        <v>0</v>
      </c>
    </row>
    <row r="493" spans="3:6" ht="13.5" thickBot="1">
      <c r="C493" s="32">
        <f t="shared" si="36"/>
        <v>18.839999999999776</v>
      </c>
      <c r="D493" s="24">
        <f t="shared" si="35"/>
        <v>0</v>
      </c>
      <c r="E493" s="24">
        <f t="shared" si="37"/>
        <v>0</v>
      </c>
      <c r="F493" s="25">
        <f t="shared" si="38"/>
        <v>0</v>
      </c>
    </row>
    <row r="494" spans="3:6" ht="13.5" thickBot="1">
      <c r="C494" s="32">
        <f t="shared" si="36"/>
        <v>18.879999999999775</v>
      </c>
      <c r="D494" s="24">
        <f t="shared" si="35"/>
        <v>0</v>
      </c>
      <c r="E494" s="24">
        <f t="shared" si="37"/>
        <v>0</v>
      </c>
      <c r="F494" s="25">
        <f t="shared" si="38"/>
        <v>0</v>
      </c>
    </row>
    <row r="495" spans="3:6" ht="13.5" thickBot="1">
      <c r="C495" s="32">
        <f t="shared" si="36"/>
        <v>18.919999999999774</v>
      </c>
      <c r="D495" s="24">
        <f t="shared" si="35"/>
        <v>0</v>
      </c>
      <c r="E495" s="24">
        <f t="shared" si="37"/>
        <v>0</v>
      </c>
      <c r="F495" s="25">
        <f t="shared" si="38"/>
        <v>0</v>
      </c>
    </row>
    <row r="496" spans="3:6" ht="13.5" thickBot="1">
      <c r="C496" s="32">
        <f t="shared" si="36"/>
        <v>18.959999999999773</v>
      </c>
      <c r="D496" s="24">
        <f t="shared" si="35"/>
        <v>0</v>
      </c>
      <c r="E496" s="24">
        <f t="shared" si="37"/>
        <v>0</v>
      </c>
      <c r="F496" s="25">
        <f t="shared" si="38"/>
        <v>0</v>
      </c>
    </row>
    <row r="497" spans="3:6" ht="13.5" thickBot="1">
      <c r="C497" s="32">
        <f t="shared" si="36"/>
        <v>18.999999999999773</v>
      </c>
      <c r="D497" s="24">
        <f t="shared" si="35"/>
        <v>0</v>
      </c>
      <c r="E497" s="24">
        <f t="shared" si="37"/>
        <v>0</v>
      </c>
      <c r="F497" s="25">
        <f t="shared" si="38"/>
        <v>0</v>
      </c>
    </row>
    <row r="498" spans="3:6" ht="13.5" thickBot="1">
      <c r="C498" s="32">
        <f t="shared" si="36"/>
        <v>19.039999999999772</v>
      </c>
      <c r="D498" s="24">
        <f t="shared" si="35"/>
        <v>0</v>
      </c>
      <c r="E498" s="24">
        <f t="shared" si="37"/>
        <v>0</v>
      </c>
      <c r="F498" s="25">
        <f t="shared" si="38"/>
        <v>0</v>
      </c>
    </row>
    <row r="499" spans="3:6" ht="13.5" thickBot="1">
      <c r="C499" s="32">
        <f t="shared" si="36"/>
        <v>19.079999999999771</v>
      </c>
      <c r="D499" s="24">
        <f t="shared" si="35"/>
        <v>0</v>
      </c>
      <c r="E499" s="24">
        <f t="shared" si="37"/>
        <v>0</v>
      </c>
      <c r="F499" s="25">
        <f t="shared" si="38"/>
        <v>0</v>
      </c>
    </row>
    <row r="500" spans="3:6" ht="13.5" thickBot="1">
      <c r="C500" s="32">
        <f t="shared" si="36"/>
        <v>19.11999999999977</v>
      </c>
      <c r="D500" s="24">
        <f t="shared" si="35"/>
        <v>0</v>
      </c>
      <c r="E500" s="24">
        <f t="shared" si="37"/>
        <v>0</v>
      </c>
      <c r="F500" s="25">
        <f t="shared" si="38"/>
        <v>0</v>
      </c>
    </row>
    <row r="501" spans="3:6" ht="13.5" thickBot="1">
      <c r="C501" s="32">
        <f t="shared" si="36"/>
        <v>19.159999999999769</v>
      </c>
      <c r="D501" s="24">
        <f t="shared" si="35"/>
        <v>0</v>
      </c>
      <c r="E501" s="24">
        <f t="shared" si="37"/>
        <v>0</v>
      </c>
      <c r="F501" s="25">
        <f t="shared" si="38"/>
        <v>0</v>
      </c>
    </row>
    <row r="502" spans="3:6" ht="13.5" thickBot="1">
      <c r="C502" s="32">
        <f t="shared" si="36"/>
        <v>19.199999999999768</v>
      </c>
      <c r="D502" s="24">
        <f t="shared" si="35"/>
        <v>0</v>
      </c>
      <c r="E502" s="24">
        <f t="shared" si="37"/>
        <v>0</v>
      </c>
      <c r="F502" s="25">
        <f t="shared" si="38"/>
        <v>0</v>
      </c>
    </row>
    <row r="503" spans="3:6" ht="13.5" thickBot="1">
      <c r="C503" s="32">
        <f t="shared" si="36"/>
        <v>19.239999999999768</v>
      </c>
      <c r="D503" s="24">
        <f t="shared" si="35"/>
        <v>0</v>
      </c>
      <c r="E503" s="24">
        <f t="shared" si="37"/>
        <v>0</v>
      </c>
      <c r="F503" s="25">
        <f t="shared" si="38"/>
        <v>0</v>
      </c>
    </row>
    <row r="504" spans="3:6" ht="13.5" thickBot="1">
      <c r="C504" s="32">
        <f t="shared" si="36"/>
        <v>19.279999999999767</v>
      </c>
      <c r="D504" s="24">
        <f t="shared" si="35"/>
        <v>0</v>
      </c>
      <c r="E504" s="24">
        <f t="shared" si="37"/>
        <v>0</v>
      </c>
      <c r="F504" s="25">
        <f t="shared" si="38"/>
        <v>0</v>
      </c>
    </row>
    <row r="505" spans="3:6" ht="13.5" thickBot="1">
      <c r="C505" s="32">
        <f t="shared" si="36"/>
        <v>19.319999999999766</v>
      </c>
      <c r="D505" s="24">
        <f t="shared" si="35"/>
        <v>0</v>
      </c>
      <c r="E505" s="24">
        <f t="shared" si="37"/>
        <v>0</v>
      </c>
      <c r="F505" s="25">
        <f t="shared" si="38"/>
        <v>0</v>
      </c>
    </row>
    <row r="506" spans="3:6" ht="13.5" thickBot="1">
      <c r="C506" s="32">
        <f t="shared" si="36"/>
        <v>19.359999999999765</v>
      </c>
      <c r="D506" s="24">
        <f t="shared" si="35"/>
        <v>0</v>
      </c>
      <c r="E506" s="24">
        <f t="shared" si="37"/>
        <v>0</v>
      </c>
      <c r="F506" s="25">
        <f t="shared" si="38"/>
        <v>0</v>
      </c>
    </row>
    <row r="507" spans="3:6" ht="13.5" thickBot="1">
      <c r="C507" s="32">
        <f t="shared" si="36"/>
        <v>19.399999999999764</v>
      </c>
      <c r="D507" s="24">
        <f t="shared" si="35"/>
        <v>0</v>
      </c>
      <c r="E507" s="24">
        <f t="shared" si="37"/>
        <v>0</v>
      </c>
      <c r="F507" s="25">
        <f t="shared" si="38"/>
        <v>0</v>
      </c>
    </row>
    <row r="508" spans="3:6" ht="13.5" thickBot="1">
      <c r="C508" s="32">
        <f t="shared" si="36"/>
        <v>19.439999999999763</v>
      </c>
      <c r="D508" s="24">
        <f t="shared" si="35"/>
        <v>0</v>
      </c>
      <c r="E508" s="24">
        <f t="shared" si="37"/>
        <v>0</v>
      </c>
      <c r="F508" s="25">
        <f t="shared" si="38"/>
        <v>0</v>
      </c>
    </row>
    <row r="509" spans="3:6" ht="13.5" thickBot="1">
      <c r="C509" s="32">
        <f t="shared" si="36"/>
        <v>19.479999999999762</v>
      </c>
      <c r="D509" s="24">
        <f t="shared" si="35"/>
        <v>0</v>
      </c>
      <c r="E509" s="24">
        <f t="shared" si="37"/>
        <v>0</v>
      </c>
      <c r="F509" s="25">
        <f t="shared" si="38"/>
        <v>0</v>
      </c>
    </row>
    <row r="510" spans="3:6" ht="13.5" thickBot="1">
      <c r="C510" s="32">
        <f t="shared" si="36"/>
        <v>19.519999999999762</v>
      </c>
      <c r="D510" s="24">
        <f t="shared" si="35"/>
        <v>0</v>
      </c>
      <c r="E510" s="24">
        <f t="shared" si="37"/>
        <v>0</v>
      </c>
      <c r="F510" s="25">
        <f t="shared" si="38"/>
        <v>0</v>
      </c>
    </row>
    <row r="511" spans="3:6" ht="13.5" thickBot="1">
      <c r="C511" s="32">
        <f t="shared" si="36"/>
        <v>19.559999999999761</v>
      </c>
      <c r="D511" s="24">
        <f t="shared" si="35"/>
        <v>0</v>
      </c>
      <c r="E511" s="24">
        <f t="shared" si="37"/>
        <v>0</v>
      </c>
      <c r="F511" s="25">
        <f t="shared" si="38"/>
        <v>0</v>
      </c>
    </row>
    <row r="512" spans="3:6" ht="13.5" thickBot="1">
      <c r="C512" s="32">
        <f t="shared" si="36"/>
        <v>19.59999999999976</v>
      </c>
      <c r="D512" s="24">
        <f t="shared" si="35"/>
        <v>0</v>
      </c>
      <c r="E512" s="24">
        <f t="shared" si="37"/>
        <v>0</v>
      </c>
      <c r="F512" s="25">
        <f t="shared" si="38"/>
        <v>0</v>
      </c>
    </row>
    <row r="513" spans="3:6" ht="13.5" thickBot="1">
      <c r="C513" s="32">
        <f t="shared" si="36"/>
        <v>19.639999999999759</v>
      </c>
      <c r="D513" s="24">
        <f t="shared" si="35"/>
        <v>0</v>
      </c>
      <c r="E513" s="24">
        <f t="shared" si="37"/>
        <v>0</v>
      </c>
      <c r="F513" s="25">
        <f t="shared" si="38"/>
        <v>0</v>
      </c>
    </row>
    <row r="514" spans="3:6" ht="13.5" thickBot="1">
      <c r="C514" s="32">
        <f t="shared" si="36"/>
        <v>19.679999999999758</v>
      </c>
      <c r="D514" s="24">
        <f t="shared" si="35"/>
        <v>0</v>
      </c>
      <c r="E514" s="24">
        <f t="shared" si="37"/>
        <v>0</v>
      </c>
      <c r="F514" s="25">
        <f t="shared" si="38"/>
        <v>0</v>
      </c>
    </row>
    <row r="515" spans="3:6" ht="13.5" thickBot="1">
      <c r="C515" s="32">
        <f t="shared" si="36"/>
        <v>19.719999999999757</v>
      </c>
      <c r="D515" s="24">
        <f t="shared" si="35"/>
        <v>0</v>
      </c>
      <c r="E515" s="24">
        <f t="shared" si="37"/>
        <v>0</v>
      </c>
      <c r="F515" s="25">
        <f t="shared" si="38"/>
        <v>0</v>
      </c>
    </row>
    <row r="516" spans="3:6" ht="13.5" thickBot="1">
      <c r="C516" s="32">
        <f t="shared" si="36"/>
        <v>19.759999999999756</v>
      </c>
      <c r="D516" s="24">
        <f t="shared" si="35"/>
        <v>0</v>
      </c>
      <c r="E516" s="24">
        <f t="shared" si="37"/>
        <v>0</v>
      </c>
      <c r="F516" s="25">
        <f t="shared" si="38"/>
        <v>0</v>
      </c>
    </row>
    <row r="517" spans="3:6" ht="13.5" thickBot="1">
      <c r="C517" s="32">
        <f t="shared" si="36"/>
        <v>19.799999999999756</v>
      </c>
      <c r="D517" s="24">
        <f t="shared" si="35"/>
        <v>0</v>
      </c>
      <c r="E517" s="24">
        <f t="shared" si="37"/>
        <v>0</v>
      </c>
      <c r="F517" s="25">
        <f t="shared" si="38"/>
        <v>0</v>
      </c>
    </row>
    <row r="518" spans="3:6" ht="13.5" thickBot="1">
      <c r="C518" s="32">
        <f t="shared" si="36"/>
        <v>19.839999999999755</v>
      </c>
      <c r="D518" s="24">
        <f t="shared" si="35"/>
        <v>0</v>
      </c>
      <c r="E518" s="24">
        <f t="shared" si="37"/>
        <v>0</v>
      </c>
      <c r="F518" s="25">
        <f t="shared" si="38"/>
        <v>0</v>
      </c>
    </row>
    <row r="519" spans="3:6" ht="13.5" thickBot="1">
      <c r="C519" s="32">
        <f t="shared" si="36"/>
        <v>19.879999999999754</v>
      </c>
      <c r="D519" s="24">
        <f t="shared" si="35"/>
        <v>0</v>
      </c>
      <c r="E519" s="24">
        <f t="shared" si="37"/>
        <v>0</v>
      </c>
      <c r="F519" s="25">
        <f t="shared" si="38"/>
        <v>0</v>
      </c>
    </row>
    <row r="520" spans="3:6" ht="13.5" thickBot="1">
      <c r="C520" s="32">
        <f t="shared" si="36"/>
        <v>19.919999999999753</v>
      </c>
      <c r="D520" s="24">
        <f t="shared" si="35"/>
        <v>0</v>
      </c>
      <c r="E520" s="24">
        <f t="shared" si="37"/>
        <v>0</v>
      </c>
      <c r="F520" s="25">
        <f t="shared" si="38"/>
        <v>0</v>
      </c>
    </row>
    <row r="521" spans="3:6" ht="13.5" thickBot="1">
      <c r="C521" s="32">
        <f t="shared" si="36"/>
        <v>19.959999999999752</v>
      </c>
      <c r="D521" s="24">
        <f t="shared" si="35"/>
        <v>0</v>
      </c>
      <c r="E521" s="24">
        <f t="shared" si="37"/>
        <v>0</v>
      </c>
      <c r="F521" s="25">
        <f t="shared" si="38"/>
        <v>0</v>
      </c>
    </row>
    <row r="522" spans="3:6" ht="13.5" thickBot="1">
      <c r="C522" s="32">
        <f t="shared" si="36"/>
        <v>19.999999999999751</v>
      </c>
      <c r="D522" s="24">
        <f t="shared" si="35"/>
        <v>0</v>
      </c>
      <c r="E522" s="24">
        <f t="shared" si="37"/>
        <v>0</v>
      </c>
      <c r="F522" s="25">
        <f t="shared" si="38"/>
        <v>0</v>
      </c>
    </row>
    <row r="523" spans="3:6" ht="13.5" thickBot="1">
      <c r="C523" s="32">
        <f t="shared" si="36"/>
        <v>20.03999999999975</v>
      </c>
      <c r="D523" s="24">
        <f t="shared" si="35"/>
        <v>0</v>
      </c>
      <c r="E523" s="24">
        <f t="shared" si="37"/>
        <v>0</v>
      </c>
      <c r="F523" s="25">
        <f t="shared" si="38"/>
        <v>0</v>
      </c>
    </row>
    <row r="524" spans="3:6" ht="13.5" thickBot="1">
      <c r="C524" s="32">
        <f t="shared" si="36"/>
        <v>20.07999999999975</v>
      </c>
      <c r="D524" s="24">
        <f t="shared" si="35"/>
        <v>0</v>
      </c>
      <c r="E524" s="24">
        <f t="shared" si="37"/>
        <v>0</v>
      </c>
      <c r="F524" s="25">
        <f t="shared" si="38"/>
        <v>0</v>
      </c>
    </row>
    <row r="525" spans="3:6" ht="13.5" thickBot="1">
      <c r="C525" s="32">
        <f t="shared" si="36"/>
        <v>20.119999999999749</v>
      </c>
      <c r="D525" s="24">
        <f t="shared" si="35"/>
        <v>0</v>
      </c>
      <c r="E525" s="24">
        <f t="shared" si="37"/>
        <v>0</v>
      </c>
      <c r="F525" s="25">
        <f t="shared" si="38"/>
        <v>0</v>
      </c>
    </row>
    <row r="526" spans="3:6" ht="13.5" thickBot="1">
      <c r="C526" s="32">
        <f t="shared" si="36"/>
        <v>20.159999999999748</v>
      </c>
      <c r="D526" s="24">
        <f t="shared" si="35"/>
        <v>0</v>
      </c>
      <c r="E526" s="24">
        <f t="shared" si="37"/>
        <v>0</v>
      </c>
      <c r="F526" s="25">
        <f t="shared" si="38"/>
        <v>0</v>
      </c>
    </row>
    <row r="527" spans="3:6" ht="13.5" thickBot="1">
      <c r="C527" s="32">
        <f t="shared" si="36"/>
        <v>20.199999999999747</v>
      </c>
      <c r="D527" s="24">
        <f t="shared" si="35"/>
        <v>0</v>
      </c>
      <c r="E527" s="24">
        <f t="shared" si="37"/>
        <v>0</v>
      </c>
      <c r="F527" s="25">
        <f t="shared" si="38"/>
        <v>0</v>
      </c>
    </row>
    <row r="528" spans="3:6" ht="13.5" thickBot="1">
      <c r="C528" s="32">
        <f t="shared" si="36"/>
        <v>20.239999999999746</v>
      </c>
      <c r="D528" s="24">
        <f t="shared" si="35"/>
        <v>0</v>
      </c>
      <c r="E528" s="24">
        <f t="shared" si="37"/>
        <v>0</v>
      </c>
      <c r="F528" s="25">
        <f t="shared" si="38"/>
        <v>0</v>
      </c>
    </row>
    <row r="529" spans="3:6" ht="13.5" thickBot="1">
      <c r="C529" s="32">
        <f t="shared" si="36"/>
        <v>20.279999999999745</v>
      </c>
      <c r="D529" s="24">
        <f t="shared" si="35"/>
        <v>0</v>
      </c>
      <c r="E529" s="24">
        <f t="shared" si="37"/>
        <v>0</v>
      </c>
      <c r="F529" s="25">
        <f t="shared" si="38"/>
        <v>0</v>
      </c>
    </row>
    <row r="530" spans="3:6" ht="13.5" thickBot="1">
      <c r="C530" s="32">
        <f t="shared" si="36"/>
        <v>20.319999999999744</v>
      </c>
      <c r="D530" s="24">
        <f t="shared" si="35"/>
        <v>0</v>
      </c>
      <c r="E530" s="24">
        <f t="shared" si="37"/>
        <v>0</v>
      </c>
      <c r="F530" s="25">
        <f t="shared" si="38"/>
        <v>0</v>
      </c>
    </row>
    <row r="531" spans="3:6" ht="13.5" thickBot="1">
      <c r="C531" s="32">
        <f t="shared" si="36"/>
        <v>20.359999999999744</v>
      </c>
      <c r="D531" s="24">
        <f t="shared" si="35"/>
        <v>0</v>
      </c>
      <c r="E531" s="24">
        <f t="shared" si="37"/>
        <v>0</v>
      </c>
      <c r="F531" s="25">
        <f t="shared" si="38"/>
        <v>0</v>
      </c>
    </row>
    <row r="532" spans="3:6" ht="13.5" thickBot="1">
      <c r="C532" s="32">
        <f t="shared" si="36"/>
        <v>20.399999999999743</v>
      </c>
      <c r="D532" s="24">
        <f t="shared" si="35"/>
        <v>0</v>
      </c>
      <c r="E532" s="24">
        <f t="shared" si="37"/>
        <v>0</v>
      </c>
      <c r="F532" s="25">
        <f t="shared" si="38"/>
        <v>0</v>
      </c>
    </row>
    <row r="533" spans="3:6" ht="13.5" thickBot="1">
      <c r="C533" s="32">
        <f t="shared" si="36"/>
        <v>20.439999999999742</v>
      </c>
      <c r="D533" s="24">
        <f t="shared" si="35"/>
        <v>0</v>
      </c>
      <c r="E533" s="24">
        <f t="shared" si="37"/>
        <v>0</v>
      </c>
      <c r="F533" s="25">
        <f t="shared" si="38"/>
        <v>0</v>
      </c>
    </row>
    <row r="534" spans="3:6" ht="13.5" thickBot="1">
      <c r="C534" s="32">
        <f t="shared" si="36"/>
        <v>20.479999999999741</v>
      </c>
      <c r="D534" s="24">
        <f t="shared" si="35"/>
        <v>0</v>
      </c>
      <c r="E534" s="24">
        <f t="shared" si="37"/>
        <v>0</v>
      </c>
      <c r="F534" s="25">
        <f t="shared" si="38"/>
        <v>0</v>
      </c>
    </row>
    <row r="535" spans="3:6" ht="13.5" thickBot="1">
      <c r="C535" s="32">
        <f t="shared" si="36"/>
        <v>20.51999999999974</v>
      </c>
      <c r="D535" s="24">
        <f t="shared" si="35"/>
        <v>0</v>
      </c>
      <c r="E535" s="24">
        <f t="shared" si="37"/>
        <v>0</v>
      </c>
      <c r="F535" s="25">
        <f t="shared" si="38"/>
        <v>0</v>
      </c>
    </row>
    <row r="536" spans="3:6" ht="13.5" thickBot="1">
      <c r="C536" s="32">
        <f t="shared" si="36"/>
        <v>20.559999999999739</v>
      </c>
      <c r="D536" s="24">
        <f t="shared" si="35"/>
        <v>0</v>
      </c>
      <c r="E536" s="24">
        <f t="shared" si="37"/>
        <v>0</v>
      </c>
      <c r="F536" s="25">
        <f t="shared" si="38"/>
        <v>0</v>
      </c>
    </row>
    <row r="537" spans="3:6" ht="13.5" thickBot="1">
      <c r="C537" s="32">
        <f t="shared" si="36"/>
        <v>20.599999999999739</v>
      </c>
      <c r="D537" s="24">
        <f t="shared" si="35"/>
        <v>0</v>
      </c>
      <c r="E537" s="24">
        <f t="shared" si="37"/>
        <v>0</v>
      </c>
      <c r="F537" s="25">
        <f t="shared" si="38"/>
        <v>0</v>
      </c>
    </row>
    <row r="538" spans="3:6" ht="13.5" thickBot="1">
      <c r="C538" s="32">
        <f t="shared" si="36"/>
        <v>20.639999999999738</v>
      </c>
      <c r="D538" s="24">
        <f t="shared" si="35"/>
        <v>0</v>
      </c>
      <c r="E538" s="24">
        <f t="shared" si="37"/>
        <v>0</v>
      </c>
      <c r="F538" s="25">
        <f t="shared" si="38"/>
        <v>0</v>
      </c>
    </row>
    <row r="539" spans="3:6" ht="13.5" thickBot="1">
      <c r="C539" s="32">
        <f t="shared" si="36"/>
        <v>20.679999999999737</v>
      </c>
      <c r="D539" s="24">
        <f t="shared" si="35"/>
        <v>0</v>
      </c>
      <c r="E539" s="24">
        <f t="shared" si="37"/>
        <v>0</v>
      </c>
      <c r="F539" s="25">
        <f t="shared" si="38"/>
        <v>0</v>
      </c>
    </row>
    <row r="540" spans="3:6" ht="13.5" thickBot="1">
      <c r="C540" s="32">
        <f t="shared" si="36"/>
        <v>20.719999999999736</v>
      </c>
      <c r="D540" s="24">
        <f t="shared" si="35"/>
        <v>0</v>
      </c>
      <c r="E540" s="24">
        <f t="shared" si="37"/>
        <v>0</v>
      </c>
      <c r="F540" s="25">
        <f t="shared" si="38"/>
        <v>0</v>
      </c>
    </row>
    <row r="541" spans="3:6" ht="13.5" thickBot="1">
      <c r="C541" s="32">
        <f t="shared" si="36"/>
        <v>20.759999999999735</v>
      </c>
      <c r="D541" s="24">
        <f t="shared" si="35"/>
        <v>0</v>
      </c>
      <c r="E541" s="24">
        <f t="shared" si="37"/>
        <v>0</v>
      </c>
      <c r="F541" s="25">
        <f t="shared" si="38"/>
        <v>0</v>
      </c>
    </row>
    <row r="542" spans="3:6" ht="13.5" thickBot="1">
      <c r="C542" s="32">
        <f t="shared" si="36"/>
        <v>20.799999999999734</v>
      </c>
      <c r="D542" s="24">
        <f t="shared" si="35"/>
        <v>0</v>
      </c>
      <c r="E542" s="24">
        <f t="shared" si="37"/>
        <v>0</v>
      </c>
      <c r="F542" s="25">
        <f t="shared" si="38"/>
        <v>0</v>
      </c>
    </row>
    <row r="543" spans="3:6" ht="13.5" thickBot="1">
      <c r="C543" s="32">
        <f t="shared" si="36"/>
        <v>20.839999999999733</v>
      </c>
      <c r="D543" s="24">
        <f t="shared" si="35"/>
        <v>0</v>
      </c>
      <c r="E543" s="24">
        <f t="shared" si="37"/>
        <v>0</v>
      </c>
      <c r="F543" s="25">
        <f t="shared" si="38"/>
        <v>0</v>
      </c>
    </row>
    <row r="544" spans="3:6" ht="13.5" thickBot="1">
      <c r="C544" s="32">
        <f t="shared" si="36"/>
        <v>20.879999999999733</v>
      </c>
      <c r="D544" s="24">
        <f t="shared" si="35"/>
        <v>0</v>
      </c>
      <c r="E544" s="24">
        <f t="shared" si="37"/>
        <v>0</v>
      </c>
      <c r="F544" s="25">
        <f t="shared" si="38"/>
        <v>0</v>
      </c>
    </row>
    <row r="545" spans="3:6" ht="13.5" thickBot="1">
      <c r="C545" s="32">
        <f t="shared" si="36"/>
        <v>20.919999999999732</v>
      </c>
      <c r="D545" s="24">
        <f t="shared" si="35"/>
        <v>0</v>
      </c>
      <c r="E545" s="24">
        <f t="shared" si="37"/>
        <v>0</v>
      </c>
      <c r="F545" s="25">
        <f t="shared" si="38"/>
        <v>0</v>
      </c>
    </row>
    <row r="546" spans="3:6" ht="13.5" thickBot="1">
      <c r="C546" s="32">
        <f t="shared" si="36"/>
        <v>20.959999999999731</v>
      </c>
      <c r="D546" s="24">
        <f t="shared" si="35"/>
        <v>0</v>
      </c>
      <c r="E546" s="24">
        <f t="shared" si="37"/>
        <v>0</v>
      </c>
      <c r="F546" s="25">
        <f t="shared" si="38"/>
        <v>0</v>
      </c>
    </row>
    <row r="547" spans="3:6" ht="13.5" thickBot="1">
      <c r="C547" s="32">
        <f t="shared" si="36"/>
        <v>20.99999999999973</v>
      </c>
      <c r="D547" s="24">
        <f t="shared" si="35"/>
        <v>0</v>
      </c>
      <c r="E547" s="24">
        <f t="shared" si="37"/>
        <v>0</v>
      </c>
      <c r="F547" s="25">
        <f t="shared" si="38"/>
        <v>0</v>
      </c>
    </row>
    <row r="548" spans="3:6" ht="13.5" thickBot="1">
      <c r="C548" s="32">
        <f t="shared" si="36"/>
        <v>21.039999999999729</v>
      </c>
      <c r="D548" s="24">
        <f t="shared" si="35"/>
        <v>0</v>
      </c>
      <c r="E548" s="24">
        <f t="shared" si="37"/>
        <v>0</v>
      </c>
      <c r="F548" s="25">
        <f t="shared" si="38"/>
        <v>0</v>
      </c>
    </row>
    <row r="549" spans="3:6" ht="13.5" thickBot="1">
      <c r="C549" s="32">
        <f t="shared" si="36"/>
        <v>21.079999999999728</v>
      </c>
      <c r="D549" s="24">
        <f t="shared" si="35"/>
        <v>0</v>
      </c>
      <c r="E549" s="24">
        <f t="shared" si="37"/>
        <v>0</v>
      </c>
      <c r="F549" s="25">
        <f t="shared" si="38"/>
        <v>0</v>
      </c>
    </row>
    <row r="550" spans="3:6" ht="13.5" thickBot="1">
      <c r="C550" s="32">
        <f t="shared" si="36"/>
        <v>21.119999999999727</v>
      </c>
      <c r="D550" s="24">
        <f t="shared" si="35"/>
        <v>0</v>
      </c>
      <c r="E550" s="24">
        <f t="shared" si="37"/>
        <v>0</v>
      </c>
      <c r="F550" s="25">
        <f t="shared" si="38"/>
        <v>0</v>
      </c>
    </row>
    <row r="551" spans="3:6" ht="13.5" thickBot="1">
      <c r="C551" s="32">
        <f t="shared" si="36"/>
        <v>21.159999999999727</v>
      </c>
      <c r="D551" s="24">
        <f t="shared" ref="D551:D614" si="39">(Xc+bigc*SIN(w*C551*60+SI))/($E$20)</f>
        <v>0</v>
      </c>
      <c r="E551" s="24">
        <f t="shared" si="37"/>
        <v>0</v>
      </c>
      <c r="F551" s="25">
        <f t="shared" si="38"/>
        <v>0</v>
      </c>
    </row>
    <row r="552" spans="3:6" ht="13.5" thickBot="1">
      <c r="C552" s="32">
        <f t="shared" si="36"/>
        <v>21.199999999999726</v>
      </c>
      <c r="D552" s="24">
        <f t="shared" si="39"/>
        <v>0</v>
      </c>
      <c r="E552" s="24">
        <f t="shared" si="37"/>
        <v>0</v>
      </c>
      <c r="F552" s="25">
        <f t="shared" si="38"/>
        <v>0</v>
      </c>
    </row>
    <row r="553" spans="3:6" ht="13.5" thickBot="1">
      <c r="C553" s="32">
        <f t="shared" si="36"/>
        <v>21.239999999999725</v>
      </c>
      <c r="D553" s="24">
        <f t="shared" si="39"/>
        <v>0</v>
      </c>
      <c r="E553" s="24">
        <f t="shared" si="37"/>
        <v>0</v>
      </c>
      <c r="F553" s="25">
        <f t="shared" si="38"/>
        <v>0</v>
      </c>
    </row>
    <row r="554" spans="3:6" ht="13.5" thickBot="1">
      <c r="C554" s="32">
        <f t="shared" si="36"/>
        <v>21.279999999999724</v>
      </c>
      <c r="D554" s="24">
        <f t="shared" si="39"/>
        <v>0</v>
      </c>
      <c r="E554" s="24">
        <f t="shared" si="37"/>
        <v>0</v>
      </c>
      <c r="F554" s="25">
        <f t="shared" si="38"/>
        <v>0</v>
      </c>
    </row>
    <row r="555" spans="3:6" ht="13.5" thickBot="1">
      <c r="C555" s="32">
        <f t="shared" ref="C555:C618" si="40">C554+$D$19</f>
        <v>21.319999999999723</v>
      </c>
      <c r="D555" s="24">
        <f t="shared" si="39"/>
        <v>0</v>
      </c>
      <c r="E555" s="24">
        <f t="shared" ref="E555:E618" si="41">(Yco+Y_c*C555*60+2*bigc*COS(w*C555*60+SI))/($E$20)</f>
        <v>0</v>
      </c>
      <c r="F555" s="25">
        <f t="shared" ref="F555:F618" si="42">(D*COS(w*C555*60+PHI))/($E$20)</f>
        <v>0</v>
      </c>
    </row>
    <row r="556" spans="3:6" ht="13.5" thickBot="1">
      <c r="C556" s="32">
        <f t="shared" si="40"/>
        <v>21.359999999999722</v>
      </c>
      <c r="D556" s="24">
        <f t="shared" si="39"/>
        <v>0</v>
      </c>
      <c r="E556" s="24">
        <f t="shared" si="41"/>
        <v>0</v>
      </c>
      <c r="F556" s="25">
        <f t="shared" si="42"/>
        <v>0</v>
      </c>
    </row>
    <row r="557" spans="3:6" ht="13.5" thickBot="1">
      <c r="C557" s="32">
        <f t="shared" si="40"/>
        <v>21.399999999999721</v>
      </c>
      <c r="D557" s="24">
        <f t="shared" si="39"/>
        <v>0</v>
      </c>
      <c r="E557" s="24">
        <f t="shared" si="41"/>
        <v>0</v>
      </c>
      <c r="F557" s="25">
        <f t="shared" si="42"/>
        <v>0</v>
      </c>
    </row>
    <row r="558" spans="3:6" ht="13.5" thickBot="1">
      <c r="C558" s="32">
        <f t="shared" si="40"/>
        <v>21.439999999999721</v>
      </c>
      <c r="D558" s="24">
        <f t="shared" si="39"/>
        <v>0</v>
      </c>
      <c r="E558" s="24">
        <f t="shared" si="41"/>
        <v>0</v>
      </c>
      <c r="F558" s="25">
        <f t="shared" si="42"/>
        <v>0</v>
      </c>
    </row>
    <row r="559" spans="3:6" ht="13.5" thickBot="1">
      <c r="C559" s="32">
        <f t="shared" si="40"/>
        <v>21.47999999999972</v>
      </c>
      <c r="D559" s="24">
        <f t="shared" si="39"/>
        <v>0</v>
      </c>
      <c r="E559" s="24">
        <f t="shared" si="41"/>
        <v>0</v>
      </c>
      <c r="F559" s="25">
        <f t="shared" si="42"/>
        <v>0</v>
      </c>
    </row>
    <row r="560" spans="3:6" ht="13.5" thickBot="1">
      <c r="C560" s="32">
        <f t="shared" si="40"/>
        <v>21.519999999999719</v>
      </c>
      <c r="D560" s="24">
        <f t="shared" si="39"/>
        <v>0</v>
      </c>
      <c r="E560" s="24">
        <f t="shared" si="41"/>
        <v>0</v>
      </c>
      <c r="F560" s="25">
        <f t="shared" si="42"/>
        <v>0</v>
      </c>
    </row>
    <row r="561" spans="3:6" ht="13.5" thickBot="1">
      <c r="C561" s="32">
        <f t="shared" si="40"/>
        <v>21.559999999999718</v>
      </c>
      <c r="D561" s="24">
        <f t="shared" si="39"/>
        <v>0</v>
      </c>
      <c r="E561" s="24">
        <f t="shared" si="41"/>
        <v>0</v>
      </c>
      <c r="F561" s="25">
        <f t="shared" si="42"/>
        <v>0</v>
      </c>
    </row>
    <row r="562" spans="3:6" ht="13.5" thickBot="1">
      <c r="C562" s="32">
        <f t="shared" si="40"/>
        <v>21.599999999999717</v>
      </c>
      <c r="D562" s="24">
        <f t="shared" si="39"/>
        <v>0</v>
      </c>
      <c r="E562" s="24">
        <f t="shared" si="41"/>
        <v>0</v>
      </c>
      <c r="F562" s="25">
        <f t="shared" si="42"/>
        <v>0</v>
      </c>
    </row>
    <row r="563" spans="3:6" ht="13.5" thickBot="1">
      <c r="C563" s="32">
        <f t="shared" si="40"/>
        <v>21.639999999999716</v>
      </c>
      <c r="D563" s="24">
        <f t="shared" si="39"/>
        <v>0</v>
      </c>
      <c r="E563" s="24">
        <f t="shared" si="41"/>
        <v>0</v>
      </c>
      <c r="F563" s="25">
        <f t="shared" si="42"/>
        <v>0</v>
      </c>
    </row>
    <row r="564" spans="3:6" ht="13.5" thickBot="1">
      <c r="C564" s="32">
        <f t="shared" si="40"/>
        <v>21.679999999999715</v>
      </c>
      <c r="D564" s="24">
        <f t="shared" si="39"/>
        <v>0</v>
      </c>
      <c r="E564" s="24">
        <f t="shared" si="41"/>
        <v>0</v>
      </c>
      <c r="F564" s="25">
        <f t="shared" si="42"/>
        <v>0</v>
      </c>
    </row>
    <row r="565" spans="3:6" ht="13.5" thickBot="1">
      <c r="C565" s="32">
        <f t="shared" si="40"/>
        <v>21.719999999999715</v>
      </c>
      <c r="D565" s="24">
        <f t="shared" si="39"/>
        <v>0</v>
      </c>
      <c r="E565" s="24">
        <f t="shared" si="41"/>
        <v>0</v>
      </c>
      <c r="F565" s="25">
        <f t="shared" si="42"/>
        <v>0</v>
      </c>
    </row>
    <row r="566" spans="3:6" ht="13.5" thickBot="1">
      <c r="C566" s="32">
        <f t="shared" si="40"/>
        <v>21.759999999999714</v>
      </c>
      <c r="D566" s="24">
        <f t="shared" si="39"/>
        <v>0</v>
      </c>
      <c r="E566" s="24">
        <f t="shared" si="41"/>
        <v>0</v>
      </c>
      <c r="F566" s="25">
        <f t="shared" si="42"/>
        <v>0</v>
      </c>
    </row>
    <row r="567" spans="3:6" ht="13.5" thickBot="1">
      <c r="C567" s="32">
        <f t="shared" si="40"/>
        <v>21.799999999999713</v>
      </c>
      <c r="D567" s="24">
        <f t="shared" si="39"/>
        <v>0</v>
      </c>
      <c r="E567" s="24">
        <f t="shared" si="41"/>
        <v>0</v>
      </c>
      <c r="F567" s="25">
        <f t="shared" si="42"/>
        <v>0</v>
      </c>
    </row>
    <row r="568" spans="3:6" ht="13.5" thickBot="1">
      <c r="C568" s="32">
        <f t="shared" si="40"/>
        <v>21.839999999999712</v>
      </c>
      <c r="D568" s="24">
        <f t="shared" si="39"/>
        <v>0</v>
      </c>
      <c r="E568" s="24">
        <f t="shared" si="41"/>
        <v>0</v>
      </c>
      <c r="F568" s="25">
        <f t="shared" si="42"/>
        <v>0</v>
      </c>
    </row>
    <row r="569" spans="3:6" ht="13.5" thickBot="1">
      <c r="C569" s="32">
        <f t="shared" si="40"/>
        <v>21.879999999999711</v>
      </c>
      <c r="D569" s="24">
        <f t="shared" si="39"/>
        <v>0</v>
      </c>
      <c r="E569" s="24">
        <f t="shared" si="41"/>
        <v>0</v>
      </c>
      <c r="F569" s="25">
        <f t="shared" si="42"/>
        <v>0</v>
      </c>
    </row>
    <row r="570" spans="3:6" ht="13.5" thickBot="1">
      <c r="C570" s="32">
        <f t="shared" si="40"/>
        <v>21.91999999999971</v>
      </c>
      <c r="D570" s="24">
        <f t="shared" si="39"/>
        <v>0</v>
      </c>
      <c r="E570" s="24">
        <f t="shared" si="41"/>
        <v>0</v>
      </c>
      <c r="F570" s="25">
        <f t="shared" si="42"/>
        <v>0</v>
      </c>
    </row>
    <row r="571" spans="3:6" ht="13.5" thickBot="1">
      <c r="C571" s="32">
        <f t="shared" si="40"/>
        <v>21.95999999999971</v>
      </c>
      <c r="D571" s="24">
        <f t="shared" si="39"/>
        <v>0</v>
      </c>
      <c r="E571" s="24">
        <f t="shared" si="41"/>
        <v>0</v>
      </c>
      <c r="F571" s="25">
        <f t="shared" si="42"/>
        <v>0</v>
      </c>
    </row>
    <row r="572" spans="3:6" ht="13.5" thickBot="1">
      <c r="C572" s="32">
        <f t="shared" si="40"/>
        <v>21.999999999999709</v>
      </c>
      <c r="D572" s="24">
        <f t="shared" si="39"/>
        <v>0</v>
      </c>
      <c r="E572" s="24">
        <f t="shared" si="41"/>
        <v>0</v>
      </c>
      <c r="F572" s="25">
        <f t="shared" si="42"/>
        <v>0</v>
      </c>
    </row>
    <row r="573" spans="3:6" ht="13.5" thickBot="1">
      <c r="C573" s="32">
        <f t="shared" si="40"/>
        <v>22.039999999999708</v>
      </c>
      <c r="D573" s="24">
        <f t="shared" si="39"/>
        <v>0</v>
      </c>
      <c r="E573" s="24">
        <f t="shared" si="41"/>
        <v>0</v>
      </c>
      <c r="F573" s="25">
        <f t="shared" si="42"/>
        <v>0</v>
      </c>
    </row>
    <row r="574" spans="3:6" ht="13.5" thickBot="1">
      <c r="C574" s="32">
        <f t="shared" si="40"/>
        <v>22.079999999999707</v>
      </c>
      <c r="D574" s="24">
        <f t="shared" si="39"/>
        <v>0</v>
      </c>
      <c r="E574" s="24">
        <f t="shared" si="41"/>
        <v>0</v>
      </c>
      <c r="F574" s="25">
        <f t="shared" si="42"/>
        <v>0</v>
      </c>
    </row>
    <row r="575" spans="3:6" ht="13.5" thickBot="1">
      <c r="C575" s="32">
        <f t="shared" si="40"/>
        <v>22.119999999999706</v>
      </c>
      <c r="D575" s="24">
        <f t="shared" si="39"/>
        <v>0</v>
      </c>
      <c r="E575" s="24">
        <f t="shared" si="41"/>
        <v>0</v>
      </c>
      <c r="F575" s="25">
        <f t="shared" si="42"/>
        <v>0</v>
      </c>
    </row>
    <row r="576" spans="3:6" ht="13.5" thickBot="1">
      <c r="C576" s="32">
        <f t="shared" si="40"/>
        <v>22.159999999999705</v>
      </c>
      <c r="D576" s="24">
        <f t="shared" si="39"/>
        <v>0</v>
      </c>
      <c r="E576" s="24">
        <f t="shared" si="41"/>
        <v>0</v>
      </c>
      <c r="F576" s="25">
        <f t="shared" si="42"/>
        <v>0</v>
      </c>
    </row>
    <row r="577" spans="3:6" ht="13.5" thickBot="1">
      <c r="C577" s="32">
        <f t="shared" si="40"/>
        <v>22.199999999999704</v>
      </c>
      <c r="D577" s="24">
        <f t="shared" si="39"/>
        <v>0</v>
      </c>
      <c r="E577" s="24">
        <f t="shared" si="41"/>
        <v>0</v>
      </c>
      <c r="F577" s="25">
        <f t="shared" si="42"/>
        <v>0</v>
      </c>
    </row>
    <row r="578" spans="3:6" ht="13.5" thickBot="1">
      <c r="C578" s="32">
        <f t="shared" si="40"/>
        <v>22.239999999999704</v>
      </c>
      <c r="D578" s="24">
        <f t="shared" si="39"/>
        <v>0</v>
      </c>
      <c r="E578" s="24">
        <f t="shared" si="41"/>
        <v>0</v>
      </c>
      <c r="F578" s="25">
        <f t="shared" si="42"/>
        <v>0</v>
      </c>
    </row>
    <row r="579" spans="3:6" ht="13.5" thickBot="1">
      <c r="C579" s="32">
        <f t="shared" si="40"/>
        <v>22.279999999999703</v>
      </c>
      <c r="D579" s="24">
        <f t="shared" si="39"/>
        <v>0</v>
      </c>
      <c r="E579" s="24">
        <f t="shared" si="41"/>
        <v>0</v>
      </c>
      <c r="F579" s="25">
        <f t="shared" si="42"/>
        <v>0</v>
      </c>
    </row>
    <row r="580" spans="3:6" ht="13.5" thickBot="1">
      <c r="C580" s="32">
        <f t="shared" si="40"/>
        <v>22.319999999999702</v>
      </c>
      <c r="D580" s="24">
        <f t="shared" si="39"/>
        <v>0</v>
      </c>
      <c r="E580" s="24">
        <f t="shared" si="41"/>
        <v>0</v>
      </c>
      <c r="F580" s="25">
        <f t="shared" si="42"/>
        <v>0</v>
      </c>
    </row>
    <row r="581" spans="3:6" ht="13.5" thickBot="1">
      <c r="C581" s="32">
        <f t="shared" si="40"/>
        <v>22.359999999999701</v>
      </c>
      <c r="D581" s="24">
        <f t="shared" si="39"/>
        <v>0</v>
      </c>
      <c r="E581" s="24">
        <f t="shared" si="41"/>
        <v>0</v>
      </c>
      <c r="F581" s="25">
        <f t="shared" si="42"/>
        <v>0</v>
      </c>
    </row>
    <row r="582" spans="3:6" ht="13.5" thickBot="1">
      <c r="C582" s="32">
        <f t="shared" si="40"/>
        <v>22.3999999999997</v>
      </c>
      <c r="D582" s="24">
        <f t="shared" si="39"/>
        <v>0</v>
      </c>
      <c r="E582" s="24">
        <f t="shared" si="41"/>
        <v>0</v>
      </c>
      <c r="F582" s="25">
        <f t="shared" si="42"/>
        <v>0</v>
      </c>
    </row>
    <row r="583" spans="3:6" ht="13.5" thickBot="1">
      <c r="C583" s="32">
        <f t="shared" si="40"/>
        <v>22.439999999999699</v>
      </c>
      <c r="D583" s="24">
        <f t="shared" si="39"/>
        <v>0</v>
      </c>
      <c r="E583" s="24">
        <f t="shared" si="41"/>
        <v>0</v>
      </c>
      <c r="F583" s="25">
        <f t="shared" si="42"/>
        <v>0</v>
      </c>
    </row>
    <row r="584" spans="3:6" ht="13.5" thickBot="1">
      <c r="C584" s="32">
        <f t="shared" si="40"/>
        <v>22.479999999999698</v>
      </c>
      <c r="D584" s="24">
        <f t="shared" si="39"/>
        <v>0</v>
      </c>
      <c r="E584" s="24">
        <f t="shared" si="41"/>
        <v>0</v>
      </c>
      <c r="F584" s="25">
        <f t="shared" si="42"/>
        <v>0</v>
      </c>
    </row>
    <row r="585" spans="3:6" ht="13.5" thickBot="1">
      <c r="C585" s="32">
        <f t="shared" si="40"/>
        <v>22.519999999999698</v>
      </c>
      <c r="D585" s="24">
        <f t="shared" si="39"/>
        <v>0</v>
      </c>
      <c r="E585" s="24">
        <f t="shared" si="41"/>
        <v>0</v>
      </c>
      <c r="F585" s="25">
        <f t="shared" si="42"/>
        <v>0</v>
      </c>
    </row>
    <row r="586" spans="3:6" ht="13.5" thickBot="1">
      <c r="C586" s="32">
        <f t="shared" si="40"/>
        <v>22.559999999999697</v>
      </c>
      <c r="D586" s="24">
        <f t="shared" si="39"/>
        <v>0</v>
      </c>
      <c r="E586" s="24">
        <f t="shared" si="41"/>
        <v>0</v>
      </c>
      <c r="F586" s="25">
        <f t="shared" si="42"/>
        <v>0</v>
      </c>
    </row>
    <row r="587" spans="3:6" ht="13.5" thickBot="1">
      <c r="C587" s="32">
        <f t="shared" si="40"/>
        <v>22.599999999999696</v>
      </c>
      <c r="D587" s="24">
        <f t="shared" si="39"/>
        <v>0</v>
      </c>
      <c r="E587" s="24">
        <f t="shared" si="41"/>
        <v>0</v>
      </c>
      <c r="F587" s="25">
        <f t="shared" si="42"/>
        <v>0</v>
      </c>
    </row>
    <row r="588" spans="3:6" ht="13.5" thickBot="1">
      <c r="C588" s="32">
        <f t="shared" si="40"/>
        <v>22.639999999999695</v>
      </c>
      <c r="D588" s="24">
        <f t="shared" si="39"/>
        <v>0</v>
      </c>
      <c r="E588" s="24">
        <f t="shared" si="41"/>
        <v>0</v>
      </c>
      <c r="F588" s="25">
        <f t="shared" si="42"/>
        <v>0</v>
      </c>
    </row>
    <row r="589" spans="3:6" ht="13.5" thickBot="1">
      <c r="C589" s="32">
        <f t="shared" si="40"/>
        <v>22.679999999999694</v>
      </c>
      <c r="D589" s="24">
        <f t="shared" si="39"/>
        <v>0</v>
      </c>
      <c r="E589" s="24">
        <f t="shared" si="41"/>
        <v>0</v>
      </c>
      <c r="F589" s="25">
        <f t="shared" si="42"/>
        <v>0</v>
      </c>
    </row>
    <row r="590" spans="3:6" ht="13.5" thickBot="1">
      <c r="C590" s="32">
        <f t="shared" si="40"/>
        <v>22.719999999999693</v>
      </c>
      <c r="D590" s="24">
        <f t="shared" si="39"/>
        <v>0</v>
      </c>
      <c r="E590" s="24">
        <f t="shared" si="41"/>
        <v>0</v>
      </c>
      <c r="F590" s="25">
        <f t="shared" si="42"/>
        <v>0</v>
      </c>
    </row>
    <row r="591" spans="3:6" ht="13.5" thickBot="1">
      <c r="C591" s="32">
        <f t="shared" si="40"/>
        <v>22.759999999999692</v>
      </c>
      <c r="D591" s="24">
        <f t="shared" si="39"/>
        <v>0</v>
      </c>
      <c r="E591" s="24">
        <f t="shared" si="41"/>
        <v>0</v>
      </c>
      <c r="F591" s="25">
        <f t="shared" si="42"/>
        <v>0</v>
      </c>
    </row>
    <row r="592" spans="3:6" ht="13.5" thickBot="1">
      <c r="C592" s="32">
        <f t="shared" si="40"/>
        <v>22.799999999999692</v>
      </c>
      <c r="D592" s="24">
        <f t="shared" si="39"/>
        <v>0</v>
      </c>
      <c r="E592" s="24">
        <f t="shared" si="41"/>
        <v>0</v>
      </c>
      <c r="F592" s="25">
        <f t="shared" si="42"/>
        <v>0</v>
      </c>
    </row>
    <row r="593" spans="3:6" ht="13.5" thickBot="1">
      <c r="C593" s="32">
        <f t="shared" si="40"/>
        <v>22.839999999999691</v>
      </c>
      <c r="D593" s="24">
        <f t="shared" si="39"/>
        <v>0</v>
      </c>
      <c r="E593" s="24">
        <f t="shared" si="41"/>
        <v>0</v>
      </c>
      <c r="F593" s="25">
        <f t="shared" si="42"/>
        <v>0</v>
      </c>
    </row>
    <row r="594" spans="3:6" ht="13.5" thickBot="1">
      <c r="C594" s="32">
        <f t="shared" si="40"/>
        <v>22.87999999999969</v>
      </c>
      <c r="D594" s="24">
        <f t="shared" si="39"/>
        <v>0</v>
      </c>
      <c r="E594" s="24">
        <f t="shared" si="41"/>
        <v>0</v>
      </c>
      <c r="F594" s="25">
        <f t="shared" si="42"/>
        <v>0</v>
      </c>
    </row>
    <row r="595" spans="3:6" ht="13.5" thickBot="1">
      <c r="C595" s="32">
        <f t="shared" si="40"/>
        <v>22.919999999999689</v>
      </c>
      <c r="D595" s="24">
        <f t="shared" si="39"/>
        <v>0</v>
      </c>
      <c r="E595" s="24">
        <f t="shared" si="41"/>
        <v>0</v>
      </c>
      <c r="F595" s="25">
        <f t="shared" si="42"/>
        <v>0</v>
      </c>
    </row>
    <row r="596" spans="3:6" ht="13.5" thickBot="1">
      <c r="C596" s="32">
        <f t="shared" si="40"/>
        <v>22.959999999999688</v>
      </c>
      <c r="D596" s="24">
        <f t="shared" si="39"/>
        <v>0</v>
      </c>
      <c r="E596" s="24">
        <f t="shared" si="41"/>
        <v>0</v>
      </c>
      <c r="F596" s="25">
        <f t="shared" si="42"/>
        <v>0</v>
      </c>
    </row>
    <row r="597" spans="3:6" ht="13.5" thickBot="1">
      <c r="C597" s="32">
        <f t="shared" si="40"/>
        <v>22.999999999999687</v>
      </c>
      <c r="D597" s="24">
        <f t="shared" si="39"/>
        <v>0</v>
      </c>
      <c r="E597" s="24">
        <f t="shared" si="41"/>
        <v>0</v>
      </c>
      <c r="F597" s="25">
        <f t="shared" si="42"/>
        <v>0</v>
      </c>
    </row>
    <row r="598" spans="3:6" ht="13.5" thickBot="1">
      <c r="C598" s="32">
        <f t="shared" si="40"/>
        <v>23.039999999999687</v>
      </c>
      <c r="D598" s="24">
        <f t="shared" si="39"/>
        <v>0</v>
      </c>
      <c r="E598" s="24">
        <f t="shared" si="41"/>
        <v>0</v>
      </c>
      <c r="F598" s="25">
        <f t="shared" si="42"/>
        <v>0</v>
      </c>
    </row>
    <row r="599" spans="3:6" ht="13.5" thickBot="1">
      <c r="C599" s="32">
        <f t="shared" si="40"/>
        <v>23.079999999999686</v>
      </c>
      <c r="D599" s="24">
        <f t="shared" si="39"/>
        <v>0</v>
      </c>
      <c r="E599" s="24">
        <f t="shared" si="41"/>
        <v>0</v>
      </c>
      <c r="F599" s="25">
        <f t="shared" si="42"/>
        <v>0</v>
      </c>
    </row>
    <row r="600" spans="3:6" ht="13.5" thickBot="1">
      <c r="C600" s="32">
        <f t="shared" si="40"/>
        <v>23.119999999999685</v>
      </c>
      <c r="D600" s="24">
        <f t="shared" si="39"/>
        <v>0</v>
      </c>
      <c r="E600" s="24">
        <f t="shared" si="41"/>
        <v>0</v>
      </c>
      <c r="F600" s="25">
        <f t="shared" si="42"/>
        <v>0</v>
      </c>
    </row>
    <row r="601" spans="3:6" ht="13.5" thickBot="1">
      <c r="C601" s="32">
        <f t="shared" si="40"/>
        <v>23.159999999999684</v>
      </c>
      <c r="D601" s="24">
        <f t="shared" si="39"/>
        <v>0</v>
      </c>
      <c r="E601" s="24">
        <f t="shared" si="41"/>
        <v>0</v>
      </c>
      <c r="F601" s="25">
        <f t="shared" si="42"/>
        <v>0</v>
      </c>
    </row>
    <row r="602" spans="3:6" ht="13.5" thickBot="1">
      <c r="C602" s="32">
        <f t="shared" si="40"/>
        <v>23.199999999999683</v>
      </c>
      <c r="D602" s="24">
        <f t="shared" si="39"/>
        <v>0</v>
      </c>
      <c r="E602" s="24">
        <f t="shared" si="41"/>
        <v>0</v>
      </c>
      <c r="F602" s="25">
        <f t="shared" si="42"/>
        <v>0</v>
      </c>
    </row>
    <row r="603" spans="3:6" ht="13.5" thickBot="1">
      <c r="C603" s="32">
        <f t="shared" si="40"/>
        <v>23.239999999999682</v>
      </c>
      <c r="D603" s="24">
        <f t="shared" si="39"/>
        <v>0</v>
      </c>
      <c r="E603" s="24">
        <f t="shared" si="41"/>
        <v>0</v>
      </c>
      <c r="F603" s="25">
        <f t="shared" si="42"/>
        <v>0</v>
      </c>
    </row>
    <row r="604" spans="3:6" ht="13.5" thickBot="1">
      <c r="C604" s="32">
        <f t="shared" si="40"/>
        <v>23.279999999999681</v>
      </c>
      <c r="D604" s="24">
        <f t="shared" si="39"/>
        <v>0</v>
      </c>
      <c r="E604" s="24">
        <f t="shared" si="41"/>
        <v>0</v>
      </c>
      <c r="F604" s="25">
        <f t="shared" si="42"/>
        <v>0</v>
      </c>
    </row>
    <row r="605" spans="3:6" ht="13.5" thickBot="1">
      <c r="C605" s="32">
        <f t="shared" si="40"/>
        <v>23.319999999999681</v>
      </c>
      <c r="D605" s="24">
        <f t="shared" si="39"/>
        <v>0</v>
      </c>
      <c r="E605" s="24">
        <f t="shared" si="41"/>
        <v>0</v>
      </c>
      <c r="F605" s="25">
        <f t="shared" si="42"/>
        <v>0</v>
      </c>
    </row>
    <row r="606" spans="3:6" ht="13.5" thickBot="1">
      <c r="C606" s="32">
        <f t="shared" si="40"/>
        <v>23.35999999999968</v>
      </c>
      <c r="D606" s="24">
        <f t="shared" si="39"/>
        <v>0</v>
      </c>
      <c r="E606" s="24">
        <f t="shared" si="41"/>
        <v>0</v>
      </c>
      <c r="F606" s="25">
        <f t="shared" si="42"/>
        <v>0</v>
      </c>
    </row>
    <row r="607" spans="3:6" ht="13.5" thickBot="1">
      <c r="C607" s="32">
        <f t="shared" si="40"/>
        <v>23.399999999999679</v>
      </c>
      <c r="D607" s="24">
        <f t="shared" si="39"/>
        <v>0</v>
      </c>
      <c r="E607" s="24">
        <f t="shared" si="41"/>
        <v>0</v>
      </c>
      <c r="F607" s="25">
        <f t="shared" si="42"/>
        <v>0</v>
      </c>
    </row>
    <row r="608" spans="3:6" ht="13.5" thickBot="1">
      <c r="C608" s="32">
        <f t="shared" si="40"/>
        <v>23.439999999999678</v>
      </c>
      <c r="D608" s="24">
        <f t="shared" si="39"/>
        <v>0</v>
      </c>
      <c r="E608" s="24">
        <f t="shared" si="41"/>
        <v>0</v>
      </c>
      <c r="F608" s="25">
        <f t="shared" si="42"/>
        <v>0</v>
      </c>
    </row>
    <row r="609" spans="3:6" ht="13.5" thickBot="1">
      <c r="C609" s="32">
        <f t="shared" si="40"/>
        <v>23.479999999999677</v>
      </c>
      <c r="D609" s="24">
        <f t="shared" si="39"/>
        <v>0</v>
      </c>
      <c r="E609" s="24">
        <f t="shared" si="41"/>
        <v>0</v>
      </c>
      <c r="F609" s="25">
        <f t="shared" si="42"/>
        <v>0</v>
      </c>
    </row>
    <row r="610" spans="3:6" ht="13.5" thickBot="1">
      <c r="C610" s="32">
        <f t="shared" si="40"/>
        <v>23.519999999999676</v>
      </c>
      <c r="D610" s="24">
        <f t="shared" si="39"/>
        <v>0</v>
      </c>
      <c r="E610" s="24">
        <f t="shared" si="41"/>
        <v>0</v>
      </c>
      <c r="F610" s="25">
        <f t="shared" si="42"/>
        <v>0</v>
      </c>
    </row>
    <row r="611" spans="3:6" ht="13.5" thickBot="1">
      <c r="C611" s="32">
        <f t="shared" si="40"/>
        <v>23.559999999999675</v>
      </c>
      <c r="D611" s="24">
        <f t="shared" si="39"/>
        <v>0</v>
      </c>
      <c r="E611" s="24">
        <f t="shared" si="41"/>
        <v>0</v>
      </c>
      <c r="F611" s="25">
        <f t="shared" si="42"/>
        <v>0</v>
      </c>
    </row>
    <row r="612" spans="3:6" ht="13.5" thickBot="1">
      <c r="C612" s="32">
        <f t="shared" si="40"/>
        <v>23.599999999999675</v>
      </c>
      <c r="D612" s="24">
        <f t="shared" si="39"/>
        <v>0</v>
      </c>
      <c r="E612" s="24">
        <f t="shared" si="41"/>
        <v>0</v>
      </c>
      <c r="F612" s="25">
        <f t="shared" si="42"/>
        <v>0</v>
      </c>
    </row>
    <row r="613" spans="3:6" ht="13.5" thickBot="1">
      <c r="C613" s="32">
        <f t="shared" si="40"/>
        <v>23.639999999999674</v>
      </c>
      <c r="D613" s="24">
        <f t="shared" si="39"/>
        <v>0</v>
      </c>
      <c r="E613" s="24">
        <f t="shared" si="41"/>
        <v>0</v>
      </c>
      <c r="F613" s="25">
        <f t="shared" si="42"/>
        <v>0</v>
      </c>
    </row>
    <row r="614" spans="3:6" ht="13.5" thickBot="1">
      <c r="C614" s="32">
        <f t="shared" si="40"/>
        <v>23.679999999999673</v>
      </c>
      <c r="D614" s="24">
        <f t="shared" si="39"/>
        <v>0</v>
      </c>
      <c r="E614" s="24">
        <f t="shared" si="41"/>
        <v>0</v>
      </c>
      <c r="F614" s="25">
        <f t="shared" si="42"/>
        <v>0</v>
      </c>
    </row>
    <row r="615" spans="3:6" ht="13.5" thickBot="1">
      <c r="C615" s="32">
        <f t="shared" si="40"/>
        <v>23.719999999999672</v>
      </c>
      <c r="D615" s="24">
        <f t="shared" ref="D615:D678" si="43">(Xc+bigc*SIN(w*C615*60+SI))/($E$20)</f>
        <v>0</v>
      </c>
      <c r="E615" s="24">
        <f t="shared" si="41"/>
        <v>0</v>
      </c>
      <c r="F615" s="25">
        <f t="shared" si="42"/>
        <v>0</v>
      </c>
    </row>
    <row r="616" spans="3:6" ht="13.5" thickBot="1">
      <c r="C616" s="32">
        <f t="shared" si="40"/>
        <v>23.759999999999671</v>
      </c>
      <c r="D616" s="24">
        <f t="shared" si="43"/>
        <v>0</v>
      </c>
      <c r="E616" s="24">
        <f t="shared" si="41"/>
        <v>0</v>
      </c>
      <c r="F616" s="25">
        <f t="shared" si="42"/>
        <v>0</v>
      </c>
    </row>
    <row r="617" spans="3:6" ht="13.5" thickBot="1">
      <c r="C617" s="32">
        <f t="shared" si="40"/>
        <v>23.79999999999967</v>
      </c>
      <c r="D617" s="24">
        <f t="shared" si="43"/>
        <v>0</v>
      </c>
      <c r="E617" s="24">
        <f t="shared" si="41"/>
        <v>0</v>
      </c>
      <c r="F617" s="25">
        <f t="shared" si="42"/>
        <v>0</v>
      </c>
    </row>
    <row r="618" spans="3:6" ht="13.5" thickBot="1">
      <c r="C618" s="32">
        <f t="shared" si="40"/>
        <v>23.839999999999669</v>
      </c>
      <c r="D618" s="24">
        <f t="shared" si="43"/>
        <v>0</v>
      </c>
      <c r="E618" s="24">
        <f t="shared" si="41"/>
        <v>0</v>
      </c>
      <c r="F618" s="25">
        <f t="shared" si="42"/>
        <v>0</v>
      </c>
    </row>
    <row r="619" spans="3:6" ht="13.5" thickBot="1">
      <c r="C619" s="32">
        <f t="shared" ref="C619:C682" si="44">C618+$D$19</f>
        <v>23.879999999999669</v>
      </c>
      <c r="D619" s="24">
        <f t="shared" si="43"/>
        <v>0</v>
      </c>
      <c r="E619" s="24">
        <f t="shared" ref="E619:E682" si="45">(Yco+Y_c*C619*60+2*bigc*COS(w*C619*60+SI))/($E$20)</f>
        <v>0</v>
      </c>
      <c r="F619" s="25">
        <f t="shared" ref="F619:F682" si="46">(D*COS(w*C619*60+PHI))/($E$20)</f>
        <v>0</v>
      </c>
    </row>
    <row r="620" spans="3:6" ht="13.5" thickBot="1">
      <c r="C620" s="32">
        <f t="shared" si="44"/>
        <v>23.919999999999668</v>
      </c>
      <c r="D620" s="24">
        <f t="shared" si="43"/>
        <v>0</v>
      </c>
      <c r="E620" s="24">
        <f t="shared" si="45"/>
        <v>0</v>
      </c>
      <c r="F620" s="25">
        <f t="shared" si="46"/>
        <v>0</v>
      </c>
    </row>
    <row r="621" spans="3:6" ht="13.5" thickBot="1">
      <c r="C621" s="32">
        <f t="shared" si="44"/>
        <v>23.959999999999667</v>
      </c>
      <c r="D621" s="24">
        <f t="shared" si="43"/>
        <v>0</v>
      </c>
      <c r="E621" s="24">
        <f t="shared" si="45"/>
        <v>0</v>
      </c>
      <c r="F621" s="25">
        <f t="shared" si="46"/>
        <v>0</v>
      </c>
    </row>
    <row r="622" spans="3:6" ht="13.5" thickBot="1">
      <c r="C622" s="32">
        <f t="shared" si="44"/>
        <v>23.999999999999666</v>
      </c>
      <c r="D622" s="24">
        <f t="shared" si="43"/>
        <v>0</v>
      </c>
      <c r="E622" s="24">
        <f t="shared" si="45"/>
        <v>0</v>
      </c>
      <c r="F622" s="25">
        <f t="shared" si="46"/>
        <v>0</v>
      </c>
    </row>
    <row r="623" spans="3:6" ht="13.5" thickBot="1">
      <c r="C623" s="32">
        <f t="shared" si="44"/>
        <v>24.039999999999665</v>
      </c>
      <c r="D623" s="24">
        <f t="shared" si="43"/>
        <v>0</v>
      </c>
      <c r="E623" s="24">
        <f t="shared" si="45"/>
        <v>0</v>
      </c>
      <c r="F623" s="25">
        <f t="shared" si="46"/>
        <v>0</v>
      </c>
    </row>
    <row r="624" spans="3:6" ht="13.5" thickBot="1">
      <c r="C624" s="32">
        <f t="shared" si="44"/>
        <v>24.079999999999664</v>
      </c>
      <c r="D624" s="24">
        <f t="shared" si="43"/>
        <v>0</v>
      </c>
      <c r="E624" s="24">
        <f t="shared" si="45"/>
        <v>0</v>
      </c>
      <c r="F624" s="25">
        <f t="shared" si="46"/>
        <v>0</v>
      </c>
    </row>
    <row r="625" spans="3:6" ht="13.5" thickBot="1">
      <c r="C625" s="32">
        <f t="shared" si="44"/>
        <v>24.119999999999663</v>
      </c>
      <c r="D625" s="24">
        <f t="shared" si="43"/>
        <v>0</v>
      </c>
      <c r="E625" s="24">
        <f t="shared" si="45"/>
        <v>0</v>
      </c>
      <c r="F625" s="25">
        <f t="shared" si="46"/>
        <v>0</v>
      </c>
    </row>
    <row r="626" spans="3:6" ht="13.5" thickBot="1">
      <c r="C626" s="32">
        <f t="shared" si="44"/>
        <v>24.159999999999663</v>
      </c>
      <c r="D626" s="24">
        <f t="shared" si="43"/>
        <v>0</v>
      </c>
      <c r="E626" s="24">
        <f t="shared" si="45"/>
        <v>0</v>
      </c>
      <c r="F626" s="25">
        <f t="shared" si="46"/>
        <v>0</v>
      </c>
    </row>
    <row r="627" spans="3:6" ht="13.5" thickBot="1">
      <c r="C627" s="32">
        <f t="shared" si="44"/>
        <v>24.199999999999662</v>
      </c>
      <c r="D627" s="24">
        <f t="shared" si="43"/>
        <v>0</v>
      </c>
      <c r="E627" s="24">
        <f t="shared" si="45"/>
        <v>0</v>
      </c>
      <c r="F627" s="25">
        <f t="shared" si="46"/>
        <v>0</v>
      </c>
    </row>
    <row r="628" spans="3:6" ht="13.5" thickBot="1">
      <c r="C628" s="32">
        <f t="shared" si="44"/>
        <v>24.239999999999661</v>
      </c>
      <c r="D628" s="24">
        <f t="shared" si="43"/>
        <v>0</v>
      </c>
      <c r="E628" s="24">
        <f t="shared" si="45"/>
        <v>0</v>
      </c>
      <c r="F628" s="25">
        <f t="shared" si="46"/>
        <v>0</v>
      </c>
    </row>
    <row r="629" spans="3:6" ht="13.5" thickBot="1">
      <c r="C629" s="32">
        <f t="shared" si="44"/>
        <v>24.27999999999966</v>
      </c>
      <c r="D629" s="24">
        <f t="shared" si="43"/>
        <v>0</v>
      </c>
      <c r="E629" s="24">
        <f t="shared" si="45"/>
        <v>0</v>
      </c>
      <c r="F629" s="25">
        <f t="shared" si="46"/>
        <v>0</v>
      </c>
    </row>
    <row r="630" spans="3:6" ht="13.5" thickBot="1">
      <c r="C630" s="32">
        <f t="shared" si="44"/>
        <v>24.319999999999659</v>
      </c>
      <c r="D630" s="24">
        <f t="shared" si="43"/>
        <v>0</v>
      </c>
      <c r="E630" s="24">
        <f t="shared" si="45"/>
        <v>0</v>
      </c>
      <c r="F630" s="25">
        <f t="shared" si="46"/>
        <v>0</v>
      </c>
    </row>
    <row r="631" spans="3:6" ht="13.5" thickBot="1">
      <c r="C631" s="32">
        <f t="shared" si="44"/>
        <v>24.359999999999658</v>
      </c>
      <c r="D631" s="24">
        <f t="shared" si="43"/>
        <v>0</v>
      </c>
      <c r="E631" s="24">
        <f t="shared" si="45"/>
        <v>0</v>
      </c>
      <c r="F631" s="25">
        <f t="shared" si="46"/>
        <v>0</v>
      </c>
    </row>
    <row r="632" spans="3:6" ht="13.5" thickBot="1">
      <c r="C632" s="32">
        <f t="shared" si="44"/>
        <v>24.399999999999658</v>
      </c>
      <c r="D632" s="24">
        <f t="shared" si="43"/>
        <v>0</v>
      </c>
      <c r="E632" s="24">
        <f t="shared" si="45"/>
        <v>0</v>
      </c>
      <c r="F632" s="25">
        <f t="shared" si="46"/>
        <v>0</v>
      </c>
    </row>
    <row r="633" spans="3:6" ht="13.5" thickBot="1">
      <c r="C633" s="32">
        <f t="shared" si="44"/>
        <v>24.439999999999657</v>
      </c>
      <c r="D633" s="24">
        <f t="shared" si="43"/>
        <v>0</v>
      </c>
      <c r="E633" s="24">
        <f t="shared" si="45"/>
        <v>0</v>
      </c>
      <c r="F633" s="25">
        <f t="shared" si="46"/>
        <v>0</v>
      </c>
    </row>
    <row r="634" spans="3:6" ht="13.5" thickBot="1">
      <c r="C634" s="32">
        <f t="shared" si="44"/>
        <v>24.479999999999656</v>
      </c>
      <c r="D634" s="24">
        <f t="shared" si="43"/>
        <v>0</v>
      </c>
      <c r="E634" s="24">
        <f t="shared" si="45"/>
        <v>0</v>
      </c>
      <c r="F634" s="25">
        <f t="shared" si="46"/>
        <v>0</v>
      </c>
    </row>
    <row r="635" spans="3:6" ht="13.5" thickBot="1">
      <c r="C635" s="32">
        <f t="shared" si="44"/>
        <v>24.519999999999655</v>
      </c>
      <c r="D635" s="24">
        <f t="shared" si="43"/>
        <v>0</v>
      </c>
      <c r="E635" s="24">
        <f t="shared" si="45"/>
        <v>0</v>
      </c>
      <c r="F635" s="25">
        <f t="shared" si="46"/>
        <v>0</v>
      </c>
    </row>
    <row r="636" spans="3:6" ht="13.5" thickBot="1">
      <c r="C636" s="32">
        <f t="shared" si="44"/>
        <v>24.559999999999654</v>
      </c>
      <c r="D636" s="24">
        <f t="shared" si="43"/>
        <v>0</v>
      </c>
      <c r="E636" s="24">
        <f t="shared" si="45"/>
        <v>0</v>
      </c>
      <c r="F636" s="25">
        <f t="shared" si="46"/>
        <v>0</v>
      </c>
    </row>
    <row r="637" spans="3:6" ht="13.5" thickBot="1">
      <c r="C637" s="32">
        <f t="shared" si="44"/>
        <v>24.599999999999653</v>
      </c>
      <c r="D637" s="24">
        <f t="shared" si="43"/>
        <v>0</v>
      </c>
      <c r="E637" s="24">
        <f t="shared" si="45"/>
        <v>0</v>
      </c>
      <c r="F637" s="25">
        <f t="shared" si="46"/>
        <v>0</v>
      </c>
    </row>
    <row r="638" spans="3:6" ht="13.5" thickBot="1">
      <c r="C638" s="32">
        <f t="shared" si="44"/>
        <v>24.639999999999652</v>
      </c>
      <c r="D638" s="24">
        <f t="shared" si="43"/>
        <v>0</v>
      </c>
      <c r="E638" s="24">
        <f t="shared" si="45"/>
        <v>0</v>
      </c>
      <c r="F638" s="25">
        <f t="shared" si="46"/>
        <v>0</v>
      </c>
    </row>
    <row r="639" spans="3:6" ht="13.5" thickBot="1">
      <c r="C639" s="32">
        <f t="shared" si="44"/>
        <v>24.679999999999652</v>
      </c>
      <c r="D639" s="24">
        <f t="shared" si="43"/>
        <v>0</v>
      </c>
      <c r="E639" s="24">
        <f t="shared" si="45"/>
        <v>0</v>
      </c>
      <c r="F639" s="25">
        <f t="shared" si="46"/>
        <v>0</v>
      </c>
    </row>
    <row r="640" spans="3:6" ht="13.5" thickBot="1">
      <c r="C640" s="32">
        <f t="shared" si="44"/>
        <v>24.719999999999651</v>
      </c>
      <c r="D640" s="24">
        <f t="shared" si="43"/>
        <v>0</v>
      </c>
      <c r="E640" s="24">
        <f t="shared" si="45"/>
        <v>0</v>
      </c>
      <c r="F640" s="25">
        <f t="shared" si="46"/>
        <v>0</v>
      </c>
    </row>
    <row r="641" spans="3:6" ht="13.5" thickBot="1">
      <c r="C641" s="32">
        <f t="shared" si="44"/>
        <v>24.75999999999965</v>
      </c>
      <c r="D641" s="24">
        <f t="shared" si="43"/>
        <v>0</v>
      </c>
      <c r="E641" s="24">
        <f t="shared" si="45"/>
        <v>0</v>
      </c>
      <c r="F641" s="25">
        <f t="shared" si="46"/>
        <v>0</v>
      </c>
    </row>
    <row r="642" spans="3:6" ht="13.5" thickBot="1">
      <c r="C642" s="32">
        <f t="shared" si="44"/>
        <v>24.799999999999649</v>
      </c>
      <c r="D642" s="24">
        <f t="shared" si="43"/>
        <v>0</v>
      </c>
      <c r="E642" s="24">
        <f t="shared" si="45"/>
        <v>0</v>
      </c>
      <c r="F642" s="25">
        <f t="shared" si="46"/>
        <v>0</v>
      </c>
    </row>
    <row r="643" spans="3:6" ht="13.5" thickBot="1">
      <c r="C643" s="32">
        <f t="shared" si="44"/>
        <v>24.839999999999648</v>
      </c>
      <c r="D643" s="24">
        <f t="shared" si="43"/>
        <v>0</v>
      </c>
      <c r="E643" s="24">
        <f t="shared" si="45"/>
        <v>0</v>
      </c>
      <c r="F643" s="25">
        <f t="shared" si="46"/>
        <v>0</v>
      </c>
    </row>
    <row r="644" spans="3:6" ht="13.5" thickBot="1">
      <c r="C644" s="32">
        <f t="shared" si="44"/>
        <v>24.879999999999647</v>
      </c>
      <c r="D644" s="24">
        <f t="shared" si="43"/>
        <v>0</v>
      </c>
      <c r="E644" s="24">
        <f t="shared" si="45"/>
        <v>0</v>
      </c>
      <c r="F644" s="25">
        <f t="shared" si="46"/>
        <v>0</v>
      </c>
    </row>
    <row r="645" spans="3:6" ht="13.5" thickBot="1">
      <c r="C645" s="32">
        <f t="shared" si="44"/>
        <v>24.919999999999646</v>
      </c>
      <c r="D645" s="24">
        <f t="shared" si="43"/>
        <v>0</v>
      </c>
      <c r="E645" s="24">
        <f t="shared" si="45"/>
        <v>0</v>
      </c>
      <c r="F645" s="25">
        <f t="shared" si="46"/>
        <v>0</v>
      </c>
    </row>
    <row r="646" spans="3:6" ht="13.5" thickBot="1">
      <c r="C646" s="32">
        <f t="shared" si="44"/>
        <v>24.959999999999646</v>
      </c>
      <c r="D646" s="24">
        <f t="shared" si="43"/>
        <v>0</v>
      </c>
      <c r="E646" s="24">
        <f t="shared" si="45"/>
        <v>0</v>
      </c>
      <c r="F646" s="25">
        <f t="shared" si="46"/>
        <v>0</v>
      </c>
    </row>
    <row r="647" spans="3:6" ht="13.5" thickBot="1">
      <c r="C647" s="32">
        <f t="shared" si="44"/>
        <v>24.999999999999645</v>
      </c>
      <c r="D647" s="24">
        <f t="shared" si="43"/>
        <v>0</v>
      </c>
      <c r="E647" s="24">
        <f t="shared" si="45"/>
        <v>0</v>
      </c>
      <c r="F647" s="25">
        <f t="shared" si="46"/>
        <v>0</v>
      </c>
    </row>
    <row r="648" spans="3:6" ht="13.5" thickBot="1">
      <c r="C648" s="32">
        <f t="shared" si="44"/>
        <v>25.039999999999644</v>
      </c>
      <c r="D648" s="24">
        <f t="shared" si="43"/>
        <v>0</v>
      </c>
      <c r="E648" s="24">
        <f t="shared" si="45"/>
        <v>0</v>
      </c>
      <c r="F648" s="25">
        <f t="shared" si="46"/>
        <v>0</v>
      </c>
    </row>
    <row r="649" spans="3:6" ht="13.5" thickBot="1">
      <c r="C649" s="32">
        <f t="shared" si="44"/>
        <v>25.079999999999643</v>
      </c>
      <c r="D649" s="24">
        <f t="shared" si="43"/>
        <v>0</v>
      </c>
      <c r="E649" s="24">
        <f t="shared" si="45"/>
        <v>0</v>
      </c>
      <c r="F649" s="25">
        <f t="shared" si="46"/>
        <v>0</v>
      </c>
    </row>
    <row r="650" spans="3:6" ht="13.5" thickBot="1">
      <c r="C650" s="32">
        <f t="shared" si="44"/>
        <v>25.119999999999642</v>
      </c>
      <c r="D650" s="24">
        <f t="shared" si="43"/>
        <v>0</v>
      </c>
      <c r="E650" s="24">
        <f t="shared" si="45"/>
        <v>0</v>
      </c>
      <c r="F650" s="25">
        <f t="shared" si="46"/>
        <v>0</v>
      </c>
    </row>
    <row r="651" spans="3:6" ht="13.5" thickBot="1">
      <c r="C651" s="32">
        <f t="shared" si="44"/>
        <v>25.159999999999641</v>
      </c>
      <c r="D651" s="24">
        <f t="shared" si="43"/>
        <v>0</v>
      </c>
      <c r="E651" s="24">
        <f t="shared" si="45"/>
        <v>0</v>
      </c>
      <c r="F651" s="25">
        <f t="shared" si="46"/>
        <v>0</v>
      </c>
    </row>
    <row r="652" spans="3:6" ht="13.5" thickBot="1">
      <c r="C652" s="32">
        <f t="shared" si="44"/>
        <v>25.19999999999964</v>
      </c>
      <c r="D652" s="24">
        <f t="shared" si="43"/>
        <v>0</v>
      </c>
      <c r="E652" s="24">
        <f t="shared" si="45"/>
        <v>0</v>
      </c>
      <c r="F652" s="25">
        <f t="shared" si="46"/>
        <v>0</v>
      </c>
    </row>
    <row r="653" spans="3:6" ht="13.5" thickBot="1">
      <c r="C653" s="32">
        <f t="shared" si="44"/>
        <v>25.23999999999964</v>
      </c>
      <c r="D653" s="24">
        <f t="shared" si="43"/>
        <v>0</v>
      </c>
      <c r="E653" s="24">
        <f t="shared" si="45"/>
        <v>0</v>
      </c>
      <c r="F653" s="25">
        <f t="shared" si="46"/>
        <v>0</v>
      </c>
    </row>
    <row r="654" spans="3:6" ht="13.5" thickBot="1">
      <c r="C654" s="32">
        <f t="shared" si="44"/>
        <v>25.279999999999639</v>
      </c>
      <c r="D654" s="24">
        <f t="shared" si="43"/>
        <v>0</v>
      </c>
      <c r="E654" s="24">
        <f t="shared" si="45"/>
        <v>0</v>
      </c>
      <c r="F654" s="25">
        <f t="shared" si="46"/>
        <v>0</v>
      </c>
    </row>
    <row r="655" spans="3:6" ht="13.5" thickBot="1">
      <c r="C655" s="32">
        <f t="shared" si="44"/>
        <v>25.319999999999638</v>
      </c>
      <c r="D655" s="24">
        <f t="shared" si="43"/>
        <v>0</v>
      </c>
      <c r="E655" s="24">
        <f t="shared" si="45"/>
        <v>0</v>
      </c>
      <c r="F655" s="25">
        <f t="shared" si="46"/>
        <v>0</v>
      </c>
    </row>
    <row r="656" spans="3:6" ht="13.5" thickBot="1">
      <c r="C656" s="32">
        <f t="shared" si="44"/>
        <v>25.359999999999637</v>
      </c>
      <c r="D656" s="24">
        <f t="shared" si="43"/>
        <v>0</v>
      </c>
      <c r="E656" s="24">
        <f t="shared" si="45"/>
        <v>0</v>
      </c>
      <c r="F656" s="25">
        <f t="shared" si="46"/>
        <v>0</v>
      </c>
    </row>
    <row r="657" spans="3:6" ht="13.5" thickBot="1">
      <c r="C657" s="32">
        <f t="shared" si="44"/>
        <v>25.399999999999636</v>
      </c>
      <c r="D657" s="24">
        <f t="shared" si="43"/>
        <v>0</v>
      </c>
      <c r="E657" s="24">
        <f t="shared" si="45"/>
        <v>0</v>
      </c>
      <c r="F657" s="25">
        <f t="shared" si="46"/>
        <v>0</v>
      </c>
    </row>
    <row r="658" spans="3:6" ht="13.5" thickBot="1">
      <c r="C658" s="32">
        <f t="shared" si="44"/>
        <v>25.439999999999635</v>
      </c>
      <c r="D658" s="24">
        <f t="shared" si="43"/>
        <v>0</v>
      </c>
      <c r="E658" s="24">
        <f t="shared" si="45"/>
        <v>0</v>
      </c>
      <c r="F658" s="25">
        <f t="shared" si="46"/>
        <v>0</v>
      </c>
    </row>
    <row r="659" spans="3:6" ht="13.5" thickBot="1">
      <c r="C659" s="32">
        <f t="shared" si="44"/>
        <v>25.479999999999634</v>
      </c>
      <c r="D659" s="24">
        <f t="shared" si="43"/>
        <v>0</v>
      </c>
      <c r="E659" s="24">
        <f t="shared" si="45"/>
        <v>0</v>
      </c>
      <c r="F659" s="25">
        <f t="shared" si="46"/>
        <v>0</v>
      </c>
    </row>
    <row r="660" spans="3:6" ht="13.5" thickBot="1">
      <c r="C660" s="32">
        <f t="shared" si="44"/>
        <v>25.519999999999634</v>
      </c>
      <c r="D660" s="24">
        <f t="shared" si="43"/>
        <v>0</v>
      </c>
      <c r="E660" s="24">
        <f t="shared" si="45"/>
        <v>0</v>
      </c>
      <c r="F660" s="25">
        <f t="shared" si="46"/>
        <v>0</v>
      </c>
    </row>
    <row r="661" spans="3:6" ht="13.5" thickBot="1">
      <c r="C661" s="32">
        <f t="shared" si="44"/>
        <v>25.559999999999633</v>
      </c>
      <c r="D661" s="24">
        <f t="shared" si="43"/>
        <v>0</v>
      </c>
      <c r="E661" s="24">
        <f t="shared" si="45"/>
        <v>0</v>
      </c>
      <c r="F661" s="25">
        <f t="shared" si="46"/>
        <v>0</v>
      </c>
    </row>
    <row r="662" spans="3:6" ht="13.5" thickBot="1">
      <c r="C662" s="32">
        <f t="shared" si="44"/>
        <v>25.599999999999632</v>
      </c>
      <c r="D662" s="24">
        <f t="shared" si="43"/>
        <v>0</v>
      </c>
      <c r="E662" s="24">
        <f t="shared" si="45"/>
        <v>0</v>
      </c>
      <c r="F662" s="25">
        <f t="shared" si="46"/>
        <v>0</v>
      </c>
    </row>
    <row r="663" spans="3:6" ht="13.5" thickBot="1">
      <c r="C663" s="32">
        <f t="shared" si="44"/>
        <v>25.639999999999631</v>
      </c>
      <c r="D663" s="24">
        <f t="shared" si="43"/>
        <v>0</v>
      </c>
      <c r="E663" s="24">
        <f t="shared" si="45"/>
        <v>0</v>
      </c>
      <c r="F663" s="25">
        <f t="shared" si="46"/>
        <v>0</v>
      </c>
    </row>
    <row r="664" spans="3:6" ht="13.5" thickBot="1">
      <c r="C664" s="32">
        <f t="shared" si="44"/>
        <v>25.67999999999963</v>
      </c>
      <c r="D664" s="24">
        <f t="shared" si="43"/>
        <v>0</v>
      </c>
      <c r="E664" s="24">
        <f t="shared" si="45"/>
        <v>0</v>
      </c>
      <c r="F664" s="25">
        <f t="shared" si="46"/>
        <v>0</v>
      </c>
    </row>
    <row r="665" spans="3:6" ht="13.5" thickBot="1">
      <c r="C665" s="32">
        <f t="shared" si="44"/>
        <v>25.719999999999629</v>
      </c>
      <c r="D665" s="24">
        <f t="shared" si="43"/>
        <v>0</v>
      </c>
      <c r="E665" s="24">
        <f t="shared" si="45"/>
        <v>0</v>
      </c>
      <c r="F665" s="25">
        <f t="shared" si="46"/>
        <v>0</v>
      </c>
    </row>
    <row r="666" spans="3:6" ht="13.5" thickBot="1">
      <c r="C666" s="32">
        <f t="shared" si="44"/>
        <v>25.759999999999629</v>
      </c>
      <c r="D666" s="24">
        <f t="shared" si="43"/>
        <v>0</v>
      </c>
      <c r="E666" s="24">
        <f t="shared" si="45"/>
        <v>0</v>
      </c>
      <c r="F666" s="25">
        <f t="shared" si="46"/>
        <v>0</v>
      </c>
    </row>
    <row r="667" spans="3:6" ht="13.5" thickBot="1">
      <c r="C667" s="32">
        <f t="shared" si="44"/>
        <v>25.799999999999628</v>
      </c>
      <c r="D667" s="24">
        <f t="shared" si="43"/>
        <v>0</v>
      </c>
      <c r="E667" s="24">
        <f t="shared" si="45"/>
        <v>0</v>
      </c>
      <c r="F667" s="25">
        <f t="shared" si="46"/>
        <v>0</v>
      </c>
    </row>
    <row r="668" spans="3:6" ht="13.5" thickBot="1">
      <c r="C668" s="32">
        <f t="shared" si="44"/>
        <v>25.839999999999627</v>
      </c>
      <c r="D668" s="24">
        <f t="shared" si="43"/>
        <v>0</v>
      </c>
      <c r="E668" s="24">
        <f t="shared" si="45"/>
        <v>0</v>
      </c>
      <c r="F668" s="25">
        <f t="shared" si="46"/>
        <v>0</v>
      </c>
    </row>
    <row r="669" spans="3:6" ht="13.5" thickBot="1">
      <c r="C669" s="32">
        <f t="shared" si="44"/>
        <v>25.879999999999626</v>
      </c>
      <c r="D669" s="24">
        <f t="shared" si="43"/>
        <v>0</v>
      </c>
      <c r="E669" s="24">
        <f t="shared" si="45"/>
        <v>0</v>
      </c>
      <c r="F669" s="25">
        <f t="shared" si="46"/>
        <v>0</v>
      </c>
    </row>
    <row r="670" spans="3:6" ht="13.5" thickBot="1">
      <c r="C670" s="32">
        <f t="shared" si="44"/>
        <v>25.919999999999625</v>
      </c>
      <c r="D670" s="24">
        <f t="shared" si="43"/>
        <v>0</v>
      </c>
      <c r="E670" s="24">
        <f t="shared" si="45"/>
        <v>0</v>
      </c>
      <c r="F670" s="25">
        <f t="shared" si="46"/>
        <v>0</v>
      </c>
    </row>
    <row r="671" spans="3:6" ht="13.5" thickBot="1">
      <c r="C671" s="32">
        <f t="shared" si="44"/>
        <v>25.959999999999624</v>
      </c>
      <c r="D671" s="24">
        <f t="shared" si="43"/>
        <v>0</v>
      </c>
      <c r="E671" s="24">
        <f t="shared" si="45"/>
        <v>0</v>
      </c>
      <c r="F671" s="25">
        <f t="shared" si="46"/>
        <v>0</v>
      </c>
    </row>
    <row r="672" spans="3:6" ht="13.5" thickBot="1">
      <c r="C672" s="32">
        <f t="shared" si="44"/>
        <v>25.999999999999623</v>
      </c>
      <c r="D672" s="24">
        <f t="shared" si="43"/>
        <v>0</v>
      </c>
      <c r="E672" s="24">
        <f t="shared" si="45"/>
        <v>0</v>
      </c>
      <c r="F672" s="25">
        <f t="shared" si="46"/>
        <v>0</v>
      </c>
    </row>
    <row r="673" spans="3:6" ht="13.5" thickBot="1">
      <c r="C673" s="32">
        <f t="shared" si="44"/>
        <v>26.039999999999623</v>
      </c>
      <c r="D673" s="24">
        <f t="shared" si="43"/>
        <v>0</v>
      </c>
      <c r="E673" s="24">
        <f t="shared" si="45"/>
        <v>0</v>
      </c>
      <c r="F673" s="25">
        <f t="shared" si="46"/>
        <v>0</v>
      </c>
    </row>
    <row r="674" spans="3:6" ht="13.5" thickBot="1">
      <c r="C674" s="32">
        <f t="shared" si="44"/>
        <v>26.079999999999622</v>
      </c>
      <c r="D674" s="24">
        <f t="shared" si="43"/>
        <v>0</v>
      </c>
      <c r="E674" s="24">
        <f t="shared" si="45"/>
        <v>0</v>
      </c>
      <c r="F674" s="25">
        <f t="shared" si="46"/>
        <v>0</v>
      </c>
    </row>
    <row r="675" spans="3:6" ht="13.5" thickBot="1">
      <c r="C675" s="32">
        <f t="shared" si="44"/>
        <v>26.119999999999621</v>
      </c>
      <c r="D675" s="24">
        <f t="shared" si="43"/>
        <v>0</v>
      </c>
      <c r="E675" s="24">
        <f t="shared" si="45"/>
        <v>0</v>
      </c>
      <c r="F675" s="25">
        <f t="shared" si="46"/>
        <v>0</v>
      </c>
    </row>
    <row r="676" spans="3:6" ht="13.5" thickBot="1">
      <c r="C676" s="32">
        <f t="shared" si="44"/>
        <v>26.15999999999962</v>
      </c>
      <c r="D676" s="24">
        <f t="shared" si="43"/>
        <v>0</v>
      </c>
      <c r="E676" s="24">
        <f t="shared" si="45"/>
        <v>0</v>
      </c>
      <c r="F676" s="25">
        <f t="shared" si="46"/>
        <v>0</v>
      </c>
    </row>
    <row r="677" spans="3:6" ht="13.5" thickBot="1">
      <c r="C677" s="32">
        <f t="shared" si="44"/>
        <v>26.199999999999619</v>
      </c>
      <c r="D677" s="24">
        <f t="shared" si="43"/>
        <v>0</v>
      </c>
      <c r="E677" s="24">
        <f t="shared" si="45"/>
        <v>0</v>
      </c>
      <c r="F677" s="25">
        <f t="shared" si="46"/>
        <v>0</v>
      </c>
    </row>
    <row r="678" spans="3:6" ht="13.5" thickBot="1">
      <c r="C678" s="32">
        <f t="shared" si="44"/>
        <v>26.239999999999618</v>
      </c>
      <c r="D678" s="24">
        <f t="shared" si="43"/>
        <v>0</v>
      </c>
      <c r="E678" s="24">
        <f t="shared" si="45"/>
        <v>0</v>
      </c>
      <c r="F678" s="25">
        <f t="shared" si="46"/>
        <v>0</v>
      </c>
    </row>
    <row r="679" spans="3:6" ht="13.5" thickBot="1">
      <c r="C679" s="32">
        <f t="shared" si="44"/>
        <v>26.279999999999617</v>
      </c>
      <c r="D679" s="24">
        <f t="shared" ref="D679:D742" si="47">(Xc+bigc*SIN(w*C679*60+SI))/($E$20)</f>
        <v>0</v>
      </c>
      <c r="E679" s="24">
        <f t="shared" si="45"/>
        <v>0</v>
      </c>
      <c r="F679" s="25">
        <f t="shared" si="46"/>
        <v>0</v>
      </c>
    </row>
    <row r="680" spans="3:6" ht="13.5" thickBot="1">
      <c r="C680" s="32">
        <f t="shared" si="44"/>
        <v>26.319999999999617</v>
      </c>
      <c r="D680" s="24">
        <f t="shared" si="47"/>
        <v>0</v>
      </c>
      <c r="E680" s="24">
        <f t="shared" si="45"/>
        <v>0</v>
      </c>
      <c r="F680" s="25">
        <f t="shared" si="46"/>
        <v>0</v>
      </c>
    </row>
    <row r="681" spans="3:6" ht="13.5" thickBot="1">
      <c r="C681" s="32">
        <f t="shared" si="44"/>
        <v>26.359999999999616</v>
      </c>
      <c r="D681" s="24">
        <f t="shared" si="47"/>
        <v>0</v>
      </c>
      <c r="E681" s="24">
        <f t="shared" si="45"/>
        <v>0</v>
      </c>
      <c r="F681" s="25">
        <f t="shared" si="46"/>
        <v>0</v>
      </c>
    </row>
    <row r="682" spans="3:6" ht="13.5" thickBot="1">
      <c r="C682" s="32">
        <f t="shared" si="44"/>
        <v>26.399999999999615</v>
      </c>
      <c r="D682" s="24">
        <f t="shared" si="47"/>
        <v>0</v>
      </c>
      <c r="E682" s="24">
        <f t="shared" si="45"/>
        <v>0</v>
      </c>
      <c r="F682" s="25">
        <f t="shared" si="46"/>
        <v>0</v>
      </c>
    </row>
    <row r="683" spans="3:6" ht="13.5" thickBot="1">
      <c r="C683" s="32">
        <f t="shared" ref="C683:C723" si="48">C682+$D$19</f>
        <v>26.439999999999614</v>
      </c>
      <c r="D683" s="24">
        <f t="shared" si="47"/>
        <v>0</v>
      </c>
      <c r="E683" s="24">
        <f t="shared" ref="E683:E723" si="49">(Yco+Y_c*C683*60+2*bigc*COS(w*C683*60+SI))/($E$20)</f>
        <v>0</v>
      </c>
      <c r="F683" s="25">
        <f t="shared" ref="F683:F723" si="50">(D*COS(w*C683*60+PHI))/($E$20)</f>
        <v>0</v>
      </c>
    </row>
    <row r="684" spans="3:6" ht="13.5" thickBot="1">
      <c r="C684" s="32">
        <f t="shared" si="48"/>
        <v>26.479999999999613</v>
      </c>
      <c r="D684" s="24">
        <f t="shared" si="47"/>
        <v>0</v>
      </c>
      <c r="E684" s="24">
        <f t="shared" si="49"/>
        <v>0</v>
      </c>
      <c r="F684" s="25">
        <f t="shared" si="50"/>
        <v>0</v>
      </c>
    </row>
    <row r="685" spans="3:6" ht="13.5" thickBot="1">
      <c r="C685" s="32">
        <f t="shared" si="48"/>
        <v>26.519999999999612</v>
      </c>
      <c r="D685" s="24">
        <f t="shared" si="47"/>
        <v>0</v>
      </c>
      <c r="E685" s="24">
        <f t="shared" si="49"/>
        <v>0</v>
      </c>
      <c r="F685" s="25">
        <f t="shared" si="50"/>
        <v>0</v>
      </c>
    </row>
    <row r="686" spans="3:6" ht="13.5" thickBot="1">
      <c r="C686" s="32">
        <f t="shared" si="48"/>
        <v>26.559999999999611</v>
      </c>
      <c r="D686" s="24">
        <f t="shared" si="47"/>
        <v>0</v>
      </c>
      <c r="E686" s="24">
        <f t="shared" si="49"/>
        <v>0</v>
      </c>
      <c r="F686" s="25">
        <f t="shared" si="50"/>
        <v>0</v>
      </c>
    </row>
    <row r="687" spans="3:6" ht="13.5" thickBot="1">
      <c r="C687" s="32">
        <f t="shared" si="48"/>
        <v>26.599999999999611</v>
      </c>
      <c r="D687" s="24">
        <f t="shared" si="47"/>
        <v>0</v>
      </c>
      <c r="E687" s="24">
        <f t="shared" si="49"/>
        <v>0</v>
      </c>
      <c r="F687" s="25">
        <f t="shared" si="50"/>
        <v>0</v>
      </c>
    </row>
    <row r="688" spans="3:6" ht="13.5" thickBot="1">
      <c r="C688" s="32">
        <f t="shared" si="48"/>
        <v>26.63999999999961</v>
      </c>
      <c r="D688" s="24">
        <f t="shared" si="47"/>
        <v>0</v>
      </c>
      <c r="E688" s="24">
        <f t="shared" si="49"/>
        <v>0</v>
      </c>
      <c r="F688" s="25">
        <f t="shared" si="50"/>
        <v>0</v>
      </c>
    </row>
    <row r="689" spans="3:6" ht="13.5" thickBot="1">
      <c r="C689" s="32">
        <f t="shared" si="48"/>
        <v>26.679999999999609</v>
      </c>
      <c r="D689" s="24">
        <f t="shared" si="47"/>
        <v>0</v>
      </c>
      <c r="E689" s="24">
        <f t="shared" si="49"/>
        <v>0</v>
      </c>
      <c r="F689" s="25">
        <f t="shared" si="50"/>
        <v>0</v>
      </c>
    </row>
    <row r="690" spans="3:6" ht="13.5" thickBot="1">
      <c r="C690" s="32">
        <f t="shared" si="48"/>
        <v>26.719999999999608</v>
      </c>
      <c r="D690" s="24">
        <f t="shared" si="47"/>
        <v>0</v>
      </c>
      <c r="E690" s="24">
        <f t="shared" si="49"/>
        <v>0</v>
      </c>
      <c r="F690" s="25">
        <f t="shared" si="50"/>
        <v>0</v>
      </c>
    </row>
    <row r="691" spans="3:6" ht="13.5" thickBot="1">
      <c r="C691" s="32">
        <f t="shared" si="48"/>
        <v>26.759999999999607</v>
      </c>
      <c r="D691" s="24">
        <f t="shared" si="47"/>
        <v>0</v>
      </c>
      <c r="E691" s="24">
        <f t="shared" si="49"/>
        <v>0</v>
      </c>
      <c r="F691" s="25">
        <f t="shared" si="50"/>
        <v>0</v>
      </c>
    </row>
    <row r="692" spans="3:6" ht="13.5" thickBot="1">
      <c r="C692" s="32">
        <f t="shared" si="48"/>
        <v>26.799999999999606</v>
      </c>
      <c r="D692" s="24">
        <f t="shared" si="47"/>
        <v>0</v>
      </c>
      <c r="E692" s="24">
        <f t="shared" si="49"/>
        <v>0</v>
      </c>
      <c r="F692" s="25">
        <f t="shared" si="50"/>
        <v>0</v>
      </c>
    </row>
    <row r="693" spans="3:6" ht="13.5" thickBot="1">
      <c r="C693" s="32">
        <f t="shared" si="48"/>
        <v>26.839999999999606</v>
      </c>
      <c r="D693" s="24">
        <f t="shared" si="47"/>
        <v>0</v>
      </c>
      <c r="E693" s="24">
        <f t="shared" si="49"/>
        <v>0</v>
      </c>
      <c r="F693" s="25">
        <f t="shared" si="50"/>
        <v>0</v>
      </c>
    </row>
    <row r="694" spans="3:6" ht="13.5" thickBot="1">
      <c r="C694" s="32">
        <f t="shared" si="48"/>
        <v>26.879999999999605</v>
      </c>
      <c r="D694" s="24">
        <f t="shared" si="47"/>
        <v>0</v>
      </c>
      <c r="E694" s="24">
        <f t="shared" si="49"/>
        <v>0</v>
      </c>
      <c r="F694" s="25">
        <f t="shared" si="50"/>
        <v>0</v>
      </c>
    </row>
    <row r="695" spans="3:6" ht="13.5" thickBot="1">
      <c r="C695" s="32">
        <f t="shared" si="48"/>
        <v>26.919999999999604</v>
      </c>
      <c r="D695" s="24">
        <f t="shared" si="47"/>
        <v>0</v>
      </c>
      <c r="E695" s="24">
        <f t="shared" si="49"/>
        <v>0</v>
      </c>
      <c r="F695" s="25">
        <f t="shared" si="50"/>
        <v>0</v>
      </c>
    </row>
    <row r="696" spans="3:6" ht="13.5" thickBot="1">
      <c r="C696" s="32">
        <f t="shared" si="48"/>
        <v>26.959999999999603</v>
      </c>
      <c r="D696" s="24">
        <f t="shared" si="47"/>
        <v>0</v>
      </c>
      <c r="E696" s="24">
        <f t="shared" si="49"/>
        <v>0</v>
      </c>
      <c r="F696" s="25">
        <f t="shared" si="50"/>
        <v>0</v>
      </c>
    </row>
    <row r="697" spans="3:6" ht="13.5" thickBot="1">
      <c r="C697" s="32">
        <f t="shared" si="48"/>
        <v>26.999999999999602</v>
      </c>
      <c r="D697" s="24">
        <f t="shared" si="47"/>
        <v>0</v>
      </c>
      <c r="E697" s="24">
        <f t="shared" si="49"/>
        <v>0</v>
      </c>
      <c r="F697" s="25">
        <f t="shared" si="50"/>
        <v>0</v>
      </c>
    </row>
    <row r="698" spans="3:6" ht="13.5" thickBot="1">
      <c r="C698" s="32">
        <f t="shared" si="48"/>
        <v>27.039999999999601</v>
      </c>
      <c r="D698" s="24">
        <f t="shared" si="47"/>
        <v>0</v>
      </c>
      <c r="E698" s="24">
        <f t="shared" si="49"/>
        <v>0</v>
      </c>
      <c r="F698" s="25">
        <f t="shared" si="50"/>
        <v>0</v>
      </c>
    </row>
    <row r="699" spans="3:6" ht="13.5" thickBot="1">
      <c r="C699" s="32">
        <f t="shared" si="48"/>
        <v>27.0799999999996</v>
      </c>
      <c r="D699" s="24">
        <f t="shared" si="47"/>
        <v>0</v>
      </c>
      <c r="E699" s="24">
        <f t="shared" si="49"/>
        <v>0</v>
      </c>
      <c r="F699" s="25">
        <f t="shared" si="50"/>
        <v>0</v>
      </c>
    </row>
    <row r="700" spans="3:6" ht="13.5" thickBot="1">
      <c r="C700" s="32">
        <f t="shared" si="48"/>
        <v>27.1199999999996</v>
      </c>
      <c r="D700" s="24">
        <f t="shared" si="47"/>
        <v>0</v>
      </c>
      <c r="E700" s="24">
        <f t="shared" si="49"/>
        <v>0</v>
      </c>
      <c r="F700" s="25">
        <f t="shared" si="50"/>
        <v>0</v>
      </c>
    </row>
    <row r="701" spans="3:6" ht="13.5" thickBot="1">
      <c r="C701" s="32">
        <f t="shared" si="48"/>
        <v>27.159999999999599</v>
      </c>
      <c r="D701" s="24">
        <f t="shared" si="47"/>
        <v>0</v>
      </c>
      <c r="E701" s="24">
        <f t="shared" si="49"/>
        <v>0</v>
      </c>
      <c r="F701" s="25">
        <f t="shared" si="50"/>
        <v>0</v>
      </c>
    </row>
    <row r="702" spans="3:6" ht="13.5" thickBot="1">
      <c r="C702" s="32">
        <f t="shared" si="48"/>
        <v>27.199999999999598</v>
      </c>
      <c r="D702" s="24">
        <f t="shared" si="47"/>
        <v>0</v>
      </c>
      <c r="E702" s="24">
        <f t="shared" si="49"/>
        <v>0</v>
      </c>
      <c r="F702" s="25">
        <f t="shared" si="50"/>
        <v>0</v>
      </c>
    </row>
    <row r="703" spans="3:6" ht="13.5" thickBot="1">
      <c r="C703" s="32">
        <f t="shared" si="48"/>
        <v>27.239999999999597</v>
      </c>
      <c r="D703" s="24">
        <f t="shared" si="47"/>
        <v>0</v>
      </c>
      <c r="E703" s="24">
        <f t="shared" si="49"/>
        <v>0</v>
      </c>
      <c r="F703" s="25">
        <f t="shared" si="50"/>
        <v>0</v>
      </c>
    </row>
    <row r="704" spans="3:6" ht="13.5" thickBot="1">
      <c r="C704" s="32">
        <f t="shared" si="48"/>
        <v>27.279999999999596</v>
      </c>
      <c r="D704" s="24">
        <f t="shared" si="47"/>
        <v>0</v>
      </c>
      <c r="E704" s="24">
        <f t="shared" si="49"/>
        <v>0</v>
      </c>
      <c r="F704" s="25">
        <f t="shared" si="50"/>
        <v>0</v>
      </c>
    </row>
    <row r="705" spans="3:6" ht="13.5" thickBot="1">
      <c r="C705" s="32">
        <f t="shared" si="48"/>
        <v>27.319999999999595</v>
      </c>
      <c r="D705" s="24">
        <f t="shared" si="47"/>
        <v>0</v>
      </c>
      <c r="E705" s="24">
        <f t="shared" si="49"/>
        <v>0</v>
      </c>
      <c r="F705" s="25">
        <f t="shared" si="50"/>
        <v>0</v>
      </c>
    </row>
    <row r="706" spans="3:6" ht="13.5" thickBot="1">
      <c r="C706" s="32">
        <f t="shared" si="48"/>
        <v>27.359999999999594</v>
      </c>
      <c r="D706" s="24">
        <f t="shared" si="47"/>
        <v>0</v>
      </c>
      <c r="E706" s="24">
        <f t="shared" si="49"/>
        <v>0</v>
      </c>
      <c r="F706" s="25">
        <f t="shared" si="50"/>
        <v>0</v>
      </c>
    </row>
    <row r="707" spans="3:6" ht="13.5" thickBot="1">
      <c r="C707" s="32">
        <f t="shared" si="48"/>
        <v>27.399999999999594</v>
      </c>
      <c r="D707" s="24">
        <f t="shared" si="47"/>
        <v>0</v>
      </c>
      <c r="E707" s="24">
        <f t="shared" si="49"/>
        <v>0</v>
      </c>
      <c r="F707" s="25">
        <f t="shared" si="50"/>
        <v>0</v>
      </c>
    </row>
    <row r="708" spans="3:6" ht="13.5" thickBot="1">
      <c r="C708" s="32">
        <f t="shared" si="48"/>
        <v>27.439999999999593</v>
      </c>
      <c r="D708" s="24">
        <f t="shared" si="47"/>
        <v>0</v>
      </c>
      <c r="E708" s="24">
        <f t="shared" si="49"/>
        <v>0</v>
      </c>
      <c r="F708" s="25">
        <f t="shared" si="50"/>
        <v>0</v>
      </c>
    </row>
    <row r="709" spans="3:6" ht="13.5" thickBot="1">
      <c r="C709" s="32">
        <f t="shared" si="48"/>
        <v>27.479999999999592</v>
      </c>
      <c r="D709" s="24">
        <f t="shared" si="47"/>
        <v>0</v>
      </c>
      <c r="E709" s="24">
        <f t="shared" si="49"/>
        <v>0</v>
      </c>
      <c r="F709" s="25">
        <f t="shared" si="50"/>
        <v>0</v>
      </c>
    </row>
    <row r="710" spans="3:6" ht="13.5" thickBot="1">
      <c r="C710" s="32">
        <f t="shared" si="48"/>
        <v>27.519999999999591</v>
      </c>
      <c r="D710" s="24">
        <f t="shared" si="47"/>
        <v>0</v>
      </c>
      <c r="E710" s="24">
        <f t="shared" si="49"/>
        <v>0</v>
      </c>
      <c r="F710" s="25">
        <f t="shared" si="50"/>
        <v>0</v>
      </c>
    </row>
    <row r="711" spans="3:6" ht="13.5" thickBot="1">
      <c r="C711" s="32">
        <f t="shared" si="48"/>
        <v>27.55999999999959</v>
      </c>
      <c r="D711" s="24">
        <f t="shared" si="47"/>
        <v>0</v>
      </c>
      <c r="E711" s="24">
        <f t="shared" si="49"/>
        <v>0</v>
      </c>
      <c r="F711" s="25">
        <f t="shared" si="50"/>
        <v>0</v>
      </c>
    </row>
    <row r="712" spans="3:6" ht="13.5" thickBot="1">
      <c r="C712" s="32">
        <f t="shared" si="48"/>
        <v>27.599999999999589</v>
      </c>
      <c r="D712" s="24">
        <f t="shared" si="47"/>
        <v>0</v>
      </c>
      <c r="E712" s="24">
        <f t="shared" si="49"/>
        <v>0</v>
      </c>
      <c r="F712" s="25">
        <f t="shared" si="50"/>
        <v>0</v>
      </c>
    </row>
    <row r="713" spans="3:6" ht="13.5" thickBot="1">
      <c r="C713" s="32">
        <f t="shared" si="48"/>
        <v>27.639999999999588</v>
      </c>
      <c r="D713" s="24">
        <f t="shared" si="47"/>
        <v>0</v>
      </c>
      <c r="E713" s="24">
        <f t="shared" si="49"/>
        <v>0</v>
      </c>
      <c r="F713" s="25">
        <f t="shared" si="50"/>
        <v>0</v>
      </c>
    </row>
    <row r="714" spans="3:6" ht="13.5" thickBot="1">
      <c r="C714" s="32">
        <f t="shared" si="48"/>
        <v>27.679999999999588</v>
      </c>
      <c r="D714" s="24">
        <f t="shared" si="47"/>
        <v>0</v>
      </c>
      <c r="E714" s="24">
        <f t="shared" si="49"/>
        <v>0</v>
      </c>
      <c r="F714" s="25">
        <f t="shared" si="50"/>
        <v>0</v>
      </c>
    </row>
    <row r="715" spans="3:6" ht="13.5" thickBot="1">
      <c r="C715" s="32">
        <f t="shared" si="48"/>
        <v>27.719999999999587</v>
      </c>
      <c r="D715" s="24">
        <f t="shared" si="47"/>
        <v>0</v>
      </c>
      <c r="E715" s="24">
        <f t="shared" si="49"/>
        <v>0</v>
      </c>
      <c r="F715" s="25">
        <f t="shared" si="50"/>
        <v>0</v>
      </c>
    </row>
    <row r="716" spans="3:6" ht="13.5" thickBot="1">
      <c r="C716" s="32">
        <f t="shared" si="48"/>
        <v>27.759999999999586</v>
      </c>
      <c r="D716" s="24">
        <f t="shared" si="47"/>
        <v>0</v>
      </c>
      <c r="E716" s="24">
        <f t="shared" si="49"/>
        <v>0</v>
      </c>
      <c r="F716" s="25">
        <f t="shared" si="50"/>
        <v>0</v>
      </c>
    </row>
    <row r="717" spans="3:6" ht="13.5" thickBot="1">
      <c r="C717" s="32">
        <f t="shared" si="48"/>
        <v>27.799999999999585</v>
      </c>
      <c r="D717" s="24">
        <f t="shared" si="47"/>
        <v>0</v>
      </c>
      <c r="E717" s="24">
        <f t="shared" si="49"/>
        <v>0</v>
      </c>
      <c r="F717" s="25">
        <f t="shared" si="50"/>
        <v>0</v>
      </c>
    </row>
    <row r="718" spans="3:6" ht="13.5" thickBot="1">
      <c r="C718" s="32">
        <f t="shared" si="48"/>
        <v>27.839999999999584</v>
      </c>
      <c r="D718" s="24">
        <f t="shared" si="47"/>
        <v>0</v>
      </c>
      <c r="E718" s="24">
        <f t="shared" si="49"/>
        <v>0</v>
      </c>
      <c r="F718" s="25">
        <f t="shared" si="50"/>
        <v>0</v>
      </c>
    </row>
    <row r="719" spans="3:6" ht="13.5" thickBot="1">
      <c r="C719" s="32">
        <f t="shared" si="48"/>
        <v>27.879999999999583</v>
      </c>
      <c r="D719" s="24">
        <f t="shared" si="47"/>
        <v>0</v>
      </c>
      <c r="E719" s="24">
        <f t="shared" si="49"/>
        <v>0</v>
      </c>
      <c r="F719" s="25">
        <f t="shared" si="50"/>
        <v>0</v>
      </c>
    </row>
    <row r="720" spans="3:6" ht="13.5" thickBot="1">
      <c r="C720" s="32">
        <f t="shared" si="48"/>
        <v>27.919999999999582</v>
      </c>
      <c r="D720" s="24">
        <f t="shared" si="47"/>
        <v>0</v>
      </c>
      <c r="E720" s="24">
        <f t="shared" si="49"/>
        <v>0</v>
      </c>
      <c r="F720" s="25">
        <f t="shared" si="50"/>
        <v>0</v>
      </c>
    </row>
    <row r="721" spans="3:6" ht="13.5" thickBot="1">
      <c r="C721" s="32">
        <f t="shared" si="48"/>
        <v>27.959999999999582</v>
      </c>
      <c r="D721" s="24">
        <f t="shared" si="47"/>
        <v>0</v>
      </c>
      <c r="E721" s="24">
        <f t="shared" si="49"/>
        <v>0</v>
      </c>
      <c r="F721" s="25">
        <f t="shared" si="50"/>
        <v>0</v>
      </c>
    </row>
    <row r="722" spans="3:6" ht="13.5" thickBot="1">
      <c r="C722" s="32">
        <f t="shared" si="48"/>
        <v>27.999999999999581</v>
      </c>
      <c r="D722" s="24">
        <f t="shared" si="47"/>
        <v>0</v>
      </c>
      <c r="E722" s="24">
        <f t="shared" si="49"/>
        <v>0</v>
      </c>
      <c r="F722" s="25">
        <f t="shared" si="50"/>
        <v>0</v>
      </c>
    </row>
    <row r="723" spans="3:6" ht="13.5" thickBot="1">
      <c r="C723" s="32">
        <f t="shared" si="48"/>
        <v>28.03999999999958</v>
      </c>
      <c r="D723" s="24">
        <f t="shared" si="47"/>
        <v>0</v>
      </c>
      <c r="E723" s="24">
        <f t="shared" si="49"/>
        <v>0</v>
      </c>
      <c r="F723" s="25">
        <f t="shared" si="50"/>
        <v>0</v>
      </c>
    </row>
    <row r="724" spans="3:6" ht="13.5" thickBot="1">
      <c r="C724" s="32">
        <f t="shared" ref="C724:C787" si="51">C723+$D$19</f>
        <v>28.079999999999579</v>
      </c>
      <c r="D724" s="24">
        <f t="shared" si="47"/>
        <v>0</v>
      </c>
      <c r="E724" s="24">
        <f t="shared" ref="E724:E787" si="52">(Yco+Y_c*C724*60+2*bigc*COS(w*C724*60+SI))/($E$20)</f>
        <v>0</v>
      </c>
      <c r="F724" s="25">
        <f t="shared" ref="F724:F787" si="53">(D*COS(w*C724*60+PHI))/($E$20)</f>
        <v>0</v>
      </c>
    </row>
    <row r="725" spans="3:6" ht="13.5" thickBot="1">
      <c r="C725" s="32">
        <f t="shared" si="51"/>
        <v>28.119999999999578</v>
      </c>
      <c r="D725" s="24">
        <f t="shared" si="47"/>
        <v>0</v>
      </c>
      <c r="E725" s="24">
        <f t="shared" si="52"/>
        <v>0</v>
      </c>
      <c r="F725" s="25">
        <f t="shared" si="53"/>
        <v>0</v>
      </c>
    </row>
    <row r="726" spans="3:6" ht="13.5" thickBot="1">
      <c r="C726" s="32">
        <f t="shared" si="51"/>
        <v>28.159999999999577</v>
      </c>
      <c r="D726" s="24">
        <f t="shared" si="47"/>
        <v>0</v>
      </c>
      <c r="E726" s="24">
        <f t="shared" si="52"/>
        <v>0</v>
      </c>
      <c r="F726" s="25">
        <f t="shared" si="53"/>
        <v>0</v>
      </c>
    </row>
    <row r="727" spans="3:6" ht="13.5" thickBot="1">
      <c r="C727" s="32">
        <f t="shared" si="51"/>
        <v>28.199999999999577</v>
      </c>
      <c r="D727" s="24">
        <f t="shared" si="47"/>
        <v>0</v>
      </c>
      <c r="E727" s="24">
        <f t="shared" si="52"/>
        <v>0</v>
      </c>
      <c r="F727" s="25">
        <f t="shared" si="53"/>
        <v>0</v>
      </c>
    </row>
    <row r="728" spans="3:6" ht="13.5" thickBot="1">
      <c r="C728" s="32">
        <f t="shared" si="51"/>
        <v>28.239999999999576</v>
      </c>
      <c r="D728" s="24">
        <f t="shared" si="47"/>
        <v>0</v>
      </c>
      <c r="E728" s="24">
        <f t="shared" si="52"/>
        <v>0</v>
      </c>
      <c r="F728" s="25">
        <f t="shared" si="53"/>
        <v>0</v>
      </c>
    </row>
    <row r="729" spans="3:6" ht="13.5" thickBot="1">
      <c r="C729" s="32">
        <f t="shared" si="51"/>
        <v>28.279999999999575</v>
      </c>
      <c r="D729" s="24">
        <f t="shared" si="47"/>
        <v>0</v>
      </c>
      <c r="E729" s="24">
        <f t="shared" si="52"/>
        <v>0</v>
      </c>
      <c r="F729" s="25">
        <f t="shared" si="53"/>
        <v>0</v>
      </c>
    </row>
    <row r="730" spans="3:6" ht="13.5" thickBot="1">
      <c r="C730" s="32">
        <f t="shared" si="51"/>
        <v>28.319999999999574</v>
      </c>
      <c r="D730" s="24">
        <f t="shared" si="47"/>
        <v>0</v>
      </c>
      <c r="E730" s="24">
        <f t="shared" si="52"/>
        <v>0</v>
      </c>
      <c r="F730" s="25">
        <f t="shared" si="53"/>
        <v>0</v>
      </c>
    </row>
    <row r="731" spans="3:6" ht="13.5" thickBot="1">
      <c r="C731" s="32">
        <f t="shared" si="51"/>
        <v>28.359999999999573</v>
      </c>
      <c r="D731" s="24">
        <f t="shared" si="47"/>
        <v>0</v>
      </c>
      <c r="E731" s="24">
        <f t="shared" si="52"/>
        <v>0</v>
      </c>
      <c r="F731" s="25">
        <f t="shared" si="53"/>
        <v>0</v>
      </c>
    </row>
    <row r="732" spans="3:6" ht="13.5" thickBot="1">
      <c r="C732" s="32">
        <f t="shared" si="51"/>
        <v>28.399999999999572</v>
      </c>
      <c r="D732" s="24">
        <f t="shared" si="47"/>
        <v>0</v>
      </c>
      <c r="E732" s="24">
        <f t="shared" si="52"/>
        <v>0</v>
      </c>
      <c r="F732" s="25">
        <f t="shared" si="53"/>
        <v>0</v>
      </c>
    </row>
    <row r="733" spans="3:6" ht="13.5" thickBot="1">
      <c r="C733" s="32">
        <f t="shared" si="51"/>
        <v>28.439999999999571</v>
      </c>
      <c r="D733" s="24">
        <f t="shared" si="47"/>
        <v>0</v>
      </c>
      <c r="E733" s="24">
        <f t="shared" si="52"/>
        <v>0</v>
      </c>
      <c r="F733" s="25">
        <f t="shared" si="53"/>
        <v>0</v>
      </c>
    </row>
    <row r="734" spans="3:6" ht="13.5" thickBot="1">
      <c r="C734" s="32">
        <f t="shared" si="51"/>
        <v>28.479999999999571</v>
      </c>
      <c r="D734" s="24">
        <f t="shared" si="47"/>
        <v>0</v>
      </c>
      <c r="E734" s="24">
        <f t="shared" si="52"/>
        <v>0</v>
      </c>
      <c r="F734" s="25">
        <f t="shared" si="53"/>
        <v>0</v>
      </c>
    </row>
    <row r="735" spans="3:6" ht="13.5" thickBot="1">
      <c r="C735" s="32">
        <f t="shared" si="51"/>
        <v>28.51999999999957</v>
      </c>
      <c r="D735" s="24">
        <f t="shared" si="47"/>
        <v>0</v>
      </c>
      <c r="E735" s="24">
        <f t="shared" si="52"/>
        <v>0</v>
      </c>
      <c r="F735" s="25">
        <f t="shared" si="53"/>
        <v>0</v>
      </c>
    </row>
    <row r="736" spans="3:6" ht="13.5" thickBot="1">
      <c r="C736" s="32">
        <f t="shared" si="51"/>
        <v>28.559999999999569</v>
      </c>
      <c r="D736" s="24">
        <f t="shared" si="47"/>
        <v>0</v>
      </c>
      <c r="E736" s="24">
        <f t="shared" si="52"/>
        <v>0</v>
      </c>
      <c r="F736" s="25">
        <f t="shared" si="53"/>
        <v>0</v>
      </c>
    </row>
    <row r="737" spans="3:6" ht="13.5" thickBot="1">
      <c r="C737" s="32">
        <f t="shared" si="51"/>
        <v>28.599999999999568</v>
      </c>
      <c r="D737" s="24">
        <f t="shared" si="47"/>
        <v>0</v>
      </c>
      <c r="E737" s="24">
        <f t="shared" si="52"/>
        <v>0</v>
      </c>
      <c r="F737" s="25">
        <f t="shared" si="53"/>
        <v>0</v>
      </c>
    </row>
    <row r="738" spans="3:6" ht="13.5" thickBot="1">
      <c r="C738" s="32">
        <f t="shared" si="51"/>
        <v>28.639999999999567</v>
      </c>
      <c r="D738" s="24">
        <f t="shared" si="47"/>
        <v>0</v>
      </c>
      <c r="E738" s="24">
        <f t="shared" si="52"/>
        <v>0</v>
      </c>
      <c r="F738" s="25">
        <f t="shared" si="53"/>
        <v>0</v>
      </c>
    </row>
    <row r="739" spans="3:6" ht="13.5" thickBot="1">
      <c r="C739" s="32">
        <f t="shared" si="51"/>
        <v>28.679999999999566</v>
      </c>
      <c r="D739" s="24">
        <f t="shared" si="47"/>
        <v>0</v>
      </c>
      <c r="E739" s="24">
        <f t="shared" si="52"/>
        <v>0</v>
      </c>
      <c r="F739" s="25">
        <f t="shared" si="53"/>
        <v>0</v>
      </c>
    </row>
    <row r="740" spans="3:6" ht="13.5" thickBot="1">
      <c r="C740" s="32">
        <f t="shared" si="51"/>
        <v>28.719999999999565</v>
      </c>
      <c r="D740" s="24">
        <f t="shared" si="47"/>
        <v>0</v>
      </c>
      <c r="E740" s="24">
        <f t="shared" si="52"/>
        <v>0</v>
      </c>
      <c r="F740" s="25">
        <f t="shared" si="53"/>
        <v>0</v>
      </c>
    </row>
    <row r="741" spans="3:6" ht="13.5" thickBot="1">
      <c r="C741" s="32">
        <f t="shared" si="51"/>
        <v>28.759999999999565</v>
      </c>
      <c r="D741" s="24">
        <f t="shared" si="47"/>
        <v>0</v>
      </c>
      <c r="E741" s="24">
        <f t="shared" si="52"/>
        <v>0</v>
      </c>
      <c r="F741" s="25">
        <f t="shared" si="53"/>
        <v>0</v>
      </c>
    </row>
    <row r="742" spans="3:6" ht="13.5" thickBot="1">
      <c r="C742" s="32">
        <f t="shared" si="51"/>
        <v>28.799999999999564</v>
      </c>
      <c r="D742" s="24">
        <f t="shared" si="47"/>
        <v>0</v>
      </c>
      <c r="E742" s="24">
        <f t="shared" si="52"/>
        <v>0</v>
      </c>
      <c r="F742" s="25">
        <f t="shared" si="53"/>
        <v>0</v>
      </c>
    </row>
    <row r="743" spans="3:6" ht="13.5" thickBot="1">
      <c r="C743" s="32">
        <f t="shared" si="51"/>
        <v>28.839999999999563</v>
      </c>
      <c r="D743" s="24">
        <f t="shared" ref="D743:D806" si="54">(Xc+bigc*SIN(w*C743*60+SI))/($E$20)</f>
        <v>0</v>
      </c>
      <c r="E743" s="24">
        <f t="shared" si="52"/>
        <v>0</v>
      </c>
      <c r="F743" s="25">
        <f t="shared" si="53"/>
        <v>0</v>
      </c>
    </row>
    <row r="744" spans="3:6" ht="13.5" thickBot="1">
      <c r="C744" s="32">
        <f t="shared" si="51"/>
        <v>28.879999999999562</v>
      </c>
      <c r="D744" s="24">
        <f t="shared" si="54"/>
        <v>0</v>
      </c>
      <c r="E744" s="24">
        <f t="shared" si="52"/>
        <v>0</v>
      </c>
      <c r="F744" s="25">
        <f t="shared" si="53"/>
        <v>0</v>
      </c>
    </row>
    <row r="745" spans="3:6" ht="13.5" thickBot="1">
      <c r="C745" s="32">
        <f t="shared" si="51"/>
        <v>28.919999999999561</v>
      </c>
      <c r="D745" s="24">
        <f t="shared" si="54"/>
        <v>0</v>
      </c>
      <c r="E745" s="24">
        <f t="shared" si="52"/>
        <v>0</v>
      </c>
      <c r="F745" s="25">
        <f t="shared" si="53"/>
        <v>0</v>
      </c>
    </row>
    <row r="746" spans="3:6" ht="13.5" thickBot="1">
      <c r="C746" s="32">
        <f t="shared" si="51"/>
        <v>28.95999999999956</v>
      </c>
      <c r="D746" s="24">
        <f t="shared" si="54"/>
        <v>0</v>
      </c>
      <c r="E746" s="24">
        <f t="shared" si="52"/>
        <v>0</v>
      </c>
      <c r="F746" s="25">
        <f t="shared" si="53"/>
        <v>0</v>
      </c>
    </row>
    <row r="747" spans="3:6" ht="13.5" thickBot="1">
      <c r="C747" s="32">
        <f t="shared" si="51"/>
        <v>28.999999999999559</v>
      </c>
      <c r="D747" s="24">
        <f t="shared" si="54"/>
        <v>0</v>
      </c>
      <c r="E747" s="24">
        <f t="shared" si="52"/>
        <v>0</v>
      </c>
      <c r="F747" s="25">
        <f t="shared" si="53"/>
        <v>0</v>
      </c>
    </row>
    <row r="748" spans="3:6" ht="13.5" thickBot="1">
      <c r="C748" s="32">
        <f t="shared" si="51"/>
        <v>29.039999999999559</v>
      </c>
      <c r="D748" s="24">
        <f t="shared" si="54"/>
        <v>0</v>
      </c>
      <c r="E748" s="24">
        <f t="shared" si="52"/>
        <v>0</v>
      </c>
      <c r="F748" s="25">
        <f t="shared" si="53"/>
        <v>0</v>
      </c>
    </row>
    <row r="749" spans="3:6" ht="13.5" thickBot="1">
      <c r="C749" s="32">
        <f t="shared" si="51"/>
        <v>29.079999999999558</v>
      </c>
      <c r="D749" s="24">
        <f t="shared" si="54"/>
        <v>0</v>
      </c>
      <c r="E749" s="24">
        <f t="shared" si="52"/>
        <v>0</v>
      </c>
      <c r="F749" s="25">
        <f t="shared" si="53"/>
        <v>0</v>
      </c>
    </row>
    <row r="750" spans="3:6" ht="13.5" thickBot="1">
      <c r="C750" s="32">
        <f t="shared" si="51"/>
        <v>29.119999999999557</v>
      </c>
      <c r="D750" s="24">
        <f t="shared" si="54"/>
        <v>0</v>
      </c>
      <c r="E750" s="24">
        <f t="shared" si="52"/>
        <v>0</v>
      </c>
      <c r="F750" s="25">
        <f t="shared" si="53"/>
        <v>0</v>
      </c>
    </row>
    <row r="751" spans="3:6" ht="13.5" thickBot="1">
      <c r="C751" s="32">
        <f t="shared" si="51"/>
        <v>29.159999999999556</v>
      </c>
      <c r="D751" s="24">
        <f t="shared" si="54"/>
        <v>0</v>
      </c>
      <c r="E751" s="24">
        <f t="shared" si="52"/>
        <v>0</v>
      </c>
      <c r="F751" s="25">
        <f t="shared" si="53"/>
        <v>0</v>
      </c>
    </row>
    <row r="752" spans="3:6" ht="13.5" thickBot="1">
      <c r="C752" s="32">
        <f t="shared" si="51"/>
        <v>29.199999999999555</v>
      </c>
      <c r="D752" s="24">
        <f t="shared" si="54"/>
        <v>0</v>
      </c>
      <c r="E752" s="24">
        <f t="shared" si="52"/>
        <v>0</v>
      </c>
      <c r="F752" s="25">
        <f t="shared" si="53"/>
        <v>0</v>
      </c>
    </row>
    <row r="753" spans="3:6" ht="13.5" thickBot="1">
      <c r="C753" s="32">
        <f t="shared" si="51"/>
        <v>29.239999999999554</v>
      </c>
      <c r="D753" s="24">
        <f t="shared" si="54"/>
        <v>0</v>
      </c>
      <c r="E753" s="24">
        <f t="shared" si="52"/>
        <v>0</v>
      </c>
      <c r="F753" s="25">
        <f t="shared" si="53"/>
        <v>0</v>
      </c>
    </row>
    <row r="754" spans="3:6" ht="13.5" thickBot="1">
      <c r="C754" s="32">
        <f t="shared" si="51"/>
        <v>29.279999999999553</v>
      </c>
      <c r="D754" s="24">
        <f t="shared" si="54"/>
        <v>0</v>
      </c>
      <c r="E754" s="24">
        <f t="shared" si="52"/>
        <v>0</v>
      </c>
      <c r="F754" s="25">
        <f t="shared" si="53"/>
        <v>0</v>
      </c>
    </row>
    <row r="755" spans="3:6" ht="13.5" thickBot="1">
      <c r="C755" s="32">
        <f t="shared" si="51"/>
        <v>29.319999999999553</v>
      </c>
      <c r="D755" s="24">
        <f t="shared" si="54"/>
        <v>0</v>
      </c>
      <c r="E755" s="24">
        <f t="shared" si="52"/>
        <v>0</v>
      </c>
      <c r="F755" s="25">
        <f t="shared" si="53"/>
        <v>0</v>
      </c>
    </row>
    <row r="756" spans="3:6" ht="13.5" thickBot="1">
      <c r="C756" s="32">
        <f t="shared" si="51"/>
        <v>29.359999999999552</v>
      </c>
      <c r="D756" s="24">
        <f t="shared" si="54"/>
        <v>0</v>
      </c>
      <c r="E756" s="24">
        <f t="shared" si="52"/>
        <v>0</v>
      </c>
      <c r="F756" s="25">
        <f t="shared" si="53"/>
        <v>0</v>
      </c>
    </row>
    <row r="757" spans="3:6" ht="13.5" thickBot="1">
      <c r="C757" s="32">
        <f t="shared" si="51"/>
        <v>29.399999999999551</v>
      </c>
      <c r="D757" s="24">
        <f t="shared" si="54"/>
        <v>0</v>
      </c>
      <c r="E757" s="24">
        <f t="shared" si="52"/>
        <v>0</v>
      </c>
      <c r="F757" s="25">
        <f t="shared" si="53"/>
        <v>0</v>
      </c>
    </row>
    <row r="758" spans="3:6" ht="13.5" thickBot="1">
      <c r="C758" s="32">
        <f t="shared" si="51"/>
        <v>29.43999999999955</v>
      </c>
      <c r="D758" s="24">
        <f t="shared" si="54"/>
        <v>0</v>
      </c>
      <c r="E758" s="24">
        <f t="shared" si="52"/>
        <v>0</v>
      </c>
      <c r="F758" s="25">
        <f t="shared" si="53"/>
        <v>0</v>
      </c>
    </row>
    <row r="759" spans="3:6" ht="13.5" thickBot="1">
      <c r="C759" s="32">
        <f t="shared" si="51"/>
        <v>29.479999999999549</v>
      </c>
      <c r="D759" s="24">
        <f t="shared" si="54"/>
        <v>0</v>
      </c>
      <c r="E759" s="24">
        <f t="shared" si="52"/>
        <v>0</v>
      </c>
      <c r="F759" s="25">
        <f t="shared" si="53"/>
        <v>0</v>
      </c>
    </row>
    <row r="760" spans="3:6" ht="13.5" thickBot="1">
      <c r="C760" s="32">
        <f t="shared" si="51"/>
        <v>29.519999999999548</v>
      </c>
      <c r="D760" s="24">
        <f t="shared" si="54"/>
        <v>0</v>
      </c>
      <c r="E760" s="24">
        <f t="shared" si="52"/>
        <v>0</v>
      </c>
      <c r="F760" s="25">
        <f t="shared" si="53"/>
        <v>0</v>
      </c>
    </row>
    <row r="761" spans="3:6" ht="13.5" thickBot="1">
      <c r="C761" s="32">
        <f t="shared" si="51"/>
        <v>29.559999999999548</v>
      </c>
      <c r="D761" s="24">
        <f t="shared" si="54"/>
        <v>0</v>
      </c>
      <c r="E761" s="24">
        <f t="shared" si="52"/>
        <v>0</v>
      </c>
      <c r="F761" s="25">
        <f t="shared" si="53"/>
        <v>0</v>
      </c>
    </row>
    <row r="762" spans="3:6" ht="13.5" thickBot="1">
      <c r="C762" s="32">
        <f t="shared" si="51"/>
        <v>29.599999999999547</v>
      </c>
      <c r="D762" s="24">
        <f t="shared" si="54"/>
        <v>0</v>
      </c>
      <c r="E762" s="24">
        <f t="shared" si="52"/>
        <v>0</v>
      </c>
      <c r="F762" s="25">
        <f t="shared" si="53"/>
        <v>0</v>
      </c>
    </row>
    <row r="763" spans="3:6" ht="13.5" thickBot="1">
      <c r="C763" s="32">
        <f t="shared" si="51"/>
        <v>29.639999999999546</v>
      </c>
      <c r="D763" s="24">
        <f t="shared" si="54"/>
        <v>0</v>
      </c>
      <c r="E763" s="24">
        <f t="shared" si="52"/>
        <v>0</v>
      </c>
      <c r="F763" s="25">
        <f t="shared" si="53"/>
        <v>0</v>
      </c>
    </row>
    <row r="764" spans="3:6" ht="13.5" thickBot="1">
      <c r="C764" s="32">
        <f t="shared" si="51"/>
        <v>29.679999999999545</v>
      </c>
      <c r="D764" s="24">
        <f t="shared" si="54"/>
        <v>0</v>
      </c>
      <c r="E764" s="24">
        <f t="shared" si="52"/>
        <v>0</v>
      </c>
      <c r="F764" s="25">
        <f t="shared" si="53"/>
        <v>0</v>
      </c>
    </row>
    <row r="765" spans="3:6" ht="13.5" thickBot="1">
      <c r="C765" s="32">
        <f t="shared" si="51"/>
        <v>29.719999999999544</v>
      </c>
      <c r="D765" s="24">
        <f t="shared" si="54"/>
        <v>0</v>
      </c>
      <c r="E765" s="24">
        <f t="shared" si="52"/>
        <v>0</v>
      </c>
      <c r="F765" s="25">
        <f t="shared" si="53"/>
        <v>0</v>
      </c>
    </row>
    <row r="766" spans="3:6" ht="13.5" thickBot="1">
      <c r="C766" s="32">
        <f t="shared" si="51"/>
        <v>29.759999999999543</v>
      </c>
      <c r="D766" s="24">
        <f t="shared" si="54"/>
        <v>0</v>
      </c>
      <c r="E766" s="24">
        <f t="shared" si="52"/>
        <v>0</v>
      </c>
      <c r="F766" s="25">
        <f t="shared" si="53"/>
        <v>0</v>
      </c>
    </row>
    <row r="767" spans="3:6" ht="13.5" thickBot="1">
      <c r="C767" s="32">
        <f t="shared" si="51"/>
        <v>29.799999999999542</v>
      </c>
      <c r="D767" s="24">
        <f t="shared" si="54"/>
        <v>0</v>
      </c>
      <c r="E767" s="24">
        <f t="shared" si="52"/>
        <v>0</v>
      </c>
      <c r="F767" s="25">
        <f t="shared" si="53"/>
        <v>0</v>
      </c>
    </row>
    <row r="768" spans="3:6" ht="13.5" thickBot="1">
      <c r="C768" s="32">
        <f t="shared" si="51"/>
        <v>29.839999999999542</v>
      </c>
      <c r="D768" s="24">
        <f t="shared" si="54"/>
        <v>0</v>
      </c>
      <c r="E768" s="24">
        <f t="shared" si="52"/>
        <v>0</v>
      </c>
      <c r="F768" s="25">
        <f t="shared" si="53"/>
        <v>0</v>
      </c>
    </row>
    <row r="769" spans="3:6" ht="13.5" thickBot="1">
      <c r="C769" s="32">
        <f t="shared" si="51"/>
        <v>29.879999999999541</v>
      </c>
      <c r="D769" s="24">
        <f t="shared" si="54"/>
        <v>0</v>
      </c>
      <c r="E769" s="24">
        <f t="shared" si="52"/>
        <v>0</v>
      </c>
      <c r="F769" s="25">
        <f t="shared" si="53"/>
        <v>0</v>
      </c>
    </row>
    <row r="770" spans="3:6" ht="13.5" thickBot="1">
      <c r="C770" s="32">
        <f t="shared" si="51"/>
        <v>29.91999999999954</v>
      </c>
      <c r="D770" s="24">
        <f t="shared" si="54"/>
        <v>0</v>
      </c>
      <c r="E770" s="24">
        <f t="shared" si="52"/>
        <v>0</v>
      </c>
      <c r="F770" s="25">
        <f t="shared" si="53"/>
        <v>0</v>
      </c>
    </row>
    <row r="771" spans="3:6" ht="13.5" thickBot="1">
      <c r="C771" s="32">
        <f t="shared" si="51"/>
        <v>29.959999999999539</v>
      </c>
      <c r="D771" s="24">
        <f t="shared" si="54"/>
        <v>0</v>
      </c>
      <c r="E771" s="24">
        <f t="shared" si="52"/>
        <v>0</v>
      </c>
      <c r="F771" s="25">
        <f t="shared" si="53"/>
        <v>0</v>
      </c>
    </row>
    <row r="772" spans="3:6" ht="13.5" thickBot="1">
      <c r="C772" s="32">
        <f t="shared" si="51"/>
        <v>29.999999999999538</v>
      </c>
      <c r="D772" s="24">
        <f t="shared" si="54"/>
        <v>0</v>
      </c>
      <c r="E772" s="24">
        <f t="shared" si="52"/>
        <v>0</v>
      </c>
      <c r="F772" s="25">
        <f t="shared" si="53"/>
        <v>0</v>
      </c>
    </row>
    <row r="773" spans="3:6" ht="13.5" thickBot="1">
      <c r="C773" s="32">
        <f t="shared" si="51"/>
        <v>30.039999999999537</v>
      </c>
      <c r="D773" s="24">
        <f t="shared" si="54"/>
        <v>0</v>
      </c>
      <c r="E773" s="24">
        <f t="shared" si="52"/>
        <v>0</v>
      </c>
      <c r="F773" s="25">
        <f t="shared" si="53"/>
        <v>0</v>
      </c>
    </row>
    <row r="774" spans="3:6" ht="13.5" thickBot="1">
      <c r="C774" s="32">
        <f t="shared" si="51"/>
        <v>30.079999999999536</v>
      </c>
      <c r="D774" s="24">
        <f t="shared" si="54"/>
        <v>0</v>
      </c>
      <c r="E774" s="24">
        <f t="shared" si="52"/>
        <v>0</v>
      </c>
      <c r="F774" s="25">
        <f t="shared" si="53"/>
        <v>0</v>
      </c>
    </row>
    <row r="775" spans="3:6" ht="13.5" thickBot="1">
      <c r="C775" s="32">
        <f t="shared" si="51"/>
        <v>30.119999999999536</v>
      </c>
      <c r="D775" s="24">
        <f t="shared" si="54"/>
        <v>0</v>
      </c>
      <c r="E775" s="24">
        <f t="shared" si="52"/>
        <v>0</v>
      </c>
      <c r="F775" s="25">
        <f t="shared" si="53"/>
        <v>0</v>
      </c>
    </row>
    <row r="776" spans="3:6" ht="13.5" thickBot="1">
      <c r="C776" s="32">
        <f t="shared" si="51"/>
        <v>30.159999999999535</v>
      </c>
      <c r="D776" s="24">
        <f t="shared" si="54"/>
        <v>0</v>
      </c>
      <c r="E776" s="24">
        <f t="shared" si="52"/>
        <v>0</v>
      </c>
      <c r="F776" s="25">
        <f t="shared" si="53"/>
        <v>0</v>
      </c>
    </row>
    <row r="777" spans="3:6" ht="13.5" thickBot="1">
      <c r="C777" s="32">
        <f t="shared" si="51"/>
        <v>30.199999999999534</v>
      </c>
      <c r="D777" s="24">
        <f t="shared" si="54"/>
        <v>0</v>
      </c>
      <c r="E777" s="24">
        <f t="shared" si="52"/>
        <v>0</v>
      </c>
      <c r="F777" s="25">
        <f t="shared" si="53"/>
        <v>0</v>
      </c>
    </row>
    <row r="778" spans="3:6" ht="13.5" thickBot="1">
      <c r="C778" s="32">
        <f t="shared" si="51"/>
        <v>30.239999999999533</v>
      </c>
      <c r="D778" s="24">
        <f t="shared" si="54"/>
        <v>0</v>
      </c>
      <c r="E778" s="24">
        <f t="shared" si="52"/>
        <v>0</v>
      </c>
      <c r="F778" s="25">
        <f t="shared" si="53"/>
        <v>0</v>
      </c>
    </row>
    <row r="779" spans="3:6" ht="13.5" thickBot="1">
      <c r="C779" s="32">
        <f t="shared" si="51"/>
        <v>30.279999999999532</v>
      </c>
      <c r="D779" s="24">
        <f t="shared" si="54"/>
        <v>0</v>
      </c>
      <c r="E779" s="24">
        <f t="shared" si="52"/>
        <v>0</v>
      </c>
      <c r="F779" s="25">
        <f t="shared" si="53"/>
        <v>0</v>
      </c>
    </row>
    <row r="780" spans="3:6" ht="13.5" thickBot="1">
      <c r="C780" s="32">
        <f t="shared" si="51"/>
        <v>30.319999999999531</v>
      </c>
      <c r="D780" s="24">
        <f t="shared" si="54"/>
        <v>0</v>
      </c>
      <c r="E780" s="24">
        <f t="shared" si="52"/>
        <v>0</v>
      </c>
      <c r="F780" s="25">
        <f t="shared" si="53"/>
        <v>0</v>
      </c>
    </row>
    <row r="781" spans="3:6" ht="13.5" thickBot="1">
      <c r="C781" s="32">
        <f t="shared" si="51"/>
        <v>30.35999999999953</v>
      </c>
      <c r="D781" s="24">
        <f t="shared" si="54"/>
        <v>0</v>
      </c>
      <c r="E781" s="24">
        <f t="shared" si="52"/>
        <v>0</v>
      </c>
      <c r="F781" s="25">
        <f t="shared" si="53"/>
        <v>0</v>
      </c>
    </row>
    <row r="782" spans="3:6" ht="13.5" thickBot="1">
      <c r="C782" s="32">
        <f t="shared" si="51"/>
        <v>30.39999999999953</v>
      </c>
      <c r="D782" s="24">
        <f t="shared" si="54"/>
        <v>0</v>
      </c>
      <c r="E782" s="24">
        <f t="shared" si="52"/>
        <v>0</v>
      </c>
      <c r="F782" s="25">
        <f t="shared" si="53"/>
        <v>0</v>
      </c>
    </row>
    <row r="783" spans="3:6" ht="13.5" thickBot="1">
      <c r="C783" s="32">
        <f t="shared" si="51"/>
        <v>30.439999999999529</v>
      </c>
      <c r="D783" s="24">
        <f t="shared" si="54"/>
        <v>0</v>
      </c>
      <c r="E783" s="24">
        <f t="shared" si="52"/>
        <v>0</v>
      </c>
      <c r="F783" s="25">
        <f t="shared" si="53"/>
        <v>0</v>
      </c>
    </row>
    <row r="784" spans="3:6" ht="13.5" thickBot="1">
      <c r="C784" s="32">
        <f t="shared" si="51"/>
        <v>30.479999999999528</v>
      </c>
      <c r="D784" s="24">
        <f t="shared" si="54"/>
        <v>0</v>
      </c>
      <c r="E784" s="24">
        <f t="shared" si="52"/>
        <v>0</v>
      </c>
      <c r="F784" s="25">
        <f t="shared" si="53"/>
        <v>0</v>
      </c>
    </row>
    <row r="785" spans="3:6" ht="13.5" thickBot="1">
      <c r="C785" s="32">
        <f t="shared" si="51"/>
        <v>30.519999999999527</v>
      </c>
      <c r="D785" s="24">
        <f t="shared" si="54"/>
        <v>0</v>
      </c>
      <c r="E785" s="24">
        <f t="shared" si="52"/>
        <v>0</v>
      </c>
      <c r="F785" s="25">
        <f t="shared" si="53"/>
        <v>0</v>
      </c>
    </row>
    <row r="786" spans="3:6" ht="13.5" thickBot="1">
      <c r="C786" s="32">
        <f t="shared" si="51"/>
        <v>30.559999999999526</v>
      </c>
      <c r="D786" s="24">
        <f t="shared" si="54"/>
        <v>0</v>
      </c>
      <c r="E786" s="24">
        <f t="shared" si="52"/>
        <v>0</v>
      </c>
      <c r="F786" s="25">
        <f t="shared" si="53"/>
        <v>0</v>
      </c>
    </row>
    <row r="787" spans="3:6" ht="13.5" thickBot="1">
      <c r="C787" s="32">
        <f t="shared" si="51"/>
        <v>30.599999999999525</v>
      </c>
      <c r="D787" s="24">
        <f t="shared" si="54"/>
        <v>0</v>
      </c>
      <c r="E787" s="24">
        <f t="shared" si="52"/>
        <v>0</v>
      </c>
      <c r="F787" s="25">
        <f t="shared" si="53"/>
        <v>0</v>
      </c>
    </row>
    <row r="788" spans="3:6" ht="13.5" thickBot="1">
      <c r="C788" s="32">
        <f t="shared" ref="C788:C851" si="55">C787+$D$19</f>
        <v>30.639999999999525</v>
      </c>
      <c r="D788" s="24">
        <f t="shared" si="54"/>
        <v>0</v>
      </c>
      <c r="E788" s="24">
        <f t="shared" ref="E788:E851" si="56">(Yco+Y_c*C788*60+2*bigc*COS(w*C788*60+SI))/($E$20)</f>
        <v>0</v>
      </c>
      <c r="F788" s="25">
        <f t="shared" ref="F788:F851" si="57">(D*COS(w*C788*60+PHI))/($E$20)</f>
        <v>0</v>
      </c>
    </row>
    <row r="789" spans="3:6" ht="13.5" thickBot="1">
      <c r="C789" s="32">
        <f t="shared" si="55"/>
        <v>30.679999999999524</v>
      </c>
      <c r="D789" s="24">
        <f t="shared" si="54"/>
        <v>0</v>
      </c>
      <c r="E789" s="24">
        <f t="shared" si="56"/>
        <v>0</v>
      </c>
      <c r="F789" s="25">
        <f t="shared" si="57"/>
        <v>0</v>
      </c>
    </row>
    <row r="790" spans="3:6" ht="13.5" thickBot="1">
      <c r="C790" s="32">
        <f t="shared" si="55"/>
        <v>30.719999999999523</v>
      </c>
      <c r="D790" s="24">
        <f t="shared" si="54"/>
        <v>0</v>
      </c>
      <c r="E790" s="24">
        <f t="shared" si="56"/>
        <v>0</v>
      </c>
      <c r="F790" s="25">
        <f t="shared" si="57"/>
        <v>0</v>
      </c>
    </row>
    <row r="791" spans="3:6" ht="13.5" thickBot="1">
      <c r="C791" s="32">
        <f t="shared" si="55"/>
        <v>30.759999999999522</v>
      </c>
      <c r="D791" s="24">
        <f t="shared" si="54"/>
        <v>0</v>
      </c>
      <c r="E791" s="24">
        <f t="shared" si="56"/>
        <v>0</v>
      </c>
      <c r="F791" s="25">
        <f t="shared" si="57"/>
        <v>0</v>
      </c>
    </row>
    <row r="792" spans="3:6" ht="13.5" thickBot="1">
      <c r="C792" s="32">
        <f t="shared" si="55"/>
        <v>30.799999999999521</v>
      </c>
      <c r="D792" s="24">
        <f t="shared" si="54"/>
        <v>0</v>
      </c>
      <c r="E792" s="24">
        <f t="shared" si="56"/>
        <v>0</v>
      </c>
      <c r="F792" s="25">
        <f t="shared" si="57"/>
        <v>0</v>
      </c>
    </row>
    <row r="793" spans="3:6" ht="13.5" thickBot="1">
      <c r="C793" s="32">
        <f t="shared" si="55"/>
        <v>30.83999999999952</v>
      </c>
      <c r="D793" s="24">
        <f t="shared" si="54"/>
        <v>0</v>
      </c>
      <c r="E793" s="24">
        <f t="shared" si="56"/>
        <v>0</v>
      </c>
      <c r="F793" s="25">
        <f t="shared" si="57"/>
        <v>0</v>
      </c>
    </row>
    <row r="794" spans="3:6" ht="13.5" thickBot="1">
      <c r="C794" s="32">
        <f t="shared" si="55"/>
        <v>30.879999999999519</v>
      </c>
      <c r="D794" s="24">
        <f t="shared" si="54"/>
        <v>0</v>
      </c>
      <c r="E794" s="24">
        <f t="shared" si="56"/>
        <v>0</v>
      </c>
      <c r="F794" s="25">
        <f t="shared" si="57"/>
        <v>0</v>
      </c>
    </row>
    <row r="795" spans="3:6" ht="13.5" thickBot="1">
      <c r="C795" s="32">
        <f t="shared" si="55"/>
        <v>30.919999999999519</v>
      </c>
      <c r="D795" s="24">
        <f t="shared" si="54"/>
        <v>0</v>
      </c>
      <c r="E795" s="24">
        <f t="shared" si="56"/>
        <v>0</v>
      </c>
      <c r="F795" s="25">
        <f t="shared" si="57"/>
        <v>0</v>
      </c>
    </row>
    <row r="796" spans="3:6" ht="13.5" thickBot="1">
      <c r="C796" s="32">
        <f t="shared" si="55"/>
        <v>30.959999999999518</v>
      </c>
      <c r="D796" s="24">
        <f t="shared" si="54"/>
        <v>0</v>
      </c>
      <c r="E796" s="24">
        <f t="shared" si="56"/>
        <v>0</v>
      </c>
      <c r="F796" s="25">
        <f t="shared" si="57"/>
        <v>0</v>
      </c>
    </row>
    <row r="797" spans="3:6" ht="13.5" thickBot="1">
      <c r="C797" s="32">
        <f t="shared" si="55"/>
        <v>30.999999999999517</v>
      </c>
      <c r="D797" s="24">
        <f t="shared" si="54"/>
        <v>0</v>
      </c>
      <c r="E797" s="24">
        <f t="shared" si="56"/>
        <v>0</v>
      </c>
      <c r="F797" s="25">
        <f t="shared" si="57"/>
        <v>0</v>
      </c>
    </row>
    <row r="798" spans="3:6" ht="13.5" thickBot="1">
      <c r="C798" s="32">
        <f t="shared" si="55"/>
        <v>31.039999999999516</v>
      </c>
      <c r="D798" s="24">
        <f t="shared" si="54"/>
        <v>0</v>
      </c>
      <c r="E798" s="24">
        <f t="shared" si="56"/>
        <v>0</v>
      </c>
      <c r="F798" s="25">
        <f t="shared" si="57"/>
        <v>0</v>
      </c>
    </row>
    <row r="799" spans="3:6" ht="13.5" thickBot="1">
      <c r="C799" s="32">
        <f t="shared" si="55"/>
        <v>31.079999999999515</v>
      </c>
      <c r="D799" s="24">
        <f t="shared" si="54"/>
        <v>0</v>
      </c>
      <c r="E799" s="24">
        <f t="shared" si="56"/>
        <v>0</v>
      </c>
      <c r="F799" s="25">
        <f t="shared" si="57"/>
        <v>0</v>
      </c>
    </row>
    <row r="800" spans="3:6" ht="13.5" thickBot="1">
      <c r="C800" s="32">
        <f t="shared" si="55"/>
        <v>31.119999999999514</v>
      </c>
      <c r="D800" s="24">
        <f t="shared" si="54"/>
        <v>0</v>
      </c>
      <c r="E800" s="24">
        <f t="shared" si="56"/>
        <v>0</v>
      </c>
      <c r="F800" s="25">
        <f t="shared" si="57"/>
        <v>0</v>
      </c>
    </row>
    <row r="801" spans="3:6" ht="13.5" thickBot="1">
      <c r="C801" s="32">
        <f t="shared" si="55"/>
        <v>31.159999999999513</v>
      </c>
      <c r="D801" s="24">
        <f t="shared" si="54"/>
        <v>0</v>
      </c>
      <c r="E801" s="24">
        <f t="shared" si="56"/>
        <v>0</v>
      </c>
      <c r="F801" s="25">
        <f t="shared" si="57"/>
        <v>0</v>
      </c>
    </row>
    <row r="802" spans="3:6" ht="13.5" thickBot="1">
      <c r="C802" s="32">
        <f t="shared" si="55"/>
        <v>31.199999999999513</v>
      </c>
      <c r="D802" s="24">
        <f t="shared" si="54"/>
        <v>0</v>
      </c>
      <c r="E802" s="24">
        <f t="shared" si="56"/>
        <v>0</v>
      </c>
      <c r="F802" s="25">
        <f t="shared" si="57"/>
        <v>0</v>
      </c>
    </row>
    <row r="803" spans="3:6" ht="13.5" thickBot="1">
      <c r="C803" s="32">
        <f t="shared" si="55"/>
        <v>31.239999999999512</v>
      </c>
      <c r="D803" s="24">
        <f t="shared" si="54"/>
        <v>0</v>
      </c>
      <c r="E803" s="24">
        <f t="shared" si="56"/>
        <v>0</v>
      </c>
      <c r="F803" s="25">
        <f t="shared" si="57"/>
        <v>0</v>
      </c>
    </row>
    <row r="804" spans="3:6" ht="13.5" thickBot="1">
      <c r="C804" s="32">
        <f t="shared" si="55"/>
        <v>31.279999999999511</v>
      </c>
      <c r="D804" s="24">
        <f t="shared" si="54"/>
        <v>0</v>
      </c>
      <c r="E804" s="24">
        <f t="shared" si="56"/>
        <v>0</v>
      </c>
      <c r="F804" s="25">
        <f t="shared" si="57"/>
        <v>0</v>
      </c>
    </row>
    <row r="805" spans="3:6" ht="13.5" thickBot="1">
      <c r="C805" s="32">
        <f t="shared" si="55"/>
        <v>31.31999999999951</v>
      </c>
      <c r="D805" s="24">
        <f t="shared" si="54"/>
        <v>0</v>
      </c>
      <c r="E805" s="24">
        <f t="shared" si="56"/>
        <v>0</v>
      </c>
      <c r="F805" s="25">
        <f t="shared" si="57"/>
        <v>0</v>
      </c>
    </row>
    <row r="806" spans="3:6" ht="13.5" thickBot="1">
      <c r="C806" s="32">
        <f t="shared" si="55"/>
        <v>31.359999999999509</v>
      </c>
      <c r="D806" s="24">
        <f t="shared" si="54"/>
        <v>0</v>
      </c>
      <c r="E806" s="24">
        <f t="shared" si="56"/>
        <v>0</v>
      </c>
      <c r="F806" s="25">
        <f t="shared" si="57"/>
        <v>0</v>
      </c>
    </row>
    <row r="807" spans="3:6" ht="13.5" thickBot="1">
      <c r="C807" s="32">
        <f t="shared" si="55"/>
        <v>31.399999999999508</v>
      </c>
      <c r="D807" s="24">
        <f t="shared" ref="D807:D870" si="58">(Xc+bigc*SIN(w*C807*60+SI))/($E$20)</f>
        <v>0</v>
      </c>
      <c r="E807" s="24">
        <f t="shared" si="56"/>
        <v>0</v>
      </c>
      <c r="F807" s="25">
        <f t="shared" si="57"/>
        <v>0</v>
      </c>
    </row>
    <row r="808" spans="3:6" ht="13.5" thickBot="1">
      <c r="C808" s="32">
        <f t="shared" si="55"/>
        <v>31.439999999999507</v>
      </c>
      <c r="D808" s="24">
        <f t="shared" si="58"/>
        <v>0</v>
      </c>
      <c r="E808" s="24">
        <f t="shared" si="56"/>
        <v>0</v>
      </c>
      <c r="F808" s="25">
        <f t="shared" si="57"/>
        <v>0</v>
      </c>
    </row>
    <row r="809" spans="3:6" ht="13.5" thickBot="1">
      <c r="C809" s="32">
        <f t="shared" si="55"/>
        <v>31.479999999999507</v>
      </c>
      <c r="D809" s="24">
        <f t="shared" si="58"/>
        <v>0</v>
      </c>
      <c r="E809" s="24">
        <f t="shared" si="56"/>
        <v>0</v>
      </c>
      <c r="F809" s="25">
        <f t="shared" si="57"/>
        <v>0</v>
      </c>
    </row>
    <row r="810" spans="3:6" ht="13.5" thickBot="1">
      <c r="C810" s="32">
        <f t="shared" si="55"/>
        <v>31.519999999999506</v>
      </c>
      <c r="D810" s="24">
        <f t="shared" si="58"/>
        <v>0</v>
      </c>
      <c r="E810" s="24">
        <f t="shared" si="56"/>
        <v>0</v>
      </c>
      <c r="F810" s="25">
        <f t="shared" si="57"/>
        <v>0</v>
      </c>
    </row>
    <row r="811" spans="3:6" ht="13.5" thickBot="1">
      <c r="C811" s="32">
        <f t="shared" si="55"/>
        <v>31.559999999999505</v>
      </c>
      <c r="D811" s="24">
        <f t="shared" si="58"/>
        <v>0</v>
      </c>
      <c r="E811" s="24">
        <f t="shared" si="56"/>
        <v>0</v>
      </c>
      <c r="F811" s="25">
        <f t="shared" si="57"/>
        <v>0</v>
      </c>
    </row>
    <row r="812" spans="3:6" ht="13.5" thickBot="1">
      <c r="C812" s="32">
        <f t="shared" si="55"/>
        <v>31.599999999999504</v>
      </c>
      <c r="D812" s="24">
        <f t="shared" si="58"/>
        <v>0</v>
      </c>
      <c r="E812" s="24">
        <f t="shared" si="56"/>
        <v>0</v>
      </c>
      <c r="F812" s="25">
        <f t="shared" si="57"/>
        <v>0</v>
      </c>
    </row>
    <row r="813" spans="3:6" ht="13.5" thickBot="1">
      <c r="C813" s="32">
        <f t="shared" si="55"/>
        <v>31.639999999999503</v>
      </c>
      <c r="D813" s="24">
        <f t="shared" si="58"/>
        <v>0</v>
      </c>
      <c r="E813" s="24">
        <f t="shared" si="56"/>
        <v>0</v>
      </c>
      <c r="F813" s="25">
        <f t="shared" si="57"/>
        <v>0</v>
      </c>
    </row>
    <row r="814" spans="3:6" ht="13.5" thickBot="1">
      <c r="C814" s="32">
        <f t="shared" si="55"/>
        <v>31.679999999999502</v>
      </c>
      <c r="D814" s="24">
        <f t="shared" si="58"/>
        <v>0</v>
      </c>
      <c r="E814" s="24">
        <f t="shared" si="56"/>
        <v>0</v>
      </c>
      <c r="F814" s="25">
        <f t="shared" si="57"/>
        <v>0</v>
      </c>
    </row>
    <row r="815" spans="3:6" ht="13.5" thickBot="1">
      <c r="C815" s="32">
        <f t="shared" si="55"/>
        <v>31.719999999999501</v>
      </c>
      <c r="D815" s="24">
        <f t="shared" si="58"/>
        <v>0</v>
      </c>
      <c r="E815" s="24">
        <f t="shared" si="56"/>
        <v>0</v>
      </c>
      <c r="F815" s="25">
        <f t="shared" si="57"/>
        <v>0</v>
      </c>
    </row>
    <row r="816" spans="3:6" ht="13.5" thickBot="1">
      <c r="C816" s="32">
        <f t="shared" si="55"/>
        <v>31.759999999999501</v>
      </c>
      <c r="D816" s="24">
        <f t="shared" si="58"/>
        <v>0</v>
      </c>
      <c r="E816" s="24">
        <f t="shared" si="56"/>
        <v>0</v>
      </c>
      <c r="F816" s="25">
        <f t="shared" si="57"/>
        <v>0</v>
      </c>
    </row>
    <row r="817" spans="3:6" ht="13.5" thickBot="1">
      <c r="C817" s="32">
        <f t="shared" si="55"/>
        <v>31.7999999999995</v>
      </c>
      <c r="D817" s="24">
        <f t="shared" si="58"/>
        <v>0</v>
      </c>
      <c r="E817" s="24">
        <f t="shared" si="56"/>
        <v>0</v>
      </c>
      <c r="F817" s="25">
        <f t="shared" si="57"/>
        <v>0</v>
      </c>
    </row>
    <row r="818" spans="3:6" ht="13.5" thickBot="1">
      <c r="C818" s="32">
        <f t="shared" si="55"/>
        <v>31.839999999999499</v>
      </c>
      <c r="D818" s="24">
        <f t="shared" si="58"/>
        <v>0</v>
      </c>
      <c r="E818" s="24">
        <f t="shared" si="56"/>
        <v>0</v>
      </c>
      <c r="F818" s="25">
        <f t="shared" si="57"/>
        <v>0</v>
      </c>
    </row>
    <row r="819" spans="3:6" ht="13.5" thickBot="1">
      <c r="C819" s="32">
        <f t="shared" si="55"/>
        <v>31.879999999999498</v>
      </c>
      <c r="D819" s="24">
        <f t="shared" si="58"/>
        <v>0</v>
      </c>
      <c r="E819" s="24">
        <f t="shared" si="56"/>
        <v>0</v>
      </c>
      <c r="F819" s="25">
        <f t="shared" si="57"/>
        <v>0</v>
      </c>
    </row>
    <row r="820" spans="3:6" ht="13.5" thickBot="1">
      <c r="C820" s="32">
        <f t="shared" si="55"/>
        <v>31.919999999999497</v>
      </c>
      <c r="D820" s="24">
        <f t="shared" si="58"/>
        <v>0</v>
      </c>
      <c r="E820" s="24">
        <f t="shared" si="56"/>
        <v>0</v>
      </c>
      <c r="F820" s="25">
        <f t="shared" si="57"/>
        <v>0</v>
      </c>
    </row>
    <row r="821" spans="3:6" ht="13.5" thickBot="1">
      <c r="C821" s="32">
        <f t="shared" si="55"/>
        <v>31.959999999999496</v>
      </c>
      <c r="D821" s="24">
        <f t="shared" si="58"/>
        <v>0</v>
      </c>
      <c r="E821" s="24">
        <f t="shared" si="56"/>
        <v>0</v>
      </c>
      <c r="F821" s="25">
        <f t="shared" si="57"/>
        <v>0</v>
      </c>
    </row>
    <row r="822" spans="3:6" ht="13.5" thickBot="1">
      <c r="C822" s="32">
        <f t="shared" si="55"/>
        <v>31.999999999999496</v>
      </c>
      <c r="D822" s="24">
        <f t="shared" si="58"/>
        <v>0</v>
      </c>
      <c r="E822" s="24">
        <f t="shared" si="56"/>
        <v>0</v>
      </c>
      <c r="F822" s="25">
        <f t="shared" si="57"/>
        <v>0</v>
      </c>
    </row>
    <row r="823" spans="3:6" ht="13.5" thickBot="1">
      <c r="C823" s="32">
        <f t="shared" si="55"/>
        <v>32.039999999999495</v>
      </c>
      <c r="D823" s="24">
        <f t="shared" si="58"/>
        <v>0</v>
      </c>
      <c r="E823" s="24">
        <f t="shared" si="56"/>
        <v>0</v>
      </c>
      <c r="F823" s="25">
        <f t="shared" si="57"/>
        <v>0</v>
      </c>
    </row>
    <row r="824" spans="3:6" ht="13.5" thickBot="1">
      <c r="C824" s="32">
        <f t="shared" si="55"/>
        <v>32.079999999999494</v>
      </c>
      <c r="D824" s="24">
        <f t="shared" si="58"/>
        <v>0</v>
      </c>
      <c r="E824" s="24">
        <f t="shared" si="56"/>
        <v>0</v>
      </c>
      <c r="F824" s="25">
        <f t="shared" si="57"/>
        <v>0</v>
      </c>
    </row>
    <row r="825" spans="3:6" ht="13.5" thickBot="1">
      <c r="C825" s="32">
        <f t="shared" si="55"/>
        <v>32.119999999999493</v>
      </c>
      <c r="D825" s="24">
        <f t="shared" si="58"/>
        <v>0</v>
      </c>
      <c r="E825" s="24">
        <f t="shared" si="56"/>
        <v>0</v>
      </c>
      <c r="F825" s="25">
        <f t="shared" si="57"/>
        <v>0</v>
      </c>
    </row>
    <row r="826" spans="3:6" ht="13.5" thickBot="1">
      <c r="C826" s="32">
        <f t="shared" si="55"/>
        <v>32.159999999999492</v>
      </c>
      <c r="D826" s="24">
        <f t="shared" si="58"/>
        <v>0</v>
      </c>
      <c r="E826" s="24">
        <f t="shared" si="56"/>
        <v>0</v>
      </c>
      <c r="F826" s="25">
        <f t="shared" si="57"/>
        <v>0</v>
      </c>
    </row>
    <row r="827" spans="3:6" ht="13.5" thickBot="1">
      <c r="C827" s="32">
        <f t="shared" si="55"/>
        <v>32.199999999999491</v>
      </c>
      <c r="D827" s="24">
        <f t="shared" si="58"/>
        <v>0</v>
      </c>
      <c r="E827" s="24">
        <f t="shared" si="56"/>
        <v>0</v>
      </c>
      <c r="F827" s="25">
        <f t="shared" si="57"/>
        <v>0</v>
      </c>
    </row>
    <row r="828" spans="3:6" ht="13.5" thickBot="1">
      <c r="C828" s="32">
        <f t="shared" si="55"/>
        <v>32.23999999999949</v>
      </c>
      <c r="D828" s="24">
        <f t="shared" si="58"/>
        <v>0</v>
      </c>
      <c r="E828" s="24">
        <f t="shared" si="56"/>
        <v>0</v>
      </c>
      <c r="F828" s="25">
        <f t="shared" si="57"/>
        <v>0</v>
      </c>
    </row>
    <row r="829" spans="3:6" ht="13.5" thickBot="1">
      <c r="C829" s="32">
        <f t="shared" si="55"/>
        <v>32.27999999999949</v>
      </c>
      <c r="D829" s="24">
        <f t="shared" si="58"/>
        <v>0</v>
      </c>
      <c r="E829" s="24">
        <f t="shared" si="56"/>
        <v>0</v>
      </c>
      <c r="F829" s="25">
        <f t="shared" si="57"/>
        <v>0</v>
      </c>
    </row>
    <row r="830" spans="3:6" ht="13.5" thickBot="1">
      <c r="C830" s="32">
        <f t="shared" si="55"/>
        <v>32.319999999999489</v>
      </c>
      <c r="D830" s="24">
        <f t="shared" si="58"/>
        <v>0</v>
      </c>
      <c r="E830" s="24">
        <f t="shared" si="56"/>
        <v>0</v>
      </c>
      <c r="F830" s="25">
        <f t="shared" si="57"/>
        <v>0</v>
      </c>
    </row>
    <row r="831" spans="3:6" ht="13.5" thickBot="1">
      <c r="C831" s="32">
        <f t="shared" si="55"/>
        <v>32.359999999999488</v>
      </c>
      <c r="D831" s="24">
        <f t="shared" si="58"/>
        <v>0</v>
      </c>
      <c r="E831" s="24">
        <f t="shared" si="56"/>
        <v>0</v>
      </c>
      <c r="F831" s="25">
        <f t="shared" si="57"/>
        <v>0</v>
      </c>
    </row>
    <row r="832" spans="3:6" ht="13.5" thickBot="1">
      <c r="C832" s="32">
        <f t="shared" si="55"/>
        <v>32.399999999999487</v>
      </c>
      <c r="D832" s="24">
        <f t="shared" si="58"/>
        <v>0</v>
      </c>
      <c r="E832" s="24">
        <f t="shared" si="56"/>
        <v>0</v>
      </c>
      <c r="F832" s="25">
        <f t="shared" si="57"/>
        <v>0</v>
      </c>
    </row>
    <row r="833" spans="3:6" ht="13.5" thickBot="1">
      <c r="C833" s="32">
        <f t="shared" si="55"/>
        <v>32.439999999999486</v>
      </c>
      <c r="D833" s="24">
        <f t="shared" si="58"/>
        <v>0</v>
      </c>
      <c r="E833" s="24">
        <f t="shared" si="56"/>
        <v>0</v>
      </c>
      <c r="F833" s="25">
        <f t="shared" si="57"/>
        <v>0</v>
      </c>
    </row>
    <row r="834" spans="3:6" ht="13.5" thickBot="1">
      <c r="C834" s="32">
        <f t="shared" si="55"/>
        <v>32.479999999999485</v>
      </c>
      <c r="D834" s="24">
        <f t="shared" si="58"/>
        <v>0</v>
      </c>
      <c r="E834" s="24">
        <f t="shared" si="56"/>
        <v>0</v>
      </c>
      <c r="F834" s="25">
        <f t="shared" si="57"/>
        <v>0</v>
      </c>
    </row>
    <row r="835" spans="3:6" ht="13.5" thickBot="1">
      <c r="C835" s="32">
        <f t="shared" si="55"/>
        <v>32.519999999999484</v>
      </c>
      <c r="D835" s="24">
        <f t="shared" si="58"/>
        <v>0</v>
      </c>
      <c r="E835" s="24">
        <f t="shared" si="56"/>
        <v>0</v>
      </c>
      <c r="F835" s="25">
        <f t="shared" si="57"/>
        <v>0</v>
      </c>
    </row>
    <row r="836" spans="3:6" ht="13.5" thickBot="1">
      <c r="C836" s="32">
        <f t="shared" si="55"/>
        <v>32.559999999999484</v>
      </c>
      <c r="D836" s="24">
        <f t="shared" si="58"/>
        <v>0</v>
      </c>
      <c r="E836" s="24">
        <f t="shared" si="56"/>
        <v>0</v>
      </c>
      <c r="F836" s="25">
        <f t="shared" si="57"/>
        <v>0</v>
      </c>
    </row>
    <row r="837" spans="3:6" ht="13.5" thickBot="1">
      <c r="C837" s="32">
        <f t="shared" si="55"/>
        <v>32.599999999999483</v>
      </c>
      <c r="D837" s="24">
        <f t="shared" si="58"/>
        <v>0</v>
      </c>
      <c r="E837" s="24">
        <f t="shared" si="56"/>
        <v>0</v>
      </c>
      <c r="F837" s="25">
        <f t="shared" si="57"/>
        <v>0</v>
      </c>
    </row>
    <row r="838" spans="3:6" ht="13.5" thickBot="1">
      <c r="C838" s="32">
        <f t="shared" si="55"/>
        <v>32.639999999999482</v>
      </c>
      <c r="D838" s="24">
        <f t="shared" si="58"/>
        <v>0</v>
      </c>
      <c r="E838" s="24">
        <f t="shared" si="56"/>
        <v>0</v>
      </c>
      <c r="F838" s="25">
        <f t="shared" si="57"/>
        <v>0</v>
      </c>
    </row>
    <row r="839" spans="3:6" ht="13.5" thickBot="1">
      <c r="C839" s="32">
        <f t="shared" si="55"/>
        <v>32.679999999999481</v>
      </c>
      <c r="D839" s="24">
        <f t="shared" si="58"/>
        <v>0</v>
      </c>
      <c r="E839" s="24">
        <f t="shared" si="56"/>
        <v>0</v>
      </c>
      <c r="F839" s="25">
        <f t="shared" si="57"/>
        <v>0</v>
      </c>
    </row>
    <row r="840" spans="3:6" ht="13.5" thickBot="1">
      <c r="C840" s="32">
        <f t="shared" si="55"/>
        <v>32.71999999999948</v>
      </c>
      <c r="D840" s="24">
        <f t="shared" si="58"/>
        <v>0</v>
      </c>
      <c r="E840" s="24">
        <f t="shared" si="56"/>
        <v>0</v>
      </c>
      <c r="F840" s="25">
        <f t="shared" si="57"/>
        <v>0</v>
      </c>
    </row>
    <row r="841" spans="3:6" ht="13.5" thickBot="1">
      <c r="C841" s="32">
        <f t="shared" si="55"/>
        <v>32.759999999999479</v>
      </c>
      <c r="D841" s="24">
        <f t="shared" si="58"/>
        <v>0</v>
      </c>
      <c r="E841" s="24">
        <f t="shared" si="56"/>
        <v>0</v>
      </c>
      <c r="F841" s="25">
        <f t="shared" si="57"/>
        <v>0</v>
      </c>
    </row>
    <row r="842" spans="3:6" ht="13.5" thickBot="1">
      <c r="C842" s="32">
        <f t="shared" si="55"/>
        <v>32.799999999999478</v>
      </c>
      <c r="D842" s="24">
        <f t="shared" si="58"/>
        <v>0</v>
      </c>
      <c r="E842" s="24">
        <f t="shared" si="56"/>
        <v>0</v>
      </c>
      <c r="F842" s="25">
        <f t="shared" si="57"/>
        <v>0</v>
      </c>
    </row>
    <row r="843" spans="3:6" ht="13.5" thickBot="1">
      <c r="C843" s="32">
        <f t="shared" si="55"/>
        <v>32.839999999999478</v>
      </c>
      <c r="D843" s="24">
        <f t="shared" si="58"/>
        <v>0</v>
      </c>
      <c r="E843" s="24">
        <f t="shared" si="56"/>
        <v>0</v>
      </c>
      <c r="F843" s="25">
        <f t="shared" si="57"/>
        <v>0</v>
      </c>
    </row>
    <row r="844" spans="3:6" ht="13.5" thickBot="1">
      <c r="C844" s="32">
        <f t="shared" si="55"/>
        <v>32.879999999999477</v>
      </c>
      <c r="D844" s="24">
        <f t="shared" si="58"/>
        <v>0</v>
      </c>
      <c r="E844" s="24">
        <f t="shared" si="56"/>
        <v>0</v>
      </c>
      <c r="F844" s="25">
        <f t="shared" si="57"/>
        <v>0</v>
      </c>
    </row>
    <row r="845" spans="3:6" ht="13.5" thickBot="1">
      <c r="C845" s="32">
        <f t="shared" si="55"/>
        <v>32.919999999999476</v>
      </c>
      <c r="D845" s="24">
        <f t="shared" si="58"/>
        <v>0</v>
      </c>
      <c r="E845" s="24">
        <f t="shared" si="56"/>
        <v>0</v>
      </c>
      <c r="F845" s="25">
        <f t="shared" si="57"/>
        <v>0</v>
      </c>
    </row>
    <row r="846" spans="3:6" ht="13.5" thickBot="1">
      <c r="C846" s="32">
        <f t="shared" si="55"/>
        <v>32.959999999999475</v>
      </c>
      <c r="D846" s="24">
        <f t="shared" si="58"/>
        <v>0</v>
      </c>
      <c r="E846" s="24">
        <f t="shared" si="56"/>
        <v>0</v>
      </c>
      <c r="F846" s="25">
        <f t="shared" si="57"/>
        <v>0</v>
      </c>
    </row>
    <row r="847" spans="3:6" ht="13.5" thickBot="1">
      <c r="C847" s="32">
        <f t="shared" si="55"/>
        <v>32.999999999999474</v>
      </c>
      <c r="D847" s="24">
        <f t="shared" si="58"/>
        <v>0</v>
      </c>
      <c r="E847" s="24">
        <f t="shared" si="56"/>
        <v>0</v>
      </c>
      <c r="F847" s="25">
        <f t="shared" si="57"/>
        <v>0</v>
      </c>
    </row>
    <row r="848" spans="3:6" ht="13.5" thickBot="1">
      <c r="C848" s="32">
        <f t="shared" si="55"/>
        <v>33.039999999999473</v>
      </c>
      <c r="D848" s="24">
        <f t="shared" si="58"/>
        <v>0</v>
      </c>
      <c r="E848" s="24">
        <f t="shared" si="56"/>
        <v>0</v>
      </c>
      <c r="F848" s="25">
        <f t="shared" si="57"/>
        <v>0</v>
      </c>
    </row>
    <row r="849" spans="3:6" ht="13.5" thickBot="1">
      <c r="C849" s="32">
        <f t="shared" si="55"/>
        <v>33.079999999999472</v>
      </c>
      <c r="D849" s="24">
        <f t="shared" si="58"/>
        <v>0</v>
      </c>
      <c r="E849" s="24">
        <f t="shared" si="56"/>
        <v>0</v>
      </c>
      <c r="F849" s="25">
        <f t="shared" si="57"/>
        <v>0</v>
      </c>
    </row>
    <row r="850" spans="3:6" ht="13.5" thickBot="1">
      <c r="C850" s="32">
        <f t="shared" si="55"/>
        <v>33.119999999999472</v>
      </c>
      <c r="D850" s="24">
        <f t="shared" si="58"/>
        <v>0</v>
      </c>
      <c r="E850" s="24">
        <f t="shared" si="56"/>
        <v>0</v>
      </c>
      <c r="F850" s="25">
        <f t="shared" si="57"/>
        <v>0</v>
      </c>
    </row>
    <row r="851" spans="3:6" ht="13.5" thickBot="1">
      <c r="C851" s="32">
        <f t="shared" si="55"/>
        <v>33.159999999999471</v>
      </c>
      <c r="D851" s="24">
        <f t="shared" si="58"/>
        <v>0</v>
      </c>
      <c r="E851" s="24">
        <f t="shared" si="56"/>
        <v>0</v>
      </c>
      <c r="F851" s="25">
        <f t="shared" si="57"/>
        <v>0</v>
      </c>
    </row>
    <row r="852" spans="3:6" ht="13.5" thickBot="1">
      <c r="C852" s="32">
        <f t="shared" ref="C852:C915" si="59">C851+$D$19</f>
        <v>33.19999999999947</v>
      </c>
      <c r="D852" s="24">
        <f t="shared" si="58"/>
        <v>0</v>
      </c>
      <c r="E852" s="24">
        <f t="shared" ref="E852:E915" si="60">(Yco+Y_c*C852*60+2*bigc*COS(w*C852*60+SI))/($E$20)</f>
        <v>0</v>
      </c>
      <c r="F852" s="25">
        <f t="shared" ref="F852:F915" si="61">(D*COS(w*C852*60+PHI))/($E$20)</f>
        <v>0</v>
      </c>
    </row>
    <row r="853" spans="3:6" ht="13.5" thickBot="1">
      <c r="C853" s="32">
        <f t="shared" si="59"/>
        <v>33.239999999999469</v>
      </c>
      <c r="D853" s="24">
        <f t="shared" si="58"/>
        <v>0</v>
      </c>
      <c r="E853" s="24">
        <f t="shared" si="60"/>
        <v>0</v>
      </c>
      <c r="F853" s="25">
        <f t="shared" si="61"/>
        <v>0</v>
      </c>
    </row>
    <row r="854" spans="3:6" ht="13.5" thickBot="1">
      <c r="C854" s="32">
        <f t="shared" si="59"/>
        <v>33.279999999999468</v>
      </c>
      <c r="D854" s="24">
        <f t="shared" si="58"/>
        <v>0</v>
      </c>
      <c r="E854" s="24">
        <f t="shared" si="60"/>
        <v>0</v>
      </c>
      <c r="F854" s="25">
        <f t="shared" si="61"/>
        <v>0</v>
      </c>
    </row>
    <row r="855" spans="3:6" ht="13.5" thickBot="1">
      <c r="C855" s="32">
        <f t="shared" si="59"/>
        <v>33.319999999999467</v>
      </c>
      <c r="D855" s="24">
        <f t="shared" si="58"/>
        <v>0</v>
      </c>
      <c r="E855" s="24">
        <f t="shared" si="60"/>
        <v>0</v>
      </c>
      <c r="F855" s="25">
        <f t="shared" si="61"/>
        <v>0</v>
      </c>
    </row>
    <row r="856" spans="3:6" ht="13.5" thickBot="1">
      <c r="C856" s="32">
        <f t="shared" si="59"/>
        <v>33.359999999999467</v>
      </c>
      <c r="D856" s="24">
        <f t="shared" si="58"/>
        <v>0</v>
      </c>
      <c r="E856" s="24">
        <f t="shared" si="60"/>
        <v>0</v>
      </c>
      <c r="F856" s="25">
        <f t="shared" si="61"/>
        <v>0</v>
      </c>
    </row>
    <row r="857" spans="3:6" ht="13.5" thickBot="1">
      <c r="C857" s="32">
        <f t="shared" si="59"/>
        <v>33.399999999999466</v>
      </c>
      <c r="D857" s="24">
        <f t="shared" si="58"/>
        <v>0</v>
      </c>
      <c r="E857" s="24">
        <f t="shared" si="60"/>
        <v>0</v>
      </c>
      <c r="F857" s="25">
        <f t="shared" si="61"/>
        <v>0</v>
      </c>
    </row>
    <row r="858" spans="3:6" ht="13.5" thickBot="1">
      <c r="C858" s="32">
        <f t="shared" si="59"/>
        <v>33.439999999999465</v>
      </c>
      <c r="D858" s="24">
        <f t="shared" si="58"/>
        <v>0</v>
      </c>
      <c r="E858" s="24">
        <f t="shared" si="60"/>
        <v>0</v>
      </c>
      <c r="F858" s="25">
        <f t="shared" si="61"/>
        <v>0</v>
      </c>
    </row>
    <row r="859" spans="3:6" ht="13.5" thickBot="1">
      <c r="C859" s="32">
        <f t="shared" si="59"/>
        <v>33.479999999999464</v>
      </c>
      <c r="D859" s="24">
        <f t="shared" si="58"/>
        <v>0</v>
      </c>
      <c r="E859" s="24">
        <f t="shared" si="60"/>
        <v>0</v>
      </c>
      <c r="F859" s="25">
        <f t="shared" si="61"/>
        <v>0</v>
      </c>
    </row>
    <row r="860" spans="3:6" ht="13.5" thickBot="1">
      <c r="C860" s="32">
        <f t="shared" si="59"/>
        <v>33.519999999999463</v>
      </c>
      <c r="D860" s="24">
        <f t="shared" si="58"/>
        <v>0</v>
      </c>
      <c r="E860" s="24">
        <f t="shared" si="60"/>
        <v>0</v>
      </c>
      <c r="F860" s="25">
        <f t="shared" si="61"/>
        <v>0</v>
      </c>
    </row>
    <row r="861" spans="3:6" ht="13.5" thickBot="1">
      <c r="C861" s="32">
        <f t="shared" si="59"/>
        <v>33.559999999999462</v>
      </c>
      <c r="D861" s="24">
        <f t="shared" si="58"/>
        <v>0</v>
      </c>
      <c r="E861" s="24">
        <f t="shared" si="60"/>
        <v>0</v>
      </c>
      <c r="F861" s="25">
        <f t="shared" si="61"/>
        <v>0</v>
      </c>
    </row>
    <row r="862" spans="3:6" ht="13.5" thickBot="1">
      <c r="C862" s="32">
        <f t="shared" si="59"/>
        <v>33.599999999999461</v>
      </c>
      <c r="D862" s="24">
        <f t="shared" si="58"/>
        <v>0</v>
      </c>
      <c r="E862" s="24">
        <f t="shared" si="60"/>
        <v>0</v>
      </c>
      <c r="F862" s="25">
        <f t="shared" si="61"/>
        <v>0</v>
      </c>
    </row>
    <row r="863" spans="3:6" ht="13.5" thickBot="1">
      <c r="C863" s="32">
        <f t="shared" si="59"/>
        <v>33.639999999999461</v>
      </c>
      <c r="D863" s="24">
        <f t="shared" si="58"/>
        <v>0</v>
      </c>
      <c r="E863" s="24">
        <f t="shared" si="60"/>
        <v>0</v>
      </c>
      <c r="F863" s="25">
        <f t="shared" si="61"/>
        <v>0</v>
      </c>
    </row>
    <row r="864" spans="3:6" ht="13.5" thickBot="1">
      <c r="C864" s="32">
        <f t="shared" si="59"/>
        <v>33.67999999999946</v>
      </c>
      <c r="D864" s="24">
        <f t="shared" si="58"/>
        <v>0</v>
      </c>
      <c r="E864" s="24">
        <f t="shared" si="60"/>
        <v>0</v>
      </c>
      <c r="F864" s="25">
        <f t="shared" si="61"/>
        <v>0</v>
      </c>
    </row>
    <row r="865" spans="3:6" ht="13.5" thickBot="1">
      <c r="C865" s="32">
        <f t="shared" si="59"/>
        <v>33.719999999999459</v>
      </c>
      <c r="D865" s="24">
        <f t="shared" si="58"/>
        <v>0</v>
      </c>
      <c r="E865" s="24">
        <f t="shared" si="60"/>
        <v>0</v>
      </c>
      <c r="F865" s="25">
        <f t="shared" si="61"/>
        <v>0</v>
      </c>
    </row>
    <row r="866" spans="3:6" ht="13.5" thickBot="1">
      <c r="C866" s="32">
        <f t="shared" si="59"/>
        <v>33.759999999999458</v>
      </c>
      <c r="D866" s="24">
        <f t="shared" si="58"/>
        <v>0</v>
      </c>
      <c r="E866" s="24">
        <f t="shared" si="60"/>
        <v>0</v>
      </c>
      <c r="F866" s="25">
        <f t="shared" si="61"/>
        <v>0</v>
      </c>
    </row>
    <row r="867" spans="3:6" ht="13.5" thickBot="1">
      <c r="C867" s="32">
        <f t="shared" si="59"/>
        <v>33.799999999999457</v>
      </c>
      <c r="D867" s="24">
        <f t="shared" si="58"/>
        <v>0</v>
      </c>
      <c r="E867" s="24">
        <f t="shared" si="60"/>
        <v>0</v>
      </c>
      <c r="F867" s="25">
        <f t="shared" si="61"/>
        <v>0</v>
      </c>
    </row>
    <row r="868" spans="3:6" ht="13.5" thickBot="1">
      <c r="C868" s="32">
        <f t="shared" si="59"/>
        <v>33.839999999999456</v>
      </c>
      <c r="D868" s="24">
        <f t="shared" si="58"/>
        <v>0</v>
      </c>
      <c r="E868" s="24">
        <f t="shared" si="60"/>
        <v>0</v>
      </c>
      <c r="F868" s="25">
        <f t="shared" si="61"/>
        <v>0</v>
      </c>
    </row>
    <row r="869" spans="3:6" ht="13.5" thickBot="1">
      <c r="C869" s="32">
        <f t="shared" si="59"/>
        <v>33.879999999999455</v>
      </c>
      <c r="D869" s="24">
        <f t="shared" si="58"/>
        <v>0</v>
      </c>
      <c r="E869" s="24">
        <f t="shared" si="60"/>
        <v>0</v>
      </c>
      <c r="F869" s="25">
        <f t="shared" si="61"/>
        <v>0</v>
      </c>
    </row>
    <row r="870" spans="3:6" ht="13.5" thickBot="1">
      <c r="C870" s="32">
        <f t="shared" si="59"/>
        <v>33.919999999999455</v>
      </c>
      <c r="D870" s="24">
        <f t="shared" si="58"/>
        <v>0</v>
      </c>
      <c r="E870" s="24">
        <f t="shared" si="60"/>
        <v>0</v>
      </c>
      <c r="F870" s="25">
        <f t="shared" si="61"/>
        <v>0</v>
      </c>
    </row>
    <row r="871" spans="3:6" ht="13.5" thickBot="1">
      <c r="C871" s="32">
        <f t="shared" si="59"/>
        <v>33.959999999999454</v>
      </c>
      <c r="D871" s="24">
        <f t="shared" ref="D871:D934" si="62">(Xc+bigc*SIN(w*C871*60+SI))/($E$20)</f>
        <v>0</v>
      </c>
      <c r="E871" s="24">
        <f t="shared" si="60"/>
        <v>0</v>
      </c>
      <c r="F871" s="25">
        <f t="shared" si="61"/>
        <v>0</v>
      </c>
    </row>
    <row r="872" spans="3:6" ht="13.5" thickBot="1">
      <c r="C872" s="32">
        <f t="shared" si="59"/>
        <v>33.999999999999453</v>
      </c>
      <c r="D872" s="24">
        <f t="shared" si="62"/>
        <v>0</v>
      </c>
      <c r="E872" s="24">
        <f t="shared" si="60"/>
        <v>0</v>
      </c>
      <c r="F872" s="25">
        <f t="shared" si="61"/>
        <v>0</v>
      </c>
    </row>
    <row r="873" spans="3:6" ht="13.5" thickBot="1">
      <c r="C873" s="32">
        <f t="shared" si="59"/>
        <v>34.039999999999452</v>
      </c>
      <c r="D873" s="24">
        <f t="shared" si="62"/>
        <v>0</v>
      </c>
      <c r="E873" s="24">
        <f t="shared" si="60"/>
        <v>0</v>
      </c>
      <c r="F873" s="25">
        <f t="shared" si="61"/>
        <v>0</v>
      </c>
    </row>
    <row r="874" spans="3:6" ht="13.5" thickBot="1">
      <c r="C874" s="32">
        <f t="shared" si="59"/>
        <v>34.079999999999451</v>
      </c>
      <c r="D874" s="24">
        <f t="shared" si="62"/>
        <v>0</v>
      </c>
      <c r="E874" s="24">
        <f t="shared" si="60"/>
        <v>0</v>
      </c>
      <c r="F874" s="25">
        <f t="shared" si="61"/>
        <v>0</v>
      </c>
    </row>
    <row r="875" spans="3:6" ht="13.5" thickBot="1">
      <c r="C875" s="32">
        <f t="shared" si="59"/>
        <v>34.11999999999945</v>
      </c>
      <c r="D875" s="24">
        <f t="shared" si="62"/>
        <v>0</v>
      </c>
      <c r="E875" s="24">
        <f t="shared" si="60"/>
        <v>0</v>
      </c>
      <c r="F875" s="25">
        <f t="shared" si="61"/>
        <v>0</v>
      </c>
    </row>
    <row r="876" spans="3:6" ht="13.5" thickBot="1">
      <c r="C876" s="32">
        <f t="shared" si="59"/>
        <v>34.159999999999449</v>
      </c>
      <c r="D876" s="24">
        <f t="shared" si="62"/>
        <v>0</v>
      </c>
      <c r="E876" s="24">
        <f t="shared" si="60"/>
        <v>0</v>
      </c>
      <c r="F876" s="25">
        <f t="shared" si="61"/>
        <v>0</v>
      </c>
    </row>
    <row r="877" spans="3:6" ht="13.5" thickBot="1">
      <c r="C877" s="32">
        <f t="shared" si="59"/>
        <v>34.199999999999449</v>
      </c>
      <c r="D877" s="24">
        <f t="shared" si="62"/>
        <v>0</v>
      </c>
      <c r="E877" s="24">
        <f t="shared" si="60"/>
        <v>0</v>
      </c>
      <c r="F877" s="25">
        <f t="shared" si="61"/>
        <v>0</v>
      </c>
    </row>
    <row r="878" spans="3:6" ht="13.5" thickBot="1">
      <c r="C878" s="32">
        <f t="shared" si="59"/>
        <v>34.239999999999448</v>
      </c>
      <c r="D878" s="24">
        <f t="shared" si="62"/>
        <v>0</v>
      </c>
      <c r="E878" s="24">
        <f t="shared" si="60"/>
        <v>0</v>
      </c>
      <c r="F878" s="25">
        <f t="shared" si="61"/>
        <v>0</v>
      </c>
    </row>
    <row r="879" spans="3:6" ht="13.5" thickBot="1">
      <c r="C879" s="32">
        <f t="shared" si="59"/>
        <v>34.279999999999447</v>
      </c>
      <c r="D879" s="24">
        <f t="shared" si="62"/>
        <v>0</v>
      </c>
      <c r="E879" s="24">
        <f t="shared" si="60"/>
        <v>0</v>
      </c>
      <c r="F879" s="25">
        <f t="shared" si="61"/>
        <v>0</v>
      </c>
    </row>
    <row r="880" spans="3:6" ht="13.5" thickBot="1">
      <c r="C880" s="32">
        <f t="shared" si="59"/>
        <v>34.319999999999446</v>
      </c>
      <c r="D880" s="24">
        <f t="shared" si="62"/>
        <v>0</v>
      </c>
      <c r="E880" s="24">
        <f t="shared" si="60"/>
        <v>0</v>
      </c>
      <c r="F880" s="25">
        <f t="shared" si="61"/>
        <v>0</v>
      </c>
    </row>
    <row r="881" spans="3:6" ht="13.5" thickBot="1">
      <c r="C881" s="32">
        <f t="shared" si="59"/>
        <v>34.359999999999445</v>
      </c>
      <c r="D881" s="24">
        <f t="shared" si="62"/>
        <v>0</v>
      </c>
      <c r="E881" s="24">
        <f t="shared" si="60"/>
        <v>0</v>
      </c>
      <c r="F881" s="25">
        <f t="shared" si="61"/>
        <v>0</v>
      </c>
    </row>
    <row r="882" spans="3:6" ht="13.5" thickBot="1">
      <c r="C882" s="32">
        <f t="shared" si="59"/>
        <v>34.399999999999444</v>
      </c>
      <c r="D882" s="24">
        <f t="shared" si="62"/>
        <v>0</v>
      </c>
      <c r="E882" s="24">
        <f t="shared" si="60"/>
        <v>0</v>
      </c>
      <c r="F882" s="25">
        <f t="shared" si="61"/>
        <v>0</v>
      </c>
    </row>
    <row r="883" spans="3:6" ht="13.5" thickBot="1">
      <c r="C883" s="32">
        <f t="shared" si="59"/>
        <v>34.439999999999444</v>
      </c>
      <c r="D883" s="24">
        <f t="shared" si="62"/>
        <v>0</v>
      </c>
      <c r="E883" s="24">
        <f t="shared" si="60"/>
        <v>0</v>
      </c>
      <c r="F883" s="25">
        <f t="shared" si="61"/>
        <v>0</v>
      </c>
    </row>
    <row r="884" spans="3:6" ht="13.5" thickBot="1">
      <c r="C884" s="32">
        <f t="shared" si="59"/>
        <v>34.479999999999443</v>
      </c>
      <c r="D884" s="24">
        <f t="shared" si="62"/>
        <v>0</v>
      </c>
      <c r="E884" s="24">
        <f t="shared" si="60"/>
        <v>0</v>
      </c>
      <c r="F884" s="25">
        <f t="shared" si="61"/>
        <v>0</v>
      </c>
    </row>
    <row r="885" spans="3:6" ht="13.5" thickBot="1">
      <c r="C885" s="32">
        <f t="shared" si="59"/>
        <v>34.519999999999442</v>
      </c>
      <c r="D885" s="24">
        <f t="shared" si="62"/>
        <v>0</v>
      </c>
      <c r="E885" s="24">
        <f t="shared" si="60"/>
        <v>0</v>
      </c>
      <c r="F885" s="25">
        <f t="shared" si="61"/>
        <v>0</v>
      </c>
    </row>
    <row r="886" spans="3:6" ht="13.5" thickBot="1">
      <c r="C886" s="32">
        <f t="shared" si="59"/>
        <v>34.559999999999441</v>
      </c>
      <c r="D886" s="24">
        <f t="shared" si="62"/>
        <v>0</v>
      </c>
      <c r="E886" s="24">
        <f t="shared" si="60"/>
        <v>0</v>
      </c>
      <c r="F886" s="25">
        <f t="shared" si="61"/>
        <v>0</v>
      </c>
    </row>
    <row r="887" spans="3:6" ht="13.5" thickBot="1">
      <c r="C887" s="32">
        <f t="shared" si="59"/>
        <v>34.59999999999944</v>
      </c>
      <c r="D887" s="24">
        <f t="shared" si="62"/>
        <v>0</v>
      </c>
      <c r="E887" s="24">
        <f t="shared" si="60"/>
        <v>0</v>
      </c>
      <c r="F887" s="25">
        <f t="shared" si="61"/>
        <v>0</v>
      </c>
    </row>
    <row r="888" spans="3:6" ht="13.5" thickBot="1">
      <c r="C888" s="32">
        <f t="shared" si="59"/>
        <v>34.639999999999439</v>
      </c>
      <c r="D888" s="24">
        <f t="shared" si="62"/>
        <v>0</v>
      </c>
      <c r="E888" s="24">
        <f t="shared" si="60"/>
        <v>0</v>
      </c>
      <c r="F888" s="25">
        <f t="shared" si="61"/>
        <v>0</v>
      </c>
    </row>
    <row r="889" spans="3:6" ht="13.5" thickBot="1">
      <c r="C889" s="32">
        <f t="shared" si="59"/>
        <v>34.679999999999438</v>
      </c>
      <c r="D889" s="24">
        <f t="shared" si="62"/>
        <v>0</v>
      </c>
      <c r="E889" s="24">
        <f t="shared" si="60"/>
        <v>0</v>
      </c>
      <c r="F889" s="25">
        <f t="shared" si="61"/>
        <v>0</v>
      </c>
    </row>
    <row r="890" spans="3:6" ht="13.5" thickBot="1">
      <c r="C890" s="32">
        <f t="shared" si="59"/>
        <v>34.719999999999438</v>
      </c>
      <c r="D890" s="24">
        <f t="shared" si="62"/>
        <v>0</v>
      </c>
      <c r="E890" s="24">
        <f t="shared" si="60"/>
        <v>0</v>
      </c>
      <c r="F890" s="25">
        <f t="shared" si="61"/>
        <v>0</v>
      </c>
    </row>
    <row r="891" spans="3:6" ht="13.5" thickBot="1">
      <c r="C891" s="32">
        <f t="shared" si="59"/>
        <v>34.759999999999437</v>
      </c>
      <c r="D891" s="24">
        <f t="shared" si="62"/>
        <v>0</v>
      </c>
      <c r="E891" s="24">
        <f t="shared" si="60"/>
        <v>0</v>
      </c>
      <c r="F891" s="25">
        <f t="shared" si="61"/>
        <v>0</v>
      </c>
    </row>
    <row r="892" spans="3:6" ht="13.5" thickBot="1">
      <c r="C892" s="32">
        <f t="shared" si="59"/>
        <v>34.799999999999436</v>
      </c>
      <c r="D892" s="24">
        <f t="shared" si="62"/>
        <v>0</v>
      </c>
      <c r="E892" s="24">
        <f t="shared" si="60"/>
        <v>0</v>
      </c>
      <c r="F892" s="25">
        <f t="shared" si="61"/>
        <v>0</v>
      </c>
    </row>
    <row r="893" spans="3:6" ht="13.5" thickBot="1">
      <c r="C893" s="32">
        <f t="shared" si="59"/>
        <v>34.839999999999435</v>
      </c>
      <c r="D893" s="24">
        <f t="shared" si="62"/>
        <v>0</v>
      </c>
      <c r="E893" s="24">
        <f t="shared" si="60"/>
        <v>0</v>
      </c>
      <c r="F893" s="25">
        <f t="shared" si="61"/>
        <v>0</v>
      </c>
    </row>
    <row r="894" spans="3:6" ht="13.5" thickBot="1">
      <c r="C894" s="32">
        <f t="shared" si="59"/>
        <v>34.879999999999434</v>
      </c>
      <c r="D894" s="24">
        <f t="shared" si="62"/>
        <v>0</v>
      </c>
      <c r="E894" s="24">
        <f t="shared" si="60"/>
        <v>0</v>
      </c>
      <c r="F894" s="25">
        <f t="shared" si="61"/>
        <v>0</v>
      </c>
    </row>
    <row r="895" spans="3:6" ht="13.5" thickBot="1">
      <c r="C895" s="32">
        <f t="shared" si="59"/>
        <v>34.919999999999433</v>
      </c>
      <c r="D895" s="24">
        <f t="shared" si="62"/>
        <v>0</v>
      </c>
      <c r="E895" s="24">
        <f t="shared" si="60"/>
        <v>0</v>
      </c>
      <c r="F895" s="25">
        <f t="shared" si="61"/>
        <v>0</v>
      </c>
    </row>
    <row r="896" spans="3:6" ht="13.5" thickBot="1">
      <c r="C896" s="32">
        <f t="shared" si="59"/>
        <v>34.959999999999432</v>
      </c>
      <c r="D896" s="24">
        <f t="shared" si="62"/>
        <v>0</v>
      </c>
      <c r="E896" s="24">
        <f t="shared" si="60"/>
        <v>0</v>
      </c>
      <c r="F896" s="25">
        <f t="shared" si="61"/>
        <v>0</v>
      </c>
    </row>
    <row r="897" spans="3:6" ht="13.5" thickBot="1">
      <c r="C897" s="32">
        <f t="shared" si="59"/>
        <v>34.999999999999432</v>
      </c>
      <c r="D897" s="24">
        <f t="shared" si="62"/>
        <v>0</v>
      </c>
      <c r="E897" s="24">
        <f t="shared" si="60"/>
        <v>0</v>
      </c>
      <c r="F897" s="25">
        <f t="shared" si="61"/>
        <v>0</v>
      </c>
    </row>
    <row r="898" spans="3:6" ht="13.5" thickBot="1">
      <c r="C898" s="32">
        <f t="shared" si="59"/>
        <v>35.039999999999431</v>
      </c>
      <c r="D898" s="24">
        <f t="shared" si="62"/>
        <v>0</v>
      </c>
      <c r="E898" s="24">
        <f t="shared" si="60"/>
        <v>0</v>
      </c>
      <c r="F898" s="25">
        <f t="shared" si="61"/>
        <v>0</v>
      </c>
    </row>
    <row r="899" spans="3:6" ht="13.5" thickBot="1">
      <c r="C899" s="32">
        <f t="shared" si="59"/>
        <v>35.07999999999943</v>
      </c>
      <c r="D899" s="24">
        <f t="shared" si="62"/>
        <v>0</v>
      </c>
      <c r="E899" s="24">
        <f t="shared" si="60"/>
        <v>0</v>
      </c>
      <c r="F899" s="25">
        <f t="shared" si="61"/>
        <v>0</v>
      </c>
    </row>
    <row r="900" spans="3:6" ht="13.5" thickBot="1">
      <c r="C900" s="32">
        <f t="shared" si="59"/>
        <v>35.119999999999429</v>
      </c>
      <c r="D900" s="24">
        <f t="shared" si="62"/>
        <v>0</v>
      </c>
      <c r="E900" s="24">
        <f t="shared" si="60"/>
        <v>0</v>
      </c>
      <c r="F900" s="25">
        <f t="shared" si="61"/>
        <v>0</v>
      </c>
    </row>
    <row r="901" spans="3:6" ht="13.5" thickBot="1">
      <c r="C901" s="32">
        <f t="shared" si="59"/>
        <v>35.159999999999428</v>
      </c>
      <c r="D901" s="24">
        <f t="shared" si="62"/>
        <v>0</v>
      </c>
      <c r="E901" s="24">
        <f t="shared" si="60"/>
        <v>0</v>
      </c>
      <c r="F901" s="25">
        <f t="shared" si="61"/>
        <v>0</v>
      </c>
    </row>
    <row r="902" spans="3:6" ht="13.5" thickBot="1">
      <c r="C902" s="32">
        <f t="shared" si="59"/>
        <v>35.199999999999427</v>
      </c>
      <c r="D902" s="24">
        <f t="shared" si="62"/>
        <v>0</v>
      </c>
      <c r="E902" s="24">
        <f t="shared" si="60"/>
        <v>0</v>
      </c>
      <c r="F902" s="25">
        <f t="shared" si="61"/>
        <v>0</v>
      </c>
    </row>
    <row r="903" spans="3:6" ht="13.5" thickBot="1">
      <c r="C903" s="32">
        <f t="shared" si="59"/>
        <v>35.239999999999426</v>
      </c>
      <c r="D903" s="24">
        <f t="shared" si="62"/>
        <v>0</v>
      </c>
      <c r="E903" s="24">
        <f t="shared" si="60"/>
        <v>0</v>
      </c>
      <c r="F903" s="25">
        <f t="shared" si="61"/>
        <v>0</v>
      </c>
    </row>
    <row r="904" spans="3:6" ht="13.5" thickBot="1">
      <c r="C904" s="32">
        <f t="shared" si="59"/>
        <v>35.279999999999426</v>
      </c>
      <c r="D904" s="24">
        <f t="shared" si="62"/>
        <v>0</v>
      </c>
      <c r="E904" s="24">
        <f t="shared" si="60"/>
        <v>0</v>
      </c>
      <c r="F904" s="25">
        <f t="shared" si="61"/>
        <v>0</v>
      </c>
    </row>
    <row r="905" spans="3:6" ht="13.5" thickBot="1">
      <c r="C905" s="32">
        <f t="shared" si="59"/>
        <v>35.319999999999425</v>
      </c>
      <c r="D905" s="24">
        <f t="shared" si="62"/>
        <v>0</v>
      </c>
      <c r="E905" s="24">
        <f t="shared" si="60"/>
        <v>0</v>
      </c>
      <c r="F905" s="25">
        <f t="shared" si="61"/>
        <v>0</v>
      </c>
    </row>
    <row r="906" spans="3:6" ht="13.5" thickBot="1">
      <c r="C906" s="32">
        <f t="shared" si="59"/>
        <v>35.359999999999424</v>
      </c>
      <c r="D906" s="24">
        <f t="shared" si="62"/>
        <v>0</v>
      </c>
      <c r="E906" s="24">
        <f t="shared" si="60"/>
        <v>0</v>
      </c>
      <c r="F906" s="25">
        <f t="shared" si="61"/>
        <v>0</v>
      </c>
    </row>
    <row r="907" spans="3:6" ht="13.5" thickBot="1">
      <c r="C907" s="32">
        <f t="shared" si="59"/>
        <v>35.399999999999423</v>
      </c>
      <c r="D907" s="24">
        <f t="shared" si="62"/>
        <v>0</v>
      </c>
      <c r="E907" s="24">
        <f t="shared" si="60"/>
        <v>0</v>
      </c>
      <c r="F907" s="25">
        <f t="shared" si="61"/>
        <v>0</v>
      </c>
    </row>
    <row r="908" spans="3:6" ht="13.5" thickBot="1">
      <c r="C908" s="32">
        <f t="shared" si="59"/>
        <v>35.439999999999422</v>
      </c>
      <c r="D908" s="24">
        <f t="shared" si="62"/>
        <v>0</v>
      </c>
      <c r="E908" s="24">
        <f t="shared" si="60"/>
        <v>0</v>
      </c>
      <c r="F908" s="25">
        <f t="shared" si="61"/>
        <v>0</v>
      </c>
    </row>
    <row r="909" spans="3:6" ht="13.5" thickBot="1">
      <c r="C909" s="32">
        <f t="shared" si="59"/>
        <v>35.479999999999421</v>
      </c>
      <c r="D909" s="24">
        <f t="shared" si="62"/>
        <v>0</v>
      </c>
      <c r="E909" s="24">
        <f t="shared" si="60"/>
        <v>0</v>
      </c>
      <c r="F909" s="25">
        <f t="shared" si="61"/>
        <v>0</v>
      </c>
    </row>
    <row r="910" spans="3:6" ht="13.5" thickBot="1">
      <c r="C910" s="32">
        <f t="shared" si="59"/>
        <v>35.51999999999942</v>
      </c>
      <c r="D910" s="24">
        <f t="shared" si="62"/>
        <v>0</v>
      </c>
      <c r="E910" s="24">
        <f t="shared" si="60"/>
        <v>0</v>
      </c>
      <c r="F910" s="25">
        <f t="shared" si="61"/>
        <v>0</v>
      </c>
    </row>
    <row r="911" spans="3:6" ht="13.5" thickBot="1">
      <c r="C911" s="32">
        <f t="shared" si="59"/>
        <v>35.55999999999942</v>
      </c>
      <c r="D911" s="24">
        <f t="shared" si="62"/>
        <v>0</v>
      </c>
      <c r="E911" s="24">
        <f t="shared" si="60"/>
        <v>0</v>
      </c>
      <c r="F911" s="25">
        <f t="shared" si="61"/>
        <v>0</v>
      </c>
    </row>
    <row r="912" spans="3:6" ht="13.5" thickBot="1">
      <c r="C912" s="32">
        <f t="shared" si="59"/>
        <v>35.599999999999419</v>
      </c>
      <c r="D912" s="24">
        <f t="shared" si="62"/>
        <v>0</v>
      </c>
      <c r="E912" s="24">
        <f t="shared" si="60"/>
        <v>0</v>
      </c>
      <c r="F912" s="25">
        <f t="shared" si="61"/>
        <v>0</v>
      </c>
    </row>
    <row r="913" spans="3:6" ht="13.5" thickBot="1">
      <c r="C913" s="32">
        <f t="shared" si="59"/>
        <v>35.639999999999418</v>
      </c>
      <c r="D913" s="24">
        <f t="shared" si="62"/>
        <v>0</v>
      </c>
      <c r="E913" s="24">
        <f t="shared" si="60"/>
        <v>0</v>
      </c>
      <c r="F913" s="25">
        <f t="shared" si="61"/>
        <v>0</v>
      </c>
    </row>
    <row r="914" spans="3:6" ht="13.5" thickBot="1">
      <c r="C914" s="32">
        <f t="shared" si="59"/>
        <v>35.679999999999417</v>
      </c>
      <c r="D914" s="24">
        <f t="shared" si="62"/>
        <v>0</v>
      </c>
      <c r="E914" s="24">
        <f t="shared" si="60"/>
        <v>0</v>
      </c>
      <c r="F914" s="25">
        <f t="shared" si="61"/>
        <v>0</v>
      </c>
    </row>
    <row r="915" spans="3:6" ht="13.5" thickBot="1">
      <c r="C915" s="32">
        <f t="shared" si="59"/>
        <v>35.719999999999416</v>
      </c>
      <c r="D915" s="24">
        <f t="shared" si="62"/>
        <v>0</v>
      </c>
      <c r="E915" s="24">
        <f t="shared" si="60"/>
        <v>0</v>
      </c>
      <c r="F915" s="25">
        <f t="shared" si="61"/>
        <v>0</v>
      </c>
    </row>
    <row r="916" spans="3:6" ht="13.5" thickBot="1">
      <c r="C916" s="32">
        <f t="shared" ref="C916:C979" si="63">C915+$D$19</f>
        <v>35.759999999999415</v>
      </c>
      <c r="D916" s="24">
        <f t="shared" si="62"/>
        <v>0</v>
      </c>
      <c r="E916" s="24">
        <f t="shared" ref="E916:E979" si="64">(Yco+Y_c*C916*60+2*bigc*COS(w*C916*60+SI))/($E$20)</f>
        <v>0</v>
      </c>
      <c r="F916" s="25">
        <f t="shared" ref="F916:F979" si="65">(D*COS(w*C916*60+PHI))/($E$20)</f>
        <v>0</v>
      </c>
    </row>
    <row r="917" spans="3:6" ht="13.5" thickBot="1">
      <c r="C917" s="32">
        <f t="shared" si="63"/>
        <v>35.799999999999415</v>
      </c>
      <c r="D917" s="24">
        <f t="shared" si="62"/>
        <v>0</v>
      </c>
      <c r="E917" s="24">
        <f t="shared" si="64"/>
        <v>0</v>
      </c>
      <c r="F917" s="25">
        <f t="shared" si="65"/>
        <v>0</v>
      </c>
    </row>
    <row r="918" spans="3:6" ht="13.5" thickBot="1">
      <c r="C918" s="32">
        <f t="shared" si="63"/>
        <v>35.839999999999414</v>
      </c>
      <c r="D918" s="24">
        <f t="shared" si="62"/>
        <v>0</v>
      </c>
      <c r="E918" s="24">
        <f t="shared" si="64"/>
        <v>0</v>
      </c>
      <c r="F918" s="25">
        <f t="shared" si="65"/>
        <v>0</v>
      </c>
    </row>
    <row r="919" spans="3:6" ht="13.5" thickBot="1">
      <c r="C919" s="32">
        <f t="shared" si="63"/>
        <v>35.879999999999413</v>
      </c>
      <c r="D919" s="24">
        <f t="shared" si="62"/>
        <v>0</v>
      </c>
      <c r="E919" s="24">
        <f t="shared" si="64"/>
        <v>0</v>
      </c>
      <c r="F919" s="25">
        <f t="shared" si="65"/>
        <v>0</v>
      </c>
    </row>
    <row r="920" spans="3:6" ht="13.5" thickBot="1">
      <c r="C920" s="32">
        <f t="shared" si="63"/>
        <v>35.919999999999412</v>
      </c>
      <c r="D920" s="24">
        <f t="shared" si="62"/>
        <v>0</v>
      </c>
      <c r="E920" s="24">
        <f t="shared" si="64"/>
        <v>0</v>
      </c>
      <c r="F920" s="25">
        <f t="shared" si="65"/>
        <v>0</v>
      </c>
    </row>
    <row r="921" spans="3:6" ht="13.5" thickBot="1">
      <c r="C921" s="32">
        <f t="shared" si="63"/>
        <v>35.959999999999411</v>
      </c>
      <c r="D921" s="24">
        <f t="shared" si="62"/>
        <v>0</v>
      </c>
      <c r="E921" s="24">
        <f t="shared" si="64"/>
        <v>0</v>
      </c>
      <c r="F921" s="25">
        <f t="shared" si="65"/>
        <v>0</v>
      </c>
    </row>
    <row r="922" spans="3:6" ht="13.5" thickBot="1">
      <c r="C922" s="32">
        <f t="shared" si="63"/>
        <v>35.99999999999941</v>
      </c>
      <c r="D922" s="24">
        <f t="shared" si="62"/>
        <v>0</v>
      </c>
      <c r="E922" s="24">
        <f t="shared" si="64"/>
        <v>0</v>
      </c>
      <c r="F922" s="25">
        <f t="shared" si="65"/>
        <v>0</v>
      </c>
    </row>
    <row r="923" spans="3:6" ht="13.5" thickBot="1">
      <c r="C923" s="32">
        <f t="shared" si="63"/>
        <v>36.039999999999409</v>
      </c>
      <c r="D923" s="24">
        <f t="shared" si="62"/>
        <v>0</v>
      </c>
      <c r="E923" s="24">
        <f t="shared" si="64"/>
        <v>0</v>
      </c>
      <c r="F923" s="25">
        <f t="shared" si="65"/>
        <v>0</v>
      </c>
    </row>
    <row r="924" spans="3:6" ht="13.5" thickBot="1">
      <c r="C924" s="32">
        <f t="shared" si="63"/>
        <v>36.079999999999409</v>
      </c>
      <c r="D924" s="24">
        <f t="shared" si="62"/>
        <v>0</v>
      </c>
      <c r="E924" s="24">
        <f t="shared" si="64"/>
        <v>0</v>
      </c>
      <c r="F924" s="25">
        <f t="shared" si="65"/>
        <v>0</v>
      </c>
    </row>
    <row r="925" spans="3:6" ht="13.5" thickBot="1">
      <c r="C925" s="32">
        <f t="shared" si="63"/>
        <v>36.119999999999408</v>
      </c>
      <c r="D925" s="24">
        <f t="shared" si="62"/>
        <v>0</v>
      </c>
      <c r="E925" s="24">
        <f t="shared" si="64"/>
        <v>0</v>
      </c>
      <c r="F925" s="25">
        <f t="shared" si="65"/>
        <v>0</v>
      </c>
    </row>
    <row r="926" spans="3:6" ht="13.5" thickBot="1">
      <c r="C926" s="32">
        <f t="shared" si="63"/>
        <v>36.159999999999407</v>
      </c>
      <c r="D926" s="24">
        <f t="shared" si="62"/>
        <v>0</v>
      </c>
      <c r="E926" s="24">
        <f t="shared" si="64"/>
        <v>0</v>
      </c>
      <c r="F926" s="25">
        <f t="shared" si="65"/>
        <v>0</v>
      </c>
    </row>
    <row r="927" spans="3:6" ht="13.5" thickBot="1">
      <c r="C927" s="32">
        <f t="shared" si="63"/>
        <v>36.199999999999406</v>
      </c>
      <c r="D927" s="24">
        <f t="shared" si="62"/>
        <v>0</v>
      </c>
      <c r="E927" s="24">
        <f t="shared" si="64"/>
        <v>0</v>
      </c>
      <c r="F927" s="25">
        <f t="shared" si="65"/>
        <v>0</v>
      </c>
    </row>
    <row r="928" spans="3:6" ht="13.5" thickBot="1">
      <c r="C928" s="32">
        <f t="shared" si="63"/>
        <v>36.239999999999405</v>
      </c>
      <c r="D928" s="24">
        <f t="shared" si="62"/>
        <v>0</v>
      </c>
      <c r="E928" s="24">
        <f t="shared" si="64"/>
        <v>0</v>
      </c>
      <c r="F928" s="25">
        <f t="shared" si="65"/>
        <v>0</v>
      </c>
    </row>
    <row r="929" spans="3:6" ht="13.5" thickBot="1">
      <c r="C929" s="32">
        <f t="shared" si="63"/>
        <v>36.279999999999404</v>
      </c>
      <c r="D929" s="24">
        <f t="shared" si="62"/>
        <v>0</v>
      </c>
      <c r="E929" s="24">
        <f t="shared" si="64"/>
        <v>0</v>
      </c>
      <c r="F929" s="25">
        <f t="shared" si="65"/>
        <v>0</v>
      </c>
    </row>
    <row r="930" spans="3:6" ht="13.5" thickBot="1">
      <c r="C930" s="32">
        <f t="shared" si="63"/>
        <v>36.319999999999403</v>
      </c>
      <c r="D930" s="24">
        <f t="shared" si="62"/>
        <v>0</v>
      </c>
      <c r="E930" s="24">
        <f t="shared" si="64"/>
        <v>0</v>
      </c>
      <c r="F930" s="25">
        <f t="shared" si="65"/>
        <v>0</v>
      </c>
    </row>
    <row r="931" spans="3:6" ht="13.5" thickBot="1">
      <c r="C931" s="32">
        <f t="shared" si="63"/>
        <v>36.359999999999403</v>
      </c>
      <c r="D931" s="24">
        <f t="shared" si="62"/>
        <v>0</v>
      </c>
      <c r="E931" s="24">
        <f t="shared" si="64"/>
        <v>0</v>
      </c>
      <c r="F931" s="25">
        <f t="shared" si="65"/>
        <v>0</v>
      </c>
    </row>
    <row r="932" spans="3:6" ht="13.5" thickBot="1">
      <c r="C932" s="32">
        <f t="shared" si="63"/>
        <v>36.399999999999402</v>
      </c>
      <c r="D932" s="24">
        <f t="shared" si="62"/>
        <v>0</v>
      </c>
      <c r="E932" s="24">
        <f t="shared" si="64"/>
        <v>0</v>
      </c>
      <c r="F932" s="25">
        <f t="shared" si="65"/>
        <v>0</v>
      </c>
    </row>
    <row r="933" spans="3:6" ht="13.5" thickBot="1">
      <c r="C933" s="32">
        <f t="shared" si="63"/>
        <v>36.439999999999401</v>
      </c>
      <c r="D933" s="24">
        <f t="shared" si="62"/>
        <v>0</v>
      </c>
      <c r="E933" s="24">
        <f t="shared" si="64"/>
        <v>0</v>
      </c>
      <c r="F933" s="25">
        <f t="shared" si="65"/>
        <v>0</v>
      </c>
    </row>
    <row r="934" spans="3:6" ht="13.5" thickBot="1">
      <c r="C934" s="32">
        <f t="shared" si="63"/>
        <v>36.4799999999994</v>
      </c>
      <c r="D934" s="24">
        <f t="shared" si="62"/>
        <v>0</v>
      </c>
      <c r="E934" s="24">
        <f t="shared" si="64"/>
        <v>0</v>
      </c>
      <c r="F934" s="25">
        <f t="shared" si="65"/>
        <v>0</v>
      </c>
    </row>
    <row r="935" spans="3:6" ht="13.5" thickBot="1">
      <c r="C935" s="32">
        <f t="shared" si="63"/>
        <v>36.519999999999399</v>
      </c>
      <c r="D935" s="24">
        <f t="shared" ref="D935:D998" si="66">(Xc+bigc*SIN(w*C935*60+SI))/($E$20)</f>
        <v>0</v>
      </c>
      <c r="E935" s="24">
        <f t="shared" si="64"/>
        <v>0</v>
      </c>
      <c r="F935" s="25">
        <f t="shared" si="65"/>
        <v>0</v>
      </c>
    </row>
    <row r="936" spans="3:6" ht="13.5" thickBot="1">
      <c r="C936" s="32">
        <f t="shared" si="63"/>
        <v>36.559999999999398</v>
      </c>
      <c r="D936" s="24">
        <f t="shared" si="66"/>
        <v>0</v>
      </c>
      <c r="E936" s="24">
        <f t="shared" si="64"/>
        <v>0</v>
      </c>
      <c r="F936" s="25">
        <f t="shared" si="65"/>
        <v>0</v>
      </c>
    </row>
    <row r="937" spans="3:6" ht="13.5" thickBot="1">
      <c r="C937" s="32">
        <f t="shared" si="63"/>
        <v>36.599999999999397</v>
      </c>
      <c r="D937" s="24">
        <f t="shared" si="66"/>
        <v>0</v>
      </c>
      <c r="E937" s="24">
        <f t="shared" si="64"/>
        <v>0</v>
      </c>
      <c r="F937" s="25">
        <f t="shared" si="65"/>
        <v>0</v>
      </c>
    </row>
    <row r="938" spans="3:6" ht="13.5" thickBot="1">
      <c r="C938" s="32">
        <f t="shared" si="63"/>
        <v>36.639999999999397</v>
      </c>
      <c r="D938" s="24">
        <f t="shared" si="66"/>
        <v>0</v>
      </c>
      <c r="E938" s="24">
        <f t="shared" si="64"/>
        <v>0</v>
      </c>
      <c r="F938" s="25">
        <f t="shared" si="65"/>
        <v>0</v>
      </c>
    </row>
    <row r="939" spans="3:6" ht="13.5" thickBot="1">
      <c r="C939" s="32">
        <f t="shared" si="63"/>
        <v>36.679999999999396</v>
      </c>
      <c r="D939" s="24">
        <f t="shared" si="66"/>
        <v>0</v>
      </c>
      <c r="E939" s="24">
        <f t="shared" si="64"/>
        <v>0</v>
      </c>
      <c r="F939" s="25">
        <f t="shared" si="65"/>
        <v>0</v>
      </c>
    </row>
    <row r="940" spans="3:6" ht="13.5" thickBot="1">
      <c r="C940" s="32">
        <f t="shared" si="63"/>
        <v>36.719999999999395</v>
      </c>
      <c r="D940" s="24">
        <f t="shared" si="66"/>
        <v>0</v>
      </c>
      <c r="E940" s="24">
        <f t="shared" si="64"/>
        <v>0</v>
      </c>
      <c r="F940" s="25">
        <f t="shared" si="65"/>
        <v>0</v>
      </c>
    </row>
    <row r="941" spans="3:6" ht="13.5" thickBot="1">
      <c r="C941" s="32">
        <f t="shared" si="63"/>
        <v>36.759999999999394</v>
      </c>
      <c r="D941" s="24">
        <f t="shared" si="66"/>
        <v>0</v>
      </c>
      <c r="E941" s="24">
        <f t="shared" si="64"/>
        <v>0</v>
      </c>
      <c r="F941" s="25">
        <f t="shared" si="65"/>
        <v>0</v>
      </c>
    </row>
    <row r="942" spans="3:6" ht="13.5" thickBot="1">
      <c r="C942" s="32">
        <f t="shared" si="63"/>
        <v>36.799999999999393</v>
      </c>
      <c r="D942" s="24">
        <f t="shared" si="66"/>
        <v>0</v>
      </c>
      <c r="E942" s="24">
        <f t="shared" si="64"/>
        <v>0</v>
      </c>
      <c r="F942" s="25">
        <f t="shared" si="65"/>
        <v>0</v>
      </c>
    </row>
    <row r="943" spans="3:6" ht="13.5" thickBot="1">
      <c r="C943" s="32">
        <f t="shared" si="63"/>
        <v>36.839999999999392</v>
      </c>
      <c r="D943" s="24">
        <f t="shared" si="66"/>
        <v>0</v>
      </c>
      <c r="E943" s="24">
        <f t="shared" si="64"/>
        <v>0</v>
      </c>
      <c r="F943" s="25">
        <f t="shared" si="65"/>
        <v>0</v>
      </c>
    </row>
    <row r="944" spans="3:6" ht="13.5" thickBot="1">
      <c r="C944" s="32">
        <f t="shared" si="63"/>
        <v>36.879999999999391</v>
      </c>
      <c r="D944" s="24">
        <f t="shared" si="66"/>
        <v>0</v>
      </c>
      <c r="E944" s="24">
        <f t="shared" si="64"/>
        <v>0</v>
      </c>
      <c r="F944" s="25">
        <f t="shared" si="65"/>
        <v>0</v>
      </c>
    </row>
    <row r="945" spans="3:6" ht="13.5" thickBot="1">
      <c r="C945" s="32">
        <f t="shared" si="63"/>
        <v>36.919999999999391</v>
      </c>
      <c r="D945" s="24">
        <f t="shared" si="66"/>
        <v>0</v>
      </c>
      <c r="E945" s="24">
        <f t="shared" si="64"/>
        <v>0</v>
      </c>
      <c r="F945" s="25">
        <f t="shared" si="65"/>
        <v>0</v>
      </c>
    </row>
    <row r="946" spans="3:6" ht="13.5" thickBot="1">
      <c r="C946" s="32">
        <f t="shared" si="63"/>
        <v>36.95999999999939</v>
      </c>
      <c r="D946" s="24">
        <f t="shared" si="66"/>
        <v>0</v>
      </c>
      <c r="E946" s="24">
        <f t="shared" si="64"/>
        <v>0</v>
      </c>
      <c r="F946" s="25">
        <f t="shared" si="65"/>
        <v>0</v>
      </c>
    </row>
    <row r="947" spans="3:6" ht="13.5" thickBot="1">
      <c r="C947" s="32">
        <f t="shared" si="63"/>
        <v>36.999999999999389</v>
      </c>
      <c r="D947" s="24">
        <f t="shared" si="66"/>
        <v>0</v>
      </c>
      <c r="E947" s="24">
        <f t="shared" si="64"/>
        <v>0</v>
      </c>
      <c r="F947" s="25">
        <f t="shared" si="65"/>
        <v>0</v>
      </c>
    </row>
    <row r="948" spans="3:6" ht="13.5" thickBot="1">
      <c r="C948" s="32">
        <f t="shared" si="63"/>
        <v>37.039999999999388</v>
      </c>
      <c r="D948" s="24">
        <f t="shared" si="66"/>
        <v>0</v>
      </c>
      <c r="E948" s="24">
        <f t="shared" si="64"/>
        <v>0</v>
      </c>
      <c r="F948" s="25">
        <f t="shared" si="65"/>
        <v>0</v>
      </c>
    </row>
    <row r="949" spans="3:6" ht="13.5" thickBot="1">
      <c r="C949" s="32">
        <f t="shared" si="63"/>
        <v>37.079999999999387</v>
      </c>
      <c r="D949" s="24">
        <f t="shared" si="66"/>
        <v>0</v>
      </c>
      <c r="E949" s="24">
        <f t="shared" si="64"/>
        <v>0</v>
      </c>
      <c r="F949" s="25">
        <f t="shared" si="65"/>
        <v>0</v>
      </c>
    </row>
    <row r="950" spans="3:6" ht="13.5" thickBot="1">
      <c r="C950" s="32">
        <f t="shared" si="63"/>
        <v>37.119999999999386</v>
      </c>
      <c r="D950" s="24">
        <f t="shared" si="66"/>
        <v>0</v>
      </c>
      <c r="E950" s="24">
        <f t="shared" si="64"/>
        <v>0</v>
      </c>
      <c r="F950" s="25">
        <f t="shared" si="65"/>
        <v>0</v>
      </c>
    </row>
    <row r="951" spans="3:6" ht="13.5" thickBot="1">
      <c r="C951" s="32">
        <f t="shared" si="63"/>
        <v>37.159999999999386</v>
      </c>
      <c r="D951" s="24">
        <f t="shared" si="66"/>
        <v>0</v>
      </c>
      <c r="E951" s="24">
        <f t="shared" si="64"/>
        <v>0</v>
      </c>
      <c r="F951" s="25">
        <f t="shared" si="65"/>
        <v>0</v>
      </c>
    </row>
    <row r="952" spans="3:6" ht="13.5" thickBot="1">
      <c r="C952" s="32">
        <f t="shared" si="63"/>
        <v>37.199999999999385</v>
      </c>
      <c r="D952" s="24">
        <f t="shared" si="66"/>
        <v>0</v>
      </c>
      <c r="E952" s="24">
        <f t="shared" si="64"/>
        <v>0</v>
      </c>
      <c r="F952" s="25">
        <f t="shared" si="65"/>
        <v>0</v>
      </c>
    </row>
    <row r="953" spans="3:6" ht="13.5" thickBot="1">
      <c r="C953" s="32">
        <f t="shared" si="63"/>
        <v>37.239999999999384</v>
      </c>
      <c r="D953" s="24">
        <f t="shared" si="66"/>
        <v>0</v>
      </c>
      <c r="E953" s="24">
        <f t="shared" si="64"/>
        <v>0</v>
      </c>
      <c r="F953" s="25">
        <f t="shared" si="65"/>
        <v>0</v>
      </c>
    </row>
    <row r="954" spans="3:6" ht="13.5" thickBot="1">
      <c r="C954" s="32">
        <f t="shared" si="63"/>
        <v>37.279999999999383</v>
      </c>
      <c r="D954" s="24">
        <f t="shared" si="66"/>
        <v>0</v>
      </c>
      <c r="E954" s="24">
        <f t="shared" si="64"/>
        <v>0</v>
      </c>
      <c r="F954" s="25">
        <f t="shared" si="65"/>
        <v>0</v>
      </c>
    </row>
    <row r="955" spans="3:6" ht="13.5" thickBot="1">
      <c r="C955" s="32">
        <f t="shared" si="63"/>
        <v>37.319999999999382</v>
      </c>
      <c r="D955" s="24">
        <f t="shared" si="66"/>
        <v>0</v>
      </c>
      <c r="E955" s="24">
        <f t="shared" si="64"/>
        <v>0</v>
      </c>
      <c r="F955" s="25">
        <f t="shared" si="65"/>
        <v>0</v>
      </c>
    </row>
    <row r="956" spans="3:6" ht="13.5" thickBot="1">
      <c r="C956" s="32">
        <f t="shared" si="63"/>
        <v>37.359999999999381</v>
      </c>
      <c r="D956" s="24">
        <f t="shared" si="66"/>
        <v>0</v>
      </c>
      <c r="E956" s="24">
        <f t="shared" si="64"/>
        <v>0</v>
      </c>
      <c r="F956" s="25">
        <f t="shared" si="65"/>
        <v>0</v>
      </c>
    </row>
    <row r="957" spans="3:6" ht="13.5" thickBot="1">
      <c r="C957" s="32">
        <f t="shared" si="63"/>
        <v>37.39999999999938</v>
      </c>
      <c r="D957" s="24">
        <f t="shared" si="66"/>
        <v>0</v>
      </c>
      <c r="E957" s="24">
        <f t="shared" si="64"/>
        <v>0</v>
      </c>
      <c r="F957" s="25">
        <f t="shared" si="65"/>
        <v>0</v>
      </c>
    </row>
    <row r="958" spans="3:6" ht="13.5" thickBot="1">
      <c r="C958" s="32">
        <f t="shared" si="63"/>
        <v>37.43999999999938</v>
      </c>
      <c r="D958" s="24">
        <f t="shared" si="66"/>
        <v>0</v>
      </c>
      <c r="E958" s="24">
        <f t="shared" si="64"/>
        <v>0</v>
      </c>
      <c r="F958" s="25">
        <f t="shared" si="65"/>
        <v>0</v>
      </c>
    </row>
    <row r="959" spans="3:6" ht="13.5" thickBot="1">
      <c r="C959" s="32">
        <f t="shared" si="63"/>
        <v>37.479999999999379</v>
      </c>
      <c r="D959" s="24">
        <f t="shared" si="66"/>
        <v>0</v>
      </c>
      <c r="E959" s="24">
        <f t="shared" si="64"/>
        <v>0</v>
      </c>
      <c r="F959" s="25">
        <f t="shared" si="65"/>
        <v>0</v>
      </c>
    </row>
    <row r="960" spans="3:6" ht="13.5" thickBot="1">
      <c r="C960" s="32">
        <f t="shared" si="63"/>
        <v>37.519999999999378</v>
      </c>
      <c r="D960" s="24">
        <f t="shared" si="66"/>
        <v>0</v>
      </c>
      <c r="E960" s="24">
        <f t="shared" si="64"/>
        <v>0</v>
      </c>
      <c r="F960" s="25">
        <f t="shared" si="65"/>
        <v>0</v>
      </c>
    </row>
    <row r="961" spans="3:6" ht="13.5" thickBot="1">
      <c r="C961" s="32">
        <f t="shared" si="63"/>
        <v>37.559999999999377</v>
      </c>
      <c r="D961" s="24">
        <f t="shared" si="66"/>
        <v>0</v>
      </c>
      <c r="E961" s="24">
        <f t="shared" si="64"/>
        <v>0</v>
      </c>
      <c r="F961" s="25">
        <f t="shared" si="65"/>
        <v>0</v>
      </c>
    </row>
    <row r="962" spans="3:6" ht="13.5" thickBot="1">
      <c r="C962" s="32">
        <f t="shared" si="63"/>
        <v>37.599999999999376</v>
      </c>
      <c r="D962" s="24">
        <f t="shared" si="66"/>
        <v>0</v>
      </c>
      <c r="E962" s="24">
        <f t="shared" si="64"/>
        <v>0</v>
      </c>
      <c r="F962" s="25">
        <f t="shared" si="65"/>
        <v>0</v>
      </c>
    </row>
    <row r="963" spans="3:6" ht="13.5" thickBot="1">
      <c r="C963" s="32">
        <f t="shared" si="63"/>
        <v>37.639999999999375</v>
      </c>
      <c r="D963" s="24">
        <f t="shared" si="66"/>
        <v>0</v>
      </c>
      <c r="E963" s="24">
        <f t="shared" si="64"/>
        <v>0</v>
      </c>
      <c r="F963" s="25">
        <f t="shared" si="65"/>
        <v>0</v>
      </c>
    </row>
    <row r="964" spans="3:6" ht="13.5" thickBot="1">
      <c r="C964" s="32">
        <f t="shared" si="63"/>
        <v>37.679999999999374</v>
      </c>
      <c r="D964" s="24">
        <f t="shared" si="66"/>
        <v>0</v>
      </c>
      <c r="E964" s="24">
        <f t="shared" si="64"/>
        <v>0</v>
      </c>
      <c r="F964" s="25">
        <f t="shared" si="65"/>
        <v>0</v>
      </c>
    </row>
    <row r="965" spans="3:6" ht="13.5" thickBot="1">
      <c r="C965" s="32">
        <f t="shared" si="63"/>
        <v>37.719999999999374</v>
      </c>
      <c r="D965" s="24">
        <f t="shared" si="66"/>
        <v>0</v>
      </c>
      <c r="E965" s="24">
        <f t="shared" si="64"/>
        <v>0</v>
      </c>
      <c r="F965" s="25">
        <f t="shared" si="65"/>
        <v>0</v>
      </c>
    </row>
    <row r="966" spans="3:6" ht="13.5" thickBot="1">
      <c r="C966" s="32">
        <f t="shared" si="63"/>
        <v>37.759999999999373</v>
      </c>
      <c r="D966" s="24">
        <f t="shared" si="66"/>
        <v>0</v>
      </c>
      <c r="E966" s="24">
        <f t="shared" si="64"/>
        <v>0</v>
      </c>
      <c r="F966" s="25">
        <f t="shared" si="65"/>
        <v>0</v>
      </c>
    </row>
    <row r="967" spans="3:6" ht="13.5" thickBot="1">
      <c r="C967" s="32">
        <f t="shared" si="63"/>
        <v>37.799999999999372</v>
      </c>
      <c r="D967" s="24">
        <f t="shared" si="66"/>
        <v>0</v>
      </c>
      <c r="E967" s="24">
        <f t="shared" si="64"/>
        <v>0</v>
      </c>
      <c r="F967" s="25">
        <f t="shared" si="65"/>
        <v>0</v>
      </c>
    </row>
    <row r="968" spans="3:6" ht="13.5" thickBot="1">
      <c r="C968" s="32">
        <f t="shared" si="63"/>
        <v>37.839999999999371</v>
      </c>
      <c r="D968" s="24">
        <f t="shared" si="66"/>
        <v>0</v>
      </c>
      <c r="E968" s="24">
        <f t="shared" si="64"/>
        <v>0</v>
      </c>
      <c r="F968" s="25">
        <f t="shared" si="65"/>
        <v>0</v>
      </c>
    </row>
    <row r="969" spans="3:6" ht="13.5" thickBot="1">
      <c r="C969" s="32">
        <f t="shared" si="63"/>
        <v>37.87999999999937</v>
      </c>
      <c r="D969" s="24">
        <f t="shared" si="66"/>
        <v>0</v>
      </c>
      <c r="E969" s="24">
        <f t="shared" si="64"/>
        <v>0</v>
      </c>
      <c r="F969" s="25">
        <f t="shared" si="65"/>
        <v>0</v>
      </c>
    </row>
    <row r="970" spans="3:6" ht="13.5" thickBot="1">
      <c r="C970" s="32">
        <f t="shared" si="63"/>
        <v>37.919999999999369</v>
      </c>
      <c r="D970" s="24">
        <f t="shared" si="66"/>
        <v>0</v>
      </c>
      <c r="E970" s="24">
        <f t="shared" si="64"/>
        <v>0</v>
      </c>
      <c r="F970" s="25">
        <f t="shared" si="65"/>
        <v>0</v>
      </c>
    </row>
    <row r="971" spans="3:6" ht="13.5" thickBot="1">
      <c r="C971" s="32">
        <f t="shared" si="63"/>
        <v>37.959999999999368</v>
      </c>
      <c r="D971" s="24">
        <f t="shared" si="66"/>
        <v>0</v>
      </c>
      <c r="E971" s="24">
        <f t="shared" si="64"/>
        <v>0</v>
      </c>
      <c r="F971" s="25">
        <f t="shared" si="65"/>
        <v>0</v>
      </c>
    </row>
    <row r="972" spans="3:6" ht="13.5" thickBot="1">
      <c r="C972" s="32">
        <f t="shared" si="63"/>
        <v>37.999999999999368</v>
      </c>
      <c r="D972" s="24">
        <f t="shared" si="66"/>
        <v>0</v>
      </c>
      <c r="E972" s="24">
        <f t="shared" si="64"/>
        <v>0</v>
      </c>
      <c r="F972" s="25">
        <f t="shared" si="65"/>
        <v>0</v>
      </c>
    </row>
    <row r="973" spans="3:6" ht="13.5" thickBot="1">
      <c r="C973" s="32">
        <f t="shared" si="63"/>
        <v>38.039999999999367</v>
      </c>
      <c r="D973" s="24">
        <f t="shared" si="66"/>
        <v>0</v>
      </c>
      <c r="E973" s="24">
        <f t="shared" si="64"/>
        <v>0</v>
      </c>
      <c r="F973" s="25">
        <f t="shared" si="65"/>
        <v>0</v>
      </c>
    </row>
    <row r="974" spans="3:6" ht="13.5" thickBot="1">
      <c r="C974" s="32">
        <f t="shared" si="63"/>
        <v>38.079999999999366</v>
      </c>
      <c r="D974" s="24">
        <f t="shared" si="66"/>
        <v>0</v>
      </c>
      <c r="E974" s="24">
        <f t="shared" si="64"/>
        <v>0</v>
      </c>
      <c r="F974" s="25">
        <f t="shared" si="65"/>
        <v>0</v>
      </c>
    </row>
    <row r="975" spans="3:6" ht="13.5" thickBot="1">
      <c r="C975" s="32">
        <f t="shared" si="63"/>
        <v>38.119999999999365</v>
      </c>
      <c r="D975" s="24">
        <f t="shared" si="66"/>
        <v>0</v>
      </c>
      <c r="E975" s="24">
        <f t="shared" si="64"/>
        <v>0</v>
      </c>
      <c r="F975" s="25">
        <f t="shared" si="65"/>
        <v>0</v>
      </c>
    </row>
    <row r="976" spans="3:6" ht="13.5" thickBot="1">
      <c r="C976" s="32">
        <f t="shared" si="63"/>
        <v>38.159999999999364</v>
      </c>
      <c r="D976" s="24">
        <f t="shared" si="66"/>
        <v>0</v>
      </c>
      <c r="E976" s="24">
        <f t="shared" si="64"/>
        <v>0</v>
      </c>
      <c r="F976" s="25">
        <f t="shared" si="65"/>
        <v>0</v>
      </c>
    </row>
    <row r="977" spans="3:6" ht="13.5" thickBot="1">
      <c r="C977" s="32">
        <f t="shared" si="63"/>
        <v>38.199999999999363</v>
      </c>
      <c r="D977" s="24">
        <f t="shared" si="66"/>
        <v>0</v>
      </c>
      <c r="E977" s="24">
        <f t="shared" si="64"/>
        <v>0</v>
      </c>
      <c r="F977" s="25">
        <f t="shared" si="65"/>
        <v>0</v>
      </c>
    </row>
    <row r="978" spans="3:6" ht="13.5" thickBot="1">
      <c r="C978" s="32">
        <f t="shared" si="63"/>
        <v>38.239999999999363</v>
      </c>
      <c r="D978" s="24">
        <f t="shared" si="66"/>
        <v>0</v>
      </c>
      <c r="E978" s="24">
        <f t="shared" si="64"/>
        <v>0</v>
      </c>
      <c r="F978" s="25">
        <f t="shared" si="65"/>
        <v>0</v>
      </c>
    </row>
    <row r="979" spans="3:6" ht="13.5" thickBot="1">
      <c r="C979" s="32">
        <f t="shared" si="63"/>
        <v>38.279999999999362</v>
      </c>
      <c r="D979" s="24">
        <f t="shared" si="66"/>
        <v>0</v>
      </c>
      <c r="E979" s="24">
        <f t="shared" si="64"/>
        <v>0</v>
      </c>
      <c r="F979" s="25">
        <f t="shared" si="65"/>
        <v>0</v>
      </c>
    </row>
    <row r="980" spans="3:6" ht="13.5" thickBot="1">
      <c r="C980" s="32">
        <f t="shared" ref="C980:C1043" si="67">C979+$D$19</f>
        <v>38.319999999999361</v>
      </c>
      <c r="D980" s="24">
        <f t="shared" si="66"/>
        <v>0</v>
      </c>
      <c r="E980" s="24">
        <f t="shared" ref="E980:E1043" si="68">(Yco+Y_c*C980*60+2*bigc*COS(w*C980*60+SI))/($E$20)</f>
        <v>0</v>
      </c>
      <c r="F980" s="25">
        <f t="shared" ref="F980:F1043" si="69">(D*COS(w*C980*60+PHI))/($E$20)</f>
        <v>0</v>
      </c>
    </row>
    <row r="981" spans="3:6" ht="13.5" thickBot="1">
      <c r="C981" s="32">
        <f t="shared" si="67"/>
        <v>38.35999999999936</v>
      </c>
      <c r="D981" s="24">
        <f t="shared" si="66"/>
        <v>0</v>
      </c>
      <c r="E981" s="24">
        <f t="shared" si="68"/>
        <v>0</v>
      </c>
      <c r="F981" s="25">
        <f t="shared" si="69"/>
        <v>0</v>
      </c>
    </row>
    <row r="982" spans="3:6" ht="13.5" thickBot="1">
      <c r="C982" s="32">
        <f t="shared" si="67"/>
        <v>38.399999999999359</v>
      </c>
      <c r="D982" s="24">
        <f t="shared" si="66"/>
        <v>0</v>
      </c>
      <c r="E982" s="24">
        <f t="shared" si="68"/>
        <v>0</v>
      </c>
      <c r="F982" s="25">
        <f t="shared" si="69"/>
        <v>0</v>
      </c>
    </row>
    <row r="983" spans="3:6" ht="13.5" thickBot="1">
      <c r="C983" s="32">
        <f t="shared" si="67"/>
        <v>38.439999999999358</v>
      </c>
      <c r="D983" s="24">
        <f t="shared" si="66"/>
        <v>0</v>
      </c>
      <c r="E983" s="24">
        <f t="shared" si="68"/>
        <v>0</v>
      </c>
      <c r="F983" s="25">
        <f t="shared" si="69"/>
        <v>0</v>
      </c>
    </row>
    <row r="984" spans="3:6" ht="13.5" thickBot="1">
      <c r="C984" s="32">
        <f t="shared" si="67"/>
        <v>38.479999999999357</v>
      </c>
      <c r="D984" s="24">
        <f t="shared" si="66"/>
        <v>0</v>
      </c>
      <c r="E984" s="24">
        <f t="shared" si="68"/>
        <v>0</v>
      </c>
      <c r="F984" s="25">
        <f t="shared" si="69"/>
        <v>0</v>
      </c>
    </row>
    <row r="985" spans="3:6" ht="13.5" thickBot="1">
      <c r="C985" s="32">
        <f t="shared" si="67"/>
        <v>38.519999999999357</v>
      </c>
      <c r="D985" s="24">
        <f t="shared" si="66"/>
        <v>0</v>
      </c>
      <c r="E985" s="24">
        <f t="shared" si="68"/>
        <v>0</v>
      </c>
      <c r="F985" s="25">
        <f t="shared" si="69"/>
        <v>0</v>
      </c>
    </row>
    <row r="986" spans="3:6" ht="13.5" thickBot="1">
      <c r="C986" s="32">
        <f t="shared" si="67"/>
        <v>38.559999999999356</v>
      </c>
      <c r="D986" s="24">
        <f t="shared" si="66"/>
        <v>0</v>
      </c>
      <c r="E986" s="24">
        <f t="shared" si="68"/>
        <v>0</v>
      </c>
      <c r="F986" s="25">
        <f t="shared" si="69"/>
        <v>0</v>
      </c>
    </row>
    <row r="987" spans="3:6" ht="13.5" thickBot="1">
      <c r="C987" s="32">
        <f t="shared" si="67"/>
        <v>38.599999999999355</v>
      </c>
      <c r="D987" s="24">
        <f t="shared" si="66"/>
        <v>0</v>
      </c>
      <c r="E987" s="24">
        <f t="shared" si="68"/>
        <v>0</v>
      </c>
      <c r="F987" s="25">
        <f t="shared" si="69"/>
        <v>0</v>
      </c>
    </row>
    <row r="988" spans="3:6" ht="13.5" thickBot="1">
      <c r="C988" s="32">
        <f t="shared" si="67"/>
        <v>38.639999999999354</v>
      </c>
      <c r="D988" s="24">
        <f t="shared" si="66"/>
        <v>0</v>
      </c>
      <c r="E988" s="24">
        <f t="shared" si="68"/>
        <v>0</v>
      </c>
      <c r="F988" s="25">
        <f t="shared" si="69"/>
        <v>0</v>
      </c>
    </row>
    <row r="989" spans="3:6" ht="13.5" thickBot="1">
      <c r="C989" s="32">
        <f t="shared" si="67"/>
        <v>38.679999999999353</v>
      </c>
      <c r="D989" s="24">
        <f t="shared" si="66"/>
        <v>0</v>
      </c>
      <c r="E989" s="24">
        <f t="shared" si="68"/>
        <v>0</v>
      </c>
      <c r="F989" s="25">
        <f t="shared" si="69"/>
        <v>0</v>
      </c>
    </row>
    <row r="990" spans="3:6" ht="13.5" thickBot="1">
      <c r="C990" s="32">
        <f t="shared" si="67"/>
        <v>38.719999999999352</v>
      </c>
      <c r="D990" s="24">
        <f t="shared" si="66"/>
        <v>0</v>
      </c>
      <c r="E990" s="24">
        <f t="shared" si="68"/>
        <v>0</v>
      </c>
      <c r="F990" s="25">
        <f t="shared" si="69"/>
        <v>0</v>
      </c>
    </row>
    <row r="991" spans="3:6" ht="13.5" thickBot="1">
      <c r="C991" s="32">
        <f t="shared" si="67"/>
        <v>38.759999999999351</v>
      </c>
      <c r="D991" s="24">
        <f t="shared" si="66"/>
        <v>0</v>
      </c>
      <c r="E991" s="24">
        <f t="shared" si="68"/>
        <v>0</v>
      </c>
      <c r="F991" s="25">
        <f t="shared" si="69"/>
        <v>0</v>
      </c>
    </row>
    <row r="992" spans="3:6" ht="13.5" thickBot="1">
      <c r="C992" s="32">
        <f t="shared" si="67"/>
        <v>38.799999999999351</v>
      </c>
      <c r="D992" s="24">
        <f t="shared" si="66"/>
        <v>0</v>
      </c>
      <c r="E992" s="24">
        <f t="shared" si="68"/>
        <v>0</v>
      </c>
      <c r="F992" s="25">
        <f t="shared" si="69"/>
        <v>0</v>
      </c>
    </row>
    <row r="993" spans="3:6" ht="13.5" thickBot="1">
      <c r="C993" s="32">
        <f t="shared" si="67"/>
        <v>38.83999999999935</v>
      </c>
      <c r="D993" s="24">
        <f t="shared" si="66"/>
        <v>0</v>
      </c>
      <c r="E993" s="24">
        <f t="shared" si="68"/>
        <v>0</v>
      </c>
      <c r="F993" s="25">
        <f t="shared" si="69"/>
        <v>0</v>
      </c>
    </row>
    <row r="994" spans="3:6" ht="13.5" thickBot="1">
      <c r="C994" s="32">
        <f t="shared" si="67"/>
        <v>38.879999999999349</v>
      </c>
      <c r="D994" s="24">
        <f t="shared" si="66"/>
        <v>0</v>
      </c>
      <c r="E994" s="24">
        <f t="shared" si="68"/>
        <v>0</v>
      </c>
      <c r="F994" s="25">
        <f t="shared" si="69"/>
        <v>0</v>
      </c>
    </row>
    <row r="995" spans="3:6" ht="13.5" thickBot="1">
      <c r="C995" s="32">
        <f t="shared" si="67"/>
        <v>38.919999999999348</v>
      </c>
      <c r="D995" s="24">
        <f t="shared" si="66"/>
        <v>0</v>
      </c>
      <c r="E995" s="24">
        <f t="shared" si="68"/>
        <v>0</v>
      </c>
      <c r="F995" s="25">
        <f t="shared" si="69"/>
        <v>0</v>
      </c>
    </row>
    <row r="996" spans="3:6" ht="13.5" thickBot="1">
      <c r="C996" s="32">
        <f t="shared" si="67"/>
        <v>38.959999999999347</v>
      </c>
      <c r="D996" s="24">
        <f t="shared" si="66"/>
        <v>0</v>
      </c>
      <c r="E996" s="24">
        <f t="shared" si="68"/>
        <v>0</v>
      </c>
      <c r="F996" s="25">
        <f t="shared" si="69"/>
        <v>0</v>
      </c>
    </row>
    <row r="997" spans="3:6" ht="13.5" thickBot="1">
      <c r="C997" s="32">
        <f t="shared" si="67"/>
        <v>38.999999999999346</v>
      </c>
      <c r="D997" s="24">
        <f t="shared" si="66"/>
        <v>0</v>
      </c>
      <c r="E997" s="24">
        <f t="shared" si="68"/>
        <v>0</v>
      </c>
      <c r="F997" s="25">
        <f t="shared" si="69"/>
        <v>0</v>
      </c>
    </row>
    <row r="998" spans="3:6" ht="13.5" thickBot="1">
      <c r="C998" s="32">
        <f t="shared" si="67"/>
        <v>39.039999999999345</v>
      </c>
      <c r="D998" s="24">
        <f t="shared" si="66"/>
        <v>0</v>
      </c>
      <c r="E998" s="24">
        <f t="shared" si="68"/>
        <v>0</v>
      </c>
      <c r="F998" s="25">
        <f t="shared" si="69"/>
        <v>0</v>
      </c>
    </row>
    <row r="999" spans="3:6" ht="13.5" thickBot="1">
      <c r="C999" s="32">
        <f t="shared" si="67"/>
        <v>39.079999999999345</v>
      </c>
      <c r="D999" s="24">
        <f t="shared" ref="D999:D1062" si="70">(Xc+bigc*SIN(w*C999*60+SI))/($E$20)</f>
        <v>0</v>
      </c>
      <c r="E999" s="24">
        <f t="shared" si="68"/>
        <v>0</v>
      </c>
      <c r="F999" s="25">
        <f t="shared" si="69"/>
        <v>0</v>
      </c>
    </row>
    <row r="1000" spans="3:6" ht="13.5" thickBot="1">
      <c r="C1000" s="32">
        <f t="shared" si="67"/>
        <v>39.119999999999344</v>
      </c>
      <c r="D1000" s="24">
        <f t="shared" si="70"/>
        <v>0</v>
      </c>
      <c r="E1000" s="24">
        <f t="shared" si="68"/>
        <v>0</v>
      </c>
      <c r="F1000" s="25">
        <f t="shared" si="69"/>
        <v>0</v>
      </c>
    </row>
    <row r="1001" spans="3:6" ht="13.5" thickBot="1">
      <c r="C1001" s="32">
        <f t="shared" si="67"/>
        <v>39.159999999999343</v>
      </c>
      <c r="D1001" s="24">
        <f t="shared" si="70"/>
        <v>0</v>
      </c>
      <c r="E1001" s="24">
        <f t="shared" si="68"/>
        <v>0</v>
      </c>
      <c r="F1001" s="25">
        <f t="shared" si="69"/>
        <v>0</v>
      </c>
    </row>
    <row r="1002" spans="3:6" ht="13.5" thickBot="1">
      <c r="C1002" s="32">
        <f t="shared" si="67"/>
        <v>39.199999999999342</v>
      </c>
      <c r="D1002" s="24">
        <f t="shared" si="70"/>
        <v>0</v>
      </c>
      <c r="E1002" s="24">
        <f t="shared" si="68"/>
        <v>0</v>
      </c>
      <c r="F1002" s="25">
        <f t="shared" si="69"/>
        <v>0</v>
      </c>
    </row>
    <row r="1003" spans="3:6" ht="13.5" thickBot="1">
      <c r="C1003" s="32">
        <f t="shared" si="67"/>
        <v>39.239999999999341</v>
      </c>
      <c r="D1003" s="24">
        <f t="shared" si="70"/>
        <v>0</v>
      </c>
      <c r="E1003" s="24">
        <f t="shared" si="68"/>
        <v>0</v>
      </c>
      <c r="F1003" s="25">
        <f t="shared" si="69"/>
        <v>0</v>
      </c>
    </row>
    <row r="1004" spans="3:6" ht="13.5" thickBot="1">
      <c r="C1004" s="32">
        <f t="shared" si="67"/>
        <v>39.27999999999934</v>
      </c>
      <c r="D1004" s="24">
        <f t="shared" si="70"/>
        <v>0</v>
      </c>
      <c r="E1004" s="24">
        <f t="shared" si="68"/>
        <v>0</v>
      </c>
      <c r="F1004" s="25">
        <f t="shared" si="69"/>
        <v>0</v>
      </c>
    </row>
    <row r="1005" spans="3:6" ht="13.5" thickBot="1">
      <c r="C1005" s="32">
        <f t="shared" si="67"/>
        <v>39.319999999999339</v>
      </c>
      <c r="D1005" s="24">
        <f t="shared" si="70"/>
        <v>0</v>
      </c>
      <c r="E1005" s="24">
        <f t="shared" si="68"/>
        <v>0</v>
      </c>
      <c r="F1005" s="25">
        <f t="shared" si="69"/>
        <v>0</v>
      </c>
    </row>
    <row r="1006" spans="3:6" ht="13.5" thickBot="1">
      <c r="C1006" s="32">
        <f t="shared" si="67"/>
        <v>39.359999999999339</v>
      </c>
      <c r="D1006" s="24">
        <f t="shared" si="70"/>
        <v>0</v>
      </c>
      <c r="E1006" s="24">
        <f t="shared" si="68"/>
        <v>0</v>
      </c>
      <c r="F1006" s="25">
        <f t="shared" si="69"/>
        <v>0</v>
      </c>
    </row>
    <row r="1007" spans="3:6" ht="13.5" thickBot="1">
      <c r="C1007" s="32">
        <f t="shared" si="67"/>
        <v>39.399999999999338</v>
      </c>
      <c r="D1007" s="24">
        <f t="shared" si="70"/>
        <v>0</v>
      </c>
      <c r="E1007" s="24">
        <f t="shared" si="68"/>
        <v>0</v>
      </c>
      <c r="F1007" s="25">
        <f t="shared" si="69"/>
        <v>0</v>
      </c>
    </row>
    <row r="1008" spans="3:6" ht="13.5" thickBot="1">
      <c r="C1008" s="32">
        <f t="shared" si="67"/>
        <v>39.439999999999337</v>
      </c>
      <c r="D1008" s="24">
        <f t="shared" si="70"/>
        <v>0</v>
      </c>
      <c r="E1008" s="24">
        <f t="shared" si="68"/>
        <v>0</v>
      </c>
      <c r="F1008" s="25">
        <f t="shared" si="69"/>
        <v>0</v>
      </c>
    </row>
    <row r="1009" spans="3:6" ht="13.5" thickBot="1">
      <c r="C1009" s="32">
        <f t="shared" si="67"/>
        <v>39.479999999999336</v>
      </c>
      <c r="D1009" s="24">
        <f t="shared" si="70"/>
        <v>0</v>
      </c>
      <c r="E1009" s="24">
        <f t="shared" si="68"/>
        <v>0</v>
      </c>
      <c r="F1009" s="25">
        <f t="shared" si="69"/>
        <v>0</v>
      </c>
    </row>
    <row r="1010" spans="3:6" ht="13.5" thickBot="1">
      <c r="C1010" s="32">
        <f t="shared" si="67"/>
        <v>39.519999999999335</v>
      </c>
      <c r="D1010" s="24">
        <f t="shared" si="70"/>
        <v>0</v>
      </c>
      <c r="E1010" s="24">
        <f t="shared" si="68"/>
        <v>0</v>
      </c>
      <c r="F1010" s="25">
        <f t="shared" si="69"/>
        <v>0</v>
      </c>
    </row>
    <row r="1011" spans="3:6" ht="13.5" thickBot="1">
      <c r="C1011" s="32">
        <f t="shared" si="67"/>
        <v>39.559999999999334</v>
      </c>
      <c r="D1011" s="24">
        <f t="shared" si="70"/>
        <v>0</v>
      </c>
      <c r="E1011" s="24">
        <f t="shared" si="68"/>
        <v>0</v>
      </c>
      <c r="F1011" s="25">
        <f t="shared" si="69"/>
        <v>0</v>
      </c>
    </row>
    <row r="1012" spans="3:6" ht="13.5" thickBot="1">
      <c r="C1012" s="32">
        <f t="shared" si="67"/>
        <v>39.599999999999334</v>
      </c>
      <c r="D1012" s="24">
        <f t="shared" si="70"/>
        <v>0</v>
      </c>
      <c r="E1012" s="24">
        <f t="shared" si="68"/>
        <v>0</v>
      </c>
      <c r="F1012" s="25">
        <f t="shared" si="69"/>
        <v>0</v>
      </c>
    </row>
    <row r="1013" spans="3:6" ht="13.5" thickBot="1">
      <c r="C1013" s="32">
        <f t="shared" si="67"/>
        <v>39.639999999999333</v>
      </c>
      <c r="D1013" s="24">
        <f t="shared" si="70"/>
        <v>0</v>
      </c>
      <c r="E1013" s="24">
        <f t="shared" si="68"/>
        <v>0</v>
      </c>
      <c r="F1013" s="25">
        <f t="shared" si="69"/>
        <v>0</v>
      </c>
    </row>
    <row r="1014" spans="3:6" ht="13.5" thickBot="1">
      <c r="C1014" s="32">
        <f t="shared" si="67"/>
        <v>39.679999999999332</v>
      </c>
      <c r="D1014" s="24">
        <f t="shared" si="70"/>
        <v>0</v>
      </c>
      <c r="E1014" s="24">
        <f t="shared" si="68"/>
        <v>0</v>
      </c>
      <c r="F1014" s="25">
        <f t="shared" si="69"/>
        <v>0</v>
      </c>
    </row>
    <row r="1015" spans="3:6" ht="13.5" thickBot="1">
      <c r="C1015" s="32">
        <f t="shared" si="67"/>
        <v>39.719999999999331</v>
      </c>
      <c r="D1015" s="24">
        <f t="shared" si="70"/>
        <v>0</v>
      </c>
      <c r="E1015" s="24">
        <f t="shared" si="68"/>
        <v>0</v>
      </c>
      <c r="F1015" s="25">
        <f t="shared" si="69"/>
        <v>0</v>
      </c>
    </row>
    <row r="1016" spans="3:6" ht="13.5" thickBot="1">
      <c r="C1016" s="32">
        <f t="shared" si="67"/>
        <v>39.75999999999933</v>
      </c>
      <c r="D1016" s="24">
        <f t="shared" si="70"/>
        <v>0</v>
      </c>
      <c r="E1016" s="24">
        <f t="shared" si="68"/>
        <v>0</v>
      </c>
      <c r="F1016" s="25">
        <f t="shared" si="69"/>
        <v>0</v>
      </c>
    </row>
    <row r="1017" spans="3:6" ht="13.5" thickBot="1">
      <c r="C1017" s="32">
        <f t="shared" si="67"/>
        <v>39.799999999999329</v>
      </c>
      <c r="D1017" s="24">
        <f t="shared" si="70"/>
        <v>0</v>
      </c>
      <c r="E1017" s="24">
        <f t="shared" si="68"/>
        <v>0</v>
      </c>
      <c r="F1017" s="25">
        <f t="shared" si="69"/>
        <v>0</v>
      </c>
    </row>
    <row r="1018" spans="3:6" ht="13.5" thickBot="1">
      <c r="C1018" s="32">
        <f t="shared" si="67"/>
        <v>39.839999999999328</v>
      </c>
      <c r="D1018" s="24">
        <f t="shared" si="70"/>
        <v>0</v>
      </c>
      <c r="E1018" s="24">
        <f t="shared" si="68"/>
        <v>0</v>
      </c>
      <c r="F1018" s="25">
        <f t="shared" si="69"/>
        <v>0</v>
      </c>
    </row>
    <row r="1019" spans="3:6" ht="13.5" thickBot="1">
      <c r="C1019" s="32">
        <f t="shared" si="67"/>
        <v>39.879999999999328</v>
      </c>
      <c r="D1019" s="24">
        <f t="shared" si="70"/>
        <v>0</v>
      </c>
      <c r="E1019" s="24">
        <f t="shared" si="68"/>
        <v>0</v>
      </c>
      <c r="F1019" s="25">
        <f t="shared" si="69"/>
        <v>0</v>
      </c>
    </row>
    <row r="1020" spans="3:6" ht="13.5" thickBot="1">
      <c r="C1020" s="32">
        <f t="shared" si="67"/>
        <v>39.919999999999327</v>
      </c>
      <c r="D1020" s="24">
        <f t="shared" si="70"/>
        <v>0</v>
      </c>
      <c r="E1020" s="24">
        <f t="shared" si="68"/>
        <v>0</v>
      </c>
      <c r="F1020" s="25">
        <f t="shared" si="69"/>
        <v>0</v>
      </c>
    </row>
    <row r="1021" spans="3:6" ht="13.5" thickBot="1">
      <c r="C1021" s="32">
        <f t="shared" si="67"/>
        <v>39.959999999999326</v>
      </c>
      <c r="D1021" s="24">
        <f t="shared" si="70"/>
        <v>0</v>
      </c>
      <c r="E1021" s="24">
        <f t="shared" si="68"/>
        <v>0</v>
      </c>
      <c r="F1021" s="25">
        <f t="shared" si="69"/>
        <v>0</v>
      </c>
    </row>
    <row r="1022" spans="3:6" ht="13.5" thickBot="1">
      <c r="C1022" s="32">
        <f t="shared" si="67"/>
        <v>39.999999999999325</v>
      </c>
      <c r="D1022" s="24">
        <f t="shared" si="70"/>
        <v>0</v>
      </c>
      <c r="E1022" s="24">
        <f t="shared" si="68"/>
        <v>0</v>
      </c>
      <c r="F1022" s="25">
        <f t="shared" si="69"/>
        <v>0</v>
      </c>
    </row>
    <row r="1023" spans="3:6" ht="13.5" thickBot="1">
      <c r="C1023" s="32">
        <f t="shared" si="67"/>
        <v>40.039999999999324</v>
      </c>
      <c r="D1023" s="24">
        <f t="shared" si="70"/>
        <v>0</v>
      </c>
      <c r="E1023" s="24">
        <f t="shared" si="68"/>
        <v>0</v>
      </c>
      <c r="F1023" s="25">
        <f t="shared" si="69"/>
        <v>0</v>
      </c>
    </row>
    <row r="1024" spans="3:6" ht="13.5" thickBot="1">
      <c r="C1024" s="32">
        <f t="shared" si="67"/>
        <v>40.079999999999323</v>
      </c>
      <c r="D1024" s="24">
        <f t="shared" si="70"/>
        <v>0</v>
      </c>
      <c r="E1024" s="24">
        <f t="shared" si="68"/>
        <v>0</v>
      </c>
      <c r="F1024" s="25">
        <f t="shared" si="69"/>
        <v>0</v>
      </c>
    </row>
    <row r="1025" spans="3:6" ht="13.5" thickBot="1">
      <c r="C1025" s="32">
        <f t="shared" si="67"/>
        <v>40.119999999999322</v>
      </c>
      <c r="D1025" s="24">
        <f t="shared" si="70"/>
        <v>0</v>
      </c>
      <c r="E1025" s="24">
        <f t="shared" si="68"/>
        <v>0</v>
      </c>
      <c r="F1025" s="25">
        <f t="shared" si="69"/>
        <v>0</v>
      </c>
    </row>
    <row r="1026" spans="3:6" ht="13.5" thickBot="1">
      <c r="C1026" s="32">
        <f t="shared" si="67"/>
        <v>40.159999999999322</v>
      </c>
      <c r="D1026" s="24">
        <f t="shared" si="70"/>
        <v>0</v>
      </c>
      <c r="E1026" s="24">
        <f t="shared" si="68"/>
        <v>0</v>
      </c>
      <c r="F1026" s="25">
        <f t="shared" si="69"/>
        <v>0</v>
      </c>
    </row>
    <row r="1027" spans="3:6" ht="13.5" thickBot="1">
      <c r="C1027" s="32">
        <f t="shared" si="67"/>
        <v>40.199999999999321</v>
      </c>
      <c r="D1027" s="24">
        <f t="shared" si="70"/>
        <v>0</v>
      </c>
      <c r="E1027" s="24">
        <f t="shared" si="68"/>
        <v>0</v>
      </c>
      <c r="F1027" s="25">
        <f t="shared" si="69"/>
        <v>0</v>
      </c>
    </row>
    <row r="1028" spans="3:6" ht="13.5" thickBot="1">
      <c r="C1028" s="32">
        <f t="shared" si="67"/>
        <v>40.23999999999932</v>
      </c>
      <c r="D1028" s="24">
        <f t="shared" si="70"/>
        <v>0</v>
      </c>
      <c r="E1028" s="24">
        <f t="shared" si="68"/>
        <v>0</v>
      </c>
      <c r="F1028" s="25">
        <f t="shared" si="69"/>
        <v>0</v>
      </c>
    </row>
    <row r="1029" spans="3:6" ht="13.5" thickBot="1">
      <c r="C1029" s="32">
        <f t="shared" si="67"/>
        <v>40.279999999999319</v>
      </c>
      <c r="D1029" s="24">
        <f t="shared" si="70"/>
        <v>0</v>
      </c>
      <c r="E1029" s="24">
        <f t="shared" si="68"/>
        <v>0</v>
      </c>
      <c r="F1029" s="25">
        <f t="shared" si="69"/>
        <v>0</v>
      </c>
    </row>
    <row r="1030" spans="3:6" ht="13.5" thickBot="1">
      <c r="C1030" s="32">
        <f t="shared" si="67"/>
        <v>40.319999999999318</v>
      </c>
      <c r="D1030" s="24">
        <f t="shared" si="70"/>
        <v>0</v>
      </c>
      <c r="E1030" s="24">
        <f t="shared" si="68"/>
        <v>0</v>
      </c>
      <c r="F1030" s="25">
        <f t="shared" si="69"/>
        <v>0</v>
      </c>
    </row>
    <row r="1031" spans="3:6" ht="13.5" thickBot="1">
      <c r="C1031" s="32">
        <f t="shared" si="67"/>
        <v>40.359999999999317</v>
      </c>
      <c r="D1031" s="24">
        <f t="shared" si="70"/>
        <v>0</v>
      </c>
      <c r="E1031" s="24">
        <f t="shared" si="68"/>
        <v>0</v>
      </c>
      <c r="F1031" s="25">
        <f t="shared" si="69"/>
        <v>0</v>
      </c>
    </row>
    <row r="1032" spans="3:6" ht="13.5" thickBot="1">
      <c r="C1032" s="32">
        <f t="shared" si="67"/>
        <v>40.399999999999316</v>
      </c>
      <c r="D1032" s="24">
        <f t="shared" si="70"/>
        <v>0</v>
      </c>
      <c r="E1032" s="24">
        <f t="shared" si="68"/>
        <v>0</v>
      </c>
      <c r="F1032" s="25">
        <f t="shared" si="69"/>
        <v>0</v>
      </c>
    </row>
    <row r="1033" spans="3:6" ht="13.5" thickBot="1">
      <c r="C1033" s="32">
        <f t="shared" si="67"/>
        <v>40.439999999999316</v>
      </c>
      <c r="D1033" s="24">
        <f t="shared" si="70"/>
        <v>0</v>
      </c>
      <c r="E1033" s="24">
        <f t="shared" si="68"/>
        <v>0</v>
      </c>
      <c r="F1033" s="25">
        <f t="shared" si="69"/>
        <v>0</v>
      </c>
    </row>
    <row r="1034" spans="3:6" ht="13.5" thickBot="1">
      <c r="C1034" s="32">
        <f t="shared" si="67"/>
        <v>40.479999999999315</v>
      </c>
      <c r="D1034" s="24">
        <f t="shared" si="70"/>
        <v>0</v>
      </c>
      <c r="E1034" s="24">
        <f t="shared" si="68"/>
        <v>0</v>
      </c>
      <c r="F1034" s="25">
        <f t="shared" si="69"/>
        <v>0</v>
      </c>
    </row>
    <row r="1035" spans="3:6" ht="13.5" thickBot="1">
      <c r="C1035" s="32">
        <f t="shared" si="67"/>
        <v>40.519999999999314</v>
      </c>
      <c r="D1035" s="24">
        <f t="shared" si="70"/>
        <v>0</v>
      </c>
      <c r="E1035" s="24">
        <f t="shared" si="68"/>
        <v>0</v>
      </c>
      <c r="F1035" s="25">
        <f t="shared" si="69"/>
        <v>0</v>
      </c>
    </row>
    <row r="1036" spans="3:6" ht="13.5" thickBot="1">
      <c r="C1036" s="32">
        <f t="shared" si="67"/>
        <v>40.559999999999313</v>
      </c>
      <c r="D1036" s="24">
        <f t="shared" si="70"/>
        <v>0</v>
      </c>
      <c r="E1036" s="24">
        <f t="shared" si="68"/>
        <v>0</v>
      </c>
      <c r="F1036" s="25">
        <f t="shared" si="69"/>
        <v>0</v>
      </c>
    </row>
    <row r="1037" spans="3:6" ht="13.5" thickBot="1">
      <c r="C1037" s="32">
        <f t="shared" si="67"/>
        <v>40.599999999999312</v>
      </c>
      <c r="D1037" s="24">
        <f t="shared" si="70"/>
        <v>0</v>
      </c>
      <c r="E1037" s="24">
        <f t="shared" si="68"/>
        <v>0</v>
      </c>
      <c r="F1037" s="25">
        <f t="shared" si="69"/>
        <v>0</v>
      </c>
    </row>
    <row r="1038" spans="3:6" ht="13.5" thickBot="1">
      <c r="C1038" s="32">
        <f t="shared" si="67"/>
        <v>40.639999999999311</v>
      </c>
      <c r="D1038" s="24">
        <f t="shared" si="70"/>
        <v>0</v>
      </c>
      <c r="E1038" s="24">
        <f t="shared" si="68"/>
        <v>0</v>
      </c>
      <c r="F1038" s="25">
        <f t="shared" si="69"/>
        <v>0</v>
      </c>
    </row>
    <row r="1039" spans="3:6" ht="13.5" thickBot="1">
      <c r="C1039" s="32">
        <f t="shared" si="67"/>
        <v>40.67999999999931</v>
      </c>
      <c r="D1039" s="24">
        <f t="shared" si="70"/>
        <v>0</v>
      </c>
      <c r="E1039" s="24">
        <f t="shared" si="68"/>
        <v>0</v>
      </c>
      <c r="F1039" s="25">
        <f t="shared" si="69"/>
        <v>0</v>
      </c>
    </row>
    <row r="1040" spans="3:6" ht="13.5" thickBot="1">
      <c r="C1040" s="32">
        <f t="shared" si="67"/>
        <v>40.71999999999931</v>
      </c>
      <c r="D1040" s="24">
        <f t="shared" si="70"/>
        <v>0</v>
      </c>
      <c r="E1040" s="24">
        <f t="shared" si="68"/>
        <v>0</v>
      </c>
      <c r="F1040" s="25">
        <f t="shared" si="69"/>
        <v>0</v>
      </c>
    </row>
    <row r="1041" spans="3:6" ht="13.5" thickBot="1">
      <c r="C1041" s="32">
        <f t="shared" si="67"/>
        <v>40.759999999999309</v>
      </c>
      <c r="D1041" s="24">
        <f t="shared" si="70"/>
        <v>0</v>
      </c>
      <c r="E1041" s="24">
        <f t="shared" si="68"/>
        <v>0</v>
      </c>
      <c r="F1041" s="25">
        <f t="shared" si="69"/>
        <v>0</v>
      </c>
    </row>
    <row r="1042" spans="3:6" ht="13.5" thickBot="1">
      <c r="C1042" s="32">
        <f t="shared" si="67"/>
        <v>40.799999999999308</v>
      </c>
      <c r="D1042" s="24">
        <f t="shared" si="70"/>
        <v>0</v>
      </c>
      <c r="E1042" s="24">
        <f t="shared" si="68"/>
        <v>0</v>
      </c>
      <c r="F1042" s="25">
        <f t="shared" si="69"/>
        <v>0</v>
      </c>
    </row>
    <row r="1043" spans="3:6" ht="13.5" thickBot="1">
      <c r="C1043" s="32">
        <f t="shared" si="67"/>
        <v>40.839999999999307</v>
      </c>
      <c r="D1043" s="24">
        <f t="shared" si="70"/>
        <v>0</v>
      </c>
      <c r="E1043" s="24">
        <f t="shared" si="68"/>
        <v>0</v>
      </c>
      <c r="F1043" s="25">
        <f t="shared" si="69"/>
        <v>0</v>
      </c>
    </row>
    <row r="1044" spans="3:6" ht="13.5" thickBot="1">
      <c r="C1044" s="32">
        <f t="shared" ref="C1044:C1107" si="71">C1043+$D$19</f>
        <v>40.879999999999306</v>
      </c>
      <c r="D1044" s="24">
        <f t="shared" si="70"/>
        <v>0</v>
      </c>
      <c r="E1044" s="24">
        <f t="shared" ref="E1044:E1107" si="72">(Yco+Y_c*C1044*60+2*bigc*COS(w*C1044*60+SI))/($E$20)</f>
        <v>0</v>
      </c>
      <c r="F1044" s="25">
        <f t="shared" ref="F1044:F1107" si="73">(D*COS(w*C1044*60+PHI))/($E$20)</f>
        <v>0</v>
      </c>
    </row>
    <row r="1045" spans="3:6" ht="13.5" thickBot="1">
      <c r="C1045" s="32">
        <f t="shared" si="71"/>
        <v>40.919999999999305</v>
      </c>
      <c r="D1045" s="24">
        <f t="shared" si="70"/>
        <v>0</v>
      </c>
      <c r="E1045" s="24">
        <f t="shared" si="72"/>
        <v>0</v>
      </c>
      <c r="F1045" s="25">
        <f t="shared" si="73"/>
        <v>0</v>
      </c>
    </row>
    <row r="1046" spans="3:6" ht="13.5" thickBot="1">
      <c r="C1046" s="32">
        <f t="shared" si="71"/>
        <v>40.959999999999305</v>
      </c>
      <c r="D1046" s="24">
        <f t="shared" si="70"/>
        <v>0</v>
      </c>
      <c r="E1046" s="24">
        <f t="shared" si="72"/>
        <v>0</v>
      </c>
      <c r="F1046" s="25">
        <f t="shared" si="73"/>
        <v>0</v>
      </c>
    </row>
    <row r="1047" spans="3:6" ht="13.5" thickBot="1">
      <c r="C1047" s="32">
        <f t="shared" si="71"/>
        <v>40.999999999999304</v>
      </c>
      <c r="D1047" s="24">
        <f t="shared" si="70"/>
        <v>0</v>
      </c>
      <c r="E1047" s="24">
        <f t="shared" si="72"/>
        <v>0</v>
      </c>
      <c r="F1047" s="25">
        <f t="shared" si="73"/>
        <v>0</v>
      </c>
    </row>
    <row r="1048" spans="3:6" ht="13.5" thickBot="1">
      <c r="C1048" s="32">
        <f t="shared" si="71"/>
        <v>41.039999999999303</v>
      </c>
      <c r="D1048" s="24">
        <f t="shared" si="70"/>
        <v>0</v>
      </c>
      <c r="E1048" s="24">
        <f t="shared" si="72"/>
        <v>0</v>
      </c>
      <c r="F1048" s="25">
        <f t="shared" si="73"/>
        <v>0</v>
      </c>
    </row>
    <row r="1049" spans="3:6" ht="13.5" thickBot="1">
      <c r="C1049" s="32">
        <f t="shared" si="71"/>
        <v>41.079999999999302</v>
      </c>
      <c r="D1049" s="24">
        <f t="shared" si="70"/>
        <v>0</v>
      </c>
      <c r="E1049" s="24">
        <f t="shared" si="72"/>
        <v>0</v>
      </c>
      <c r="F1049" s="25">
        <f t="shared" si="73"/>
        <v>0</v>
      </c>
    </row>
    <row r="1050" spans="3:6" ht="13.5" thickBot="1">
      <c r="C1050" s="32">
        <f t="shared" si="71"/>
        <v>41.119999999999301</v>
      </c>
      <c r="D1050" s="24">
        <f t="shared" si="70"/>
        <v>0</v>
      </c>
      <c r="E1050" s="24">
        <f t="shared" si="72"/>
        <v>0</v>
      </c>
      <c r="F1050" s="25">
        <f t="shared" si="73"/>
        <v>0</v>
      </c>
    </row>
    <row r="1051" spans="3:6" ht="13.5" thickBot="1">
      <c r="C1051" s="32">
        <f t="shared" si="71"/>
        <v>41.1599999999993</v>
      </c>
      <c r="D1051" s="24">
        <f t="shared" si="70"/>
        <v>0</v>
      </c>
      <c r="E1051" s="24">
        <f t="shared" si="72"/>
        <v>0</v>
      </c>
      <c r="F1051" s="25">
        <f t="shared" si="73"/>
        <v>0</v>
      </c>
    </row>
    <row r="1052" spans="3:6" ht="13.5" thickBot="1">
      <c r="C1052" s="32">
        <f t="shared" si="71"/>
        <v>41.199999999999299</v>
      </c>
      <c r="D1052" s="24">
        <f t="shared" si="70"/>
        <v>0</v>
      </c>
      <c r="E1052" s="24">
        <f t="shared" si="72"/>
        <v>0</v>
      </c>
      <c r="F1052" s="25">
        <f t="shared" si="73"/>
        <v>0</v>
      </c>
    </row>
    <row r="1053" spans="3:6" ht="13.5" thickBot="1">
      <c r="C1053" s="32">
        <f t="shared" si="71"/>
        <v>41.239999999999299</v>
      </c>
      <c r="D1053" s="24">
        <f t="shared" si="70"/>
        <v>0</v>
      </c>
      <c r="E1053" s="24">
        <f t="shared" si="72"/>
        <v>0</v>
      </c>
      <c r="F1053" s="25">
        <f t="shared" si="73"/>
        <v>0</v>
      </c>
    </row>
    <row r="1054" spans="3:6" ht="13.5" thickBot="1">
      <c r="C1054" s="32">
        <f t="shared" si="71"/>
        <v>41.279999999999298</v>
      </c>
      <c r="D1054" s="24">
        <f t="shared" si="70"/>
        <v>0</v>
      </c>
      <c r="E1054" s="24">
        <f t="shared" si="72"/>
        <v>0</v>
      </c>
      <c r="F1054" s="25">
        <f t="shared" si="73"/>
        <v>0</v>
      </c>
    </row>
    <row r="1055" spans="3:6" ht="13.5" thickBot="1">
      <c r="C1055" s="32">
        <f t="shared" si="71"/>
        <v>41.319999999999297</v>
      </c>
      <c r="D1055" s="24">
        <f t="shared" si="70"/>
        <v>0</v>
      </c>
      <c r="E1055" s="24">
        <f t="shared" si="72"/>
        <v>0</v>
      </c>
      <c r="F1055" s="25">
        <f t="shared" si="73"/>
        <v>0</v>
      </c>
    </row>
    <row r="1056" spans="3:6" ht="13.5" thickBot="1">
      <c r="C1056" s="32">
        <f t="shared" si="71"/>
        <v>41.359999999999296</v>
      </c>
      <c r="D1056" s="24">
        <f t="shared" si="70"/>
        <v>0</v>
      </c>
      <c r="E1056" s="24">
        <f t="shared" si="72"/>
        <v>0</v>
      </c>
      <c r="F1056" s="25">
        <f t="shared" si="73"/>
        <v>0</v>
      </c>
    </row>
    <row r="1057" spans="3:6" ht="13.5" thickBot="1">
      <c r="C1057" s="32">
        <f t="shared" si="71"/>
        <v>41.399999999999295</v>
      </c>
      <c r="D1057" s="24">
        <f t="shared" si="70"/>
        <v>0</v>
      </c>
      <c r="E1057" s="24">
        <f t="shared" si="72"/>
        <v>0</v>
      </c>
      <c r="F1057" s="25">
        <f t="shared" si="73"/>
        <v>0</v>
      </c>
    </row>
    <row r="1058" spans="3:6" ht="13.5" thickBot="1">
      <c r="C1058" s="32">
        <f t="shared" si="71"/>
        <v>41.439999999999294</v>
      </c>
      <c r="D1058" s="24">
        <f t="shared" si="70"/>
        <v>0</v>
      </c>
      <c r="E1058" s="24">
        <f t="shared" si="72"/>
        <v>0</v>
      </c>
      <c r="F1058" s="25">
        <f t="shared" si="73"/>
        <v>0</v>
      </c>
    </row>
    <row r="1059" spans="3:6" ht="13.5" thickBot="1">
      <c r="C1059" s="32">
        <f t="shared" si="71"/>
        <v>41.479999999999293</v>
      </c>
      <c r="D1059" s="24">
        <f t="shared" si="70"/>
        <v>0</v>
      </c>
      <c r="E1059" s="24">
        <f t="shared" si="72"/>
        <v>0</v>
      </c>
      <c r="F1059" s="25">
        <f t="shared" si="73"/>
        <v>0</v>
      </c>
    </row>
    <row r="1060" spans="3:6" ht="13.5" thickBot="1">
      <c r="C1060" s="32">
        <f t="shared" si="71"/>
        <v>41.519999999999293</v>
      </c>
      <c r="D1060" s="24">
        <f t="shared" si="70"/>
        <v>0</v>
      </c>
      <c r="E1060" s="24">
        <f t="shared" si="72"/>
        <v>0</v>
      </c>
      <c r="F1060" s="25">
        <f t="shared" si="73"/>
        <v>0</v>
      </c>
    </row>
    <row r="1061" spans="3:6" ht="13.5" thickBot="1">
      <c r="C1061" s="32">
        <f t="shared" si="71"/>
        <v>41.559999999999292</v>
      </c>
      <c r="D1061" s="24">
        <f t="shared" si="70"/>
        <v>0</v>
      </c>
      <c r="E1061" s="24">
        <f t="shared" si="72"/>
        <v>0</v>
      </c>
      <c r="F1061" s="25">
        <f t="shared" si="73"/>
        <v>0</v>
      </c>
    </row>
    <row r="1062" spans="3:6" ht="13.5" thickBot="1">
      <c r="C1062" s="32">
        <f t="shared" si="71"/>
        <v>41.599999999999291</v>
      </c>
      <c r="D1062" s="24">
        <f t="shared" si="70"/>
        <v>0</v>
      </c>
      <c r="E1062" s="24">
        <f t="shared" si="72"/>
        <v>0</v>
      </c>
      <c r="F1062" s="25">
        <f t="shared" si="73"/>
        <v>0</v>
      </c>
    </row>
    <row r="1063" spans="3:6" ht="13.5" thickBot="1">
      <c r="C1063" s="32">
        <f t="shared" si="71"/>
        <v>41.63999999999929</v>
      </c>
      <c r="D1063" s="24">
        <f t="shared" ref="D1063:D1126" si="74">(Xc+bigc*SIN(w*C1063*60+SI))/($E$20)</f>
        <v>0</v>
      </c>
      <c r="E1063" s="24">
        <f t="shared" si="72"/>
        <v>0</v>
      </c>
      <c r="F1063" s="25">
        <f t="shared" si="73"/>
        <v>0</v>
      </c>
    </row>
    <row r="1064" spans="3:6" ht="13.5" thickBot="1">
      <c r="C1064" s="32">
        <f t="shared" si="71"/>
        <v>41.679999999999289</v>
      </c>
      <c r="D1064" s="24">
        <f t="shared" si="74"/>
        <v>0</v>
      </c>
      <c r="E1064" s="24">
        <f t="shared" si="72"/>
        <v>0</v>
      </c>
      <c r="F1064" s="25">
        <f t="shared" si="73"/>
        <v>0</v>
      </c>
    </row>
    <row r="1065" spans="3:6" ht="13.5" thickBot="1">
      <c r="C1065" s="32">
        <f t="shared" si="71"/>
        <v>41.719999999999288</v>
      </c>
      <c r="D1065" s="24">
        <f t="shared" si="74"/>
        <v>0</v>
      </c>
      <c r="E1065" s="24">
        <f t="shared" si="72"/>
        <v>0</v>
      </c>
      <c r="F1065" s="25">
        <f t="shared" si="73"/>
        <v>0</v>
      </c>
    </row>
    <row r="1066" spans="3:6" ht="13.5" thickBot="1">
      <c r="C1066" s="32">
        <f t="shared" si="71"/>
        <v>41.759999999999287</v>
      </c>
      <c r="D1066" s="24">
        <f t="shared" si="74"/>
        <v>0</v>
      </c>
      <c r="E1066" s="24">
        <f t="shared" si="72"/>
        <v>0</v>
      </c>
      <c r="F1066" s="25">
        <f t="shared" si="73"/>
        <v>0</v>
      </c>
    </row>
    <row r="1067" spans="3:6" ht="13.5" thickBot="1">
      <c r="C1067" s="32">
        <f t="shared" si="71"/>
        <v>41.799999999999287</v>
      </c>
      <c r="D1067" s="24">
        <f t="shared" si="74"/>
        <v>0</v>
      </c>
      <c r="E1067" s="24">
        <f t="shared" si="72"/>
        <v>0</v>
      </c>
      <c r="F1067" s="25">
        <f t="shared" si="73"/>
        <v>0</v>
      </c>
    </row>
    <row r="1068" spans="3:6" ht="13.5" thickBot="1">
      <c r="C1068" s="32">
        <f t="shared" si="71"/>
        <v>41.839999999999286</v>
      </c>
      <c r="D1068" s="24">
        <f t="shared" si="74"/>
        <v>0</v>
      </c>
      <c r="E1068" s="24">
        <f t="shared" si="72"/>
        <v>0</v>
      </c>
      <c r="F1068" s="25">
        <f t="shared" si="73"/>
        <v>0</v>
      </c>
    </row>
    <row r="1069" spans="3:6" ht="13.5" thickBot="1">
      <c r="C1069" s="32">
        <f t="shared" si="71"/>
        <v>41.879999999999285</v>
      </c>
      <c r="D1069" s="24">
        <f t="shared" si="74"/>
        <v>0</v>
      </c>
      <c r="E1069" s="24">
        <f t="shared" si="72"/>
        <v>0</v>
      </c>
      <c r="F1069" s="25">
        <f t="shared" si="73"/>
        <v>0</v>
      </c>
    </row>
    <row r="1070" spans="3:6" ht="13.5" thickBot="1">
      <c r="C1070" s="32">
        <f t="shared" si="71"/>
        <v>41.919999999999284</v>
      </c>
      <c r="D1070" s="24">
        <f t="shared" si="74"/>
        <v>0</v>
      </c>
      <c r="E1070" s="24">
        <f t="shared" si="72"/>
        <v>0</v>
      </c>
      <c r="F1070" s="25">
        <f t="shared" si="73"/>
        <v>0</v>
      </c>
    </row>
    <row r="1071" spans="3:6" ht="13.5" thickBot="1">
      <c r="C1071" s="32">
        <f t="shared" si="71"/>
        <v>41.959999999999283</v>
      </c>
      <c r="D1071" s="24">
        <f t="shared" si="74"/>
        <v>0</v>
      </c>
      <c r="E1071" s="24">
        <f t="shared" si="72"/>
        <v>0</v>
      </c>
      <c r="F1071" s="25">
        <f t="shared" si="73"/>
        <v>0</v>
      </c>
    </row>
    <row r="1072" spans="3:6" ht="13.5" thickBot="1">
      <c r="C1072" s="32">
        <f t="shared" si="71"/>
        <v>41.999999999999282</v>
      </c>
      <c r="D1072" s="24">
        <f t="shared" si="74"/>
        <v>0</v>
      </c>
      <c r="E1072" s="24">
        <f t="shared" si="72"/>
        <v>0</v>
      </c>
      <c r="F1072" s="25">
        <f t="shared" si="73"/>
        <v>0</v>
      </c>
    </row>
    <row r="1073" spans="3:6" ht="13.5" thickBot="1">
      <c r="C1073" s="32">
        <f t="shared" si="71"/>
        <v>42.039999999999281</v>
      </c>
      <c r="D1073" s="24">
        <f t="shared" si="74"/>
        <v>0</v>
      </c>
      <c r="E1073" s="24">
        <f t="shared" si="72"/>
        <v>0</v>
      </c>
      <c r="F1073" s="25">
        <f t="shared" si="73"/>
        <v>0</v>
      </c>
    </row>
    <row r="1074" spans="3:6" ht="13.5" thickBot="1">
      <c r="C1074" s="32">
        <f t="shared" si="71"/>
        <v>42.079999999999281</v>
      </c>
      <c r="D1074" s="24">
        <f t="shared" si="74"/>
        <v>0</v>
      </c>
      <c r="E1074" s="24">
        <f t="shared" si="72"/>
        <v>0</v>
      </c>
      <c r="F1074" s="25">
        <f t="shared" si="73"/>
        <v>0</v>
      </c>
    </row>
    <row r="1075" spans="3:6" ht="13.5" thickBot="1">
      <c r="C1075" s="32">
        <f t="shared" si="71"/>
        <v>42.11999999999928</v>
      </c>
      <c r="D1075" s="24">
        <f t="shared" si="74"/>
        <v>0</v>
      </c>
      <c r="E1075" s="24">
        <f t="shared" si="72"/>
        <v>0</v>
      </c>
      <c r="F1075" s="25">
        <f t="shared" si="73"/>
        <v>0</v>
      </c>
    </row>
    <row r="1076" spans="3:6" ht="13.5" thickBot="1">
      <c r="C1076" s="32">
        <f t="shared" si="71"/>
        <v>42.159999999999279</v>
      </c>
      <c r="D1076" s="24">
        <f t="shared" si="74"/>
        <v>0</v>
      </c>
      <c r="E1076" s="24">
        <f t="shared" si="72"/>
        <v>0</v>
      </c>
      <c r="F1076" s="25">
        <f t="shared" si="73"/>
        <v>0</v>
      </c>
    </row>
    <row r="1077" spans="3:6" ht="13.5" thickBot="1">
      <c r="C1077" s="32">
        <f t="shared" si="71"/>
        <v>42.199999999999278</v>
      </c>
      <c r="D1077" s="24">
        <f t="shared" si="74"/>
        <v>0</v>
      </c>
      <c r="E1077" s="24">
        <f t="shared" si="72"/>
        <v>0</v>
      </c>
      <c r="F1077" s="25">
        <f t="shared" si="73"/>
        <v>0</v>
      </c>
    </row>
    <row r="1078" spans="3:6" ht="13.5" thickBot="1">
      <c r="C1078" s="32">
        <f t="shared" si="71"/>
        <v>42.239999999999277</v>
      </c>
      <c r="D1078" s="24">
        <f t="shared" si="74"/>
        <v>0</v>
      </c>
      <c r="E1078" s="24">
        <f t="shared" si="72"/>
        <v>0</v>
      </c>
      <c r="F1078" s="25">
        <f t="shared" si="73"/>
        <v>0</v>
      </c>
    </row>
    <row r="1079" spans="3:6" ht="13.5" thickBot="1">
      <c r="C1079" s="32">
        <f t="shared" si="71"/>
        <v>42.279999999999276</v>
      </c>
      <c r="D1079" s="24">
        <f t="shared" si="74"/>
        <v>0</v>
      </c>
      <c r="E1079" s="24">
        <f t="shared" si="72"/>
        <v>0</v>
      </c>
      <c r="F1079" s="25">
        <f t="shared" si="73"/>
        <v>0</v>
      </c>
    </row>
    <row r="1080" spans="3:6" ht="13.5" thickBot="1">
      <c r="C1080" s="32">
        <f t="shared" si="71"/>
        <v>42.319999999999276</v>
      </c>
      <c r="D1080" s="24">
        <f t="shared" si="74"/>
        <v>0</v>
      </c>
      <c r="E1080" s="24">
        <f t="shared" si="72"/>
        <v>0</v>
      </c>
      <c r="F1080" s="25">
        <f t="shared" si="73"/>
        <v>0</v>
      </c>
    </row>
    <row r="1081" spans="3:6" ht="13.5" thickBot="1">
      <c r="C1081" s="32">
        <f t="shared" si="71"/>
        <v>42.359999999999275</v>
      </c>
      <c r="D1081" s="24">
        <f t="shared" si="74"/>
        <v>0</v>
      </c>
      <c r="E1081" s="24">
        <f t="shared" si="72"/>
        <v>0</v>
      </c>
      <c r="F1081" s="25">
        <f t="shared" si="73"/>
        <v>0</v>
      </c>
    </row>
    <row r="1082" spans="3:6" ht="13.5" thickBot="1">
      <c r="C1082" s="32">
        <f t="shared" si="71"/>
        <v>42.399999999999274</v>
      </c>
      <c r="D1082" s="24">
        <f t="shared" si="74"/>
        <v>0</v>
      </c>
      <c r="E1082" s="24">
        <f t="shared" si="72"/>
        <v>0</v>
      </c>
      <c r="F1082" s="25">
        <f t="shared" si="73"/>
        <v>0</v>
      </c>
    </row>
    <row r="1083" spans="3:6" ht="13.5" thickBot="1">
      <c r="C1083" s="32">
        <f t="shared" si="71"/>
        <v>42.439999999999273</v>
      </c>
      <c r="D1083" s="24">
        <f t="shared" si="74"/>
        <v>0</v>
      </c>
      <c r="E1083" s="24">
        <f t="shared" si="72"/>
        <v>0</v>
      </c>
      <c r="F1083" s="25">
        <f t="shared" si="73"/>
        <v>0</v>
      </c>
    </row>
    <row r="1084" spans="3:6" ht="13.5" thickBot="1">
      <c r="C1084" s="32">
        <f t="shared" si="71"/>
        <v>42.479999999999272</v>
      </c>
      <c r="D1084" s="24">
        <f t="shared" si="74"/>
        <v>0</v>
      </c>
      <c r="E1084" s="24">
        <f t="shared" si="72"/>
        <v>0</v>
      </c>
      <c r="F1084" s="25">
        <f t="shared" si="73"/>
        <v>0</v>
      </c>
    </row>
    <row r="1085" spans="3:6" ht="13.5" thickBot="1">
      <c r="C1085" s="32">
        <f t="shared" si="71"/>
        <v>42.519999999999271</v>
      </c>
      <c r="D1085" s="24">
        <f t="shared" si="74"/>
        <v>0</v>
      </c>
      <c r="E1085" s="24">
        <f t="shared" si="72"/>
        <v>0</v>
      </c>
      <c r="F1085" s="25">
        <f t="shared" si="73"/>
        <v>0</v>
      </c>
    </row>
    <row r="1086" spans="3:6" ht="13.5" thickBot="1">
      <c r="C1086" s="32">
        <f t="shared" si="71"/>
        <v>42.55999999999927</v>
      </c>
      <c r="D1086" s="24">
        <f t="shared" si="74"/>
        <v>0</v>
      </c>
      <c r="E1086" s="24">
        <f t="shared" si="72"/>
        <v>0</v>
      </c>
      <c r="F1086" s="25">
        <f t="shared" si="73"/>
        <v>0</v>
      </c>
    </row>
    <row r="1087" spans="3:6" ht="13.5" thickBot="1">
      <c r="C1087" s="32">
        <f t="shared" si="71"/>
        <v>42.59999999999927</v>
      </c>
      <c r="D1087" s="24">
        <f t="shared" si="74"/>
        <v>0</v>
      </c>
      <c r="E1087" s="24">
        <f t="shared" si="72"/>
        <v>0</v>
      </c>
      <c r="F1087" s="25">
        <f t="shared" si="73"/>
        <v>0</v>
      </c>
    </row>
    <row r="1088" spans="3:6" ht="13.5" thickBot="1">
      <c r="C1088" s="32">
        <f t="shared" si="71"/>
        <v>42.639999999999269</v>
      </c>
      <c r="D1088" s="24">
        <f t="shared" si="74"/>
        <v>0</v>
      </c>
      <c r="E1088" s="24">
        <f t="shared" si="72"/>
        <v>0</v>
      </c>
      <c r="F1088" s="25">
        <f t="shared" si="73"/>
        <v>0</v>
      </c>
    </row>
    <row r="1089" spans="3:6" ht="13.5" thickBot="1">
      <c r="C1089" s="32">
        <f t="shared" si="71"/>
        <v>42.679999999999268</v>
      </c>
      <c r="D1089" s="24">
        <f t="shared" si="74"/>
        <v>0</v>
      </c>
      <c r="E1089" s="24">
        <f t="shared" si="72"/>
        <v>0</v>
      </c>
      <c r="F1089" s="25">
        <f t="shared" si="73"/>
        <v>0</v>
      </c>
    </row>
    <row r="1090" spans="3:6" ht="13.5" thickBot="1">
      <c r="C1090" s="32">
        <f t="shared" si="71"/>
        <v>42.719999999999267</v>
      </c>
      <c r="D1090" s="24">
        <f t="shared" si="74"/>
        <v>0</v>
      </c>
      <c r="E1090" s="24">
        <f t="shared" si="72"/>
        <v>0</v>
      </c>
      <c r="F1090" s="25">
        <f t="shared" si="73"/>
        <v>0</v>
      </c>
    </row>
    <row r="1091" spans="3:6" ht="13.5" thickBot="1">
      <c r="C1091" s="32">
        <f t="shared" si="71"/>
        <v>42.759999999999266</v>
      </c>
      <c r="D1091" s="24">
        <f t="shared" si="74"/>
        <v>0</v>
      </c>
      <c r="E1091" s="24">
        <f t="shared" si="72"/>
        <v>0</v>
      </c>
      <c r="F1091" s="25">
        <f t="shared" si="73"/>
        <v>0</v>
      </c>
    </row>
    <row r="1092" spans="3:6" ht="13.5" thickBot="1">
      <c r="C1092" s="32">
        <f t="shared" si="71"/>
        <v>42.799999999999265</v>
      </c>
      <c r="D1092" s="24">
        <f t="shared" si="74"/>
        <v>0</v>
      </c>
      <c r="E1092" s="24">
        <f t="shared" si="72"/>
        <v>0</v>
      </c>
      <c r="F1092" s="25">
        <f t="shared" si="73"/>
        <v>0</v>
      </c>
    </row>
    <row r="1093" spans="3:6" ht="13.5" thickBot="1">
      <c r="C1093" s="32">
        <f t="shared" si="71"/>
        <v>42.839999999999264</v>
      </c>
      <c r="D1093" s="24">
        <f t="shared" si="74"/>
        <v>0</v>
      </c>
      <c r="E1093" s="24">
        <f t="shared" si="72"/>
        <v>0</v>
      </c>
      <c r="F1093" s="25">
        <f t="shared" si="73"/>
        <v>0</v>
      </c>
    </row>
    <row r="1094" spans="3:6" ht="13.5" thickBot="1">
      <c r="C1094" s="32">
        <f t="shared" si="71"/>
        <v>42.879999999999264</v>
      </c>
      <c r="D1094" s="24">
        <f t="shared" si="74"/>
        <v>0</v>
      </c>
      <c r="E1094" s="24">
        <f t="shared" si="72"/>
        <v>0</v>
      </c>
      <c r="F1094" s="25">
        <f t="shared" si="73"/>
        <v>0</v>
      </c>
    </row>
    <row r="1095" spans="3:6" ht="13.5" thickBot="1">
      <c r="C1095" s="32">
        <f t="shared" si="71"/>
        <v>42.919999999999263</v>
      </c>
      <c r="D1095" s="24">
        <f t="shared" si="74"/>
        <v>0</v>
      </c>
      <c r="E1095" s="24">
        <f t="shared" si="72"/>
        <v>0</v>
      </c>
      <c r="F1095" s="25">
        <f t="shared" si="73"/>
        <v>0</v>
      </c>
    </row>
    <row r="1096" spans="3:6" ht="13.5" thickBot="1">
      <c r="C1096" s="32">
        <f t="shared" si="71"/>
        <v>42.959999999999262</v>
      </c>
      <c r="D1096" s="24">
        <f t="shared" si="74"/>
        <v>0</v>
      </c>
      <c r="E1096" s="24">
        <f t="shared" si="72"/>
        <v>0</v>
      </c>
      <c r="F1096" s="25">
        <f t="shared" si="73"/>
        <v>0</v>
      </c>
    </row>
    <row r="1097" spans="3:6" ht="13.5" thickBot="1">
      <c r="C1097" s="32">
        <f t="shared" si="71"/>
        <v>42.999999999999261</v>
      </c>
      <c r="D1097" s="24">
        <f t="shared" si="74"/>
        <v>0</v>
      </c>
      <c r="E1097" s="24">
        <f t="shared" si="72"/>
        <v>0</v>
      </c>
      <c r="F1097" s="25">
        <f t="shared" si="73"/>
        <v>0</v>
      </c>
    </row>
    <row r="1098" spans="3:6" ht="13.5" thickBot="1">
      <c r="C1098" s="32">
        <f t="shared" si="71"/>
        <v>43.03999999999926</v>
      </c>
      <c r="D1098" s="24">
        <f t="shared" si="74"/>
        <v>0</v>
      </c>
      <c r="E1098" s="24">
        <f t="shared" si="72"/>
        <v>0</v>
      </c>
      <c r="F1098" s="25">
        <f t="shared" si="73"/>
        <v>0</v>
      </c>
    </row>
    <row r="1099" spans="3:6" ht="13.5" thickBot="1">
      <c r="C1099" s="32">
        <f t="shared" si="71"/>
        <v>43.079999999999259</v>
      </c>
      <c r="D1099" s="24">
        <f t="shared" si="74"/>
        <v>0</v>
      </c>
      <c r="E1099" s="24">
        <f t="shared" si="72"/>
        <v>0</v>
      </c>
      <c r="F1099" s="25">
        <f t="shared" si="73"/>
        <v>0</v>
      </c>
    </row>
    <row r="1100" spans="3:6" ht="13.5" thickBot="1">
      <c r="C1100" s="32">
        <f t="shared" si="71"/>
        <v>43.119999999999258</v>
      </c>
      <c r="D1100" s="24">
        <f t="shared" si="74"/>
        <v>0</v>
      </c>
      <c r="E1100" s="24">
        <f t="shared" si="72"/>
        <v>0</v>
      </c>
      <c r="F1100" s="25">
        <f t="shared" si="73"/>
        <v>0</v>
      </c>
    </row>
    <row r="1101" spans="3:6" ht="13.5" thickBot="1">
      <c r="C1101" s="32">
        <f t="shared" si="71"/>
        <v>43.159999999999258</v>
      </c>
      <c r="D1101" s="24">
        <f t="shared" si="74"/>
        <v>0</v>
      </c>
      <c r="E1101" s="24">
        <f t="shared" si="72"/>
        <v>0</v>
      </c>
      <c r="F1101" s="25">
        <f t="shared" si="73"/>
        <v>0</v>
      </c>
    </row>
    <row r="1102" spans="3:6" ht="13.5" thickBot="1">
      <c r="C1102" s="32">
        <f t="shared" si="71"/>
        <v>43.199999999999257</v>
      </c>
      <c r="D1102" s="24">
        <f t="shared" si="74"/>
        <v>0</v>
      </c>
      <c r="E1102" s="24">
        <f t="shared" si="72"/>
        <v>0</v>
      </c>
      <c r="F1102" s="25">
        <f t="shared" si="73"/>
        <v>0</v>
      </c>
    </row>
    <row r="1103" spans="3:6" ht="13.5" thickBot="1">
      <c r="C1103" s="32">
        <f t="shared" si="71"/>
        <v>43.239999999999256</v>
      </c>
      <c r="D1103" s="24">
        <f t="shared" si="74"/>
        <v>0</v>
      </c>
      <c r="E1103" s="24">
        <f t="shared" si="72"/>
        <v>0</v>
      </c>
      <c r="F1103" s="25">
        <f t="shared" si="73"/>
        <v>0</v>
      </c>
    </row>
    <row r="1104" spans="3:6" ht="13.5" thickBot="1">
      <c r="C1104" s="32">
        <f t="shared" si="71"/>
        <v>43.279999999999255</v>
      </c>
      <c r="D1104" s="24">
        <f t="shared" si="74"/>
        <v>0</v>
      </c>
      <c r="E1104" s="24">
        <f t="shared" si="72"/>
        <v>0</v>
      </c>
      <c r="F1104" s="25">
        <f t="shared" si="73"/>
        <v>0</v>
      </c>
    </row>
    <row r="1105" spans="3:6" ht="13.5" thickBot="1">
      <c r="C1105" s="32">
        <f t="shared" si="71"/>
        <v>43.319999999999254</v>
      </c>
      <c r="D1105" s="24">
        <f t="shared" si="74"/>
        <v>0</v>
      </c>
      <c r="E1105" s="24">
        <f t="shared" si="72"/>
        <v>0</v>
      </c>
      <c r="F1105" s="25">
        <f t="shared" si="73"/>
        <v>0</v>
      </c>
    </row>
    <row r="1106" spans="3:6" ht="13.5" thickBot="1">
      <c r="C1106" s="32">
        <f t="shared" si="71"/>
        <v>43.359999999999253</v>
      </c>
      <c r="D1106" s="24">
        <f t="shared" si="74"/>
        <v>0</v>
      </c>
      <c r="E1106" s="24">
        <f t="shared" si="72"/>
        <v>0</v>
      </c>
      <c r="F1106" s="25">
        <f t="shared" si="73"/>
        <v>0</v>
      </c>
    </row>
    <row r="1107" spans="3:6" ht="13.5" thickBot="1">
      <c r="C1107" s="32">
        <f t="shared" si="71"/>
        <v>43.399999999999253</v>
      </c>
      <c r="D1107" s="24">
        <f t="shared" si="74"/>
        <v>0</v>
      </c>
      <c r="E1107" s="24">
        <f t="shared" si="72"/>
        <v>0</v>
      </c>
      <c r="F1107" s="25">
        <f t="shared" si="73"/>
        <v>0</v>
      </c>
    </row>
    <row r="1108" spans="3:6" ht="13.5" thickBot="1">
      <c r="C1108" s="32">
        <f t="shared" ref="C1108:C1171" si="75">C1107+$D$19</f>
        <v>43.439999999999252</v>
      </c>
      <c r="D1108" s="24">
        <f t="shared" si="74"/>
        <v>0</v>
      </c>
      <c r="E1108" s="24">
        <f t="shared" ref="E1108:E1171" si="76">(Yco+Y_c*C1108*60+2*bigc*COS(w*C1108*60+SI))/($E$20)</f>
        <v>0</v>
      </c>
      <c r="F1108" s="25">
        <f t="shared" ref="F1108:F1171" si="77">(D*COS(w*C1108*60+PHI))/($E$20)</f>
        <v>0</v>
      </c>
    </row>
    <row r="1109" spans="3:6" ht="13.5" thickBot="1">
      <c r="C1109" s="32">
        <f t="shared" si="75"/>
        <v>43.479999999999251</v>
      </c>
      <c r="D1109" s="24">
        <f t="shared" si="74"/>
        <v>0</v>
      </c>
      <c r="E1109" s="24">
        <f t="shared" si="76"/>
        <v>0</v>
      </c>
      <c r="F1109" s="25">
        <f t="shared" si="77"/>
        <v>0</v>
      </c>
    </row>
    <row r="1110" spans="3:6" ht="13.5" thickBot="1">
      <c r="C1110" s="32">
        <f t="shared" si="75"/>
        <v>43.51999999999925</v>
      </c>
      <c r="D1110" s="24">
        <f t="shared" si="74"/>
        <v>0</v>
      </c>
      <c r="E1110" s="24">
        <f t="shared" si="76"/>
        <v>0</v>
      </c>
      <c r="F1110" s="25">
        <f t="shared" si="77"/>
        <v>0</v>
      </c>
    </row>
    <row r="1111" spans="3:6" ht="13.5" thickBot="1">
      <c r="C1111" s="32">
        <f t="shared" si="75"/>
        <v>43.559999999999249</v>
      </c>
      <c r="D1111" s="24">
        <f t="shared" si="74"/>
        <v>0</v>
      </c>
      <c r="E1111" s="24">
        <f t="shared" si="76"/>
        <v>0</v>
      </c>
      <c r="F1111" s="25">
        <f t="shared" si="77"/>
        <v>0</v>
      </c>
    </row>
    <row r="1112" spans="3:6" ht="13.5" thickBot="1">
      <c r="C1112" s="32">
        <f t="shared" si="75"/>
        <v>43.599999999999248</v>
      </c>
      <c r="D1112" s="24">
        <f t="shared" si="74"/>
        <v>0</v>
      </c>
      <c r="E1112" s="24">
        <f t="shared" si="76"/>
        <v>0</v>
      </c>
      <c r="F1112" s="25">
        <f t="shared" si="77"/>
        <v>0</v>
      </c>
    </row>
    <row r="1113" spans="3:6" ht="13.5" thickBot="1">
      <c r="C1113" s="32">
        <f t="shared" si="75"/>
        <v>43.639999999999247</v>
      </c>
      <c r="D1113" s="24">
        <f t="shared" si="74"/>
        <v>0</v>
      </c>
      <c r="E1113" s="24">
        <f t="shared" si="76"/>
        <v>0</v>
      </c>
      <c r="F1113" s="25">
        <f t="shared" si="77"/>
        <v>0</v>
      </c>
    </row>
    <row r="1114" spans="3:6" ht="13.5" thickBot="1">
      <c r="C1114" s="32">
        <f t="shared" si="75"/>
        <v>43.679999999999247</v>
      </c>
      <c r="D1114" s="24">
        <f t="shared" si="74"/>
        <v>0</v>
      </c>
      <c r="E1114" s="24">
        <f t="shared" si="76"/>
        <v>0</v>
      </c>
      <c r="F1114" s="25">
        <f t="shared" si="77"/>
        <v>0</v>
      </c>
    </row>
    <row r="1115" spans="3:6" ht="13.5" thickBot="1">
      <c r="C1115" s="32">
        <f t="shared" si="75"/>
        <v>43.719999999999246</v>
      </c>
      <c r="D1115" s="24">
        <f t="shared" si="74"/>
        <v>0</v>
      </c>
      <c r="E1115" s="24">
        <f t="shared" si="76"/>
        <v>0</v>
      </c>
      <c r="F1115" s="25">
        <f t="shared" si="77"/>
        <v>0</v>
      </c>
    </row>
    <row r="1116" spans="3:6" ht="13.5" thickBot="1">
      <c r="C1116" s="32">
        <f t="shared" si="75"/>
        <v>43.759999999999245</v>
      </c>
      <c r="D1116" s="24">
        <f t="shared" si="74"/>
        <v>0</v>
      </c>
      <c r="E1116" s="24">
        <f t="shared" si="76"/>
        <v>0</v>
      </c>
      <c r="F1116" s="25">
        <f t="shared" si="77"/>
        <v>0</v>
      </c>
    </row>
    <row r="1117" spans="3:6" ht="13.5" thickBot="1">
      <c r="C1117" s="32">
        <f t="shared" si="75"/>
        <v>43.799999999999244</v>
      </c>
      <c r="D1117" s="24">
        <f t="shared" si="74"/>
        <v>0</v>
      </c>
      <c r="E1117" s="24">
        <f t="shared" si="76"/>
        <v>0</v>
      </c>
      <c r="F1117" s="25">
        <f t="shared" si="77"/>
        <v>0</v>
      </c>
    </row>
    <row r="1118" spans="3:6" ht="13.5" thickBot="1">
      <c r="C1118" s="32">
        <f t="shared" si="75"/>
        <v>43.839999999999243</v>
      </c>
      <c r="D1118" s="24">
        <f t="shared" si="74"/>
        <v>0</v>
      </c>
      <c r="E1118" s="24">
        <f t="shared" si="76"/>
        <v>0</v>
      </c>
      <c r="F1118" s="25">
        <f t="shared" si="77"/>
        <v>0</v>
      </c>
    </row>
    <row r="1119" spans="3:6" ht="13.5" thickBot="1">
      <c r="C1119" s="32">
        <f t="shared" si="75"/>
        <v>43.879999999999242</v>
      </c>
      <c r="D1119" s="24">
        <f t="shared" si="74"/>
        <v>0</v>
      </c>
      <c r="E1119" s="24">
        <f t="shared" si="76"/>
        <v>0</v>
      </c>
      <c r="F1119" s="25">
        <f t="shared" si="77"/>
        <v>0</v>
      </c>
    </row>
    <row r="1120" spans="3:6" ht="13.5" thickBot="1">
      <c r="C1120" s="32">
        <f t="shared" si="75"/>
        <v>43.919999999999241</v>
      </c>
      <c r="D1120" s="24">
        <f t="shared" si="74"/>
        <v>0</v>
      </c>
      <c r="E1120" s="24">
        <f t="shared" si="76"/>
        <v>0</v>
      </c>
      <c r="F1120" s="25">
        <f t="shared" si="77"/>
        <v>0</v>
      </c>
    </row>
    <row r="1121" spans="3:6" ht="13.5" thickBot="1">
      <c r="C1121" s="32">
        <f t="shared" si="75"/>
        <v>43.959999999999241</v>
      </c>
      <c r="D1121" s="24">
        <f t="shared" si="74"/>
        <v>0</v>
      </c>
      <c r="E1121" s="24">
        <f t="shared" si="76"/>
        <v>0</v>
      </c>
      <c r="F1121" s="25">
        <f t="shared" si="77"/>
        <v>0</v>
      </c>
    </row>
    <row r="1122" spans="3:6" ht="13.5" thickBot="1">
      <c r="C1122" s="32">
        <f t="shared" si="75"/>
        <v>43.99999999999924</v>
      </c>
      <c r="D1122" s="24">
        <f t="shared" si="74"/>
        <v>0</v>
      </c>
      <c r="E1122" s="24">
        <f t="shared" si="76"/>
        <v>0</v>
      </c>
      <c r="F1122" s="25">
        <f t="shared" si="77"/>
        <v>0</v>
      </c>
    </row>
    <row r="1123" spans="3:6" ht="13.5" thickBot="1">
      <c r="C1123" s="32">
        <f t="shared" si="75"/>
        <v>44.039999999999239</v>
      </c>
      <c r="D1123" s="24">
        <f t="shared" si="74"/>
        <v>0</v>
      </c>
      <c r="E1123" s="24">
        <f t="shared" si="76"/>
        <v>0</v>
      </c>
      <c r="F1123" s="25">
        <f t="shared" si="77"/>
        <v>0</v>
      </c>
    </row>
    <row r="1124" spans="3:6" ht="13.5" thickBot="1">
      <c r="C1124" s="32">
        <f t="shared" si="75"/>
        <v>44.079999999999238</v>
      </c>
      <c r="D1124" s="24">
        <f t="shared" si="74"/>
        <v>0</v>
      </c>
      <c r="E1124" s="24">
        <f t="shared" si="76"/>
        <v>0</v>
      </c>
      <c r="F1124" s="25">
        <f t="shared" si="77"/>
        <v>0</v>
      </c>
    </row>
    <row r="1125" spans="3:6" ht="13.5" thickBot="1">
      <c r="C1125" s="32">
        <f t="shared" si="75"/>
        <v>44.119999999999237</v>
      </c>
      <c r="D1125" s="24">
        <f t="shared" si="74"/>
        <v>0</v>
      </c>
      <c r="E1125" s="24">
        <f t="shared" si="76"/>
        <v>0</v>
      </c>
      <c r="F1125" s="25">
        <f t="shared" si="77"/>
        <v>0</v>
      </c>
    </row>
    <row r="1126" spans="3:6" ht="13.5" thickBot="1">
      <c r="C1126" s="32">
        <f t="shared" si="75"/>
        <v>44.159999999999236</v>
      </c>
      <c r="D1126" s="24">
        <f t="shared" si="74"/>
        <v>0</v>
      </c>
      <c r="E1126" s="24">
        <f t="shared" si="76"/>
        <v>0</v>
      </c>
      <c r="F1126" s="25">
        <f t="shared" si="77"/>
        <v>0</v>
      </c>
    </row>
    <row r="1127" spans="3:6" ht="13.5" thickBot="1">
      <c r="C1127" s="32">
        <f t="shared" si="75"/>
        <v>44.199999999999235</v>
      </c>
      <c r="D1127" s="24">
        <f t="shared" ref="D1127:D1190" si="78">(Xc+bigc*SIN(w*C1127*60+SI))/($E$20)</f>
        <v>0</v>
      </c>
      <c r="E1127" s="24">
        <f t="shared" si="76"/>
        <v>0</v>
      </c>
      <c r="F1127" s="25">
        <f t="shared" si="77"/>
        <v>0</v>
      </c>
    </row>
    <row r="1128" spans="3:6" ht="13.5" thickBot="1">
      <c r="C1128" s="32">
        <f t="shared" si="75"/>
        <v>44.239999999999235</v>
      </c>
      <c r="D1128" s="24">
        <f t="shared" si="78"/>
        <v>0</v>
      </c>
      <c r="E1128" s="24">
        <f t="shared" si="76"/>
        <v>0</v>
      </c>
      <c r="F1128" s="25">
        <f t="shared" si="77"/>
        <v>0</v>
      </c>
    </row>
    <row r="1129" spans="3:6" ht="13.5" thickBot="1">
      <c r="C1129" s="32">
        <f t="shared" si="75"/>
        <v>44.279999999999234</v>
      </c>
      <c r="D1129" s="24">
        <f t="shared" si="78"/>
        <v>0</v>
      </c>
      <c r="E1129" s="24">
        <f t="shared" si="76"/>
        <v>0</v>
      </c>
      <c r="F1129" s="25">
        <f t="shared" si="77"/>
        <v>0</v>
      </c>
    </row>
    <row r="1130" spans="3:6" ht="13.5" thickBot="1">
      <c r="C1130" s="32">
        <f t="shared" si="75"/>
        <v>44.319999999999233</v>
      </c>
      <c r="D1130" s="24">
        <f t="shared" si="78"/>
        <v>0</v>
      </c>
      <c r="E1130" s="24">
        <f t="shared" si="76"/>
        <v>0</v>
      </c>
      <c r="F1130" s="25">
        <f t="shared" si="77"/>
        <v>0</v>
      </c>
    </row>
    <row r="1131" spans="3:6" ht="13.5" thickBot="1">
      <c r="C1131" s="32">
        <f t="shared" si="75"/>
        <v>44.359999999999232</v>
      </c>
      <c r="D1131" s="24">
        <f t="shared" si="78"/>
        <v>0</v>
      </c>
      <c r="E1131" s="24">
        <f t="shared" si="76"/>
        <v>0</v>
      </c>
      <c r="F1131" s="25">
        <f t="shared" si="77"/>
        <v>0</v>
      </c>
    </row>
    <row r="1132" spans="3:6" ht="13.5" thickBot="1">
      <c r="C1132" s="32">
        <f t="shared" si="75"/>
        <v>44.399999999999231</v>
      </c>
      <c r="D1132" s="24">
        <f t="shared" si="78"/>
        <v>0</v>
      </c>
      <c r="E1132" s="24">
        <f t="shared" si="76"/>
        <v>0</v>
      </c>
      <c r="F1132" s="25">
        <f t="shared" si="77"/>
        <v>0</v>
      </c>
    </row>
    <row r="1133" spans="3:6" ht="13.5" thickBot="1">
      <c r="C1133" s="32">
        <f t="shared" si="75"/>
        <v>44.43999999999923</v>
      </c>
      <c r="D1133" s="24">
        <f t="shared" si="78"/>
        <v>0</v>
      </c>
      <c r="E1133" s="24">
        <f t="shared" si="76"/>
        <v>0</v>
      </c>
      <c r="F1133" s="25">
        <f t="shared" si="77"/>
        <v>0</v>
      </c>
    </row>
    <row r="1134" spans="3:6" ht="13.5" thickBot="1">
      <c r="C1134" s="32">
        <f t="shared" si="75"/>
        <v>44.479999999999229</v>
      </c>
      <c r="D1134" s="24">
        <f t="shared" si="78"/>
        <v>0</v>
      </c>
      <c r="E1134" s="24">
        <f t="shared" si="76"/>
        <v>0</v>
      </c>
      <c r="F1134" s="25">
        <f t="shared" si="77"/>
        <v>0</v>
      </c>
    </row>
    <row r="1135" spans="3:6" ht="13.5" thickBot="1">
      <c r="C1135" s="32">
        <f t="shared" si="75"/>
        <v>44.519999999999229</v>
      </c>
      <c r="D1135" s="24">
        <f t="shared" si="78"/>
        <v>0</v>
      </c>
      <c r="E1135" s="24">
        <f t="shared" si="76"/>
        <v>0</v>
      </c>
      <c r="F1135" s="25">
        <f t="shared" si="77"/>
        <v>0</v>
      </c>
    </row>
    <row r="1136" spans="3:6" ht="13.5" thickBot="1">
      <c r="C1136" s="32">
        <f t="shared" si="75"/>
        <v>44.559999999999228</v>
      </c>
      <c r="D1136" s="24">
        <f t="shared" si="78"/>
        <v>0</v>
      </c>
      <c r="E1136" s="24">
        <f t="shared" si="76"/>
        <v>0</v>
      </c>
      <c r="F1136" s="25">
        <f t="shared" si="77"/>
        <v>0</v>
      </c>
    </row>
    <row r="1137" spans="3:6" ht="13.5" thickBot="1">
      <c r="C1137" s="32">
        <f t="shared" si="75"/>
        <v>44.599999999999227</v>
      </c>
      <c r="D1137" s="24">
        <f t="shared" si="78"/>
        <v>0</v>
      </c>
      <c r="E1137" s="24">
        <f t="shared" si="76"/>
        <v>0</v>
      </c>
      <c r="F1137" s="25">
        <f t="shared" si="77"/>
        <v>0</v>
      </c>
    </row>
    <row r="1138" spans="3:6" ht="13.5" thickBot="1">
      <c r="C1138" s="32">
        <f t="shared" si="75"/>
        <v>44.639999999999226</v>
      </c>
      <c r="D1138" s="24">
        <f t="shared" si="78"/>
        <v>0</v>
      </c>
      <c r="E1138" s="24">
        <f t="shared" si="76"/>
        <v>0</v>
      </c>
      <c r="F1138" s="25">
        <f t="shared" si="77"/>
        <v>0</v>
      </c>
    </row>
    <row r="1139" spans="3:6" ht="13.5" thickBot="1">
      <c r="C1139" s="32">
        <f t="shared" si="75"/>
        <v>44.679999999999225</v>
      </c>
      <c r="D1139" s="24">
        <f t="shared" si="78"/>
        <v>0</v>
      </c>
      <c r="E1139" s="24">
        <f t="shared" si="76"/>
        <v>0</v>
      </c>
      <c r="F1139" s="25">
        <f t="shared" si="77"/>
        <v>0</v>
      </c>
    </row>
    <row r="1140" spans="3:6" ht="13.5" thickBot="1">
      <c r="C1140" s="32">
        <f t="shared" si="75"/>
        <v>44.719999999999224</v>
      </c>
      <c r="D1140" s="24">
        <f t="shared" si="78"/>
        <v>0</v>
      </c>
      <c r="E1140" s="24">
        <f t="shared" si="76"/>
        <v>0</v>
      </c>
      <c r="F1140" s="25">
        <f t="shared" si="77"/>
        <v>0</v>
      </c>
    </row>
    <row r="1141" spans="3:6" ht="13.5" thickBot="1">
      <c r="C1141" s="32">
        <f t="shared" si="75"/>
        <v>44.759999999999224</v>
      </c>
      <c r="D1141" s="24">
        <f t="shared" si="78"/>
        <v>0</v>
      </c>
      <c r="E1141" s="24">
        <f t="shared" si="76"/>
        <v>0</v>
      </c>
      <c r="F1141" s="25">
        <f t="shared" si="77"/>
        <v>0</v>
      </c>
    </row>
    <row r="1142" spans="3:6" ht="13.5" thickBot="1">
      <c r="C1142" s="32">
        <f t="shared" si="75"/>
        <v>44.799999999999223</v>
      </c>
      <c r="D1142" s="24">
        <f t="shared" si="78"/>
        <v>0</v>
      </c>
      <c r="E1142" s="24">
        <f t="shared" si="76"/>
        <v>0</v>
      </c>
      <c r="F1142" s="25">
        <f t="shared" si="77"/>
        <v>0</v>
      </c>
    </row>
    <row r="1143" spans="3:6" ht="13.5" thickBot="1">
      <c r="C1143" s="32">
        <f t="shared" si="75"/>
        <v>44.839999999999222</v>
      </c>
      <c r="D1143" s="24">
        <f t="shared" si="78"/>
        <v>0</v>
      </c>
      <c r="E1143" s="24">
        <f t="shared" si="76"/>
        <v>0</v>
      </c>
      <c r="F1143" s="25">
        <f t="shared" si="77"/>
        <v>0</v>
      </c>
    </row>
    <row r="1144" spans="3:6" ht="13.5" thickBot="1">
      <c r="C1144" s="32">
        <f t="shared" si="75"/>
        <v>44.879999999999221</v>
      </c>
      <c r="D1144" s="24">
        <f t="shared" si="78"/>
        <v>0</v>
      </c>
      <c r="E1144" s="24">
        <f t="shared" si="76"/>
        <v>0</v>
      </c>
      <c r="F1144" s="25">
        <f t="shared" si="77"/>
        <v>0</v>
      </c>
    </row>
    <row r="1145" spans="3:6" ht="13.5" thickBot="1">
      <c r="C1145" s="32">
        <f t="shared" si="75"/>
        <v>44.91999999999922</v>
      </c>
      <c r="D1145" s="24">
        <f t="shared" si="78"/>
        <v>0</v>
      </c>
      <c r="E1145" s="24">
        <f t="shared" si="76"/>
        <v>0</v>
      </c>
      <c r="F1145" s="25">
        <f t="shared" si="77"/>
        <v>0</v>
      </c>
    </row>
    <row r="1146" spans="3:6" ht="13.5" thickBot="1">
      <c r="C1146" s="32">
        <f t="shared" si="75"/>
        <v>44.959999999999219</v>
      </c>
      <c r="D1146" s="24">
        <f t="shared" si="78"/>
        <v>0</v>
      </c>
      <c r="E1146" s="24">
        <f t="shared" si="76"/>
        <v>0</v>
      </c>
      <c r="F1146" s="25">
        <f t="shared" si="77"/>
        <v>0</v>
      </c>
    </row>
    <row r="1147" spans="3:6" ht="13.5" thickBot="1">
      <c r="C1147" s="32">
        <f t="shared" si="75"/>
        <v>44.999999999999218</v>
      </c>
      <c r="D1147" s="24">
        <f t="shared" si="78"/>
        <v>0</v>
      </c>
      <c r="E1147" s="24">
        <f t="shared" si="76"/>
        <v>0</v>
      </c>
      <c r="F1147" s="25">
        <f t="shared" si="77"/>
        <v>0</v>
      </c>
    </row>
    <row r="1148" spans="3:6" ht="13.5" thickBot="1">
      <c r="C1148" s="32">
        <f t="shared" si="75"/>
        <v>45.039999999999218</v>
      </c>
      <c r="D1148" s="24">
        <f t="shared" si="78"/>
        <v>0</v>
      </c>
      <c r="E1148" s="24">
        <f t="shared" si="76"/>
        <v>0</v>
      </c>
      <c r="F1148" s="25">
        <f t="shared" si="77"/>
        <v>0</v>
      </c>
    </row>
    <row r="1149" spans="3:6" ht="13.5" thickBot="1">
      <c r="C1149" s="32">
        <f t="shared" si="75"/>
        <v>45.079999999999217</v>
      </c>
      <c r="D1149" s="24">
        <f t="shared" si="78"/>
        <v>0</v>
      </c>
      <c r="E1149" s="24">
        <f t="shared" si="76"/>
        <v>0</v>
      </c>
      <c r="F1149" s="25">
        <f t="shared" si="77"/>
        <v>0</v>
      </c>
    </row>
    <row r="1150" spans="3:6" ht="13.5" thickBot="1">
      <c r="C1150" s="32">
        <f t="shared" si="75"/>
        <v>45.119999999999216</v>
      </c>
      <c r="D1150" s="24">
        <f t="shared" si="78"/>
        <v>0</v>
      </c>
      <c r="E1150" s="24">
        <f t="shared" si="76"/>
        <v>0</v>
      </c>
      <c r="F1150" s="25">
        <f t="shared" si="77"/>
        <v>0</v>
      </c>
    </row>
    <row r="1151" spans="3:6" ht="13.5" thickBot="1">
      <c r="C1151" s="32">
        <f t="shared" si="75"/>
        <v>45.159999999999215</v>
      </c>
      <c r="D1151" s="24">
        <f t="shared" si="78"/>
        <v>0</v>
      </c>
      <c r="E1151" s="24">
        <f t="shared" si="76"/>
        <v>0</v>
      </c>
      <c r="F1151" s="25">
        <f t="shared" si="77"/>
        <v>0</v>
      </c>
    </row>
    <row r="1152" spans="3:6" ht="13.5" thickBot="1">
      <c r="C1152" s="32">
        <f t="shared" si="75"/>
        <v>45.199999999999214</v>
      </c>
      <c r="D1152" s="24">
        <f t="shared" si="78"/>
        <v>0</v>
      </c>
      <c r="E1152" s="24">
        <f t="shared" si="76"/>
        <v>0</v>
      </c>
      <c r="F1152" s="25">
        <f t="shared" si="77"/>
        <v>0</v>
      </c>
    </row>
    <row r="1153" spans="3:6" ht="13.5" thickBot="1">
      <c r="C1153" s="32">
        <f t="shared" si="75"/>
        <v>45.239999999999213</v>
      </c>
      <c r="D1153" s="24">
        <f t="shared" si="78"/>
        <v>0</v>
      </c>
      <c r="E1153" s="24">
        <f t="shared" si="76"/>
        <v>0</v>
      </c>
      <c r="F1153" s="25">
        <f t="shared" si="77"/>
        <v>0</v>
      </c>
    </row>
    <row r="1154" spans="3:6" ht="13.5" thickBot="1">
      <c r="C1154" s="32">
        <f t="shared" si="75"/>
        <v>45.279999999999212</v>
      </c>
      <c r="D1154" s="24">
        <f t="shared" si="78"/>
        <v>0</v>
      </c>
      <c r="E1154" s="24">
        <f t="shared" si="76"/>
        <v>0</v>
      </c>
      <c r="F1154" s="25">
        <f t="shared" si="77"/>
        <v>0</v>
      </c>
    </row>
    <row r="1155" spans="3:6" ht="13.5" thickBot="1">
      <c r="C1155" s="32">
        <f t="shared" si="75"/>
        <v>45.319999999999212</v>
      </c>
      <c r="D1155" s="24">
        <f t="shared" si="78"/>
        <v>0</v>
      </c>
      <c r="E1155" s="24">
        <f t="shared" si="76"/>
        <v>0</v>
      </c>
      <c r="F1155" s="25">
        <f t="shared" si="77"/>
        <v>0</v>
      </c>
    </row>
    <row r="1156" spans="3:6" ht="13.5" thickBot="1">
      <c r="C1156" s="32">
        <f t="shared" si="75"/>
        <v>45.359999999999211</v>
      </c>
      <c r="D1156" s="24">
        <f t="shared" si="78"/>
        <v>0</v>
      </c>
      <c r="E1156" s="24">
        <f t="shared" si="76"/>
        <v>0</v>
      </c>
      <c r="F1156" s="25">
        <f t="shared" si="77"/>
        <v>0</v>
      </c>
    </row>
    <row r="1157" spans="3:6" ht="13.5" thickBot="1">
      <c r="C1157" s="32">
        <f t="shared" si="75"/>
        <v>45.39999999999921</v>
      </c>
      <c r="D1157" s="24">
        <f t="shared" si="78"/>
        <v>0</v>
      </c>
      <c r="E1157" s="24">
        <f t="shared" si="76"/>
        <v>0</v>
      </c>
      <c r="F1157" s="25">
        <f t="shared" si="77"/>
        <v>0</v>
      </c>
    </row>
    <row r="1158" spans="3:6" ht="13.5" thickBot="1">
      <c r="C1158" s="32">
        <f t="shared" si="75"/>
        <v>45.439999999999209</v>
      </c>
      <c r="D1158" s="24">
        <f t="shared" si="78"/>
        <v>0</v>
      </c>
      <c r="E1158" s="24">
        <f t="shared" si="76"/>
        <v>0</v>
      </c>
      <c r="F1158" s="25">
        <f t="shared" si="77"/>
        <v>0</v>
      </c>
    </row>
    <row r="1159" spans="3:6" ht="13.5" thickBot="1">
      <c r="C1159" s="32">
        <f t="shared" si="75"/>
        <v>45.479999999999208</v>
      </c>
      <c r="D1159" s="24">
        <f t="shared" si="78"/>
        <v>0</v>
      </c>
      <c r="E1159" s="24">
        <f t="shared" si="76"/>
        <v>0</v>
      </c>
      <c r="F1159" s="25">
        <f t="shared" si="77"/>
        <v>0</v>
      </c>
    </row>
    <row r="1160" spans="3:6" ht="13.5" thickBot="1">
      <c r="C1160" s="32">
        <f t="shared" si="75"/>
        <v>45.519999999999207</v>
      </c>
      <c r="D1160" s="24">
        <f t="shared" si="78"/>
        <v>0</v>
      </c>
      <c r="E1160" s="24">
        <f t="shared" si="76"/>
        <v>0</v>
      </c>
      <c r="F1160" s="25">
        <f t="shared" si="77"/>
        <v>0</v>
      </c>
    </row>
    <row r="1161" spans="3:6" ht="13.5" thickBot="1">
      <c r="C1161" s="32">
        <f t="shared" si="75"/>
        <v>45.559999999999206</v>
      </c>
      <c r="D1161" s="24">
        <f t="shared" si="78"/>
        <v>0</v>
      </c>
      <c r="E1161" s="24">
        <f t="shared" si="76"/>
        <v>0</v>
      </c>
      <c r="F1161" s="25">
        <f t="shared" si="77"/>
        <v>0</v>
      </c>
    </row>
    <row r="1162" spans="3:6" ht="13.5" thickBot="1">
      <c r="C1162" s="32">
        <f t="shared" si="75"/>
        <v>45.599999999999206</v>
      </c>
      <c r="D1162" s="24">
        <f t="shared" si="78"/>
        <v>0</v>
      </c>
      <c r="E1162" s="24">
        <f t="shared" si="76"/>
        <v>0</v>
      </c>
      <c r="F1162" s="25">
        <f t="shared" si="77"/>
        <v>0</v>
      </c>
    </row>
    <row r="1163" spans="3:6" ht="13.5" thickBot="1">
      <c r="C1163" s="32">
        <f t="shared" si="75"/>
        <v>45.639999999999205</v>
      </c>
      <c r="D1163" s="24">
        <f t="shared" si="78"/>
        <v>0</v>
      </c>
      <c r="E1163" s="24">
        <f t="shared" si="76"/>
        <v>0</v>
      </c>
      <c r="F1163" s="25">
        <f t="shared" si="77"/>
        <v>0</v>
      </c>
    </row>
    <row r="1164" spans="3:6" ht="13.5" thickBot="1">
      <c r="C1164" s="32">
        <f t="shared" si="75"/>
        <v>45.679999999999204</v>
      </c>
      <c r="D1164" s="24">
        <f t="shared" si="78"/>
        <v>0</v>
      </c>
      <c r="E1164" s="24">
        <f t="shared" si="76"/>
        <v>0</v>
      </c>
      <c r="F1164" s="25">
        <f t="shared" si="77"/>
        <v>0</v>
      </c>
    </row>
    <row r="1165" spans="3:6" ht="13.5" thickBot="1">
      <c r="C1165" s="32">
        <f t="shared" si="75"/>
        <v>45.719999999999203</v>
      </c>
      <c r="D1165" s="24">
        <f t="shared" si="78"/>
        <v>0</v>
      </c>
      <c r="E1165" s="24">
        <f t="shared" si="76"/>
        <v>0</v>
      </c>
      <c r="F1165" s="25">
        <f t="shared" si="77"/>
        <v>0</v>
      </c>
    </row>
    <row r="1166" spans="3:6" ht="13.5" thickBot="1">
      <c r="C1166" s="32">
        <f t="shared" si="75"/>
        <v>45.759999999999202</v>
      </c>
      <c r="D1166" s="24">
        <f t="shared" si="78"/>
        <v>0</v>
      </c>
      <c r="E1166" s="24">
        <f t="shared" si="76"/>
        <v>0</v>
      </c>
      <c r="F1166" s="25">
        <f t="shared" si="77"/>
        <v>0</v>
      </c>
    </row>
    <row r="1167" spans="3:6" ht="13.5" thickBot="1">
      <c r="C1167" s="32">
        <f t="shared" si="75"/>
        <v>45.799999999999201</v>
      </c>
      <c r="D1167" s="24">
        <f t="shared" si="78"/>
        <v>0</v>
      </c>
      <c r="E1167" s="24">
        <f t="shared" si="76"/>
        <v>0</v>
      </c>
      <c r="F1167" s="25">
        <f t="shared" si="77"/>
        <v>0</v>
      </c>
    </row>
    <row r="1168" spans="3:6" ht="13.5" thickBot="1">
      <c r="C1168" s="32">
        <f t="shared" si="75"/>
        <v>45.8399999999992</v>
      </c>
      <c r="D1168" s="24">
        <f t="shared" si="78"/>
        <v>0</v>
      </c>
      <c r="E1168" s="24">
        <f t="shared" si="76"/>
        <v>0</v>
      </c>
      <c r="F1168" s="25">
        <f t="shared" si="77"/>
        <v>0</v>
      </c>
    </row>
    <row r="1169" spans="3:6" ht="13.5" thickBot="1">
      <c r="C1169" s="32">
        <f t="shared" si="75"/>
        <v>45.8799999999992</v>
      </c>
      <c r="D1169" s="24">
        <f t="shared" si="78"/>
        <v>0</v>
      </c>
      <c r="E1169" s="24">
        <f t="shared" si="76"/>
        <v>0</v>
      </c>
      <c r="F1169" s="25">
        <f t="shared" si="77"/>
        <v>0</v>
      </c>
    </row>
    <row r="1170" spans="3:6" ht="13.5" thickBot="1">
      <c r="C1170" s="32">
        <f t="shared" si="75"/>
        <v>45.919999999999199</v>
      </c>
      <c r="D1170" s="24">
        <f t="shared" si="78"/>
        <v>0</v>
      </c>
      <c r="E1170" s="24">
        <f t="shared" si="76"/>
        <v>0</v>
      </c>
      <c r="F1170" s="25">
        <f t="shared" si="77"/>
        <v>0</v>
      </c>
    </row>
    <row r="1171" spans="3:6" ht="13.5" thickBot="1">
      <c r="C1171" s="32">
        <f t="shared" si="75"/>
        <v>45.959999999999198</v>
      </c>
      <c r="D1171" s="24">
        <f t="shared" si="78"/>
        <v>0</v>
      </c>
      <c r="E1171" s="24">
        <f t="shared" si="76"/>
        <v>0</v>
      </c>
      <c r="F1171" s="25">
        <f t="shared" si="77"/>
        <v>0</v>
      </c>
    </row>
    <row r="1172" spans="3:6" ht="13.5" thickBot="1">
      <c r="C1172" s="32">
        <f t="shared" ref="C1172:C1235" si="79">C1171+$D$19</f>
        <v>45.999999999999197</v>
      </c>
      <c r="D1172" s="24">
        <f t="shared" si="78"/>
        <v>0</v>
      </c>
      <c r="E1172" s="24">
        <f t="shared" ref="E1172:E1235" si="80">(Yco+Y_c*C1172*60+2*bigc*COS(w*C1172*60+SI))/($E$20)</f>
        <v>0</v>
      </c>
      <c r="F1172" s="25">
        <f t="shared" ref="F1172:F1235" si="81">(D*COS(w*C1172*60+PHI))/($E$20)</f>
        <v>0</v>
      </c>
    </row>
    <row r="1173" spans="3:6" ht="13.5" thickBot="1">
      <c r="C1173" s="32">
        <f t="shared" si="79"/>
        <v>46.039999999999196</v>
      </c>
      <c r="D1173" s="24">
        <f t="shared" si="78"/>
        <v>0</v>
      </c>
      <c r="E1173" s="24">
        <f t="shared" si="80"/>
        <v>0</v>
      </c>
      <c r="F1173" s="25">
        <f t="shared" si="81"/>
        <v>0</v>
      </c>
    </row>
    <row r="1174" spans="3:6" ht="13.5" thickBot="1">
      <c r="C1174" s="32">
        <f t="shared" si="79"/>
        <v>46.079999999999195</v>
      </c>
      <c r="D1174" s="24">
        <f t="shared" si="78"/>
        <v>0</v>
      </c>
      <c r="E1174" s="24">
        <f t="shared" si="80"/>
        <v>0</v>
      </c>
      <c r="F1174" s="25">
        <f t="shared" si="81"/>
        <v>0</v>
      </c>
    </row>
    <row r="1175" spans="3:6" ht="13.5" thickBot="1">
      <c r="C1175" s="32">
        <f t="shared" si="79"/>
        <v>46.119999999999195</v>
      </c>
      <c r="D1175" s="24">
        <f t="shared" si="78"/>
        <v>0</v>
      </c>
      <c r="E1175" s="24">
        <f t="shared" si="80"/>
        <v>0</v>
      </c>
      <c r="F1175" s="25">
        <f t="shared" si="81"/>
        <v>0</v>
      </c>
    </row>
    <row r="1176" spans="3:6" ht="13.5" thickBot="1">
      <c r="C1176" s="32">
        <f t="shared" si="79"/>
        <v>46.159999999999194</v>
      </c>
      <c r="D1176" s="24">
        <f t="shared" si="78"/>
        <v>0</v>
      </c>
      <c r="E1176" s="24">
        <f t="shared" si="80"/>
        <v>0</v>
      </c>
      <c r="F1176" s="25">
        <f t="shared" si="81"/>
        <v>0</v>
      </c>
    </row>
    <row r="1177" spans="3:6" ht="13.5" thickBot="1">
      <c r="C1177" s="32">
        <f t="shared" si="79"/>
        <v>46.199999999999193</v>
      </c>
      <c r="D1177" s="24">
        <f t="shared" si="78"/>
        <v>0</v>
      </c>
      <c r="E1177" s="24">
        <f t="shared" si="80"/>
        <v>0</v>
      </c>
      <c r="F1177" s="25">
        <f t="shared" si="81"/>
        <v>0</v>
      </c>
    </row>
    <row r="1178" spans="3:6" ht="13.5" thickBot="1">
      <c r="C1178" s="32">
        <f t="shared" si="79"/>
        <v>46.239999999999192</v>
      </c>
      <c r="D1178" s="24">
        <f t="shared" si="78"/>
        <v>0</v>
      </c>
      <c r="E1178" s="24">
        <f t="shared" si="80"/>
        <v>0</v>
      </c>
      <c r="F1178" s="25">
        <f t="shared" si="81"/>
        <v>0</v>
      </c>
    </row>
    <row r="1179" spans="3:6" ht="13.5" thickBot="1">
      <c r="C1179" s="32">
        <f t="shared" si="79"/>
        <v>46.279999999999191</v>
      </c>
      <c r="D1179" s="24">
        <f t="shared" si="78"/>
        <v>0</v>
      </c>
      <c r="E1179" s="24">
        <f t="shared" si="80"/>
        <v>0</v>
      </c>
      <c r="F1179" s="25">
        <f t="shared" si="81"/>
        <v>0</v>
      </c>
    </row>
    <row r="1180" spans="3:6" ht="13.5" thickBot="1">
      <c r="C1180" s="32">
        <f t="shared" si="79"/>
        <v>46.31999999999919</v>
      </c>
      <c r="D1180" s="24">
        <f t="shared" si="78"/>
        <v>0</v>
      </c>
      <c r="E1180" s="24">
        <f t="shared" si="80"/>
        <v>0</v>
      </c>
      <c r="F1180" s="25">
        <f t="shared" si="81"/>
        <v>0</v>
      </c>
    </row>
    <row r="1181" spans="3:6" ht="13.5" thickBot="1">
      <c r="C1181" s="32">
        <f t="shared" si="79"/>
        <v>46.359999999999189</v>
      </c>
      <c r="D1181" s="24">
        <f t="shared" si="78"/>
        <v>0</v>
      </c>
      <c r="E1181" s="24">
        <f t="shared" si="80"/>
        <v>0</v>
      </c>
      <c r="F1181" s="25">
        <f t="shared" si="81"/>
        <v>0</v>
      </c>
    </row>
    <row r="1182" spans="3:6" ht="13.5" thickBot="1">
      <c r="C1182" s="32">
        <f t="shared" si="79"/>
        <v>46.399999999999189</v>
      </c>
      <c r="D1182" s="24">
        <f t="shared" si="78"/>
        <v>0</v>
      </c>
      <c r="E1182" s="24">
        <f t="shared" si="80"/>
        <v>0</v>
      </c>
      <c r="F1182" s="25">
        <f t="shared" si="81"/>
        <v>0</v>
      </c>
    </row>
    <row r="1183" spans="3:6" ht="13.5" thickBot="1">
      <c r="C1183" s="32">
        <f t="shared" si="79"/>
        <v>46.439999999999188</v>
      </c>
      <c r="D1183" s="24">
        <f t="shared" si="78"/>
        <v>0</v>
      </c>
      <c r="E1183" s="24">
        <f t="shared" si="80"/>
        <v>0</v>
      </c>
      <c r="F1183" s="25">
        <f t="shared" si="81"/>
        <v>0</v>
      </c>
    </row>
    <row r="1184" spans="3:6" ht="13.5" thickBot="1">
      <c r="C1184" s="32">
        <f t="shared" si="79"/>
        <v>46.479999999999187</v>
      </c>
      <c r="D1184" s="24">
        <f t="shared" si="78"/>
        <v>0</v>
      </c>
      <c r="E1184" s="24">
        <f t="shared" si="80"/>
        <v>0</v>
      </c>
      <c r="F1184" s="25">
        <f t="shared" si="81"/>
        <v>0</v>
      </c>
    </row>
    <row r="1185" spans="3:6" ht="13.5" thickBot="1">
      <c r="C1185" s="32">
        <f t="shared" si="79"/>
        <v>46.519999999999186</v>
      </c>
      <c r="D1185" s="24">
        <f t="shared" si="78"/>
        <v>0</v>
      </c>
      <c r="E1185" s="24">
        <f t="shared" si="80"/>
        <v>0</v>
      </c>
      <c r="F1185" s="25">
        <f t="shared" si="81"/>
        <v>0</v>
      </c>
    </row>
    <row r="1186" spans="3:6" ht="13.5" thickBot="1">
      <c r="C1186" s="32">
        <f t="shared" si="79"/>
        <v>46.559999999999185</v>
      </c>
      <c r="D1186" s="24">
        <f t="shared" si="78"/>
        <v>0</v>
      </c>
      <c r="E1186" s="24">
        <f t="shared" si="80"/>
        <v>0</v>
      </c>
      <c r="F1186" s="25">
        <f t="shared" si="81"/>
        <v>0</v>
      </c>
    </row>
    <row r="1187" spans="3:6" ht="13.5" thickBot="1">
      <c r="C1187" s="32">
        <f t="shared" si="79"/>
        <v>46.599999999999184</v>
      </c>
      <c r="D1187" s="24">
        <f t="shared" si="78"/>
        <v>0</v>
      </c>
      <c r="E1187" s="24">
        <f t="shared" si="80"/>
        <v>0</v>
      </c>
      <c r="F1187" s="25">
        <f t="shared" si="81"/>
        <v>0</v>
      </c>
    </row>
    <row r="1188" spans="3:6" ht="13.5" thickBot="1">
      <c r="C1188" s="32">
        <f t="shared" si="79"/>
        <v>46.639999999999183</v>
      </c>
      <c r="D1188" s="24">
        <f t="shared" si="78"/>
        <v>0</v>
      </c>
      <c r="E1188" s="24">
        <f t="shared" si="80"/>
        <v>0</v>
      </c>
      <c r="F1188" s="25">
        <f t="shared" si="81"/>
        <v>0</v>
      </c>
    </row>
    <row r="1189" spans="3:6" ht="13.5" thickBot="1">
      <c r="C1189" s="32">
        <f t="shared" si="79"/>
        <v>46.679999999999183</v>
      </c>
      <c r="D1189" s="24">
        <f t="shared" si="78"/>
        <v>0</v>
      </c>
      <c r="E1189" s="24">
        <f t="shared" si="80"/>
        <v>0</v>
      </c>
      <c r="F1189" s="25">
        <f t="shared" si="81"/>
        <v>0</v>
      </c>
    </row>
    <row r="1190" spans="3:6" ht="13.5" thickBot="1">
      <c r="C1190" s="32">
        <f t="shared" si="79"/>
        <v>46.719999999999182</v>
      </c>
      <c r="D1190" s="24">
        <f t="shared" si="78"/>
        <v>0</v>
      </c>
      <c r="E1190" s="24">
        <f t="shared" si="80"/>
        <v>0</v>
      </c>
      <c r="F1190" s="25">
        <f t="shared" si="81"/>
        <v>0</v>
      </c>
    </row>
    <row r="1191" spans="3:6" ht="13.5" thickBot="1">
      <c r="C1191" s="32">
        <f t="shared" si="79"/>
        <v>46.759999999999181</v>
      </c>
      <c r="D1191" s="24">
        <f t="shared" ref="D1191:D1254" si="82">(Xc+bigc*SIN(w*C1191*60+SI))/($E$20)</f>
        <v>0</v>
      </c>
      <c r="E1191" s="24">
        <f t="shared" si="80"/>
        <v>0</v>
      </c>
      <c r="F1191" s="25">
        <f t="shared" si="81"/>
        <v>0</v>
      </c>
    </row>
    <row r="1192" spans="3:6" ht="13.5" thickBot="1">
      <c r="C1192" s="32">
        <f t="shared" si="79"/>
        <v>46.79999999999918</v>
      </c>
      <c r="D1192" s="24">
        <f t="shared" si="82"/>
        <v>0</v>
      </c>
      <c r="E1192" s="24">
        <f t="shared" si="80"/>
        <v>0</v>
      </c>
      <c r="F1192" s="25">
        <f t="shared" si="81"/>
        <v>0</v>
      </c>
    </row>
    <row r="1193" spans="3:6" ht="13.5" thickBot="1">
      <c r="C1193" s="32">
        <f t="shared" si="79"/>
        <v>46.839999999999179</v>
      </c>
      <c r="D1193" s="24">
        <f t="shared" si="82"/>
        <v>0</v>
      </c>
      <c r="E1193" s="24">
        <f t="shared" si="80"/>
        <v>0</v>
      </c>
      <c r="F1193" s="25">
        <f t="shared" si="81"/>
        <v>0</v>
      </c>
    </row>
    <row r="1194" spans="3:6" ht="13.5" thickBot="1">
      <c r="C1194" s="32">
        <f t="shared" si="79"/>
        <v>46.879999999999178</v>
      </c>
      <c r="D1194" s="24">
        <f t="shared" si="82"/>
        <v>0</v>
      </c>
      <c r="E1194" s="24">
        <f t="shared" si="80"/>
        <v>0</v>
      </c>
      <c r="F1194" s="25">
        <f t="shared" si="81"/>
        <v>0</v>
      </c>
    </row>
    <row r="1195" spans="3:6" ht="13.5" thickBot="1">
      <c r="C1195" s="32">
        <f t="shared" si="79"/>
        <v>46.919999999999177</v>
      </c>
      <c r="D1195" s="24">
        <f t="shared" si="82"/>
        <v>0</v>
      </c>
      <c r="E1195" s="24">
        <f t="shared" si="80"/>
        <v>0</v>
      </c>
      <c r="F1195" s="25">
        <f t="shared" si="81"/>
        <v>0</v>
      </c>
    </row>
    <row r="1196" spans="3:6" ht="13.5" thickBot="1">
      <c r="C1196" s="32">
        <f t="shared" si="79"/>
        <v>46.959999999999177</v>
      </c>
      <c r="D1196" s="24">
        <f t="shared" si="82"/>
        <v>0</v>
      </c>
      <c r="E1196" s="24">
        <f t="shared" si="80"/>
        <v>0</v>
      </c>
      <c r="F1196" s="25">
        <f t="shared" si="81"/>
        <v>0</v>
      </c>
    </row>
    <row r="1197" spans="3:6" ht="13.5" thickBot="1">
      <c r="C1197" s="32">
        <f t="shared" si="79"/>
        <v>46.999999999999176</v>
      </c>
      <c r="D1197" s="24">
        <f t="shared" si="82"/>
        <v>0</v>
      </c>
      <c r="E1197" s="24">
        <f t="shared" si="80"/>
        <v>0</v>
      </c>
      <c r="F1197" s="25">
        <f t="shared" si="81"/>
        <v>0</v>
      </c>
    </row>
    <row r="1198" spans="3:6" ht="13.5" thickBot="1">
      <c r="C1198" s="32">
        <f t="shared" si="79"/>
        <v>47.039999999999175</v>
      </c>
      <c r="D1198" s="24">
        <f t="shared" si="82"/>
        <v>0</v>
      </c>
      <c r="E1198" s="24">
        <f t="shared" si="80"/>
        <v>0</v>
      </c>
      <c r="F1198" s="25">
        <f t="shared" si="81"/>
        <v>0</v>
      </c>
    </row>
    <row r="1199" spans="3:6" ht="13.5" thickBot="1">
      <c r="C1199" s="32">
        <f t="shared" si="79"/>
        <v>47.079999999999174</v>
      </c>
      <c r="D1199" s="24">
        <f t="shared" si="82"/>
        <v>0</v>
      </c>
      <c r="E1199" s="24">
        <f t="shared" si="80"/>
        <v>0</v>
      </c>
      <c r="F1199" s="25">
        <f t="shared" si="81"/>
        <v>0</v>
      </c>
    </row>
    <row r="1200" spans="3:6" ht="13.5" thickBot="1">
      <c r="C1200" s="32">
        <f t="shared" si="79"/>
        <v>47.119999999999173</v>
      </c>
      <c r="D1200" s="24">
        <f t="shared" si="82"/>
        <v>0</v>
      </c>
      <c r="E1200" s="24">
        <f t="shared" si="80"/>
        <v>0</v>
      </c>
      <c r="F1200" s="25">
        <f t="shared" si="81"/>
        <v>0</v>
      </c>
    </row>
    <row r="1201" spans="3:6" ht="13.5" thickBot="1">
      <c r="C1201" s="32">
        <f t="shared" si="79"/>
        <v>47.159999999999172</v>
      </c>
      <c r="D1201" s="24">
        <f t="shared" si="82"/>
        <v>0</v>
      </c>
      <c r="E1201" s="24">
        <f t="shared" si="80"/>
        <v>0</v>
      </c>
      <c r="F1201" s="25">
        <f t="shared" si="81"/>
        <v>0</v>
      </c>
    </row>
    <row r="1202" spans="3:6" ht="13.5" thickBot="1">
      <c r="C1202" s="32">
        <f t="shared" si="79"/>
        <v>47.199999999999172</v>
      </c>
      <c r="D1202" s="24">
        <f t="shared" si="82"/>
        <v>0</v>
      </c>
      <c r="E1202" s="24">
        <f t="shared" si="80"/>
        <v>0</v>
      </c>
      <c r="F1202" s="25">
        <f t="shared" si="81"/>
        <v>0</v>
      </c>
    </row>
    <row r="1203" spans="3:6" ht="13.5" thickBot="1">
      <c r="C1203" s="32">
        <f t="shared" si="79"/>
        <v>47.239999999999171</v>
      </c>
      <c r="D1203" s="24">
        <f t="shared" si="82"/>
        <v>0</v>
      </c>
      <c r="E1203" s="24">
        <f t="shared" si="80"/>
        <v>0</v>
      </c>
      <c r="F1203" s="25">
        <f t="shared" si="81"/>
        <v>0</v>
      </c>
    </row>
    <row r="1204" spans="3:6" ht="13.5" thickBot="1">
      <c r="C1204" s="32">
        <f t="shared" si="79"/>
        <v>47.27999999999917</v>
      </c>
      <c r="D1204" s="24">
        <f t="shared" si="82"/>
        <v>0</v>
      </c>
      <c r="E1204" s="24">
        <f t="shared" si="80"/>
        <v>0</v>
      </c>
      <c r="F1204" s="25">
        <f t="shared" si="81"/>
        <v>0</v>
      </c>
    </row>
    <row r="1205" spans="3:6" ht="13.5" thickBot="1">
      <c r="C1205" s="32">
        <f t="shared" si="79"/>
        <v>47.319999999999169</v>
      </c>
      <c r="D1205" s="24">
        <f t="shared" si="82"/>
        <v>0</v>
      </c>
      <c r="E1205" s="24">
        <f t="shared" si="80"/>
        <v>0</v>
      </c>
      <c r="F1205" s="25">
        <f t="shared" si="81"/>
        <v>0</v>
      </c>
    </row>
    <row r="1206" spans="3:6" ht="13.5" thickBot="1">
      <c r="C1206" s="32">
        <f t="shared" si="79"/>
        <v>47.359999999999168</v>
      </c>
      <c r="D1206" s="24">
        <f t="shared" si="82"/>
        <v>0</v>
      </c>
      <c r="E1206" s="24">
        <f t="shared" si="80"/>
        <v>0</v>
      </c>
      <c r="F1206" s="25">
        <f t="shared" si="81"/>
        <v>0</v>
      </c>
    </row>
    <row r="1207" spans="3:6" ht="13.5" thickBot="1">
      <c r="C1207" s="32">
        <f t="shared" si="79"/>
        <v>47.399999999999167</v>
      </c>
      <c r="D1207" s="24">
        <f t="shared" si="82"/>
        <v>0</v>
      </c>
      <c r="E1207" s="24">
        <f t="shared" si="80"/>
        <v>0</v>
      </c>
      <c r="F1207" s="25">
        <f t="shared" si="81"/>
        <v>0</v>
      </c>
    </row>
    <row r="1208" spans="3:6" ht="13.5" thickBot="1">
      <c r="C1208" s="32">
        <f t="shared" si="79"/>
        <v>47.439999999999166</v>
      </c>
      <c r="D1208" s="24">
        <f t="shared" si="82"/>
        <v>0</v>
      </c>
      <c r="E1208" s="24">
        <f t="shared" si="80"/>
        <v>0</v>
      </c>
      <c r="F1208" s="25">
        <f t="shared" si="81"/>
        <v>0</v>
      </c>
    </row>
    <row r="1209" spans="3:6" ht="13.5" thickBot="1">
      <c r="C1209" s="32">
        <f t="shared" si="79"/>
        <v>47.479999999999166</v>
      </c>
      <c r="D1209" s="24">
        <f t="shared" si="82"/>
        <v>0</v>
      </c>
      <c r="E1209" s="24">
        <f t="shared" si="80"/>
        <v>0</v>
      </c>
      <c r="F1209" s="25">
        <f t="shared" si="81"/>
        <v>0</v>
      </c>
    </row>
    <row r="1210" spans="3:6" ht="13.5" thickBot="1">
      <c r="C1210" s="32">
        <f t="shared" si="79"/>
        <v>47.519999999999165</v>
      </c>
      <c r="D1210" s="24">
        <f t="shared" si="82"/>
        <v>0</v>
      </c>
      <c r="E1210" s="24">
        <f t="shared" si="80"/>
        <v>0</v>
      </c>
      <c r="F1210" s="25">
        <f t="shared" si="81"/>
        <v>0</v>
      </c>
    </row>
    <row r="1211" spans="3:6" ht="13.5" thickBot="1">
      <c r="C1211" s="32">
        <f t="shared" si="79"/>
        <v>47.559999999999164</v>
      </c>
      <c r="D1211" s="24">
        <f t="shared" si="82"/>
        <v>0</v>
      </c>
      <c r="E1211" s="24">
        <f t="shared" si="80"/>
        <v>0</v>
      </c>
      <c r="F1211" s="25">
        <f t="shared" si="81"/>
        <v>0</v>
      </c>
    </row>
    <row r="1212" spans="3:6" ht="13.5" thickBot="1">
      <c r="C1212" s="32">
        <f t="shared" si="79"/>
        <v>47.599999999999163</v>
      </c>
      <c r="D1212" s="24">
        <f t="shared" si="82"/>
        <v>0</v>
      </c>
      <c r="E1212" s="24">
        <f t="shared" si="80"/>
        <v>0</v>
      </c>
      <c r="F1212" s="25">
        <f t="shared" si="81"/>
        <v>0</v>
      </c>
    </row>
    <row r="1213" spans="3:6" ht="13.5" thickBot="1">
      <c r="C1213" s="32">
        <f t="shared" si="79"/>
        <v>47.639999999999162</v>
      </c>
      <c r="D1213" s="24">
        <f t="shared" si="82"/>
        <v>0</v>
      </c>
      <c r="E1213" s="24">
        <f t="shared" si="80"/>
        <v>0</v>
      </c>
      <c r="F1213" s="25">
        <f t="shared" si="81"/>
        <v>0</v>
      </c>
    </row>
    <row r="1214" spans="3:6" ht="13.5" thickBot="1">
      <c r="C1214" s="32">
        <f t="shared" si="79"/>
        <v>47.679999999999161</v>
      </c>
      <c r="D1214" s="24">
        <f t="shared" si="82"/>
        <v>0</v>
      </c>
      <c r="E1214" s="24">
        <f t="shared" si="80"/>
        <v>0</v>
      </c>
      <c r="F1214" s="25">
        <f t="shared" si="81"/>
        <v>0</v>
      </c>
    </row>
    <row r="1215" spans="3:6" ht="13.5" thickBot="1">
      <c r="C1215" s="32">
        <f t="shared" si="79"/>
        <v>47.71999999999916</v>
      </c>
      <c r="D1215" s="24">
        <f t="shared" si="82"/>
        <v>0</v>
      </c>
      <c r="E1215" s="24">
        <f t="shared" si="80"/>
        <v>0</v>
      </c>
      <c r="F1215" s="25">
        <f t="shared" si="81"/>
        <v>0</v>
      </c>
    </row>
    <row r="1216" spans="3:6" ht="13.5" thickBot="1">
      <c r="C1216" s="32">
        <f t="shared" si="79"/>
        <v>47.75999999999916</v>
      </c>
      <c r="D1216" s="24">
        <f t="shared" si="82"/>
        <v>0</v>
      </c>
      <c r="E1216" s="24">
        <f t="shared" si="80"/>
        <v>0</v>
      </c>
      <c r="F1216" s="25">
        <f t="shared" si="81"/>
        <v>0</v>
      </c>
    </row>
    <row r="1217" spans="3:6" ht="13.5" thickBot="1">
      <c r="C1217" s="32">
        <f t="shared" si="79"/>
        <v>47.799999999999159</v>
      </c>
      <c r="D1217" s="24">
        <f t="shared" si="82"/>
        <v>0</v>
      </c>
      <c r="E1217" s="24">
        <f t="shared" si="80"/>
        <v>0</v>
      </c>
      <c r="F1217" s="25">
        <f t="shared" si="81"/>
        <v>0</v>
      </c>
    </row>
    <row r="1218" spans="3:6" ht="13.5" thickBot="1">
      <c r="C1218" s="32">
        <f t="shared" si="79"/>
        <v>47.839999999999158</v>
      </c>
      <c r="D1218" s="24">
        <f t="shared" si="82"/>
        <v>0</v>
      </c>
      <c r="E1218" s="24">
        <f t="shared" si="80"/>
        <v>0</v>
      </c>
      <c r="F1218" s="25">
        <f t="shared" si="81"/>
        <v>0</v>
      </c>
    </row>
    <row r="1219" spans="3:6" ht="13.5" thickBot="1">
      <c r="C1219" s="32">
        <f t="shared" si="79"/>
        <v>47.879999999999157</v>
      </c>
      <c r="D1219" s="24">
        <f t="shared" si="82"/>
        <v>0</v>
      </c>
      <c r="E1219" s="24">
        <f t="shared" si="80"/>
        <v>0</v>
      </c>
      <c r="F1219" s="25">
        <f t="shared" si="81"/>
        <v>0</v>
      </c>
    </row>
    <row r="1220" spans="3:6" ht="13.5" thickBot="1">
      <c r="C1220" s="32">
        <f t="shared" si="79"/>
        <v>47.919999999999156</v>
      </c>
      <c r="D1220" s="24">
        <f t="shared" si="82"/>
        <v>0</v>
      </c>
      <c r="E1220" s="24">
        <f t="shared" si="80"/>
        <v>0</v>
      </c>
      <c r="F1220" s="25">
        <f t="shared" si="81"/>
        <v>0</v>
      </c>
    </row>
    <row r="1221" spans="3:6" ht="13.5" thickBot="1">
      <c r="C1221" s="32">
        <f t="shared" si="79"/>
        <v>47.959999999999155</v>
      </c>
      <c r="D1221" s="24">
        <f t="shared" si="82"/>
        <v>0</v>
      </c>
      <c r="E1221" s="24">
        <f t="shared" si="80"/>
        <v>0</v>
      </c>
      <c r="F1221" s="25">
        <f t="shared" si="81"/>
        <v>0</v>
      </c>
    </row>
    <row r="1222" spans="3:6" ht="13.5" thickBot="1">
      <c r="C1222" s="32">
        <f t="shared" si="79"/>
        <v>47.999999999999154</v>
      </c>
      <c r="D1222" s="24">
        <f t="shared" si="82"/>
        <v>0</v>
      </c>
      <c r="E1222" s="24">
        <f t="shared" si="80"/>
        <v>0</v>
      </c>
      <c r="F1222" s="25">
        <f t="shared" si="81"/>
        <v>0</v>
      </c>
    </row>
    <row r="1223" spans="3:6" ht="13.5" thickBot="1">
      <c r="C1223" s="32">
        <f t="shared" si="79"/>
        <v>48.039999999999154</v>
      </c>
      <c r="D1223" s="24">
        <f t="shared" si="82"/>
        <v>0</v>
      </c>
      <c r="E1223" s="24">
        <f t="shared" si="80"/>
        <v>0</v>
      </c>
      <c r="F1223" s="25">
        <f t="shared" si="81"/>
        <v>0</v>
      </c>
    </row>
    <row r="1224" spans="3:6" ht="13.5" thickBot="1">
      <c r="C1224" s="32">
        <f t="shared" si="79"/>
        <v>48.079999999999153</v>
      </c>
      <c r="D1224" s="24">
        <f t="shared" si="82"/>
        <v>0</v>
      </c>
      <c r="E1224" s="24">
        <f t="shared" si="80"/>
        <v>0</v>
      </c>
      <c r="F1224" s="25">
        <f t="shared" si="81"/>
        <v>0</v>
      </c>
    </row>
    <row r="1225" spans="3:6" ht="13.5" thickBot="1">
      <c r="C1225" s="32">
        <f t="shared" si="79"/>
        <v>48.119999999999152</v>
      </c>
      <c r="D1225" s="24">
        <f t="shared" si="82"/>
        <v>0</v>
      </c>
      <c r="E1225" s="24">
        <f t="shared" si="80"/>
        <v>0</v>
      </c>
      <c r="F1225" s="25">
        <f t="shared" si="81"/>
        <v>0</v>
      </c>
    </row>
    <row r="1226" spans="3:6" ht="13.5" thickBot="1">
      <c r="C1226" s="32">
        <f t="shared" si="79"/>
        <v>48.159999999999151</v>
      </c>
      <c r="D1226" s="24">
        <f t="shared" si="82"/>
        <v>0</v>
      </c>
      <c r="E1226" s="24">
        <f t="shared" si="80"/>
        <v>0</v>
      </c>
      <c r="F1226" s="25">
        <f t="shared" si="81"/>
        <v>0</v>
      </c>
    </row>
    <row r="1227" spans="3:6" ht="13.5" thickBot="1">
      <c r="C1227" s="32">
        <f t="shared" si="79"/>
        <v>48.19999999999915</v>
      </c>
      <c r="D1227" s="24">
        <f t="shared" si="82"/>
        <v>0</v>
      </c>
      <c r="E1227" s="24">
        <f t="shared" si="80"/>
        <v>0</v>
      </c>
      <c r="F1227" s="25">
        <f t="shared" si="81"/>
        <v>0</v>
      </c>
    </row>
    <row r="1228" spans="3:6" ht="13.5" thickBot="1">
      <c r="C1228" s="32">
        <f t="shared" si="79"/>
        <v>48.239999999999149</v>
      </c>
      <c r="D1228" s="24">
        <f t="shared" si="82"/>
        <v>0</v>
      </c>
      <c r="E1228" s="24">
        <f t="shared" si="80"/>
        <v>0</v>
      </c>
      <c r="F1228" s="25">
        <f t="shared" si="81"/>
        <v>0</v>
      </c>
    </row>
    <row r="1229" spans="3:6" ht="13.5" thickBot="1">
      <c r="C1229" s="32">
        <f t="shared" si="79"/>
        <v>48.279999999999148</v>
      </c>
      <c r="D1229" s="24">
        <f t="shared" si="82"/>
        <v>0</v>
      </c>
      <c r="E1229" s="24">
        <f t="shared" si="80"/>
        <v>0</v>
      </c>
      <c r="F1229" s="25">
        <f t="shared" si="81"/>
        <v>0</v>
      </c>
    </row>
    <row r="1230" spans="3:6" ht="13.5" thickBot="1">
      <c r="C1230" s="32">
        <f t="shared" si="79"/>
        <v>48.319999999999148</v>
      </c>
      <c r="D1230" s="24">
        <f t="shared" si="82"/>
        <v>0</v>
      </c>
      <c r="E1230" s="24">
        <f t="shared" si="80"/>
        <v>0</v>
      </c>
      <c r="F1230" s="25">
        <f t="shared" si="81"/>
        <v>0</v>
      </c>
    </row>
    <row r="1231" spans="3:6" ht="13.5" thickBot="1">
      <c r="C1231" s="32">
        <f t="shared" si="79"/>
        <v>48.359999999999147</v>
      </c>
      <c r="D1231" s="24">
        <f t="shared" si="82"/>
        <v>0</v>
      </c>
      <c r="E1231" s="24">
        <f t="shared" si="80"/>
        <v>0</v>
      </c>
      <c r="F1231" s="25">
        <f t="shared" si="81"/>
        <v>0</v>
      </c>
    </row>
    <row r="1232" spans="3:6" ht="13.5" thickBot="1">
      <c r="C1232" s="32">
        <f t="shared" si="79"/>
        <v>48.399999999999146</v>
      </c>
      <c r="D1232" s="24">
        <f t="shared" si="82"/>
        <v>0</v>
      </c>
      <c r="E1232" s="24">
        <f t="shared" si="80"/>
        <v>0</v>
      </c>
      <c r="F1232" s="25">
        <f t="shared" si="81"/>
        <v>0</v>
      </c>
    </row>
    <row r="1233" spans="3:6" ht="13.5" thickBot="1">
      <c r="C1233" s="32">
        <f t="shared" si="79"/>
        <v>48.439999999999145</v>
      </c>
      <c r="D1233" s="24">
        <f t="shared" si="82"/>
        <v>0</v>
      </c>
      <c r="E1233" s="24">
        <f t="shared" si="80"/>
        <v>0</v>
      </c>
      <c r="F1233" s="25">
        <f t="shared" si="81"/>
        <v>0</v>
      </c>
    </row>
    <row r="1234" spans="3:6" ht="13.5" thickBot="1">
      <c r="C1234" s="32">
        <f t="shared" si="79"/>
        <v>48.479999999999144</v>
      </c>
      <c r="D1234" s="24">
        <f t="shared" si="82"/>
        <v>0</v>
      </c>
      <c r="E1234" s="24">
        <f t="shared" si="80"/>
        <v>0</v>
      </c>
      <c r="F1234" s="25">
        <f t="shared" si="81"/>
        <v>0</v>
      </c>
    </row>
    <row r="1235" spans="3:6" ht="13.5" thickBot="1">
      <c r="C1235" s="32">
        <f t="shared" si="79"/>
        <v>48.519999999999143</v>
      </c>
      <c r="D1235" s="24">
        <f t="shared" si="82"/>
        <v>0</v>
      </c>
      <c r="E1235" s="24">
        <f t="shared" si="80"/>
        <v>0</v>
      </c>
      <c r="F1235" s="25">
        <f t="shared" si="81"/>
        <v>0</v>
      </c>
    </row>
    <row r="1236" spans="3:6" ht="13.5" thickBot="1">
      <c r="C1236" s="32">
        <f t="shared" ref="C1236:C1299" si="83">C1235+$D$19</f>
        <v>48.559999999999143</v>
      </c>
      <c r="D1236" s="24">
        <f t="shared" si="82"/>
        <v>0</v>
      </c>
      <c r="E1236" s="24">
        <f t="shared" ref="E1236:E1299" si="84">(Yco+Y_c*C1236*60+2*bigc*COS(w*C1236*60+SI))/($E$20)</f>
        <v>0</v>
      </c>
      <c r="F1236" s="25">
        <f t="shared" ref="F1236:F1299" si="85">(D*COS(w*C1236*60+PHI))/($E$20)</f>
        <v>0</v>
      </c>
    </row>
    <row r="1237" spans="3:6" ht="13.5" thickBot="1">
      <c r="C1237" s="32">
        <f t="shared" si="83"/>
        <v>48.599999999999142</v>
      </c>
      <c r="D1237" s="24">
        <f t="shared" si="82"/>
        <v>0</v>
      </c>
      <c r="E1237" s="24">
        <f t="shared" si="84"/>
        <v>0</v>
      </c>
      <c r="F1237" s="25">
        <f t="shared" si="85"/>
        <v>0</v>
      </c>
    </row>
    <row r="1238" spans="3:6" ht="13.5" thickBot="1">
      <c r="C1238" s="32">
        <f t="shared" si="83"/>
        <v>48.639999999999141</v>
      </c>
      <c r="D1238" s="24">
        <f t="shared" si="82"/>
        <v>0</v>
      </c>
      <c r="E1238" s="24">
        <f t="shared" si="84"/>
        <v>0</v>
      </c>
      <c r="F1238" s="25">
        <f t="shared" si="85"/>
        <v>0</v>
      </c>
    </row>
    <row r="1239" spans="3:6" ht="13.5" thickBot="1">
      <c r="C1239" s="32">
        <f t="shared" si="83"/>
        <v>48.67999999999914</v>
      </c>
      <c r="D1239" s="24">
        <f t="shared" si="82"/>
        <v>0</v>
      </c>
      <c r="E1239" s="24">
        <f t="shared" si="84"/>
        <v>0</v>
      </c>
      <c r="F1239" s="25">
        <f t="shared" si="85"/>
        <v>0</v>
      </c>
    </row>
    <row r="1240" spans="3:6" ht="13.5" thickBot="1">
      <c r="C1240" s="32">
        <f t="shared" si="83"/>
        <v>48.719999999999139</v>
      </c>
      <c r="D1240" s="24">
        <f t="shared" si="82"/>
        <v>0</v>
      </c>
      <c r="E1240" s="24">
        <f t="shared" si="84"/>
        <v>0</v>
      </c>
      <c r="F1240" s="25">
        <f t="shared" si="85"/>
        <v>0</v>
      </c>
    </row>
    <row r="1241" spans="3:6" ht="13.5" thickBot="1">
      <c r="C1241" s="32">
        <f t="shared" si="83"/>
        <v>48.759999999999138</v>
      </c>
      <c r="D1241" s="24">
        <f t="shared" si="82"/>
        <v>0</v>
      </c>
      <c r="E1241" s="24">
        <f t="shared" si="84"/>
        <v>0</v>
      </c>
      <c r="F1241" s="25">
        <f t="shared" si="85"/>
        <v>0</v>
      </c>
    </row>
    <row r="1242" spans="3:6" ht="13.5" thickBot="1">
      <c r="C1242" s="32">
        <f t="shared" si="83"/>
        <v>48.799999999999137</v>
      </c>
      <c r="D1242" s="24">
        <f t="shared" si="82"/>
        <v>0</v>
      </c>
      <c r="E1242" s="24">
        <f t="shared" si="84"/>
        <v>0</v>
      </c>
      <c r="F1242" s="25">
        <f t="shared" si="85"/>
        <v>0</v>
      </c>
    </row>
    <row r="1243" spans="3:6" ht="13.5" thickBot="1">
      <c r="C1243" s="32">
        <f t="shared" si="83"/>
        <v>48.839999999999137</v>
      </c>
      <c r="D1243" s="24">
        <f t="shared" si="82"/>
        <v>0</v>
      </c>
      <c r="E1243" s="24">
        <f t="shared" si="84"/>
        <v>0</v>
      </c>
      <c r="F1243" s="25">
        <f t="shared" si="85"/>
        <v>0</v>
      </c>
    </row>
    <row r="1244" spans="3:6" ht="13.5" thickBot="1">
      <c r="C1244" s="32">
        <f t="shared" si="83"/>
        <v>48.879999999999136</v>
      </c>
      <c r="D1244" s="24">
        <f t="shared" si="82"/>
        <v>0</v>
      </c>
      <c r="E1244" s="24">
        <f t="shared" si="84"/>
        <v>0</v>
      </c>
      <c r="F1244" s="25">
        <f t="shared" si="85"/>
        <v>0</v>
      </c>
    </row>
    <row r="1245" spans="3:6" ht="13.5" thickBot="1">
      <c r="C1245" s="32">
        <f t="shared" si="83"/>
        <v>48.919999999999135</v>
      </c>
      <c r="D1245" s="24">
        <f t="shared" si="82"/>
        <v>0</v>
      </c>
      <c r="E1245" s="24">
        <f t="shared" si="84"/>
        <v>0</v>
      </c>
      <c r="F1245" s="25">
        <f t="shared" si="85"/>
        <v>0</v>
      </c>
    </row>
    <row r="1246" spans="3:6" ht="13.5" thickBot="1">
      <c r="C1246" s="32">
        <f t="shared" si="83"/>
        <v>48.959999999999134</v>
      </c>
      <c r="D1246" s="24">
        <f t="shared" si="82"/>
        <v>0</v>
      </c>
      <c r="E1246" s="24">
        <f t="shared" si="84"/>
        <v>0</v>
      </c>
      <c r="F1246" s="25">
        <f t="shared" si="85"/>
        <v>0</v>
      </c>
    </row>
    <row r="1247" spans="3:6" ht="13.5" thickBot="1">
      <c r="C1247" s="32">
        <f t="shared" si="83"/>
        <v>48.999999999999133</v>
      </c>
      <c r="D1247" s="24">
        <f t="shared" si="82"/>
        <v>0</v>
      </c>
      <c r="E1247" s="24">
        <f t="shared" si="84"/>
        <v>0</v>
      </c>
      <c r="F1247" s="25">
        <f t="shared" si="85"/>
        <v>0</v>
      </c>
    </row>
    <row r="1248" spans="3:6" ht="13.5" thickBot="1">
      <c r="C1248" s="32">
        <f t="shared" si="83"/>
        <v>49.039999999999132</v>
      </c>
      <c r="D1248" s="24">
        <f t="shared" si="82"/>
        <v>0</v>
      </c>
      <c r="E1248" s="24">
        <f t="shared" si="84"/>
        <v>0</v>
      </c>
      <c r="F1248" s="25">
        <f t="shared" si="85"/>
        <v>0</v>
      </c>
    </row>
    <row r="1249" spans="3:6" ht="13.5" thickBot="1">
      <c r="C1249" s="32">
        <f t="shared" si="83"/>
        <v>49.079999999999131</v>
      </c>
      <c r="D1249" s="24">
        <f t="shared" si="82"/>
        <v>0</v>
      </c>
      <c r="E1249" s="24">
        <f t="shared" si="84"/>
        <v>0</v>
      </c>
      <c r="F1249" s="25">
        <f t="shared" si="85"/>
        <v>0</v>
      </c>
    </row>
    <row r="1250" spans="3:6" ht="13.5" thickBot="1">
      <c r="C1250" s="32">
        <f t="shared" si="83"/>
        <v>49.119999999999131</v>
      </c>
      <c r="D1250" s="24">
        <f t="shared" si="82"/>
        <v>0</v>
      </c>
      <c r="E1250" s="24">
        <f t="shared" si="84"/>
        <v>0</v>
      </c>
      <c r="F1250" s="25">
        <f t="shared" si="85"/>
        <v>0</v>
      </c>
    </row>
    <row r="1251" spans="3:6" ht="13.5" thickBot="1">
      <c r="C1251" s="32">
        <f t="shared" si="83"/>
        <v>49.15999999999913</v>
      </c>
      <c r="D1251" s="24">
        <f t="shared" si="82"/>
        <v>0</v>
      </c>
      <c r="E1251" s="24">
        <f t="shared" si="84"/>
        <v>0</v>
      </c>
      <c r="F1251" s="25">
        <f t="shared" si="85"/>
        <v>0</v>
      </c>
    </row>
    <row r="1252" spans="3:6" ht="13.5" thickBot="1">
      <c r="C1252" s="32">
        <f t="shared" si="83"/>
        <v>49.199999999999129</v>
      </c>
      <c r="D1252" s="24">
        <f t="shared" si="82"/>
        <v>0</v>
      </c>
      <c r="E1252" s="24">
        <f t="shared" si="84"/>
        <v>0</v>
      </c>
      <c r="F1252" s="25">
        <f t="shared" si="85"/>
        <v>0</v>
      </c>
    </row>
    <row r="1253" spans="3:6" ht="13.5" thickBot="1">
      <c r="C1253" s="32">
        <f t="shared" si="83"/>
        <v>49.239999999999128</v>
      </c>
      <c r="D1253" s="24">
        <f t="shared" si="82"/>
        <v>0</v>
      </c>
      <c r="E1253" s="24">
        <f t="shared" si="84"/>
        <v>0</v>
      </c>
      <c r="F1253" s="25">
        <f t="shared" si="85"/>
        <v>0</v>
      </c>
    </row>
    <row r="1254" spans="3:6" ht="13.5" thickBot="1">
      <c r="C1254" s="32">
        <f t="shared" si="83"/>
        <v>49.279999999999127</v>
      </c>
      <c r="D1254" s="24">
        <f t="shared" si="82"/>
        <v>0</v>
      </c>
      <c r="E1254" s="24">
        <f t="shared" si="84"/>
        <v>0</v>
      </c>
      <c r="F1254" s="25">
        <f t="shared" si="85"/>
        <v>0</v>
      </c>
    </row>
    <row r="1255" spans="3:6" ht="13.5" thickBot="1">
      <c r="C1255" s="32">
        <f t="shared" si="83"/>
        <v>49.319999999999126</v>
      </c>
      <c r="D1255" s="24">
        <f t="shared" ref="D1255:D1318" si="86">(Xc+bigc*SIN(w*C1255*60+SI))/($E$20)</f>
        <v>0</v>
      </c>
      <c r="E1255" s="24">
        <f t="shared" si="84"/>
        <v>0</v>
      </c>
      <c r="F1255" s="25">
        <f t="shared" si="85"/>
        <v>0</v>
      </c>
    </row>
    <row r="1256" spans="3:6" ht="13.5" thickBot="1">
      <c r="C1256" s="32">
        <f t="shared" si="83"/>
        <v>49.359999999999125</v>
      </c>
      <c r="D1256" s="24">
        <f t="shared" si="86"/>
        <v>0</v>
      </c>
      <c r="E1256" s="24">
        <f t="shared" si="84"/>
        <v>0</v>
      </c>
      <c r="F1256" s="25">
        <f t="shared" si="85"/>
        <v>0</v>
      </c>
    </row>
    <row r="1257" spans="3:6" ht="13.5" thickBot="1">
      <c r="C1257" s="32">
        <f t="shared" si="83"/>
        <v>49.399999999999125</v>
      </c>
      <c r="D1257" s="24">
        <f t="shared" si="86"/>
        <v>0</v>
      </c>
      <c r="E1257" s="24">
        <f t="shared" si="84"/>
        <v>0</v>
      </c>
      <c r="F1257" s="25">
        <f t="shared" si="85"/>
        <v>0</v>
      </c>
    </row>
    <row r="1258" spans="3:6" ht="13.5" thickBot="1">
      <c r="C1258" s="32">
        <f t="shared" si="83"/>
        <v>49.439999999999124</v>
      </c>
      <c r="D1258" s="24">
        <f t="shared" si="86"/>
        <v>0</v>
      </c>
      <c r="E1258" s="24">
        <f t="shared" si="84"/>
        <v>0</v>
      </c>
      <c r="F1258" s="25">
        <f t="shared" si="85"/>
        <v>0</v>
      </c>
    </row>
    <row r="1259" spans="3:6" ht="13.5" thickBot="1">
      <c r="C1259" s="32">
        <f t="shared" si="83"/>
        <v>49.479999999999123</v>
      </c>
      <c r="D1259" s="24">
        <f t="shared" si="86"/>
        <v>0</v>
      </c>
      <c r="E1259" s="24">
        <f t="shared" si="84"/>
        <v>0</v>
      </c>
      <c r="F1259" s="25">
        <f t="shared" si="85"/>
        <v>0</v>
      </c>
    </row>
    <row r="1260" spans="3:6" ht="13.5" thickBot="1">
      <c r="C1260" s="32">
        <f t="shared" si="83"/>
        <v>49.519999999999122</v>
      </c>
      <c r="D1260" s="24">
        <f t="shared" si="86"/>
        <v>0</v>
      </c>
      <c r="E1260" s="24">
        <f t="shared" si="84"/>
        <v>0</v>
      </c>
      <c r="F1260" s="25">
        <f t="shared" si="85"/>
        <v>0</v>
      </c>
    </row>
    <row r="1261" spans="3:6" ht="13.5" thickBot="1">
      <c r="C1261" s="32">
        <f t="shared" si="83"/>
        <v>49.559999999999121</v>
      </c>
      <c r="D1261" s="24">
        <f t="shared" si="86"/>
        <v>0</v>
      </c>
      <c r="E1261" s="24">
        <f t="shared" si="84"/>
        <v>0</v>
      </c>
      <c r="F1261" s="25">
        <f t="shared" si="85"/>
        <v>0</v>
      </c>
    </row>
    <row r="1262" spans="3:6" ht="13.5" thickBot="1">
      <c r="C1262" s="32">
        <f t="shared" si="83"/>
        <v>49.59999999999912</v>
      </c>
      <c r="D1262" s="24">
        <f t="shared" si="86"/>
        <v>0</v>
      </c>
      <c r="E1262" s="24">
        <f t="shared" si="84"/>
        <v>0</v>
      </c>
      <c r="F1262" s="25">
        <f t="shared" si="85"/>
        <v>0</v>
      </c>
    </row>
    <row r="1263" spans="3:6" ht="13.5" thickBot="1">
      <c r="C1263" s="32">
        <f t="shared" si="83"/>
        <v>49.639999999999119</v>
      </c>
      <c r="D1263" s="24">
        <f t="shared" si="86"/>
        <v>0</v>
      </c>
      <c r="E1263" s="24">
        <f t="shared" si="84"/>
        <v>0</v>
      </c>
      <c r="F1263" s="25">
        <f t="shared" si="85"/>
        <v>0</v>
      </c>
    </row>
    <row r="1264" spans="3:6" ht="13.5" thickBot="1">
      <c r="C1264" s="32">
        <f t="shared" si="83"/>
        <v>49.679999999999119</v>
      </c>
      <c r="D1264" s="24">
        <f t="shared" si="86"/>
        <v>0</v>
      </c>
      <c r="E1264" s="24">
        <f t="shared" si="84"/>
        <v>0</v>
      </c>
      <c r="F1264" s="25">
        <f t="shared" si="85"/>
        <v>0</v>
      </c>
    </row>
    <row r="1265" spans="3:6" ht="13.5" thickBot="1">
      <c r="C1265" s="32">
        <f t="shared" si="83"/>
        <v>49.719999999999118</v>
      </c>
      <c r="D1265" s="24">
        <f t="shared" si="86"/>
        <v>0</v>
      </c>
      <c r="E1265" s="24">
        <f t="shared" si="84"/>
        <v>0</v>
      </c>
      <c r="F1265" s="25">
        <f t="shared" si="85"/>
        <v>0</v>
      </c>
    </row>
    <row r="1266" spans="3:6" ht="13.5" thickBot="1">
      <c r="C1266" s="32">
        <f t="shared" si="83"/>
        <v>49.759999999999117</v>
      </c>
      <c r="D1266" s="24">
        <f t="shared" si="86"/>
        <v>0</v>
      </c>
      <c r="E1266" s="24">
        <f t="shared" si="84"/>
        <v>0</v>
      </c>
      <c r="F1266" s="25">
        <f t="shared" si="85"/>
        <v>0</v>
      </c>
    </row>
    <row r="1267" spans="3:6" ht="13.5" thickBot="1">
      <c r="C1267" s="32">
        <f t="shared" si="83"/>
        <v>49.799999999999116</v>
      </c>
      <c r="D1267" s="24">
        <f t="shared" si="86"/>
        <v>0</v>
      </c>
      <c r="E1267" s="24">
        <f t="shared" si="84"/>
        <v>0</v>
      </c>
      <c r="F1267" s="25">
        <f t="shared" si="85"/>
        <v>0</v>
      </c>
    </row>
    <row r="1268" spans="3:6" ht="13.5" thickBot="1">
      <c r="C1268" s="32">
        <f t="shared" si="83"/>
        <v>49.839999999999115</v>
      </c>
      <c r="D1268" s="24">
        <f t="shared" si="86"/>
        <v>0</v>
      </c>
      <c r="E1268" s="24">
        <f t="shared" si="84"/>
        <v>0</v>
      </c>
      <c r="F1268" s="25">
        <f t="shared" si="85"/>
        <v>0</v>
      </c>
    </row>
    <row r="1269" spans="3:6" ht="13.5" thickBot="1">
      <c r="C1269" s="32">
        <f t="shared" si="83"/>
        <v>49.879999999999114</v>
      </c>
      <c r="D1269" s="24">
        <f t="shared" si="86"/>
        <v>0</v>
      </c>
      <c r="E1269" s="24">
        <f t="shared" si="84"/>
        <v>0</v>
      </c>
      <c r="F1269" s="25">
        <f t="shared" si="85"/>
        <v>0</v>
      </c>
    </row>
    <row r="1270" spans="3:6" ht="13.5" thickBot="1">
      <c r="C1270" s="32">
        <f t="shared" si="83"/>
        <v>49.919999999999114</v>
      </c>
      <c r="D1270" s="24">
        <f t="shared" si="86"/>
        <v>0</v>
      </c>
      <c r="E1270" s="24">
        <f t="shared" si="84"/>
        <v>0</v>
      </c>
      <c r="F1270" s="25">
        <f t="shared" si="85"/>
        <v>0</v>
      </c>
    </row>
    <row r="1271" spans="3:6" ht="13.5" thickBot="1">
      <c r="C1271" s="32">
        <f t="shared" si="83"/>
        <v>49.959999999999113</v>
      </c>
      <c r="D1271" s="24">
        <f t="shared" si="86"/>
        <v>0</v>
      </c>
      <c r="E1271" s="24">
        <f t="shared" si="84"/>
        <v>0</v>
      </c>
      <c r="F1271" s="25">
        <f t="shared" si="85"/>
        <v>0</v>
      </c>
    </row>
    <row r="1272" spans="3:6" ht="13.5" thickBot="1">
      <c r="C1272" s="32">
        <f t="shared" si="83"/>
        <v>49.999999999999112</v>
      </c>
      <c r="D1272" s="24">
        <f t="shared" si="86"/>
        <v>0</v>
      </c>
      <c r="E1272" s="24">
        <f t="shared" si="84"/>
        <v>0</v>
      </c>
      <c r="F1272" s="25">
        <f t="shared" si="85"/>
        <v>0</v>
      </c>
    </row>
    <row r="1273" spans="3:6" ht="13.5" thickBot="1">
      <c r="C1273" s="32">
        <f t="shared" si="83"/>
        <v>50.039999999999111</v>
      </c>
      <c r="D1273" s="24">
        <f t="shared" si="86"/>
        <v>0</v>
      </c>
      <c r="E1273" s="24">
        <f t="shared" si="84"/>
        <v>0</v>
      </c>
      <c r="F1273" s="25">
        <f t="shared" si="85"/>
        <v>0</v>
      </c>
    </row>
    <row r="1274" spans="3:6" ht="13.5" thickBot="1">
      <c r="C1274" s="32">
        <f t="shared" si="83"/>
        <v>50.07999999999911</v>
      </c>
      <c r="D1274" s="24">
        <f t="shared" si="86"/>
        <v>0</v>
      </c>
      <c r="E1274" s="24">
        <f t="shared" si="84"/>
        <v>0</v>
      </c>
      <c r="F1274" s="25">
        <f t="shared" si="85"/>
        <v>0</v>
      </c>
    </row>
    <row r="1275" spans="3:6" ht="13.5" thickBot="1">
      <c r="C1275" s="32">
        <f t="shared" si="83"/>
        <v>50.119999999999109</v>
      </c>
      <c r="D1275" s="24">
        <f t="shared" si="86"/>
        <v>0</v>
      </c>
      <c r="E1275" s="24">
        <f t="shared" si="84"/>
        <v>0</v>
      </c>
      <c r="F1275" s="25">
        <f t="shared" si="85"/>
        <v>0</v>
      </c>
    </row>
    <row r="1276" spans="3:6" ht="13.5" thickBot="1">
      <c r="C1276" s="32">
        <f t="shared" si="83"/>
        <v>50.159999999999108</v>
      </c>
      <c r="D1276" s="24">
        <f t="shared" si="86"/>
        <v>0</v>
      </c>
      <c r="E1276" s="24">
        <f t="shared" si="84"/>
        <v>0</v>
      </c>
      <c r="F1276" s="25">
        <f t="shared" si="85"/>
        <v>0</v>
      </c>
    </row>
    <row r="1277" spans="3:6" ht="13.5" thickBot="1">
      <c r="C1277" s="32">
        <f t="shared" si="83"/>
        <v>50.199999999999108</v>
      </c>
      <c r="D1277" s="24">
        <f t="shared" si="86"/>
        <v>0</v>
      </c>
      <c r="E1277" s="24">
        <f t="shared" si="84"/>
        <v>0</v>
      </c>
      <c r="F1277" s="25">
        <f t="shared" si="85"/>
        <v>0</v>
      </c>
    </row>
    <row r="1278" spans="3:6" ht="13.5" thickBot="1">
      <c r="C1278" s="32">
        <f t="shared" si="83"/>
        <v>50.239999999999107</v>
      </c>
      <c r="D1278" s="24">
        <f t="shared" si="86"/>
        <v>0</v>
      </c>
      <c r="E1278" s="24">
        <f t="shared" si="84"/>
        <v>0</v>
      </c>
      <c r="F1278" s="25">
        <f t="shared" si="85"/>
        <v>0</v>
      </c>
    </row>
    <row r="1279" spans="3:6" ht="13.5" thickBot="1">
      <c r="C1279" s="32">
        <f t="shared" si="83"/>
        <v>50.279999999999106</v>
      </c>
      <c r="D1279" s="24">
        <f t="shared" si="86"/>
        <v>0</v>
      </c>
      <c r="E1279" s="24">
        <f t="shared" si="84"/>
        <v>0</v>
      </c>
      <c r="F1279" s="25">
        <f t="shared" si="85"/>
        <v>0</v>
      </c>
    </row>
    <row r="1280" spans="3:6" ht="13.5" thickBot="1">
      <c r="C1280" s="32">
        <f t="shared" si="83"/>
        <v>50.319999999999105</v>
      </c>
      <c r="D1280" s="24">
        <f t="shared" si="86"/>
        <v>0</v>
      </c>
      <c r="E1280" s="24">
        <f t="shared" si="84"/>
        <v>0</v>
      </c>
      <c r="F1280" s="25">
        <f t="shared" si="85"/>
        <v>0</v>
      </c>
    </row>
    <row r="1281" spans="3:6" ht="13.5" thickBot="1">
      <c r="C1281" s="32">
        <f t="shared" si="83"/>
        <v>50.359999999999104</v>
      </c>
      <c r="D1281" s="24">
        <f t="shared" si="86"/>
        <v>0</v>
      </c>
      <c r="E1281" s="24">
        <f t="shared" si="84"/>
        <v>0</v>
      </c>
      <c r="F1281" s="25">
        <f t="shared" si="85"/>
        <v>0</v>
      </c>
    </row>
    <row r="1282" spans="3:6" ht="13.5" thickBot="1">
      <c r="C1282" s="32">
        <f t="shared" si="83"/>
        <v>50.399999999999103</v>
      </c>
      <c r="D1282" s="24">
        <f t="shared" si="86"/>
        <v>0</v>
      </c>
      <c r="E1282" s="24">
        <f t="shared" si="84"/>
        <v>0</v>
      </c>
      <c r="F1282" s="25">
        <f t="shared" si="85"/>
        <v>0</v>
      </c>
    </row>
    <row r="1283" spans="3:6" ht="13.5" thickBot="1">
      <c r="C1283" s="32">
        <f t="shared" si="83"/>
        <v>50.439999999999102</v>
      </c>
      <c r="D1283" s="24">
        <f t="shared" si="86"/>
        <v>0</v>
      </c>
      <c r="E1283" s="24">
        <f t="shared" si="84"/>
        <v>0</v>
      </c>
      <c r="F1283" s="25">
        <f t="shared" si="85"/>
        <v>0</v>
      </c>
    </row>
    <row r="1284" spans="3:6" ht="13.5" thickBot="1">
      <c r="C1284" s="32">
        <f t="shared" si="83"/>
        <v>50.479999999999102</v>
      </c>
      <c r="D1284" s="24">
        <f t="shared" si="86"/>
        <v>0</v>
      </c>
      <c r="E1284" s="24">
        <f t="shared" si="84"/>
        <v>0</v>
      </c>
      <c r="F1284" s="25">
        <f t="shared" si="85"/>
        <v>0</v>
      </c>
    </row>
    <row r="1285" spans="3:6" ht="13.5" thickBot="1">
      <c r="C1285" s="32">
        <f t="shared" si="83"/>
        <v>50.519999999999101</v>
      </c>
      <c r="D1285" s="24">
        <f t="shared" si="86"/>
        <v>0</v>
      </c>
      <c r="E1285" s="24">
        <f t="shared" si="84"/>
        <v>0</v>
      </c>
      <c r="F1285" s="25">
        <f t="shared" si="85"/>
        <v>0</v>
      </c>
    </row>
    <row r="1286" spans="3:6" ht="13.5" thickBot="1">
      <c r="C1286" s="32">
        <f t="shared" si="83"/>
        <v>50.5599999999991</v>
      </c>
      <c r="D1286" s="24">
        <f t="shared" si="86"/>
        <v>0</v>
      </c>
      <c r="E1286" s="24">
        <f t="shared" si="84"/>
        <v>0</v>
      </c>
      <c r="F1286" s="25">
        <f t="shared" si="85"/>
        <v>0</v>
      </c>
    </row>
    <row r="1287" spans="3:6" ht="13.5" thickBot="1">
      <c r="C1287" s="32">
        <f t="shared" si="83"/>
        <v>50.599999999999099</v>
      </c>
      <c r="D1287" s="24">
        <f t="shared" si="86"/>
        <v>0</v>
      </c>
      <c r="E1287" s="24">
        <f t="shared" si="84"/>
        <v>0</v>
      </c>
      <c r="F1287" s="25">
        <f t="shared" si="85"/>
        <v>0</v>
      </c>
    </row>
    <row r="1288" spans="3:6" ht="13.5" thickBot="1">
      <c r="C1288" s="32">
        <f t="shared" si="83"/>
        <v>50.639999999999098</v>
      </c>
      <c r="D1288" s="24">
        <f t="shared" si="86"/>
        <v>0</v>
      </c>
      <c r="E1288" s="24">
        <f t="shared" si="84"/>
        <v>0</v>
      </c>
      <c r="F1288" s="25">
        <f t="shared" si="85"/>
        <v>0</v>
      </c>
    </row>
    <row r="1289" spans="3:6" ht="13.5" thickBot="1">
      <c r="C1289" s="32">
        <f t="shared" si="83"/>
        <v>50.679999999999097</v>
      </c>
      <c r="D1289" s="24">
        <f t="shared" si="86"/>
        <v>0</v>
      </c>
      <c r="E1289" s="24">
        <f t="shared" si="84"/>
        <v>0</v>
      </c>
      <c r="F1289" s="25">
        <f t="shared" si="85"/>
        <v>0</v>
      </c>
    </row>
    <row r="1290" spans="3:6" ht="13.5" thickBot="1">
      <c r="C1290" s="32">
        <f t="shared" si="83"/>
        <v>50.719999999999096</v>
      </c>
      <c r="D1290" s="24">
        <f t="shared" si="86"/>
        <v>0</v>
      </c>
      <c r="E1290" s="24">
        <f t="shared" si="84"/>
        <v>0</v>
      </c>
      <c r="F1290" s="25">
        <f t="shared" si="85"/>
        <v>0</v>
      </c>
    </row>
    <row r="1291" spans="3:6" ht="13.5" thickBot="1">
      <c r="C1291" s="32">
        <f t="shared" si="83"/>
        <v>50.759999999999096</v>
      </c>
      <c r="D1291" s="24">
        <f t="shared" si="86"/>
        <v>0</v>
      </c>
      <c r="E1291" s="24">
        <f t="shared" si="84"/>
        <v>0</v>
      </c>
      <c r="F1291" s="25">
        <f t="shared" si="85"/>
        <v>0</v>
      </c>
    </row>
    <row r="1292" spans="3:6" ht="13.5" thickBot="1">
      <c r="C1292" s="32">
        <f t="shared" si="83"/>
        <v>50.799999999999095</v>
      </c>
      <c r="D1292" s="24">
        <f t="shared" si="86"/>
        <v>0</v>
      </c>
      <c r="E1292" s="24">
        <f t="shared" si="84"/>
        <v>0</v>
      </c>
      <c r="F1292" s="25">
        <f t="shared" si="85"/>
        <v>0</v>
      </c>
    </row>
    <row r="1293" spans="3:6" ht="13.5" thickBot="1">
      <c r="C1293" s="32">
        <f t="shared" si="83"/>
        <v>50.839999999999094</v>
      </c>
      <c r="D1293" s="24">
        <f t="shared" si="86"/>
        <v>0</v>
      </c>
      <c r="E1293" s="24">
        <f t="shared" si="84"/>
        <v>0</v>
      </c>
      <c r="F1293" s="25">
        <f t="shared" si="85"/>
        <v>0</v>
      </c>
    </row>
    <row r="1294" spans="3:6" ht="13.5" thickBot="1">
      <c r="C1294" s="32">
        <f t="shared" si="83"/>
        <v>50.879999999999093</v>
      </c>
      <c r="D1294" s="24">
        <f t="shared" si="86"/>
        <v>0</v>
      </c>
      <c r="E1294" s="24">
        <f t="shared" si="84"/>
        <v>0</v>
      </c>
      <c r="F1294" s="25">
        <f t="shared" si="85"/>
        <v>0</v>
      </c>
    </row>
    <row r="1295" spans="3:6" ht="13.5" thickBot="1">
      <c r="C1295" s="32">
        <f t="shared" si="83"/>
        <v>50.919999999999092</v>
      </c>
      <c r="D1295" s="24">
        <f t="shared" si="86"/>
        <v>0</v>
      </c>
      <c r="E1295" s="24">
        <f t="shared" si="84"/>
        <v>0</v>
      </c>
      <c r="F1295" s="25">
        <f t="shared" si="85"/>
        <v>0</v>
      </c>
    </row>
    <row r="1296" spans="3:6" ht="13.5" thickBot="1">
      <c r="C1296" s="32">
        <f t="shared" si="83"/>
        <v>50.959999999999091</v>
      </c>
      <c r="D1296" s="24">
        <f t="shared" si="86"/>
        <v>0</v>
      </c>
      <c r="E1296" s="24">
        <f t="shared" si="84"/>
        <v>0</v>
      </c>
      <c r="F1296" s="25">
        <f t="shared" si="85"/>
        <v>0</v>
      </c>
    </row>
    <row r="1297" spans="3:6" ht="13.5" thickBot="1">
      <c r="C1297" s="32">
        <f t="shared" si="83"/>
        <v>50.999999999999091</v>
      </c>
      <c r="D1297" s="24">
        <f t="shared" si="86"/>
        <v>0</v>
      </c>
      <c r="E1297" s="24">
        <f t="shared" si="84"/>
        <v>0</v>
      </c>
      <c r="F1297" s="25">
        <f t="shared" si="85"/>
        <v>0</v>
      </c>
    </row>
    <row r="1298" spans="3:6" ht="13.5" thickBot="1">
      <c r="C1298" s="32">
        <f t="shared" si="83"/>
        <v>51.03999999999909</v>
      </c>
      <c r="D1298" s="24">
        <f t="shared" si="86"/>
        <v>0</v>
      </c>
      <c r="E1298" s="24">
        <f t="shared" si="84"/>
        <v>0</v>
      </c>
      <c r="F1298" s="25">
        <f t="shared" si="85"/>
        <v>0</v>
      </c>
    </row>
    <row r="1299" spans="3:6" ht="13.5" thickBot="1">
      <c r="C1299" s="32">
        <f t="shared" si="83"/>
        <v>51.079999999999089</v>
      </c>
      <c r="D1299" s="24">
        <f t="shared" si="86"/>
        <v>0</v>
      </c>
      <c r="E1299" s="24">
        <f t="shared" si="84"/>
        <v>0</v>
      </c>
      <c r="F1299" s="25">
        <f t="shared" si="85"/>
        <v>0</v>
      </c>
    </row>
    <row r="1300" spans="3:6" ht="13.5" thickBot="1">
      <c r="C1300" s="32">
        <f t="shared" ref="C1300:C1363" si="87">C1299+$D$19</f>
        <v>51.119999999999088</v>
      </c>
      <c r="D1300" s="24">
        <f t="shared" si="86"/>
        <v>0</v>
      </c>
      <c r="E1300" s="24">
        <f t="shared" ref="E1300:E1363" si="88">(Yco+Y_c*C1300*60+2*bigc*COS(w*C1300*60+SI))/($E$20)</f>
        <v>0</v>
      </c>
      <c r="F1300" s="25">
        <f t="shared" ref="F1300:F1363" si="89">(D*COS(w*C1300*60+PHI))/($E$20)</f>
        <v>0</v>
      </c>
    </row>
    <row r="1301" spans="3:6" ht="13.5" thickBot="1">
      <c r="C1301" s="32">
        <f t="shared" si="87"/>
        <v>51.159999999999087</v>
      </c>
      <c r="D1301" s="24">
        <f t="shared" si="86"/>
        <v>0</v>
      </c>
      <c r="E1301" s="24">
        <f t="shared" si="88"/>
        <v>0</v>
      </c>
      <c r="F1301" s="25">
        <f t="shared" si="89"/>
        <v>0</v>
      </c>
    </row>
    <row r="1302" spans="3:6" ht="13.5" thickBot="1">
      <c r="C1302" s="32">
        <f t="shared" si="87"/>
        <v>51.199999999999086</v>
      </c>
      <c r="D1302" s="24">
        <f t="shared" si="86"/>
        <v>0</v>
      </c>
      <c r="E1302" s="24">
        <f t="shared" si="88"/>
        <v>0</v>
      </c>
      <c r="F1302" s="25">
        <f t="shared" si="89"/>
        <v>0</v>
      </c>
    </row>
    <row r="1303" spans="3:6" ht="13.5" thickBot="1">
      <c r="C1303" s="32">
        <f t="shared" si="87"/>
        <v>51.239999999999085</v>
      </c>
      <c r="D1303" s="24">
        <f t="shared" si="86"/>
        <v>0</v>
      </c>
      <c r="E1303" s="24">
        <f t="shared" si="88"/>
        <v>0</v>
      </c>
      <c r="F1303" s="25">
        <f t="shared" si="89"/>
        <v>0</v>
      </c>
    </row>
    <row r="1304" spans="3:6" ht="13.5" thickBot="1">
      <c r="C1304" s="32">
        <f t="shared" si="87"/>
        <v>51.279999999999085</v>
      </c>
      <c r="D1304" s="24">
        <f t="shared" si="86"/>
        <v>0</v>
      </c>
      <c r="E1304" s="24">
        <f t="shared" si="88"/>
        <v>0</v>
      </c>
      <c r="F1304" s="25">
        <f t="shared" si="89"/>
        <v>0</v>
      </c>
    </row>
    <row r="1305" spans="3:6" ht="13.5" thickBot="1">
      <c r="C1305" s="32">
        <f t="shared" si="87"/>
        <v>51.319999999999084</v>
      </c>
      <c r="D1305" s="24">
        <f t="shared" si="86"/>
        <v>0</v>
      </c>
      <c r="E1305" s="24">
        <f t="shared" si="88"/>
        <v>0</v>
      </c>
      <c r="F1305" s="25">
        <f t="shared" si="89"/>
        <v>0</v>
      </c>
    </row>
    <row r="1306" spans="3:6" ht="13.5" thickBot="1">
      <c r="C1306" s="32">
        <f t="shared" si="87"/>
        <v>51.359999999999083</v>
      </c>
      <c r="D1306" s="24">
        <f t="shared" si="86"/>
        <v>0</v>
      </c>
      <c r="E1306" s="24">
        <f t="shared" si="88"/>
        <v>0</v>
      </c>
      <c r="F1306" s="25">
        <f t="shared" si="89"/>
        <v>0</v>
      </c>
    </row>
    <row r="1307" spans="3:6" ht="13.5" thickBot="1">
      <c r="C1307" s="32">
        <f t="shared" si="87"/>
        <v>51.399999999999082</v>
      </c>
      <c r="D1307" s="24">
        <f t="shared" si="86"/>
        <v>0</v>
      </c>
      <c r="E1307" s="24">
        <f t="shared" si="88"/>
        <v>0</v>
      </c>
      <c r="F1307" s="25">
        <f t="shared" si="89"/>
        <v>0</v>
      </c>
    </row>
    <row r="1308" spans="3:6" ht="13.5" thickBot="1">
      <c r="C1308" s="32">
        <f t="shared" si="87"/>
        <v>51.439999999999081</v>
      </c>
      <c r="D1308" s="24">
        <f t="shared" si="86"/>
        <v>0</v>
      </c>
      <c r="E1308" s="24">
        <f t="shared" si="88"/>
        <v>0</v>
      </c>
      <c r="F1308" s="25">
        <f t="shared" si="89"/>
        <v>0</v>
      </c>
    </row>
    <row r="1309" spans="3:6" ht="13.5" thickBot="1">
      <c r="C1309" s="32">
        <f t="shared" si="87"/>
        <v>51.47999999999908</v>
      </c>
      <c r="D1309" s="24">
        <f t="shared" si="86"/>
        <v>0</v>
      </c>
      <c r="E1309" s="24">
        <f t="shared" si="88"/>
        <v>0</v>
      </c>
      <c r="F1309" s="25">
        <f t="shared" si="89"/>
        <v>0</v>
      </c>
    </row>
    <row r="1310" spans="3:6" ht="13.5" thickBot="1">
      <c r="C1310" s="32">
        <f t="shared" si="87"/>
        <v>51.519999999999079</v>
      </c>
      <c r="D1310" s="24">
        <f t="shared" si="86"/>
        <v>0</v>
      </c>
      <c r="E1310" s="24">
        <f t="shared" si="88"/>
        <v>0</v>
      </c>
      <c r="F1310" s="25">
        <f t="shared" si="89"/>
        <v>0</v>
      </c>
    </row>
    <row r="1311" spans="3:6" ht="13.5" thickBot="1">
      <c r="C1311" s="32">
        <f t="shared" si="87"/>
        <v>51.559999999999079</v>
      </c>
      <c r="D1311" s="24">
        <f t="shared" si="86"/>
        <v>0</v>
      </c>
      <c r="E1311" s="24">
        <f t="shared" si="88"/>
        <v>0</v>
      </c>
      <c r="F1311" s="25">
        <f t="shared" si="89"/>
        <v>0</v>
      </c>
    </row>
    <row r="1312" spans="3:6" ht="13.5" thickBot="1">
      <c r="C1312" s="32">
        <f t="shared" si="87"/>
        <v>51.599999999999078</v>
      </c>
      <c r="D1312" s="24">
        <f t="shared" si="86"/>
        <v>0</v>
      </c>
      <c r="E1312" s="24">
        <f t="shared" si="88"/>
        <v>0</v>
      </c>
      <c r="F1312" s="25">
        <f t="shared" si="89"/>
        <v>0</v>
      </c>
    </row>
    <row r="1313" spans="3:6" ht="13.5" thickBot="1">
      <c r="C1313" s="32">
        <f t="shared" si="87"/>
        <v>51.639999999999077</v>
      </c>
      <c r="D1313" s="24">
        <f t="shared" si="86"/>
        <v>0</v>
      </c>
      <c r="E1313" s="24">
        <f t="shared" si="88"/>
        <v>0</v>
      </c>
      <c r="F1313" s="25">
        <f t="shared" si="89"/>
        <v>0</v>
      </c>
    </row>
    <row r="1314" spans="3:6" ht="13.5" thickBot="1">
      <c r="C1314" s="32">
        <f t="shared" si="87"/>
        <v>51.679999999999076</v>
      </c>
      <c r="D1314" s="24">
        <f t="shared" si="86"/>
        <v>0</v>
      </c>
      <c r="E1314" s="24">
        <f t="shared" si="88"/>
        <v>0</v>
      </c>
      <c r="F1314" s="25">
        <f t="shared" si="89"/>
        <v>0</v>
      </c>
    </row>
    <row r="1315" spans="3:6" ht="13.5" thickBot="1">
      <c r="C1315" s="32">
        <f t="shared" si="87"/>
        <v>51.719999999999075</v>
      </c>
      <c r="D1315" s="24">
        <f t="shared" si="86"/>
        <v>0</v>
      </c>
      <c r="E1315" s="24">
        <f t="shared" si="88"/>
        <v>0</v>
      </c>
      <c r="F1315" s="25">
        <f t="shared" si="89"/>
        <v>0</v>
      </c>
    </row>
    <row r="1316" spans="3:6" ht="13.5" thickBot="1">
      <c r="C1316" s="32">
        <f t="shared" si="87"/>
        <v>51.759999999999074</v>
      </c>
      <c r="D1316" s="24">
        <f t="shared" si="86"/>
        <v>0</v>
      </c>
      <c r="E1316" s="24">
        <f t="shared" si="88"/>
        <v>0</v>
      </c>
      <c r="F1316" s="25">
        <f t="shared" si="89"/>
        <v>0</v>
      </c>
    </row>
    <row r="1317" spans="3:6" ht="13.5" thickBot="1">
      <c r="C1317" s="32">
        <f t="shared" si="87"/>
        <v>51.799999999999073</v>
      </c>
      <c r="D1317" s="24">
        <f t="shared" si="86"/>
        <v>0</v>
      </c>
      <c r="E1317" s="24">
        <f t="shared" si="88"/>
        <v>0</v>
      </c>
      <c r="F1317" s="25">
        <f t="shared" si="89"/>
        <v>0</v>
      </c>
    </row>
    <row r="1318" spans="3:6" ht="13.5" thickBot="1">
      <c r="C1318" s="32">
        <f t="shared" si="87"/>
        <v>51.839999999999073</v>
      </c>
      <c r="D1318" s="24">
        <f t="shared" si="86"/>
        <v>0</v>
      </c>
      <c r="E1318" s="24">
        <f t="shared" si="88"/>
        <v>0</v>
      </c>
      <c r="F1318" s="25">
        <f t="shared" si="89"/>
        <v>0</v>
      </c>
    </row>
    <row r="1319" spans="3:6" ht="13.5" thickBot="1">
      <c r="C1319" s="32">
        <f t="shared" si="87"/>
        <v>51.879999999999072</v>
      </c>
      <c r="D1319" s="24">
        <f t="shared" ref="D1319:D1382" si="90">(Xc+bigc*SIN(w*C1319*60+SI))/($E$20)</f>
        <v>0</v>
      </c>
      <c r="E1319" s="24">
        <f t="shared" si="88"/>
        <v>0</v>
      </c>
      <c r="F1319" s="25">
        <f t="shared" si="89"/>
        <v>0</v>
      </c>
    </row>
    <row r="1320" spans="3:6" ht="13.5" thickBot="1">
      <c r="C1320" s="32">
        <f t="shared" si="87"/>
        <v>51.919999999999071</v>
      </c>
      <c r="D1320" s="24">
        <f t="shared" si="90"/>
        <v>0</v>
      </c>
      <c r="E1320" s="24">
        <f t="shared" si="88"/>
        <v>0</v>
      </c>
      <c r="F1320" s="25">
        <f t="shared" si="89"/>
        <v>0</v>
      </c>
    </row>
    <row r="1321" spans="3:6" ht="13.5" thickBot="1">
      <c r="C1321" s="32">
        <f t="shared" si="87"/>
        <v>51.95999999999907</v>
      </c>
      <c r="D1321" s="24">
        <f t="shared" si="90"/>
        <v>0</v>
      </c>
      <c r="E1321" s="24">
        <f t="shared" si="88"/>
        <v>0</v>
      </c>
      <c r="F1321" s="25">
        <f t="shared" si="89"/>
        <v>0</v>
      </c>
    </row>
    <row r="1322" spans="3:6" ht="13.5" thickBot="1">
      <c r="C1322" s="32">
        <f t="shared" si="87"/>
        <v>51.999999999999069</v>
      </c>
      <c r="D1322" s="24">
        <f t="shared" si="90"/>
        <v>0</v>
      </c>
      <c r="E1322" s="24">
        <f t="shared" si="88"/>
        <v>0</v>
      </c>
      <c r="F1322" s="25">
        <f t="shared" si="89"/>
        <v>0</v>
      </c>
    </row>
    <row r="1323" spans="3:6" ht="13.5" thickBot="1">
      <c r="C1323" s="32">
        <f t="shared" si="87"/>
        <v>52.039999999999068</v>
      </c>
      <c r="D1323" s="24">
        <f t="shared" si="90"/>
        <v>0</v>
      </c>
      <c r="E1323" s="24">
        <f t="shared" si="88"/>
        <v>0</v>
      </c>
      <c r="F1323" s="25">
        <f t="shared" si="89"/>
        <v>0</v>
      </c>
    </row>
    <row r="1324" spans="3:6" ht="13.5" thickBot="1">
      <c r="C1324" s="32">
        <f t="shared" si="87"/>
        <v>52.079999999999067</v>
      </c>
      <c r="D1324" s="24">
        <f t="shared" si="90"/>
        <v>0</v>
      </c>
      <c r="E1324" s="24">
        <f t="shared" si="88"/>
        <v>0</v>
      </c>
      <c r="F1324" s="25">
        <f t="shared" si="89"/>
        <v>0</v>
      </c>
    </row>
    <row r="1325" spans="3:6" ht="13.5" thickBot="1">
      <c r="C1325" s="32">
        <f t="shared" si="87"/>
        <v>52.119999999999067</v>
      </c>
      <c r="D1325" s="24">
        <f t="shared" si="90"/>
        <v>0</v>
      </c>
      <c r="E1325" s="24">
        <f t="shared" si="88"/>
        <v>0</v>
      </c>
      <c r="F1325" s="25">
        <f t="shared" si="89"/>
        <v>0</v>
      </c>
    </row>
    <row r="1326" spans="3:6" ht="13.5" thickBot="1">
      <c r="C1326" s="32">
        <f t="shared" si="87"/>
        <v>52.159999999999066</v>
      </c>
      <c r="D1326" s="24">
        <f t="shared" si="90"/>
        <v>0</v>
      </c>
      <c r="E1326" s="24">
        <f t="shared" si="88"/>
        <v>0</v>
      </c>
      <c r="F1326" s="25">
        <f t="shared" si="89"/>
        <v>0</v>
      </c>
    </row>
    <row r="1327" spans="3:6" ht="13.5" thickBot="1">
      <c r="C1327" s="32">
        <f t="shared" si="87"/>
        <v>52.199999999999065</v>
      </c>
      <c r="D1327" s="24">
        <f t="shared" si="90"/>
        <v>0</v>
      </c>
      <c r="E1327" s="24">
        <f t="shared" si="88"/>
        <v>0</v>
      </c>
      <c r="F1327" s="25">
        <f t="shared" si="89"/>
        <v>0</v>
      </c>
    </row>
    <row r="1328" spans="3:6" ht="13.5" thickBot="1">
      <c r="C1328" s="32">
        <f t="shared" si="87"/>
        <v>52.239999999999064</v>
      </c>
      <c r="D1328" s="24">
        <f t="shared" si="90"/>
        <v>0</v>
      </c>
      <c r="E1328" s="24">
        <f t="shared" si="88"/>
        <v>0</v>
      </c>
      <c r="F1328" s="25">
        <f t="shared" si="89"/>
        <v>0</v>
      </c>
    </row>
    <row r="1329" spans="3:6" ht="13.5" thickBot="1">
      <c r="C1329" s="32">
        <f t="shared" si="87"/>
        <v>52.279999999999063</v>
      </c>
      <c r="D1329" s="24">
        <f t="shared" si="90"/>
        <v>0</v>
      </c>
      <c r="E1329" s="24">
        <f t="shared" si="88"/>
        <v>0</v>
      </c>
      <c r="F1329" s="25">
        <f t="shared" si="89"/>
        <v>0</v>
      </c>
    </row>
    <row r="1330" spans="3:6" ht="13.5" thickBot="1">
      <c r="C1330" s="32">
        <f t="shared" si="87"/>
        <v>52.319999999999062</v>
      </c>
      <c r="D1330" s="24">
        <f t="shared" si="90"/>
        <v>0</v>
      </c>
      <c r="E1330" s="24">
        <f t="shared" si="88"/>
        <v>0</v>
      </c>
      <c r="F1330" s="25">
        <f t="shared" si="89"/>
        <v>0</v>
      </c>
    </row>
    <row r="1331" spans="3:6" ht="13.5" thickBot="1">
      <c r="C1331" s="32">
        <f t="shared" si="87"/>
        <v>52.359999999999062</v>
      </c>
      <c r="D1331" s="24">
        <f t="shared" si="90"/>
        <v>0</v>
      </c>
      <c r="E1331" s="24">
        <f t="shared" si="88"/>
        <v>0</v>
      </c>
      <c r="F1331" s="25">
        <f t="shared" si="89"/>
        <v>0</v>
      </c>
    </row>
    <row r="1332" spans="3:6" ht="13.5" thickBot="1">
      <c r="C1332" s="32">
        <f t="shared" si="87"/>
        <v>52.399999999999061</v>
      </c>
      <c r="D1332" s="24">
        <f t="shared" si="90"/>
        <v>0</v>
      </c>
      <c r="E1332" s="24">
        <f t="shared" si="88"/>
        <v>0</v>
      </c>
      <c r="F1332" s="25">
        <f t="shared" si="89"/>
        <v>0</v>
      </c>
    </row>
    <row r="1333" spans="3:6" ht="13.5" thickBot="1">
      <c r="C1333" s="32">
        <f t="shared" si="87"/>
        <v>52.43999999999906</v>
      </c>
      <c r="D1333" s="24">
        <f t="shared" si="90"/>
        <v>0</v>
      </c>
      <c r="E1333" s="24">
        <f t="shared" si="88"/>
        <v>0</v>
      </c>
      <c r="F1333" s="25">
        <f t="shared" si="89"/>
        <v>0</v>
      </c>
    </row>
    <row r="1334" spans="3:6" ht="13.5" thickBot="1">
      <c r="C1334" s="32">
        <f t="shared" si="87"/>
        <v>52.479999999999059</v>
      </c>
      <c r="D1334" s="24">
        <f t="shared" si="90"/>
        <v>0</v>
      </c>
      <c r="E1334" s="24">
        <f t="shared" si="88"/>
        <v>0</v>
      </c>
      <c r="F1334" s="25">
        <f t="shared" si="89"/>
        <v>0</v>
      </c>
    </row>
    <row r="1335" spans="3:6" ht="13.5" thickBot="1">
      <c r="C1335" s="32">
        <f t="shared" si="87"/>
        <v>52.519999999999058</v>
      </c>
      <c r="D1335" s="24">
        <f t="shared" si="90"/>
        <v>0</v>
      </c>
      <c r="E1335" s="24">
        <f t="shared" si="88"/>
        <v>0</v>
      </c>
      <c r="F1335" s="25">
        <f t="shared" si="89"/>
        <v>0</v>
      </c>
    </row>
    <row r="1336" spans="3:6" ht="13.5" thickBot="1">
      <c r="C1336" s="32">
        <f t="shared" si="87"/>
        <v>52.559999999999057</v>
      </c>
      <c r="D1336" s="24">
        <f t="shared" si="90"/>
        <v>0</v>
      </c>
      <c r="E1336" s="24">
        <f t="shared" si="88"/>
        <v>0</v>
      </c>
      <c r="F1336" s="25">
        <f t="shared" si="89"/>
        <v>0</v>
      </c>
    </row>
    <row r="1337" spans="3:6" ht="13.5" thickBot="1">
      <c r="C1337" s="32">
        <f t="shared" si="87"/>
        <v>52.599999999999056</v>
      </c>
      <c r="D1337" s="24">
        <f t="shared" si="90"/>
        <v>0</v>
      </c>
      <c r="E1337" s="24">
        <f t="shared" si="88"/>
        <v>0</v>
      </c>
      <c r="F1337" s="25">
        <f t="shared" si="89"/>
        <v>0</v>
      </c>
    </row>
    <row r="1338" spans="3:6" ht="13.5" thickBot="1">
      <c r="C1338" s="32">
        <f t="shared" si="87"/>
        <v>52.639999999999056</v>
      </c>
      <c r="D1338" s="24">
        <f t="shared" si="90"/>
        <v>0</v>
      </c>
      <c r="E1338" s="24">
        <f t="shared" si="88"/>
        <v>0</v>
      </c>
      <c r="F1338" s="25">
        <f t="shared" si="89"/>
        <v>0</v>
      </c>
    </row>
    <row r="1339" spans="3:6" ht="13.5" thickBot="1">
      <c r="C1339" s="32">
        <f t="shared" si="87"/>
        <v>52.679999999999055</v>
      </c>
      <c r="D1339" s="24">
        <f t="shared" si="90"/>
        <v>0</v>
      </c>
      <c r="E1339" s="24">
        <f t="shared" si="88"/>
        <v>0</v>
      </c>
      <c r="F1339" s="25">
        <f t="shared" si="89"/>
        <v>0</v>
      </c>
    </row>
    <row r="1340" spans="3:6" ht="13.5" thickBot="1">
      <c r="C1340" s="32">
        <f t="shared" si="87"/>
        <v>52.719999999999054</v>
      </c>
      <c r="D1340" s="24">
        <f t="shared" si="90"/>
        <v>0</v>
      </c>
      <c r="E1340" s="24">
        <f t="shared" si="88"/>
        <v>0</v>
      </c>
      <c r="F1340" s="25">
        <f t="shared" si="89"/>
        <v>0</v>
      </c>
    </row>
    <row r="1341" spans="3:6" ht="13.5" thickBot="1">
      <c r="C1341" s="32">
        <f t="shared" si="87"/>
        <v>52.759999999999053</v>
      </c>
      <c r="D1341" s="24">
        <f t="shared" si="90"/>
        <v>0</v>
      </c>
      <c r="E1341" s="24">
        <f t="shared" si="88"/>
        <v>0</v>
      </c>
      <c r="F1341" s="25">
        <f t="shared" si="89"/>
        <v>0</v>
      </c>
    </row>
    <row r="1342" spans="3:6" ht="13.5" thickBot="1">
      <c r="C1342" s="32">
        <f t="shared" si="87"/>
        <v>52.799999999999052</v>
      </c>
      <c r="D1342" s="24">
        <f t="shared" si="90"/>
        <v>0</v>
      </c>
      <c r="E1342" s="24">
        <f t="shared" si="88"/>
        <v>0</v>
      </c>
      <c r="F1342" s="25">
        <f t="shared" si="89"/>
        <v>0</v>
      </c>
    </row>
    <row r="1343" spans="3:6" ht="13.5" thickBot="1">
      <c r="C1343" s="32">
        <f t="shared" si="87"/>
        <v>52.839999999999051</v>
      </c>
      <c r="D1343" s="24">
        <f t="shared" si="90"/>
        <v>0</v>
      </c>
      <c r="E1343" s="24">
        <f t="shared" si="88"/>
        <v>0</v>
      </c>
      <c r="F1343" s="25">
        <f t="shared" si="89"/>
        <v>0</v>
      </c>
    </row>
    <row r="1344" spans="3:6" ht="13.5" thickBot="1">
      <c r="C1344" s="32">
        <f t="shared" si="87"/>
        <v>52.87999999999905</v>
      </c>
      <c r="D1344" s="24">
        <f t="shared" si="90"/>
        <v>0</v>
      </c>
      <c r="E1344" s="24">
        <f t="shared" si="88"/>
        <v>0</v>
      </c>
      <c r="F1344" s="25">
        <f t="shared" si="89"/>
        <v>0</v>
      </c>
    </row>
    <row r="1345" spans="3:6" ht="13.5" thickBot="1">
      <c r="C1345" s="32">
        <f t="shared" si="87"/>
        <v>52.91999999999905</v>
      </c>
      <c r="D1345" s="24">
        <f t="shared" si="90"/>
        <v>0</v>
      </c>
      <c r="E1345" s="24">
        <f t="shared" si="88"/>
        <v>0</v>
      </c>
      <c r="F1345" s="25">
        <f t="shared" si="89"/>
        <v>0</v>
      </c>
    </row>
    <row r="1346" spans="3:6" ht="13.5" thickBot="1">
      <c r="C1346" s="32">
        <f t="shared" si="87"/>
        <v>52.959999999999049</v>
      </c>
      <c r="D1346" s="24">
        <f t="shared" si="90"/>
        <v>0</v>
      </c>
      <c r="E1346" s="24">
        <f t="shared" si="88"/>
        <v>0</v>
      </c>
      <c r="F1346" s="25">
        <f t="shared" si="89"/>
        <v>0</v>
      </c>
    </row>
    <row r="1347" spans="3:6" ht="13.5" thickBot="1">
      <c r="C1347" s="32">
        <f t="shared" si="87"/>
        <v>52.999999999999048</v>
      </c>
      <c r="D1347" s="24">
        <f t="shared" si="90"/>
        <v>0</v>
      </c>
      <c r="E1347" s="24">
        <f t="shared" si="88"/>
        <v>0</v>
      </c>
      <c r="F1347" s="25">
        <f t="shared" si="89"/>
        <v>0</v>
      </c>
    </row>
    <row r="1348" spans="3:6" ht="13.5" thickBot="1">
      <c r="C1348" s="32">
        <f t="shared" si="87"/>
        <v>53.039999999999047</v>
      </c>
      <c r="D1348" s="24">
        <f t="shared" si="90"/>
        <v>0</v>
      </c>
      <c r="E1348" s="24">
        <f t="shared" si="88"/>
        <v>0</v>
      </c>
      <c r="F1348" s="25">
        <f t="shared" si="89"/>
        <v>0</v>
      </c>
    </row>
    <row r="1349" spans="3:6" ht="13.5" thickBot="1">
      <c r="C1349" s="32">
        <f t="shared" si="87"/>
        <v>53.079999999999046</v>
      </c>
      <c r="D1349" s="24">
        <f t="shared" si="90"/>
        <v>0</v>
      </c>
      <c r="E1349" s="24">
        <f t="shared" si="88"/>
        <v>0</v>
      </c>
      <c r="F1349" s="25">
        <f t="shared" si="89"/>
        <v>0</v>
      </c>
    </row>
    <row r="1350" spans="3:6" ht="13.5" thickBot="1">
      <c r="C1350" s="32">
        <f t="shared" si="87"/>
        <v>53.119999999999045</v>
      </c>
      <c r="D1350" s="24">
        <f t="shared" si="90"/>
        <v>0</v>
      </c>
      <c r="E1350" s="24">
        <f t="shared" si="88"/>
        <v>0</v>
      </c>
      <c r="F1350" s="25">
        <f t="shared" si="89"/>
        <v>0</v>
      </c>
    </row>
    <row r="1351" spans="3:6" ht="13.5" thickBot="1">
      <c r="C1351" s="32">
        <f t="shared" si="87"/>
        <v>53.159999999999044</v>
      </c>
      <c r="D1351" s="24">
        <f t="shared" si="90"/>
        <v>0</v>
      </c>
      <c r="E1351" s="24">
        <f t="shared" si="88"/>
        <v>0</v>
      </c>
      <c r="F1351" s="25">
        <f t="shared" si="89"/>
        <v>0</v>
      </c>
    </row>
    <row r="1352" spans="3:6" ht="13.5" thickBot="1">
      <c r="C1352" s="32">
        <f t="shared" si="87"/>
        <v>53.199999999999044</v>
      </c>
      <c r="D1352" s="24">
        <f t="shared" si="90"/>
        <v>0</v>
      </c>
      <c r="E1352" s="24">
        <f t="shared" si="88"/>
        <v>0</v>
      </c>
      <c r="F1352" s="25">
        <f t="shared" si="89"/>
        <v>0</v>
      </c>
    </row>
    <row r="1353" spans="3:6" ht="13.5" thickBot="1">
      <c r="C1353" s="32">
        <f t="shared" si="87"/>
        <v>53.239999999999043</v>
      </c>
      <c r="D1353" s="24">
        <f t="shared" si="90"/>
        <v>0</v>
      </c>
      <c r="E1353" s="24">
        <f t="shared" si="88"/>
        <v>0</v>
      </c>
      <c r="F1353" s="25">
        <f t="shared" si="89"/>
        <v>0</v>
      </c>
    </row>
    <row r="1354" spans="3:6" ht="13.5" thickBot="1">
      <c r="C1354" s="32">
        <f t="shared" si="87"/>
        <v>53.279999999999042</v>
      </c>
      <c r="D1354" s="24">
        <f t="shared" si="90"/>
        <v>0</v>
      </c>
      <c r="E1354" s="24">
        <f t="shared" si="88"/>
        <v>0</v>
      </c>
      <c r="F1354" s="25">
        <f t="shared" si="89"/>
        <v>0</v>
      </c>
    </row>
    <row r="1355" spans="3:6" ht="13.5" thickBot="1">
      <c r="C1355" s="32">
        <f t="shared" si="87"/>
        <v>53.319999999999041</v>
      </c>
      <c r="D1355" s="24">
        <f t="shared" si="90"/>
        <v>0</v>
      </c>
      <c r="E1355" s="24">
        <f t="shared" si="88"/>
        <v>0</v>
      </c>
      <c r="F1355" s="25">
        <f t="shared" si="89"/>
        <v>0</v>
      </c>
    </row>
    <row r="1356" spans="3:6" ht="13.5" thickBot="1">
      <c r="C1356" s="32">
        <f t="shared" si="87"/>
        <v>53.35999999999904</v>
      </c>
      <c r="D1356" s="24">
        <f t="shared" si="90"/>
        <v>0</v>
      </c>
      <c r="E1356" s="24">
        <f t="shared" si="88"/>
        <v>0</v>
      </c>
      <c r="F1356" s="25">
        <f t="shared" si="89"/>
        <v>0</v>
      </c>
    </row>
    <row r="1357" spans="3:6" ht="13.5" thickBot="1">
      <c r="C1357" s="32">
        <f t="shared" si="87"/>
        <v>53.399999999999039</v>
      </c>
      <c r="D1357" s="24">
        <f t="shared" si="90"/>
        <v>0</v>
      </c>
      <c r="E1357" s="24">
        <f t="shared" si="88"/>
        <v>0</v>
      </c>
      <c r="F1357" s="25">
        <f t="shared" si="89"/>
        <v>0</v>
      </c>
    </row>
    <row r="1358" spans="3:6" ht="13.5" thickBot="1">
      <c r="C1358" s="32">
        <f t="shared" si="87"/>
        <v>53.439999999999038</v>
      </c>
      <c r="D1358" s="24">
        <f t="shared" si="90"/>
        <v>0</v>
      </c>
      <c r="E1358" s="24">
        <f t="shared" si="88"/>
        <v>0</v>
      </c>
      <c r="F1358" s="25">
        <f t="shared" si="89"/>
        <v>0</v>
      </c>
    </row>
    <row r="1359" spans="3:6" ht="13.5" thickBot="1">
      <c r="C1359" s="32">
        <f t="shared" si="87"/>
        <v>53.479999999999038</v>
      </c>
      <c r="D1359" s="24">
        <f t="shared" si="90"/>
        <v>0</v>
      </c>
      <c r="E1359" s="24">
        <f t="shared" si="88"/>
        <v>0</v>
      </c>
      <c r="F1359" s="25">
        <f t="shared" si="89"/>
        <v>0</v>
      </c>
    </row>
    <row r="1360" spans="3:6" ht="13.5" thickBot="1">
      <c r="C1360" s="32">
        <f t="shared" si="87"/>
        <v>53.519999999999037</v>
      </c>
      <c r="D1360" s="24">
        <f t="shared" si="90"/>
        <v>0</v>
      </c>
      <c r="E1360" s="24">
        <f t="shared" si="88"/>
        <v>0</v>
      </c>
      <c r="F1360" s="25">
        <f t="shared" si="89"/>
        <v>0</v>
      </c>
    </row>
    <row r="1361" spans="3:6" ht="13.5" thickBot="1">
      <c r="C1361" s="32">
        <f t="shared" si="87"/>
        <v>53.559999999999036</v>
      </c>
      <c r="D1361" s="24">
        <f t="shared" si="90"/>
        <v>0</v>
      </c>
      <c r="E1361" s="24">
        <f t="shared" si="88"/>
        <v>0</v>
      </c>
      <c r="F1361" s="25">
        <f t="shared" si="89"/>
        <v>0</v>
      </c>
    </row>
    <row r="1362" spans="3:6" ht="13.5" thickBot="1">
      <c r="C1362" s="32">
        <f t="shared" si="87"/>
        <v>53.599999999999035</v>
      </c>
      <c r="D1362" s="24">
        <f t="shared" si="90"/>
        <v>0</v>
      </c>
      <c r="E1362" s="24">
        <f t="shared" si="88"/>
        <v>0</v>
      </c>
      <c r="F1362" s="25">
        <f t="shared" si="89"/>
        <v>0</v>
      </c>
    </row>
    <row r="1363" spans="3:6" ht="13.5" thickBot="1">
      <c r="C1363" s="32">
        <f t="shared" si="87"/>
        <v>53.639999999999034</v>
      </c>
      <c r="D1363" s="24">
        <f t="shared" si="90"/>
        <v>0</v>
      </c>
      <c r="E1363" s="24">
        <f t="shared" si="88"/>
        <v>0</v>
      </c>
      <c r="F1363" s="25">
        <f t="shared" si="89"/>
        <v>0</v>
      </c>
    </row>
    <row r="1364" spans="3:6" ht="13.5" thickBot="1">
      <c r="C1364" s="32">
        <f t="shared" ref="C1364:C1427" si="91">C1363+$D$19</f>
        <v>53.679999999999033</v>
      </c>
      <c r="D1364" s="24">
        <f t="shared" si="90"/>
        <v>0</v>
      </c>
      <c r="E1364" s="24">
        <f t="shared" ref="E1364:E1427" si="92">(Yco+Y_c*C1364*60+2*bigc*COS(w*C1364*60+SI))/($E$20)</f>
        <v>0</v>
      </c>
      <c r="F1364" s="25">
        <f t="shared" ref="F1364:F1427" si="93">(D*COS(w*C1364*60+PHI))/($E$20)</f>
        <v>0</v>
      </c>
    </row>
    <row r="1365" spans="3:6" ht="13.5" thickBot="1">
      <c r="C1365" s="32">
        <f t="shared" si="91"/>
        <v>53.719999999999033</v>
      </c>
      <c r="D1365" s="24">
        <f t="shared" si="90"/>
        <v>0</v>
      </c>
      <c r="E1365" s="24">
        <f t="shared" si="92"/>
        <v>0</v>
      </c>
      <c r="F1365" s="25">
        <f t="shared" si="93"/>
        <v>0</v>
      </c>
    </row>
    <row r="1366" spans="3:6" ht="13.5" thickBot="1">
      <c r="C1366" s="32">
        <f t="shared" si="91"/>
        <v>53.759999999999032</v>
      </c>
      <c r="D1366" s="24">
        <f t="shared" si="90"/>
        <v>0</v>
      </c>
      <c r="E1366" s="24">
        <f t="shared" si="92"/>
        <v>0</v>
      </c>
      <c r="F1366" s="25">
        <f t="shared" si="93"/>
        <v>0</v>
      </c>
    </row>
    <row r="1367" spans="3:6" ht="13.5" thickBot="1">
      <c r="C1367" s="32">
        <f t="shared" si="91"/>
        <v>53.799999999999031</v>
      </c>
      <c r="D1367" s="24">
        <f t="shared" si="90"/>
        <v>0</v>
      </c>
      <c r="E1367" s="24">
        <f t="shared" si="92"/>
        <v>0</v>
      </c>
      <c r="F1367" s="25">
        <f t="shared" si="93"/>
        <v>0</v>
      </c>
    </row>
    <row r="1368" spans="3:6" ht="13.5" thickBot="1">
      <c r="C1368" s="32">
        <f t="shared" si="91"/>
        <v>53.83999999999903</v>
      </c>
      <c r="D1368" s="24">
        <f t="shared" si="90"/>
        <v>0</v>
      </c>
      <c r="E1368" s="24">
        <f t="shared" si="92"/>
        <v>0</v>
      </c>
      <c r="F1368" s="25">
        <f t="shared" si="93"/>
        <v>0</v>
      </c>
    </row>
    <row r="1369" spans="3:6" ht="13.5" thickBot="1">
      <c r="C1369" s="32">
        <f t="shared" si="91"/>
        <v>53.879999999999029</v>
      </c>
      <c r="D1369" s="24">
        <f t="shared" si="90"/>
        <v>0</v>
      </c>
      <c r="E1369" s="24">
        <f t="shared" si="92"/>
        <v>0</v>
      </c>
      <c r="F1369" s="25">
        <f t="shared" si="93"/>
        <v>0</v>
      </c>
    </row>
    <row r="1370" spans="3:6" ht="13.5" thickBot="1">
      <c r="C1370" s="32">
        <f t="shared" si="91"/>
        <v>53.919999999999028</v>
      </c>
      <c r="D1370" s="24">
        <f t="shared" si="90"/>
        <v>0</v>
      </c>
      <c r="E1370" s="24">
        <f t="shared" si="92"/>
        <v>0</v>
      </c>
      <c r="F1370" s="25">
        <f t="shared" si="93"/>
        <v>0</v>
      </c>
    </row>
    <row r="1371" spans="3:6" ht="13.5" thickBot="1">
      <c r="C1371" s="32">
        <f t="shared" si="91"/>
        <v>53.959999999999027</v>
      </c>
      <c r="D1371" s="24">
        <f t="shared" si="90"/>
        <v>0</v>
      </c>
      <c r="E1371" s="24">
        <f t="shared" si="92"/>
        <v>0</v>
      </c>
      <c r="F1371" s="25">
        <f t="shared" si="93"/>
        <v>0</v>
      </c>
    </row>
    <row r="1372" spans="3:6" ht="13.5" thickBot="1">
      <c r="C1372" s="32">
        <f t="shared" si="91"/>
        <v>53.999999999999027</v>
      </c>
      <c r="D1372" s="24">
        <f t="shared" si="90"/>
        <v>0</v>
      </c>
      <c r="E1372" s="24">
        <f t="shared" si="92"/>
        <v>0</v>
      </c>
      <c r="F1372" s="25">
        <f t="shared" si="93"/>
        <v>0</v>
      </c>
    </row>
    <row r="1373" spans="3:6" ht="13.5" thickBot="1">
      <c r="C1373" s="32">
        <f t="shared" si="91"/>
        <v>54.039999999999026</v>
      </c>
      <c r="D1373" s="24">
        <f t="shared" si="90"/>
        <v>0</v>
      </c>
      <c r="E1373" s="24">
        <f t="shared" si="92"/>
        <v>0</v>
      </c>
      <c r="F1373" s="25">
        <f t="shared" si="93"/>
        <v>0</v>
      </c>
    </row>
    <row r="1374" spans="3:6" ht="13.5" thickBot="1">
      <c r="C1374" s="32">
        <f t="shared" si="91"/>
        <v>54.079999999999025</v>
      </c>
      <c r="D1374" s="24">
        <f t="shared" si="90"/>
        <v>0</v>
      </c>
      <c r="E1374" s="24">
        <f t="shared" si="92"/>
        <v>0</v>
      </c>
      <c r="F1374" s="25">
        <f t="shared" si="93"/>
        <v>0</v>
      </c>
    </row>
    <row r="1375" spans="3:6" ht="13.5" thickBot="1">
      <c r="C1375" s="32">
        <f t="shared" si="91"/>
        <v>54.119999999999024</v>
      </c>
      <c r="D1375" s="24">
        <f t="shared" si="90"/>
        <v>0</v>
      </c>
      <c r="E1375" s="24">
        <f t="shared" si="92"/>
        <v>0</v>
      </c>
      <c r="F1375" s="25">
        <f t="shared" si="93"/>
        <v>0</v>
      </c>
    </row>
    <row r="1376" spans="3:6" ht="13.5" thickBot="1">
      <c r="C1376" s="32">
        <f t="shared" si="91"/>
        <v>54.159999999999023</v>
      </c>
      <c r="D1376" s="24">
        <f t="shared" si="90"/>
        <v>0</v>
      </c>
      <c r="E1376" s="24">
        <f t="shared" si="92"/>
        <v>0</v>
      </c>
      <c r="F1376" s="25">
        <f t="shared" si="93"/>
        <v>0</v>
      </c>
    </row>
    <row r="1377" spans="3:6" ht="13.5" thickBot="1">
      <c r="C1377" s="32">
        <f t="shared" si="91"/>
        <v>54.199999999999022</v>
      </c>
      <c r="D1377" s="24">
        <f t="shared" si="90"/>
        <v>0</v>
      </c>
      <c r="E1377" s="24">
        <f t="shared" si="92"/>
        <v>0</v>
      </c>
      <c r="F1377" s="25">
        <f t="shared" si="93"/>
        <v>0</v>
      </c>
    </row>
    <row r="1378" spans="3:6" ht="13.5" thickBot="1">
      <c r="C1378" s="32">
        <f t="shared" si="91"/>
        <v>54.239999999999021</v>
      </c>
      <c r="D1378" s="24">
        <f t="shared" si="90"/>
        <v>0</v>
      </c>
      <c r="E1378" s="24">
        <f t="shared" si="92"/>
        <v>0</v>
      </c>
      <c r="F1378" s="25">
        <f t="shared" si="93"/>
        <v>0</v>
      </c>
    </row>
    <row r="1379" spans="3:6" ht="13.5" thickBot="1">
      <c r="C1379" s="32">
        <f t="shared" si="91"/>
        <v>54.279999999999021</v>
      </c>
      <c r="D1379" s="24">
        <f t="shared" si="90"/>
        <v>0</v>
      </c>
      <c r="E1379" s="24">
        <f t="shared" si="92"/>
        <v>0</v>
      </c>
      <c r="F1379" s="25">
        <f t="shared" si="93"/>
        <v>0</v>
      </c>
    </row>
    <row r="1380" spans="3:6" ht="13.5" thickBot="1">
      <c r="C1380" s="32">
        <f t="shared" si="91"/>
        <v>54.31999999999902</v>
      </c>
      <c r="D1380" s="24">
        <f t="shared" si="90"/>
        <v>0</v>
      </c>
      <c r="E1380" s="24">
        <f t="shared" si="92"/>
        <v>0</v>
      </c>
      <c r="F1380" s="25">
        <f t="shared" si="93"/>
        <v>0</v>
      </c>
    </row>
    <row r="1381" spans="3:6" ht="13.5" thickBot="1">
      <c r="C1381" s="32">
        <f t="shared" si="91"/>
        <v>54.359999999999019</v>
      </c>
      <c r="D1381" s="24">
        <f t="shared" si="90"/>
        <v>0</v>
      </c>
      <c r="E1381" s="24">
        <f t="shared" si="92"/>
        <v>0</v>
      </c>
      <c r="F1381" s="25">
        <f t="shared" si="93"/>
        <v>0</v>
      </c>
    </row>
    <row r="1382" spans="3:6" ht="13.5" thickBot="1">
      <c r="C1382" s="32">
        <f t="shared" si="91"/>
        <v>54.399999999999018</v>
      </c>
      <c r="D1382" s="24">
        <f t="shared" si="90"/>
        <v>0</v>
      </c>
      <c r="E1382" s="24">
        <f t="shared" si="92"/>
        <v>0</v>
      </c>
      <c r="F1382" s="25">
        <f t="shared" si="93"/>
        <v>0</v>
      </c>
    </row>
    <row r="1383" spans="3:6" ht="13.5" thickBot="1">
      <c r="C1383" s="32">
        <f t="shared" si="91"/>
        <v>54.439999999999017</v>
      </c>
      <c r="D1383" s="24">
        <f t="shared" ref="D1383:D1446" si="94">(Xc+bigc*SIN(w*C1383*60+SI))/($E$20)</f>
        <v>0</v>
      </c>
      <c r="E1383" s="24">
        <f t="shared" si="92"/>
        <v>0</v>
      </c>
      <c r="F1383" s="25">
        <f t="shared" si="93"/>
        <v>0</v>
      </c>
    </row>
    <row r="1384" spans="3:6" ht="13.5" thickBot="1">
      <c r="C1384" s="32">
        <f t="shared" si="91"/>
        <v>54.479999999999016</v>
      </c>
      <c r="D1384" s="24">
        <f t="shared" si="94"/>
        <v>0</v>
      </c>
      <c r="E1384" s="24">
        <f t="shared" si="92"/>
        <v>0</v>
      </c>
      <c r="F1384" s="25">
        <f t="shared" si="93"/>
        <v>0</v>
      </c>
    </row>
    <row r="1385" spans="3:6" ht="13.5" thickBot="1">
      <c r="C1385" s="32">
        <f t="shared" si="91"/>
        <v>54.519999999999015</v>
      </c>
      <c r="D1385" s="24">
        <f t="shared" si="94"/>
        <v>0</v>
      </c>
      <c r="E1385" s="24">
        <f t="shared" si="92"/>
        <v>0</v>
      </c>
      <c r="F1385" s="25">
        <f t="shared" si="93"/>
        <v>0</v>
      </c>
    </row>
    <row r="1386" spans="3:6" ht="13.5" thickBot="1">
      <c r="C1386" s="32">
        <f t="shared" si="91"/>
        <v>54.559999999999015</v>
      </c>
      <c r="D1386" s="24">
        <f t="shared" si="94"/>
        <v>0</v>
      </c>
      <c r="E1386" s="24">
        <f t="shared" si="92"/>
        <v>0</v>
      </c>
      <c r="F1386" s="25">
        <f t="shared" si="93"/>
        <v>0</v>
      </c>
    </row>
    <row r="1387" spans="3:6" ht="13.5" thickBot="1">
      <c r="C1387" s="32">
        <f t="shared" si="91"/>
        <v>54.599999999999014</v>
      </c>
      <c r="D1387" s="24">
        <f t="shared" si="94"/>
        <v>0</v>
      </c>
      <c r="E1387" s="24">
        <f t="shared" si="92"/>
        <v>0</v>
      </c>
      <c r="F1387" s="25">
        <f t="shared" si="93"/>
        <v>0</v>
      </c>
    </row>
    <row r="1388" spans="3:6" ht="13.5" thickBot="1">
      <c r="C1388" s="32">
        <f t="shared" si="91"/>
        <v>54.639999999999013</v>
      </c>
      <c r="D1388" s="24">
        <f t="shared" si="94"/>
        <v>0</v>
      </c>
      <c r="E1388" s="24">
        <f t="shared" si="92"/>
        <v>0</v>
      </c>
      <c r="F1388" s="25">
        <f t="shared" si="93"/>
        <v>0</v>
      </c>
    </row>
    <row r="1389" spans="3:6" ht="13.5" thickBot="1">
      <c r="C1389" s="32">
        <f t="shared" si="91"/>
        <v>54.679999999999012</v>
      </c>
      <c r="D1389" s="24">
        <f t="shared" si="94"/>
        <v>0</v>
      </c>
      <c r="E1389" s="24">
        <f t="shared" si="92"/>
        <v>0</v>
      </c>
      <c r="F1389" s="25">
        <f t="shared" si="93"/>
        <v>0</v>
      </c>
    </row>
    <row r="1390" spans="3:6" ht="13.5" thickBot="1">
      <c r="C1390" s="32">
        <f t="shared" si="91"/>
        <v>54.719999999999011</v>
      </c>
      <c r="D1390" s="24">
        <f t="shared" si="94"/>
        <v>0</v>
      </c>
      <c r="E1390" s="24">
        <f t="shared" si="92"/>
        <v>0</v>
      </c>
      <c r="F1390" s="25">
        <f t="shared" si="93"/>
        <v>0</v>
      </c>
    </row>
    <row r="1391" spans="3:6" ht="13.5" thickBot="1">
      <c r="C1391" s="32">
        <f t="shared" si="91"/>
        <v>54.75999999999901</v>
      </c>
      <c r="D1391" s="24">
        <f t="shared" si="94"/>
        <v>0</v>
      </c>
      <c r="E1391" s="24">
        <f t="shared" si="92"/>
        <v>0</v>
      </c>
      <c r="F1391" s="25">
        <f t="shared" si="93"/>
        <v>0</v>
      </c>
    </row>
    <row r="1392" spans="3:6" ht="13.5" thickBot="1">
      <c r="C1392" s="32">
        <f t="shared" si="91"/>
        <v>54.79999999999901</v>
      </c>
      <c r="D1392" s="24">
        <f t="shared" si="94"/>
        <v>0</v>
      </c>
      <c r="E1392" s="24">
        <f t="shared" si="92"/>
        <v>0</v>
      </c>
      <c r="F1392" s="25">
        <f t="shared" si="93"/>
        <v>0</v>
      </c>
    </row>
    <row r="1393" spans="3:6" ht="13.5" thickBot="1">
      <c r="C1393" s="32">
        <f t="shared" si="91"/>
        <v>54.839999999999009</v>
      </c>
      <c r="D1393" s="24">
        <f t="shared" si="94"/>
        <v>0</v>
      </c>
      <c r="E1393" s="24">
        <f t="shared" si="92"/>
        <v>0</v>
      </c>
      <c r="F1393" s="25">
        <f t="shared" si="93"/>
        <v>0</v>
      </c>
    </row>
    <row r="1394" spans="3:6" ht="13.5" thickBot="1">
      <c r="C1394" s="32">
        <f t="shared" si="91"/>
        <v>54.879999999999008</v>
      </c>
      <c r="D1394" s="24">
        <f t="shared" si="94"/>
        <v>0</v>
      </c>
      <c r="E1394" s="24">
        <f t="shared" si="92"/>
        <v>0</v>
      </c>
      <c r="F1394" s="25">
        <f t="shared" si="93"/>
        <v>0</v>
      </c>
    </row>
    <row r="1395" spans="3:6" ht="13.5" thickBot="1">
      <c r="C1395" s="32">
        <f t="shared" si="91"/>
        <v>54.919999999999007</v>
      </c>
      <c r="D1395" s="24">
        <f t="shared" si="94"/>
        <v>0</v>
      </c>
      <c r="E1395" s="24">
        <f t="shared" si="92"/>
        <v>0</v>
      </c>
      <c r="F1395" s="25">
        <f t="shared" si="93"/>
        <v>0</v>
      </c>
    </row>
    <row r="1396" spans="3:6" ht="13.5" thickBot="1">
      <c r="C1396" s="32">
        <f t="shared" si="91"/>
        <v>54.959999999999006</v>
      </c>
      <c r="D1396" s="24">
        <f t="shared" si="94"/>
        <v>0</v>
      </c>
      <c r="E1396" s="24">
        <f t="shared" si="92"/>
        <v>0</v>
      </c>
      <c r="F1396" s="25">
        <f t="shared" si="93"/>
        <v>0</v>
      </c>
    </row>
    <row r="1397" spans="3:6" ht="13.5" thickBot="1">
      <c r="C1397" s="32">
        <f t="shared" si="91"/>
        <v>54.999999999999005</v>
      </c>
      <c r="D1397" s="24">
        <f t="shared" si="94"/>
        <v>0</v>
      </c>
      <c r="E1397" s="24">
        <f t="shared" si="92"/>
        <v>0</v>
      </c>
      <c r="F1397" s="25">
        <f t="shared" si="93"/>
        <v>0</v>
      </c>
    </row>
    <row r="1398" spans="3:6" ht="13.5" thickBot="1">
      <c r="C1398" s="32">
        <f t="shared" si="91"/>
        <v>55.039999999999004</v>
      </c>
      <c r="D1398" s="24">
        <f t="shared" si="94"/>
        <v>0</v>
      </c>
      <c r="E1398" s="24">
        <f t="shared" si="92"/>
        <v>0</v>
      </c>
      <c r="F1398" s="25">
        <f t="shared" si="93"/>
        <v>0</v>
      </c>
    </row>
    <row r="1399" spans="3:6" ht="13.5" thickBot="1">
      <c r="C1399" s="32">
        <f t="shared" si="91"/>
        <v>55.079999999999004</v>
      </c>
      <c r="D1399" s="24">
        <f t="shared" si="94"/>
        <v>0</v>
      </c>
      <c r="E1399" s="24">
        <f t="shared" si="92"/>
        <v>0</v>
      </c>
      <c r="F1399" s="25">
        <f t="shared" si="93"/>
        <v>0</v>
      </c>
    </row>
    <row r="1400" spans="3:6" ht="13.5" thickBot="1">
      <c r="C1400" s="32">
        <f t="shared" si="91"/>
        <v>55.119999999999003</v>
      </c>
      <c r="D1400" s="24">
        <f t="shared" si="94"/>
        <v>0</v>
      </c>
      <c r="E1400" s="24">
        <f t="shared" si="92"/>
        <v>0</v>
      </c>
      <c r="F1400" s="25">
        <f t="shared" si="93"/>
        <v>0</v>
      </c>
    </row>
    <row r="1401" spans="3:6" ht="13.5" thickBot="1">
      <c r="C1401" s="32">
        <f t="shared" si="91"/>
        <v>55.159999999999002</v>
      </c>
      <c r="D1401" s="24">
        <f t="shared" si="94"/>
        <v>0</v>
      </c>
      <c r="E1401" s="24">
        <f t="shared" si="92"/>
        <v>0</v>
      </c>
      <c r="F1401" s="25">
        <f t="shared" si="93"/>
        <v>0</v>
      </c>
    </row>
    <row r="1402" spans="3:6" ht="13.5" thickBot="1">
      <c r="C1402" s="32">
        <f t="shared" si="91"/>
        <v>55.199999999999001</v>
      </c>
      <c r="D1402" s="24">
        <f t="shared" si="94"/>
        <v>0</v>
      </c>
      <c r="E1402" s="24">
        <f t="shared" si="92"/>
        <v>0</v>
      </c>
      <c r="F1402" s="25">
        <f t="shared" si="93"/>
        <v>0</v>
      </c>
    </row>
    <row r="1403" spans="3:6" ht="13.5" thickBot="1">
      <c r="C1403" s="32">
        <f t="shared" si="91"/>
        <v>55.239999999999</v>
      </c>
      <c r="D1403" s="24">
        <f t="shared" si="94"/>
        <v>0</v>
      </c>
      <c r="E1403" s="24">
        <f t="shared" si="92"/>
        <v>0</v>
      </c>
      <c r="F1403" s="25">
        <f t="shared" si="93"/>
        <v>0</v>
      </c>
    </row>
    <row r="1404" spans="3:6" ht="13.5" thickBot="1">
      <c r="C1404" s="32">
        <f t="shared" si="91"/>
        <v>55.279999999998999</v>
      </c>
      <c r="D1404" s="24">
        <f t="shared" si="94"/>
        <v>0</v>
      </c>
      <c r="E1404" s="24">
        <f t="shared" si="92"/>
        <v>0</v>
      </c>
      <c r="F1404" s="25">
        <f t="shared" si="93"/>
        <v>0</v>
      </c>
    </row>
    <row r="1405" spans="3:6" ht="13.5" thickBot="1">
      <c r="C1405" s="32">
        <f t="shared" si="91"/>
        <v>55.319999999998998</v>
      </c>
      <c r="D1405" s="24">
        <f t="shared" si="94"/>
        <v>0</v>
      </c>
      <c r="E1405" s="24">
        <f t="shared" si="92"/>
        <v>0</v>
      </c>
      <c r="F1405" s="25">
        <f t="shared" si="93"/>
        <v>0</v>
      </c>
    </row>
    <row r="1406" spans="3:6" ht="13.5" thickBot="1">
      <c r="C1406" s="32">
        <f t="shared" si="91"/>
        <v>55.359999999998998</v>
      </c>
      <c r="D1406" s="24">
        <f t="shared" si="94"/>
        <v>0</v>
      </c>
      <c r="E1406" s="24">
        <f t="shared" si="92"/>
        <v>0</v>
      </c>
      <c r="F1406" s="25">
        <f t="shared" si="93"/>
        <v>0</v>
      </c>
    </row>
    <row r="1407" spans="3:6" ht="13.5" thickBot="1">
      <c r="C1407" s="32">
        <f t="shared" si="91"/>
        <v>55.399999999998997</v>
      </c>
      <c r="D1407" s="24">
        <f t="shared" si="94"/>
        <v>0</v>
      </c>
      <c r="E1407" s="24">
        <f t="shared" si="92"/>
        <v>0</v>
      </c>
      <c r="F1407" s="25">
        <f t="shared" si="93"/>
        <v>0</v>
      </c>
    </row>
    <row r="1408" spans="3:6" ht="13.5" thickBot="1">
      <c r="C1408" s="32">
        <f t="shared" si="91"/>
        <v>55.439999999998996</v>
      </c>
      <c r="D1408" s="24">
        <f t="shared" si="94"/>
        <v>0</v>
      </c>
      <c r="E1408" s="24">
        <f t="shared" si="92"/>
        <v>0</v>
      </c>
      <c r="F1408" s="25">
        <f t="shared" si="93"/>
        <v>0</v>
      </c>
    </row>
    <row r="1409" spans="3:6" ht="13.5" thickBot="1">
      <c r="C1409" s="32">
        <f t="shared" si="91"/>
        <v>55.479999999998995</v>
      </c>
      <c r="D1409" s="24">
        <f t="shared" si="94"/>
        <v>0</v>
      </c>
      <c r="E1409" s="24">
        <f t="shared" si="92"/>
        <v>0</v>
      </c>
      <c r="F1409" s="25">
        <f t="shared" si="93"/>
        <v>0</v>
      </c>
    </row>
    <row r="1410" spans="3:6" ht="13.5" thickBot="1">
      <c r="C1410" s="32">
        <f t="shared" si="91"/>
        <v>55.519999999998994</v>
      </c>
      <c r="D1410" s="24">
        <f t="shared" si="94"/>
        <v>0</v>
      </c>
      <c r="E1410" s="24">
        <f t="shared" si="92"/>
        <v>0</v>
      </c>
      <c r="F1410" s="25">
        <f t="shared" si="93"/>
        <v>0</v>
      </c>
    </row>
    <row r="1411" spans="3:6" ht="13.5" thickBot="1">
      <c r="C1411" s="32">
        <f t="shared" si="91"/>
        <v>55.559999999998993</v>
      </c>
      <c r="D1411" s="24">
        <f t="shared" si="94"/>
        <v>0</v>
      </c>
      <c r="E1411" s="24">
        <f t="shared" si="92"/>
        <v>0</v>
      </c>
      <c r="F1411" s="25">
        <f t="shared" si="93"/>
        <v>0</v>
      </c>
    </row>
    <row r="1412" spans="3:6" ht="13.5" thickBot="1">
      <c r="C1412" s="32">
        <f t="shared" si="91"/>
        <v>55.599999999998992</v>
      </c>
      <c r="D1412" s="24">
        <f t="shared" si="94"/>
        <v>0</v>
      </c>
      <c r="E1412" s="24">
        <f t="shared" si="92"/>
        <v>0</v>
      </c>
      <c r="F1412" s="25">
        <f t="shared" si="93"/>
        <v>0</v>
      </c>
    </row>
    <row r="1413" spans="3:6" ht="13.5" thickBot="1">
      <c r="C1413" s="32">
        <f t="shared" si="91"/>
        <v>55.639999999998992</v>
      </c>
      <c r="D1413" s="24">
        <f t="shared" si="94"/>
        <v>0</v>
      </c>
      <c r="E1413" s="24">
        <f t="shared" si="92"/>
        <v>0</v>
      </c>
      <c r="F1413" s="25">
        <f t="shared" si="93"/>
        <v>0</v>
      </c>
    </row>
    <row r="1414" spans="3:6" ht="13.5" thickBot="1">
      <c r="C1414" s="32">
        <f t="shared" si="91"/>
        <v>55.679999999998991</v>
      </c>
      <c r="D1414" s="24">
        <f t="shared" si="94"/>
        <v>0</v>
      </c>
      <c r="E1414" s="24">
        <f t="shared" si="92"/>
        <v>0</v>
      </c>
      <c r="F1414" s="25">
        <f t="shared" si="93"/>
        <v>0</v>
      </c>
    </row>
    <row r="1415" spans="3:6" ht="13.5" thickBot="1">
      <c r="C1415" s="32">
        <f t="shared" si="91"/>
        <v>55.71999999999899</v>
      </c>
      <c r="D1415" s="24">
        <f t="shared" si="94"/>
        <v>0</v>
      </c>
      <c r="E1415" s="24">
        <f t="shared" si="92"/>
        <v>0</v>
      </c>
      <c r="F1415" s="25">
        <f t="shared" si="93"/>
        <v>0</v>
      </c>
    </row>
    <row r="1416" spans="3:6" ht="13.5" thickBot="1">
      <c r="C1416" s="32">
        <f t="shared" si="91"/>
        <v>55.759999999998989</v>
      </c>
      <c r="D1416" s="24">
        <f t="shared" si="94"/>
        <v>0</v>
      </c>
      <c r="E1416" s="24">
        <f t="shared" si="92"/>
        <v>0</v>
      </c>
      <c r="F1416" s="25">
        <f t="shared" si="93"/>
        <v>0</v>
      </c>
    </row>
    <row r="1417" spans="3:6" ht="13.5" thickBot="1">
      <c r="C1417" s="32">
        <f t="shared" si="91"/>
        <v>55.799999999998988</v>
      </c>
      <c r="D1417" s="24">
        <f t="shared" si="94"/>
        <v>0</v>
      </c>
      <c r="E1417" s="24">
        <f t="shared" si="92"/>
        <v>0</v>
      </c>
      <c r="F1417" s="25">
        <f t="shared" si="93"/>
        <v>0</v>
      </c>
    </row>
    <row r="1418" spans="3:6" ht="13.5" thickBot="1">
      <c r="C1418" s="32">
        <f t="shared" si="91"/>
        <v>55.839999999998987</v>
      </c>
      <c r="D1418" s="24">
        <f t="shared" si="94"/>
        <v>0</v>
      </c>
      <c r="E1418" s="24">
        <f t="shared" si="92"/>
        <v>0</v>
      </c>
      <c r="F1418" s="25">
        <f t="shared" si="93"/>
        <v>0</v>
      </c>
    </row>
    <row r="1419" spans="3:6" ht="13.5" thickBot="1">
      <c r="C1419" s="32">
        <f t="shared" si="91"/>
        <v>55.879999999998986</v>
      </c>
      <c r="D1419" s="24">
        <f t="shared" si="94"/>
        <v>0</v>
      </c>
      <c r="E1419" s="24">
        <f t="shared" si="92"/>
        <v>0</v>
      </c>
      <c r="F1419" s="25">
        <f t="shared" si="93"/>
        <v>0</v>
      </c>
    </row>
    <row r="1420" spans="3:6" ht="13.5" thickBot="1">
      <c r="C1420" s="32">
        <f t="shared" si="91"/>
        <v>55.919999999998986</v>
      </c>
      <c r="D1420" s="24">
        <f t="shared" si="94"/>
        <v>0</v>
      </c>
      <c r="E1420" s="24">
        <f t="shared" si="92"/>
        <v>0</v>
      </c>
      <c r="F1420" s="25">
        <f t="shared" si="93"/>
        <v>0</v>
      </c>
    </row>
    <row r="1421" spans="3:6" ht="13.5" thickBot="1">
      <c r="C1421" s="32">
        <f t="shared" si="91"/>
        <v>55.959999999998985</v>
      </c>
      <c r="D1421" s="24">
        <f t="shared" si="94"/>
        <v>0</v>
      </c>
      <c r="E1421" s="24">
        <f t="shared" si="92"/>
        <v>0</v>
      </c>
      <c r="F1421" s="25">
        <f t="shared" si="93"/>
        <v>0</v>
      </c>
    </row>
    <row r="1422" spans="3:6" ht="13.5" thickBot="1">
      <c r="C1422" s="32">
        <f t="shared" si="91"/>
        <v>55.999999999998984</v>
      </c>
      <c r="D1422" s="24">
        <f t="shared" si="94"/>
        <v>0</v>
      </c>
      <c r="E1422" s="24">
        <f t="shared" si="92"/>
        <v>0</v>
      </c>
      <c r="F1422" s="25">
        <f t="shared" si="93"/>
        <v>0</v>
      </c>
    </row>
    <row r="1423" spans="3:6" ht="13.5" thickBot="1">
      <c r="C1423" s="32">
        <f t="shared" si="91"/>
        <v>56.039999999998983</v>
      </c>
      <c r="D1423" s="24">
        <f t="shared" si="94"/>
        <v>0</v>
      </c>
      <c r="E1423" s="24">
        <f t="shared" si="92"/>
        <v>0</v>
      </c>
      <c r="F1423" s="25">
        <f t="shared" si="93"/>
        <v>0</v>
      </c>
    </row>
    <row r="1424" spans="3:6" ht="13.5" thickBot="1">
      <c r="C1424" s="32">
        <f t="shared" si="91"/>
        <v>56.079999999998982</v>
      </c>
      <c r="D1424" s="24">
        <f t="shared" si="94"/>
        <v>0</v>
      </c>
      <c r="E1424" s="24">
        <f t="shared" si="92"/>
        <v>0</v>
      </c>
      <c r="F1424" s="25">
        <f t="shared" si="93"/>
        <v>0</v>
      </c>
    </row>
    <row r="1425" spans="3:6" ht="13.5" thickBot="1">
      <c r="C1425" s="32">
        <f t="shared" si="91"/>
        <v>56.119999999998981</v>
      </c>
      <c r="D1425" s="24">
        <f t="shared" si="94"/>
        <v>0</v>
      </c>
      <c r="E1425" s="24">
        <f t="shared" si="92"/>
        <v>0</v>
      </c>
      <c r="F1425" s="25">
        <f t="shared" si="93"/>
        <v>0</v>
      </c>
    </row>
    <row r="1426" spans="3:6" ht="13.5" thickBot="1">
      <c r="C1426" s="32">
        <f t="shared" si="91"/>
        <v>56.159999999998981</v>
      </c>
      <c r="D1426" s="24">
        <f t="shared" si="94"/>
        <v>0</v>
      </c>
      <c r="E1426" s="24">
        <f t="shared" si="92"/>
        <v>0</v>
      </c>
      <c r="F1426" s="25">
        <f t="shared" si="93"/>
        <v>0</v>
      </c>
    </row>
    <row r="1427" spans="3:6" ht="13.5" thickBot="1">
      <c r="C1427" s="32">
        <f t="shared" si="91"/>
        <v>56.19999999999898</v>
      </c>
      <c r="D1427" s="24">
        <f t="shared" si="94"/>
        <v>0</v>
      </c>
      <c r="E1427" s="24">
        <f t="shared" si="92"/>
        <v>0</v>
      </c>
      <c r="F1427" s="25">
        <f t="shared" si="93"/>
        <v>0</v>
      </c>
    </row>
    <row r="1428" spans="3:6" ht="13.5" thickBot="1">
      <c r="C1428" s="32">
        <f t="shared" ref="C1428:C1462" si="95">C1427+$D$19</f>
        <v>56.239999999998979</v>
      </c>
      <c r="D1428" s="24">
        <f t="shared" si="94"/>
        <v>0</v>
      </c>
      <c r="E1428" s="24">
        <f t="shared" ref="E1428:E1462" si="96">(Yco+Y_c*C1428*60+2*bigc*COS(w*C1428*60+SI))/($E$20)</f>
        <v>0</v>
      </c>
      <c r="F1428" s="25">
        <f t="shared" ref="F1428:F1462" si="97">(D*COS(w*C1428*60+PHI))/($E$20)</f>
        <v>0</v>
      </c>
    </row>
    <row r="1429" spans="3:6" ht="13.5" thickBot="1">
      <c r="C1429" s="32">
        <f t="shared" si="95"/>
        <v>56.279999999998978</v>
      </c>
      <c r="D1429" s="24">
        <f t="shared" si="94"/>
        <v>0</v>
      </c>
      <c r="E1429" s="24">
        <f t="shared" si="96"/>
        <v>0</v>
      </c>
      <c r="F1429" s="25">
        <f t="shared" si="97"/>
        <v>0</v>
      </c>
    </row>
    <row r="1430" spans="3:6" ht="13.5" thickBot="1">
      <c r="C1430" s="32">
        <f t="shared" si="95"/>
        <v>56.319999999998977</v>
      </c>
      <c r="D1430" s="24">
        <f t="shared" si="94"/>
        <v>0</v>
      </c>
      <c r="E1430" s="24">
        <f t="shared" si="96"/>
        <v>0</v>
      </c>
      <c r="F1430" s="25">
        <f t="shared" si="97"/>
        <v>0</v>
      </c>
    </row>
    <row r="1431" spans="3:6" ht="13.5" thickBot="1">
      <c r="C1431" s="32">
        <f t="shared" si="95"/>
        <v>56.359999999998976</v>
      </c>
      <c r="D1431" s="24">
        <f t="shared" si="94"/>
        <v>0</v>
      </c>
      <c r="E1431" s="24">
        <f t="shared" si="96"/>
        <v>0</v>
      </c>
      <c r="F1431" s="25">
        <f t="shared" si="97"/>
        <v>0</v>
      </c>
    </row>
    <row r="1432" spans="3:6" ht="13.5" thickBot="1">
      <c r="C1432" s="32">
        <f t="shared" si="95"/>
        <v>56.399999999998975</v>
      </c>
      <c r="D1432" s="24">
        <f t="shared" si="94"/>
        <v>0</v>
      </c>
      <c r="E1432" s="24">
        <f t="shared" si="96"/>
        <v>0</v>
      </c>
      <c r="F1432" s="25">
        <f t="shared" si="97"/>
        <v>0</v>
      </c>
    </row>
    <row r="1433" spans="3:6" ht="13.5" thickBot="1">
      <c r="C1433" s="32">
        <f t="shared" si="95"/>
        <v>56.439999999998975</v>
      </c>
      <c r="D1433" s="24">
        <f t="shared" si="94"/>
        <v>0</v>
      </c>
      <c r="E1433" s="24">
        <f t="shared" si="96"/>
        <v>0</v>
      </c>
      <c r="F1433" s="25">
        <f t="shared" si="97"/>
        <v>0</v>
      </c>
    </row>
    <row r="1434" spans="3:6" ht="13.5" thickBot="1">
      <c r="C1434" s="32">
        <f t="shared" si="95"/>
        <v>56.479999999998974</v>
      </c>
      <c r="D1434" s="24">
        <f t="shared" si="94"/>
        <v>0</v>
      </c>
      <c r="E1434" s="24">
        <f t="shared" si="96"/>
        <v>0</v>
      </c>
      <c r="F1434" s="25">
        <f t="shared" si="97"/>
        <v>0</v>
      </c>
    </row>
    <row r="1435" spans="3:6" ht="13.5" thickBot="1">
      <c r="C1435" s="32">
        <f t="shared" si="95"/>
        <v>56.519999999998973</v>
      </c>
      <c r="D1435" s="24">
        <f t="shared" si="94"/>
        <v>0</v>
      </c>
      <c r="E1435" s="24">
        <f t="shared" si="96"/>
        <v>0</v>
      </c>
      <c r="F1435" s="25">
        <f t="shared" si="97"/>
        <v>0</v>
      </c>
    </row>
    <row r="1436" spans="3:6" ht="13.5" thickBot="1">
      <c r="C1436" s="32">
        <f t="shared" si="95"/>
        <v>56.559999999998972</v>
      </c>
      <c r="D1436" s="24">
        <f t="shared" si="94"/>
        <v>0</v>
      </c>
      <c r="E1436" s="24">
        <f t="shared" si="96"/>
        <v>0</v>
      </c>
      <c r="F1436" s="25">
        <f t="shared" si="97"/>
        <v>0</v>
      </c>
    </row>
    <row r="1437" spans="3:6" ht="13.5" thickBot="1">
      <c r="C1437" s="32">
        <f t="shared" si="95"/>
        <v>56.599999999998971</v>
      </c>
      <c r="D1437" s="24">
        <f t="shared" si="94"/>
        <v>0</v>
      </c>
      <c r="E1437" s="24">
        <f t="shared" si="96"/>
        <v>0</v>
      </c>
      <c r="F1437" s="25">
        <f t="shared" si="97"/>
        <v>0</v>
      </c>
    </row>
    <row r="1438" spans="3:6" ht="13.5" thickBot="1">
      <c r="C1438" s="32">
        <f t="shared" si="95"/>
        <v>56.63999999999897</v>
      </c>
      <c r="D1438" s="24">
        <f t="shared" si="94"/>
        <v>0</v>
      </c>
      <c r="E1438" s="24">
        <f t="shared" si="96"/>
        <v>0</v>
      </c>
      <c r="F1438" s="25">
        <f t="shared" si="97"/>
        <v>0</v>
      </c>
    </row>
    <row r="1439" spans="3:6" ht="13.5" thickBot="1">
      <c r="C1439" s="32">
        <f t="shared" si="95"/>
        <v>56.679999999998969</v>
      </c>
      <c r="D1439" s="24">
        <f t="shared" si="94"/>
        <v>0</v>
      </c>
      <c r="E1439" s="24">
        <f t="shared" si="96"/>
        <v>0</v>
      </c>
      <c r="F1439" s="25">
        <f t="shared" si="97"/>
        <v>0</v>
      </c>
    </row>
    <row r="1440" spans="3:6" ht="13.5" thickBot="1">
      <c r="C1440" s="32">
        <f t="shared" si="95"/>
        <v>56.719999999998969</v>
      </c>
      <c r="D1440" s="24">
        <f t="shared" si="94"/>
        <v>0</v>
      </c>
      <c r="E1440" s="24">
        <f t="shared" si="96"/>
        <v>0</v>
      </c>
      <c r="F1440" s="25">
        <f t="shared" si="97"/>
        <v>0</v>
      </c>
    </row>
    <row r="1441" spans="3:6" ht="13.5" thickBot="1">
      <c r="C1441" s="32">
        <f t="shared" si="95"/>
        <v>56.759999999998968</v>
      </c>
      <c r="D1441" s="24">
        <f t="shared" si="94"/>
        <v>0</v>
      </c>
      <c r="E1441" s="24">
        <f t="shared" si="96"/>
        <v>0</v>
      </c>
      <c r="F1441" s="25">
        <f t="shared" si="97"/>
        <v>0</v>
      </c>
    </row>
    <row r="1442" spans="3:6" ht="13.5" thickBot="1">
      <c r="C1442" s="32">
        <f t="shared" si="95"/>
        <v>56.799999999998967</v>
      </c>
      <c r="D1442" s="24">
        <f t="shared" si="94"/>
        <v>0</v>
      </c>
      <c r="E1442" s="24">
        <f t="shared" si="96"/>
        <v>0</v>
      </c>
      <c r="F1442" s="25">
        <f t="shared" si="97"/>
        <v>0</v>
      </c>
    </row>
    <row r="1443" spans="3:6" ht="13.5" thickBot="1">
      <c r="C1443" s="32">
        <f t="shared" si="95"/>
        <v>56.839999999998966</v>
      </c>
      <c r="D1443" s="24">
        <f t="shared" si="94"/>
        <v>0</v>
      </c>
      <c r="E1443" s="24">
        <f t="shared" si="96"/>
        <v>0</v>
      </c>
      <c r="F1443" s="25">
        <f t="shared" si="97"/>
        <v>0</v>
      </c>
    </row>
    <row r="1444" spans="3:6" ht="13.5" thickBot="1">
      <c r="C1444" s="32">
        <f t="shared" si="95"/>
        <v>56.879999999998965</v>
      </c>
      <c r="D1444" s="24">
        <f t="shared" si="94"/>
        <v>0</v>
      </c>
      <c r="E1444" s="24">
        <f t="shared" si="96"/>
        <v>0</v>
      </c>
      <c r="F1444" s="25">
        <f t="shared" si="97"/>
        <v>0</v>
      </c>
    </row>
    <row r="1445" spans="3:6" ht="13.5" thickBot="1">
      <c r="C1445" s="32">
        <f t="shared" si="95"/>
        <v>56.919999999998964</v>
      </c>
      <c r="D1445" s="24">
        <f t="shared" si="94"/>
        <v>0</v>
      </c>
      <c r="E1445" s="24">
        <f t="shared" si="96"/>
        <v>0</v>
      </c>
      <c r="F1445" s="25">
        <f t="shared" si="97"/>
        <v>0</v>
      </c>
    </row>
    <row r="1446" spans="3:6" ht="13.5" thickBot="1">
      <c r="C1446" s="32">
        <f t="shared" si="95"/>
        <v>56.959999999998963</v>
      </c>
      <c r="D1446" s="24">
        <f t="shared" si="94"/>
        <v>0</v>
      </c>
      <c r="E1446" s="24">
        <f t="shared" si="96"/>
        <v>0</v>
      </c>
      <c r="F1446" s="25">
        <f t="shared" si="97"/>
        <v>0</v>
      </c>
    </row>
    <row r="1447" spans="3:6" ht="13.5" thickBot="1">
      <c r="C1447" s="32">
        <f t="shared" si="95"/>
        <v>56.999999999998963</v>
      </c>
      <c r="D1447" s="24">
        <f t="shared" ref="D1447:D1510" si="98">(Xc+bigc*SIN(w*C1447*60+SI))/($E$20)</f>
        <v>0</v>
      </c>
      <c r="E1447" s="24">
        <f t="shared" si="96"/>
        <v>0</v>
      </c>
      <c r="F1447" s="25">
        <f t="shared" si="97"/>
        <v>0</v>
      </c>
    </row>
    <row r="1448" spans="3:6" ht="13.5" thickBot="1">
      <c r="C1448" s="32">
        <f t="shared" si="95"/>
        <v>57.039999999998962</v>
      </c>
      <c r="D1448" s="24">
        <f t="shared" si="98"/>
        <v>0</v>
      </c>
      <c r="E1448" s="24">
        <f t="shared" si="96"/>
        <v>0</v>
      </c>
      <c r="F1448" s="25">
        <f t="shared" si="97"/>
        <v>0</v>
      </c>
    </row>
    <row r="1449" spans="3:6" ht="13.5" thickBot="1">
      <c r="C1449" s="32">
        <f t="shared" si="95"/>
        <v>57.079999999998961</v>
      </c>
      <c r="D1449" s="24">
        <f t="shared" si="98"/>
        <v>0</v>
      </c>
      <c r="E1449" s="24">
        <f t="shared" si="96"/>
        <v>0</v>
      </c>
      <c r="F1449" s="25">
        <f t="shared" si="97"/>
        <v>0</v>
      </c>
    </row>
    <row r="1450" spans="3:6" ht="13.5" thickBot="1">
      <c r="C1450" s="32">
        <f t="shared" si="95"/>
        <v>57.11999999999896</v>
      </c>
      <c r="D1450" s="24">
        <f t="shared" si="98"/>
        <v>0</v>
      </c>
      <c r="E1450" s="24">
        <f t="shared" si="96"/>
        <v>0</v>
      </c>
      <c r="F1450" s="25">
        <f t="shared" si="97"/>
        <v>0</v>
      </c>
    </row>
    <row r="1451" spans="3:6" ht="13.5" thickBot="1">
      <c r="C1451" s="32">
        <f t="shared" si="95"/>
        <v>57.159999999998959</v>
      </c>
      <c r="D1451" s="24">
        <f t="shared" si="98"/>
        <v>0</v>
      </c>
      <c r="E1451" s="24">
        <f t="shared" si="96"/>
        <v>0</v>
      </c>
      <c r="F1451" s="25">
        <f t="shared" si="97"/>
        <v>0</v>
      </c>
    </row>
    <row r="1452" spans="3:6" ht="13.5" thickBot="1">
      <c r="C1452" s="32">
        <f t="shared" si="95"/>
        <v>57.199999999998958</v>
      </c>
      <c r="D1452" s="24">
        <f t="shared" si="98"/>
        <v>0</v>
      </c>
      <c r="E1452" s="24">
        <f t="shared" si="96"/>
        <v>0</v>
      </c>
      <c r="F1452" s="25">
        <f t="shared" si="97"/>
        <v>0</v>
      </c>
    </row>
    <row r="1453" spans="3:6" ht="13.5" thickBot="1">
      <c r="C1453" s="32">
        <f t="shared" si="95"/>
        <v>57.239999999998957</v>
      </c>
      <c r="D1453" s="24">
        <f t="shared" si="98"/>
        <v>0</v>
      </c>
      <c r="E1453" s="24">
        <f t="shared" si="96"/>
        <v>0</v>
      </c>
      <c r="F1453" s="25">
        <f t="shared" si="97"/>
        <v>0</v>
      </c>
    </row>
    <row r="1454" spans="3:6" ht="13.5" thickBot="1">
      <c r="C1454" s="32">
        <f t="shared" si="95"/>
        <v>57.279999999998957</v>
      </c>
      <c r="D1454" s="24">
        <f t="shared" si="98"/>
        <v>0</v>
      </c>
      <c r="E1454" s="24">
        <f t="shared" si="96"/>
        <v>0</v>
      </c>
      <c r="F1454" s="25">
        <f t="shared" si="97"/>
        <v>0</v>
      </c>
    </row>
    <row r="1455" spans="3:6" ht="13.5" thickBot="1">
      <c r="C1455" s="32">
        <f t="shared" si="95"/>
        <v>57.319999999998956</v>
      </c>
      <c r="D1455" s="24">
        <f t="shared" si="98"/>
        <v>0</v>
      </c>
      <c r="E1455" s="24">
        <f t="shared" si="96"/>
        <v>0</v>
      </c>
      <c r="F1455" s="25">
        <f t="shared" si="97"/>
        <v>0</v>
      </c>
    </row>
    <row r="1456" spans="3:6" ht="13.5" thickBot="1">
      <c r="C1456" s="32">
        <f t="shared" si="95"/>
        <v>57.359999999998955</v>
      </c>
      <c r="D1456" s="24">
        <f t="shared" si="98"/>
        <v>0</v>
      </c>
      <c r="E1456" s="24">
        <f t="shared" si="96"/>
        <v>0</v>
      </c>
      <c r="F1456" s="25">
        <f t="shared" si="97"/>
        <v>0</v>
      </c>
    </row>
    <row r="1457" spans="3:6" ht="13.5" thickBot="1">
      <c r="C1457" s="32">
        <f t="shared" si="95"/>
        <v>57.399999999998954</v>
      </c>
      <c r="D1457" s="24">
        <f t="shared" si="98"/>
        <v>0</v>
      </c>
      <c r="E1457" s="24">
        <f t="shared" si="96"/>
        <v>0</v>
      </c>
      <c r="F1457" s="25">
        <f t="shared" si="97"/>
        <v>0</v>
      </c>
    </row>
    <row r="1458" spans="3:6" ht="13.5" thickBot="1">
      <c r="C1458" s="32">
        <f t="shared" si="95"/>
        <v>57.439999999998953</v>
      </c>
      <c r="D1458" s="24">
        <f t="shared" si="98"/>
        <v>0</v>
      </c>
      <c r="E1458" s="24">
        <f t="shared" si="96"/>
        <v>0</v>
      </c>
      <c r="F1458" s="25">
        <f t="shared" si="97"/>
        <v>0</v>
      </c>
    </row>
    <row r="1459" spans="3:6" ht="13.5" thickBot="1">
      <c r="C1459" s="32">
        <f t="shared" si="95"/>
        <v>57.479999999998952</v>
      </c>
      <c r="D1459" s="24">
        <f t="shared" si="98"/>
        <v>0</v>
      </c>
      <c r="E1459" s="24">
        <f t="shared" si="96"/>
        <v>0</v>
      </c>
      <c r="F1459" s="25">
        <f t="shared" si="97"/>
        <v>0</v>
      </c>
    </row>
    <row r="1460" spans="3:6" ht="13.5" thickBot="1">
      <c r="C1460" s="32">
        <f t="shared" si="95"/>
        <v>57.519999999998952</v>
      </c>
      <c r="D1460" s="24">
        <f t="shared" si="98"/>
        <v>0</v>
      </c>
      <c r="E1460" s="24">
        <f t="shared" si="96"/>
        <v>0</v>
      </c>
      <c r="F1460" s="25">
        <f t="shared" si="97"/>
        <v>0</v>
      </c>
    </row>
    <row r="1461" spans="3:6" ht="13.5" thickBot="1">
      <c r="C1461" s="32">
        <f t="shared" si="95"/>
        <v>57.559999999998951</v>
      </c>
      <c r="D1461" s="24">
        <f t="shared" si="98"/>
        <v>0</v>
      </c>
      <c r="E1461" s="24">
        <f t="shared" si="96"/>
        <v>0</v>
      </c>
      <c r="F1461" s="25">
        <f t="shared" si="97"/>
        <v>0</v>
      </c>
    </row>
    <row r="1462" spans="3:6" ht="13.5" thickBot="1">
      <c r="C1462" s="32">
        <f t="shared" si="95"/>
        <v>57.59999999999895</v>
      </c>
      <c r="D1462" s="24">
        <f t="shared" si="98"/>
        <v>0</v>
      </c>
      <c r="E1462" s="24">
        <f t="shared" si="96"/>
        <v>0</v>
      </c>
      <c r="F1462" s="25">
        <f t="shared" si="97"/>
        <v>0</v>
      </c>
    </row>
    <row r="1463" spans="3:6" ht="13.5" thickBot="1">
      <c r="C1463" s="32">
        <f t="shared" ref="C1463:C1526" si="99">C1462+$D$19</f>
        <v>57.639999999998949</v>
      </c>
      <c r="D1463" s="24">
        <f t="shared" si="98"/>
        <v>0</v>
      </c>
      <c r="E1463" s="24">
        <f t="shared" ref="E1463:E1526" si="100">(Yco+Y_c*C1463*60+2*bigc*COS(w*C1463*60+SI))/($E$20)</f>
        <v>0</v>
      </c>
      <c r="F1463" s="25">
        <f t="shared" ref="F1463:F1526" si="101">(D*COS(w*C1463*60+PHI))/($E$20)</f>
        <v>0</v>
      </c>
    </row>
    <row r="1464" spans="3:6" ht="13.5" thickBot="1">
      <c r="C1464" s="32">
        <f t="shared" si="99"/>
        <v>57.679999999998948</v>
      </c>
      <c r="D1464" s="24">
        <f t="shared" si="98"/>
        <v>0</v>
      </c>
      <c r="E1464" s="24">
        <f t="shared" si="100"/>
        <v>0</v>
      </c>
      <c r="F1464" s="25">
        <f t="shared" si="101"/>
        <v>0</v>
      </c>
    </row>
    <row r="1465" spans="3:6" ht="13.5" thickBot="1">
      <c r="C1465" s="32">
        <f t="shared" si="99"/>
        <v>57.719999999998947</v>
      </c>
      <c r="D1465" s="24">
        <f t="shared" si="98"/>
        <v>0</v>
      </c>
      <c r="E1465" s="24">
        <f t="shared" si="100"/>
        <v>0</v>
      </c>
      <c r="F1465" s="25">
        <f t="shared" si="101"/>
        <v>0</v>
      </c>
    </row>
    <row r="1466" spans="3:6" ht="13.5" thickBot="1">
      <c r="C1466" s="32">
        <f t="shared" si="99"/>
        <v>57.759999999998946</v>
      </c>
      <c r="D1466" s="24">
        <f t="shared" si="98"/>
        <v>0</v>
      </c>
      <c r="E1466" s="24">
        <f t="shared" si="100"/>
        <v>0</v>
      </c>
      <c r="F1466" s="25">
        <f t="shared" si="101"/>
        <v>0</v>
      </c>
    </row>
    <row r="1467" spans="3:6" ht="13.5" thickBot="1">
      <c r="C1467" s="32">
        <f t="shared" si="99"/>
        <v>57.799999999998946</v>
      </c>
      <c r="D1467" s="24">
        <f t="shared" si="98"/>
        <v>0</v>
      </c>
      <c r="E1467" s="24">
        <f t="shared" si="100"/>
        <v>0</v>
      </c>
      <c r="F1467" s="25">
        <f t="shared" si="101"/>
        <v>0</v>
      </c>
    </row>
    <row r="1468" spans="3:6" ht="13.5" thickBot="1">
      <c r="C1468" s="32">
        <f t="shared" si="99"/>
        <v>57.839999999998945</v>
      </c>
      <c r="D1468" s="24">
        <f t="shared" si="98"/>
        <v>0</v>
      </c>
      <c r="E1468" s="24">
        <f t="shared" si="100"/>
        <v>0</v>
      </c>
      <c r="F1468" s="25">
        <f t="shared" si="101"/>
        <v>0</v>
      </c>
    </row>
    <row r="1469" spans="3:6" ht="13.5" thickBot="1">
      <c r="C1469" s="32">
        <f t="shared" si="99"/>
        <v>57.879999999998944</v>
      </c>
      <c r="D1469" s="24">
        <f t="shared" si="98"/>
        <v>0</v>
      </c>
      <c r="E1469" s="24">
        <f t="shared" si="100"/>
        <v>0</v>
      </c>
      <c r="F1469" s="25">
        <f t="shared" si="101"/>
        <v>0</v>
      </c>
    </row>
    <row r="1470" spans="3:6" ht="13.5" thickBot="1">
      <c r="C1470" s="32">
        <f t="shared" si="99"/>
        <v>57.919999999998943</v>
      </c>
      <c r="D1470" s="24">
        <f t="shared" si="98"/>
        <v>0</v>
      </c>
      <c r="E1470" s="24">
        <f t="shared" si="100"/>
        <v>0</v>
      </c>
      <c r="F1470" s="25">
        <f t="shared" si="101"/>
        <v>0</v>
      </c>
    </row>
    <row r="1471" spans="3:6" ht="13.5" thickBot="1">
      <c r="C1471" s="32">
        <f t="shared" si="99"/>
        <v>57.959999999998942</v>
      </c>
      <c r="D1471" s="24">
        <f t="shared" si="98"/>
        <v>0</v>
      </c>
      <c r="E1471" s="24">
        <f t="shared" si="100"/>
        <v>0</v>
      </c>
      <c r="F1471" s="25">
        <f t="shared" si="101"/>
        <v>0</v>
      </c>
    </row>
    <row r="1472" spans="3:6" ht="13.5" thickBot="1">
      <c r="C1472" s="32">
        <f t="shared" si="99"/>
        <v>57.999999999998941</v>
      </c>
      <c r="D1472" s="24">
        <f t="shared" si="98"/>
        <v>0</v>
      </c>
      <c r="E1472" s="24">
        <f t="shared" si="100"/>
        <v>0</v>
      </c>
      <c r="F1472" s="25">
        <f t="shared" si="101"/>
        <v>0</v>
      </c>
    </row>
    <row r="1473" spans="3:6" ht="13.5" thickBot="1">
      <c r="C1473" s="32">
        <f t="shared" si="99"/>
        <v>58.03999999999894</v>
      </c>
      <c r="D1473" s="24">
        <f t="shared" si="98"/>
        <v>0</v>
      </c>
      <c r="E1473" s="24">
        <f t="shared" si="100"/>
        <v>0</v>
      </c>
      <c r="F1473" s="25">
        <f t="shared" si="101"/>
        <v>0</v>
      </c>
    </row>
    <row r="1474" spans="3:6" ht="13.5" thickBot="1">
      <c r="C1474" s="32">
        <f t="shared" si="99"/>
        <v>58.07999999999894</v>
      </c>
      <c r="D1474" s="24">
        <f t="shared" si="98"/>
        <v>0</v>
      </c>
      <c r="E1474" s="24">
        <f t="shared" si="100"/>
        <v>0</v>
      </c>
      <c r="F1474" s="25">
        <f t="shared" si="101"/>
        <v>0</v>
      </c>
    </row>
    <row r="1475" spans="3:6" ht="13.5" thickBot="1">
      <c r="C1475" s="32">
        <f t="shared" si="99"/>
        <v>58.119999999998939</v>
      </c>
      <c r="D1475" s="24">
        <f t="shared" si="98"/>
        <v>0</v>
      </c>
      <c r="E1475" s="24">
        <f t="shared" si="100"/>
        <v>0</v>
      </c>
      <c r="F1475" s="25">
        <f t="shared" si="101"/>
        <v>0</v>
      </c>
    </row>
    <row r="1476" spans="3:6" ht="13.5" thickBot="1">
      <c r="C1476" s="32">
        <f t="shared" si="99"/>
        <v>58.159999999998938</v>
      </c>
      <c r="D1476" s="24">
        <f t="shared" si="98"/>
        <v>0</v>
      </c>
      <c r="E1476" s="24">
        <f t="shared" si="100"/>
        <v>0</v>
      </c>
      <c r="F1476" s="25">
        <f t="shared" si="101"/>
        <v>0</v>
      </c>
    </row>
    <row r="1477" spans="3:6" ht="13.5" thickBot="1">
      <c r="C1477" s="32">
        <f t="shared" si="99"/>
        <v>58.199999999998937</v>
      </c>
      <c r="D1477" s="24">
        <f t="shared" si="98"/>
        <v>0</v>
      </c>
      <c r="E1477" s="24">
        <f t="shared" si="100"/>
        <v>0</v>
      </c>
      <c r="F1477" s="25">
        <f t="shared" si="101"/>
        <v>0</v>
      </c>
    </row>
    <row r="1478" spans="3:6" ht="13.5" thickBot="1">
      <c r="C1478" s="32">
        <f t="shared" si="99"/>
        <v>58.239999999998936</v>
      </c>
      <c r="D1478" s="24">
        <f t="shared" si="98"/>
        <v>0</v>
      </c>
      <c r="E1478" s="24">
        <f t="shared" si="100"/>
        <v>0</v>
      </c>
      <c r="F1478" s="25">
        <f t="shared" si="101"/>
        <v>0</v>
      </c>
    </row>
    <row r="1479" spans="3:6" ht="13.5" thickBot="1">
      <c r="C1479" s="32">
        <f t="shared" si="99"/>
        <v>58.279999999998935</v>
      </c>
      <c r="D1479" s="24">
        <f t="shared" si="98"/>
        <v>0</v>
      </c>
      <c r="E1479" s="24">
        <f t="shared" si="100"/>
        <v>0</v>
      </c>
      <c r="F1479" s="25">
        <f t="shared" si="101"/>
        <v>0</v>
      </c>
    </row>
    <row r="1480" spans="3:6" ht="13.5" thickBot="1">
      <c r="C1480" s="32">
        <f t="shared" si="99"/>
        <v>58.319999999998934</v>
      </c>
      <c r="D1480" s="24">
        <f t="shared" si="98"/>
        <v>0</v>
      </c>
      <c r="E1480" s="24">
        <f t="shared" si="100"/>
        <v>0</v>
      </c>
      <c r="F1480" s="25">
        <f t="shared" si="101"/>
        <v>0</v>
      </c>
    </row>
    <row r="1481" spans="3:6" ht="13.5" thickBot="1">
      <c r="C1481" s="32">
        <f t="shared" si="99"/>
        <v>58.359999999998934</v>
      </c>
      <c r="D1481" s="24">
        <f t="shared" si="98"/>
        <v>0</v>
      </c>
      <c r="E1481" s="24">
        <f t="shared" si="100"/>
        <v>0</v>
      </c>
      <c r="F1481" s="25">
        <f t="shared" si="101"/>
        <v>0</v>
      </c>
    </row>
    <row r="1482" spans="3:6" ht="13.5" thickBot="1">
      <c r="C1482" s="32">
        <f t="shared" si="99"/>
        <v>58.399999999998933</v>
      </c>
      <c r="D1482" s="24">
        <f t="shared" si="98"/>
        <v>0</v>
      </c>
      <c r="E1482" s="24">
        <f t="shared" si="100"/>
        <v>0</v>
      </c>
      <c r="F1482" s="25">
        <f t="shared" si="101"/>
        <v>0</v>
      </c>
    </row>
    <row r="1483" spans="3:6" ht="13.5" thickBot="1">
      <c r="C1483" s="32">
        <f t="shared" si="99"/>
        <v>58.439999999998932</v>
      </c>
      <c r="D1483" s="24">
        <f t="shared" si="98"/>
        <v>0</v>
      </c>
      <c r="E1483" s="24">
        <f t="shared" si="100"/>
        <v>0</v>
      </c>
      <c r="F1483" s="25">
        <f t="shared" si="101"/>
        <v>0</v>
      </c>
    </row>
    <row r="1484" spans="3:6" ht="13.5" thickBot="1">
      <c r="C1484" s="32">
        <f t="shared" si="99"/>
        <v>58.479999999998931</v>
      </c>
      <c r="D1484" s="24">
        <f t="shared" si="98"/>
        <v>0</v>
      </c>
      <c r="E1484" s="24">
        <f t="shared" si="100"/>
        <v>0</v>
      </c>
      <c r="F1484" s="25">
        <f t="shared" si="101"/>
        <v>0</v>
      </c>
    </row>
    <row r="1485" spans="3:6" ht="13.5" thickBot="1">
      <c r="C1485" s="32">
        <f t="shared" si="99"/>
        <v>58.51999999999893</v>
      </c>
      <c r="D1485" s="24">
        <f t="shared" si="98"/>
        <v>0</v>
      </c>
      <c r="E1485" s="24">
        <f t="shared" si="100"/>
        <v>0</v>
      </c>
      <c r="F1485" s="25">
        <f t="shared" si="101"/>
        <v>0</v>
      </c>
    </row>
    <row r="1486" spans="3:6" ht="13.5" thickBot="1">
      <c r="C1486" s="32">
        <f t="shared" si="99"/>
        <v>58.559999999998929</v>
      </c>
      <c r="D1486" s="24">
        <f t="shared" si="98"/>
        <v>0</v>
      </c>
      <c r="E1486" s="24">
        <f t="shared" si="100"/>
        <v>0</v>
      </c>
      <c r="F1486" s="25">
        <f t="shared" si="101"/>
        <v>0</v>
      </c>
    </row>
    <row r="1487" spans="3:6" ht="13.5" thickBot="1">
      <c r="C1487" s="32">
        <f t="shared" si="99"/>
        <v>58.599999999998929</v>
      </c>
      <c r="D1487" s="24">
        <f t="shared" si="98"/>
        <v>0</v>
      </c>
      <c r="E1487" s="24">
        <f t="shared" si="100"/>
        <v>0</v>
      </c>
      <c r="F1487" s="25">
        <f t="shared" si="101"/>
        <v>0</v>
      </c>
    </row>
    <row r="1488" spans="3:6" ht="13.5" thickBot="1">
      <c r="C1488" s="32">
        <f t="shared" si="99"/>
        <v>58.639999999998928</v>
      </c>
      <c r="D1488" s="24">
        <f t="shared" si="98"/>
        <v>0</v>
      </c>
      <c r="E1488" s="24">
        <f t="shared" si="100"/>
        <v>0</v>
      </c>
      <c r="F1488" s="25">
        <f t="shared" si="101"/>
        <v>0</v>
      </c>
    </row>
    <row r="1489" spans="3:6" ht="13.5" thickBot="1">
      <c r="C1489" s="32">
        <f t="shared" si="99"/>
        <v>58.679999999998927</v>
      </c>
      <c r="D1489" s="24">
        <f t="shared" si="98"/>
        <v>0</v>
      </c>
      <c r="E1489" s="24">
        <f t="shared" si="100"/>
        <v>0</v>
      </c>
      <c r="F1489" s="25">
        <f t="shared" si="101"/>
        <v>0</v>
      </c>
    </row>
    <row r="1490" spans="3:6" ht="13.5" thickBot="1">
      <c r="C1490" s="32">
        <f t="shared" si="99"/>
        <v>58.719999999998926</v>
      </c>
      <c r="D1490" s="24">
        <f t="shared" si="98"/>
        <v>0</v>
      </c>
      <c r="E1490" s="24">
        <f t="shared" si="100"/>
        <v>0</v>
      </c>
      <c r="F1490" s="25">
        <f t="shared" si="101"/>
        <v>0</v>
      </c>
    </row>
    <row r="1491" spans="3:6" ht="13.5" thickBot="1">
      <c r="C1491" s="32">
        <f t="shared" si="99"/>
        <v>58.759999999998925</v>
      </c>
      <c r="D1491" s="24">
        <f t="shared" si="98"/>
        <v>0</v>
      </c>
      <c r="E1491" s="24">
        <f t="shared" si="100"/>
        <v>0</v>
      </c>
      <c r="F1491" s="25">
        <f t="shared" si="101"/>
        <v>0</v>
      </c>
    </row>
    <row r="1492" spans="3:6" ht="13.5" thickBot="1">
      <c r="C1492" s="32">
        <f t="shared" si="99"/>
        <v>58.799999999998924</v>
      </c>
      <c r="D1492" s="24">
        <f t="shared" si="98"/>
        <v>0</v>
      </c>
      <c r="E1492" s="24">
        <f t="shared" si="100"/>
        <v>0</v>
      </c>
      <c r="F1492" s="25">
        <f t="shared" si="101"/>
        <v>0</v>
      </c>
    </row>
    <row r="1493" spans="3:6" ht="13.5" thickBot="1">
      <c r="C1493" s="32">
        <f t="shared" si="99"/>
        <v>58.839999999998923</v>
      </c>
      <c r="D1493" s="24">
        <f t="shared" si="98"/>
        <v>0</v>
      </c>
      <c r="E1493" s="24">
        <f t="shared" si="100"/>
        <v>0</v>
      </c>
      <c r="F1493" s="25">
        <f t="shared" si="101"/>
        <v>0</v>
      </c>
    </row>
    <row r="1494" spans="3:6" ht="13.5" thickBot="1">
      <c r="C1494" s="32">
        <f t="shared" si="99"/>
        <v>58.879999999998923</v>
      </c>
      <c r="D1494" s="24">
        <f t="shared" si="98"/>
        <v>0</v>
      </c>
      <c r="E1494" s="24">
        <f t="shared" si="100"/>
        <v>0</v>
      </c>
      <c r="F1494" s="25">
        <f t="shared" si="101"/>
        <v>0</v>
      </c>
    </row>
    <row r="1495" spans="3:6" ht="13.5" thickBot="1">
      <c r="C1495" s="32">
        <f t="shared" si="99"/>
        <v>58.919999999998922</v>
      </c>
      <c r="D1495" s="24">
        <f t="shared" si="98"/>
        <v>0</v>
      </c>
      <c r="E1495" s="24">
        <f t="shared" si="100"/>
        <v>0</v>
      </c>
      <c r="F1495" s="25">
        <f t="shared" si="101"/>
        <v>0</v>
      </c>
    </row>
    <row r="1496" spans="3:6" ht="13.5" thickBot="1">
      <c r="C1496" s="32">
        <f t="shared" si="99"/>
        <v>58.959999999998921</v>
      </c>
      <c r="D1496" s="24">
        <f t="shared" si="98"/>
        <v>0</v>
      </c>
      <c r="E1496" s="24">
        <f t="shared" si="100"/>
        <v>0</v>
      </c>
      <c r="F1496" s="25">
        <f t="shared" si="101"/>
        <v>0</v>
      </c>
    </row>
    <row r="1497" spans="3:6" ht="13.5" thickBot="1">
      <c r="C1497" s="32">
        <f t="shared" si="99"/>
        <v>58.99999999999892</v>
      </c>
      <c r="D1497" s="24">
        <f t="shared" si="98"/>
        <v>0</v>
      </c>
      <c r="E1497" s="24">
        <f t="shared" si="100"/>
        <v>0</v>
      </c>
      <c r="F1497" s="25">
        <f t="shared" si="101"/>
        <v>0</v>
      </c>
    </row>
    <row r="1498" spans="3:6" ht="13.5" thickBot="1">
      <c r="C1498" s="32">
        <f t="shared" si="99"/>
        <v>59.039999999998919</v>
      </c>
      <c r="D1498" s="24">
        <f t="shared" si="98"/>
        <v>0</v>
      </c>
      <c r="E1498" s="24">
        <f t="shared" si="100"/>
        <v>0</v>
      </c>
      <c r="F1498" s="25">
        <f t="shared" si="101"/>
        <v>0</v>
      </c>
    </row>
    <row r="1499" spans="3:6" ht="13.5" thickBot="1">
      <c r="C1499" s="32">
        <f t="shared" si="99"/>
        <v>59.079999999998918</v>
      </c>
      <c r="D1499" s="24">
        <f t="shared" si="98"/>
        <v>0</v>
      </c>
      <c r="E1499" s="24">
        <f t="shared" si="100"/>
        <v>0</v>
      </c>
      <c r="F1499" s="25">
        <f t="shared" si="101"/>
        <v>0</v>
      </c>
    </row>
    <row r="1500" spans="3:6" ht="13.5" thickBot="1">
      <c r="C1500" s="32">
        <f t="shared" si="99"/>
        <v>59.119999999998917</v>
      </c>
      <c r="D1500" s="24">
        <f t="shared" si="98"/>
        <v>0</v>
      </c>
      <c r="E1500" s="24">
        <f t="shared" si="100"/>
        <v>0</v>
      </c>
      <c r="F1500" s="25">
        <f t="shared" si="101"/>
        <v>0</v>
      </c>
    </row>
    <row r="1501" spans="3:6" ht="13.5" thickBot="1">
      <c r="C1501" s="32">
        <f t="shared" si="99"/>
        <v>59.159999999998917</v>
      </c>
      <c r="D1501" s="24">
        <f t="shared" si="98"/>
        <v>0</v>
      </c>
      <c r="E1501" s="24">
        <f t="shared" si="100"/>
        <v>0</v>
      </c>
      <c r="F1501" s="25">
        <f t="shared" si="101"/>
        <v>0</v>
      </c>
    </row>
    <row r="1502" spans="3:6" ht="13.5" thickBot="1">
      <c r="C1502" s="32">
        <f t="shared" si="99"/>
        <v>59.199999999998916</v>
      </c>
      <c r="D1502" s="24">
        <f t="shared" si="98"/>
        <v>0</v>
      </c>
      <c r="E1502" s="24">
        <f t="shared" si="100"/>
        <v>0</v>
      </c>
      <c r="F1502" s="25">
        <f t="shared" si="101"/>
        <v>0</v>
      </c>
    </row>
    <row r="1503" spans="3:6" ht="13.5" thickBot="1">
      <c r="C1503" s="32">
        <f t="shared" si="99"/>
        <v>59.239999999998915</v>
      </c>
      <c r="D1503" s="24">
        <f t="shared" si="98"/>
        <v>0</v>
      </c>
      <c r="E1503" s="24">
        <f t="shared" si="100"/>
        <v>0</v>
      </c>
      <c r="F1503" s="25">
        <f t="shared" si="101"/>
        <v>0</v>
      </c>
    </row>
    <row r="1504" spans="3:6" ht="13.5" thickBot="1">
      <c r="C1504" s="32">
        <f t="shared" si="99"/>
        <v>59.279999999998914</v>
      </c>
      <c r="D1504" s="24">
        <f t="shared" si="98"/>
        <v>0</v>
      </c>
      <c r="E1504" s="24">
        <f t="shared" si="100"/>
        <v>0</v>
      </c>
      <c r="F1504" s="25">
        <f t="shared" si="101"/>
        <v>0</v>
      </c>
    </row>
    <row r="1505" spans="3:6" ht="13.5" thickBot="1">
      <c r="C1505" s="32">
        <f t="shared" si="99"/>
        <v>59.319999999998913</v>
      </c>
      <c r="D1505" s="24">
        <f t="shared" si="98"/>
        <v>0</v>
      </c>
      <c r="E1505" s="24">
        <f t="shared" si="100"/>
        <v>0</v>
      </c>
      <c r="F1505" s="25">
        <f t="shared" si="101"/>
        <v>0</v>
      </c>
    </row>
    <row r="1506" spans="3:6" ht="13.5" thickBot="1">
      <c r="C1506" s="32">
        <f t="shared" si="99"/>
        <v>59.359999999998912</v>
      </c>
      <c r="D1506" s="24">
        <f t="shared" si="98"/>
        <v>0</v>
      </c>
      <c r="E1506" s="24">
        <f t="shared" si="100"/>
        <v>0</v>
      </c>
      <c r="F1506" s="25">
        <f t="shared" si="101"/>
        <v>0</v>
      </c>
    </row>
    <row r="1507" spans="3:6" ht="13.5" thickBot="1">
      <c r="C1507" s="32">
        <f t="shared" si="99"/>
        <v>59.399999999998911</v>
      </c>
      <c r="D1507" s="24">
        <f t="shared" si="98"/>
        <v>0</v>
      </c>
      <c r="E1507" s="24">
        <f t="shared" si="100"/>
        <v>0</v>
      </c>
      <c r="F1507" s="25">
        <f t="shared" si="101"/>
        <v>0</v>
      </c>
    </row>
    <row r="1508" spans="3:6" ht="13.5" thickBot="1">
      <c r="C1508" s="32">
        <f t="shared" si="99"/>
        <v>59.439999999998911</v>
      </c>
      <c r="D1508" s="24">
        <f t="shared" si="98"/>
        <v>0</v>
      </c>
      <c r="E1508" s="24">
        <f t="shared" si="100"/>
        <v>0</v>
      </c>
      <c r="F1508" s="25">
        <f t="shared" si="101"/>
        <v>0</v>
      </c>
    </row>
    <row r="1509" spans="3:6" ht="13.5" thickBot="1">
      <c r="C1509" s="32">
        <f t="shared" si="99"/>
        <v>59.47999999999891</v>
      </c>
      <c r="D1509" s="24">
        <f t="shared" si="98"/>
        <v>0</v>
      </c>
      <c r="E1509" s="24">
        <f t="shared" si="100"/>
        <v>0</v>
      </c>
      <c r="F1509" s="25">
        <f t="shared" si="101"/>
        <v>0</v>
      </c>
    </row>
    <row r="1510" spans="3:6" ht="13.5" thickBot="1">
      <c r="C1510" s="32">
        <f t="shared" si="99"/>
        <v>59.519999999998909</v>
      </c>
      <c r="D1510" s="24">
        <f t="shared" si="98"/>
        <v>0</v>
      </c>
      <c r="E1510" s="24">
        <f t="shared" si="100"/>
        <v>0</v>
      </c>
      <c r="F1510" s="25">
        <f t="shared" si="101"/>
        <v>0</v>
      </c>
    </row>
    <row r="1511" spans="3:6" ht="13.5" thickBot="1">
      <c r="C1511" s="32">
        <f t="shared" si="99"/>
        <v>59.559999999998908</v>
      </c>
      <c r="D1511" s="24">
        <f t="shared" ref="D1511:D1574" si="102">(Xc+bigc*SIN(w*C1511*60+SI))/($E$20)</f>
        <v>0</v>
      </c>
      <c r="E1511" s="24">
        <f t="shared" si="100"/>
        <v>0</v>
      </c>
      <c r="F1511" s="25">
        <f t="shared" si="101"/>
        <v>0</v>
      </c>
    </row>
    <row r="1512" spans="3:6" ht="13.5" thickBot="1">
      <c r="C1512" s="32">
        <f t="shared" si="99"/>
        <v>59.599999999998907</v>
      </c>
      <c r="D1512" s="24">
        <f t="shared" si="102"/>
        <v>0</v>
      </c>
      <c r="E1512" s="24">
        <f t="shared" si="100"/>
        <v>0</v>
      </c>
      <c r="F1512" s="25">
        <f t="shared" si="101"/>
        <v>0</v>
      </c>
    </row>
    <row r="1513" spans="3:6" ht="13.5" thickBot="1">
      <c r="C1513" s="32">
        <f t="shared" si="99"/>
        <v>59.639999999998906</v>
      </c>
      <c r="D1513" s="24">
        <f t="shared" si="102"/>
        <v>0</v>
      </c>
      <c r="E1513" s="24">
        <f t="shared" si="100"/>
        <v>0</v>
      </c>
      <c r="F1513" s="25">
        <f t="shared" si="101"/>
        <v>0</v>
      </c>
    </row>
    <row r="1514" spans="3:6" ht="13.5" thickBot="1">
      <c r="C1514" s="32">
        <f t="shared" si="99"/>
        <v>59.679999999998905</v>
      </c>
      <c r="D1514" s="24">
        <f t="shared" si="102"/>
        <v>0</v>
      </c>
      <c r="E1514" s="24">
        <f t="shared" si="100"/>
        <v>0</v>
      </c>
      <c r="F1514" s="25">
        <f t="shared" si="101"/>
        <v>0</v>
      </c>
    </row>
    <row r="1515" spans="3:6" ht="13.5" thickBot="1">
      <c r="C1515" s="32">
        <f t="shared" si="99"/>
        <v>59.719999999998905</v>
      </c>
      <c r="D1515" s="24">
        <f t="shared" si="102"/>
        <v>0</v>
      </c>
      <c r="E1515" s="24">
        <f t="shared" si="100"/>
        <v>0</v>
      </c>
      <c r="F1515" s="25">
        <f t="shared" si="101"/>
        <v>0</v>
      </c>
    </row>
    <row r="1516" spans="3:6" ht="13.5" thickBot="1">
      <c r="C1516" s="32">
        <f t="shared" si="99"/>
        <v>59.759999999998904</v>
      </c>
      <c r="D1516" s="24">
        <f t="shared" si="102"/>
        <v>0</v>
      </c>
      <c r="E1516" s="24">
        <f t="shared" si="100"/>
        <v>0</v>
      </c>
      <c r="F1516" s="25">
        <f t="shared" si="101"/>
        <v>0</v>
      </c>
    </row>
    <row r="1517" spans="3:6" ht="13.5" thickBot="1">
      <c r="C1517" s="32">
        <f t="shared" si="99"/>
        <v>59.799999999998903</v>
      </c>
      <c r="D1517" s="24">
        <f t="shared" si="102"/>
        <v>0</v>
      </c>
      <c r="E1517" s="24">
        <f t="shared" si="100"/>
        <v>0</v>
      </c>
      <c r="F1517" s="25">
        <f t="shared" si="101"/>
        <v>0</v>
      </c>
    </row>
    <row r="1518" spans="3:6" ht="13.5" thickBot="1">
      <c r="C1518" s="32">
        <f t="shared" si="99"/>
        <v>59.839999999998902</v>
      </c>
      <c r="D1518" s="24">
        <f t="shared" si="102"/>
        <v>0</v>
      </c>
      <c r="E1518" s="24">
        <f t="shared" si="100"/>
        <v>0</v>
      </c>
      <c r="F1518" s="25">
        <f t="shared" si="101"/>
        <v>0</v>
      </c>
    </row>
    <row r="1519" spans="3:6" ht="13.5" thickBot="1">
      <c r="C1519" s="32">
        <f t="shared" si="99"/>
        <v>59.879999999998901</v>
      </c>
      <c r="D1519" s="24">
        <f t="shared" si="102"/>
        <v>0</v>
      </c>
      <c r="E1519" s="24">
        <f t="shared" si="100"/>
        <v>0</v>
      </c>
      <c r="F1519" s="25">
        <f t="shared" si="101"/>
        <v>0</v>
      </c>
    </row>
    <row r="1520" spans="3:6" ht="13.5" thickBot="1">
      <c r="C1520" s="32">
        <f t="shared" si="99"/>
        <v>59.9199999999989</v>
      </c>
      <c r="D1520" s="24">
        <f t="shared" si="102"/>
        <v>0</v>
      </c>
      <c r="E1520" s="24">
        <f t="shared" si="100"/>
        <v>0</v>
      </c>
      <c r="F1520" s="25">
        <f t="shared" si="101"/>
        <v>0</v>
      </c>
    </row>
    <row r="1521" spans="3:6" ht="13.5" thickBot="1">
      <c r="C1521" s="32">
        <f t="shared" si="99"/>
        <v>59.9599999999989</v>
      </c>
      <c r="D1521" s="24">
        <f t="shared" si="102"/>
        <v>0</v>
      </c>
      <c r="E1521" s="24">
        <f t="shared" si="100"/>
        <v>0</v>
      </c>
      <c r="F1521" s="25">
        <f t="shared" si="101"/>
        <v>0</v>
      </c>
    </row>
    <row r="1522" spans="3:6" ht="13.5" thickBot="1">
      <c r="C1522" s="32">
        <f t="shared" si="99"/>
        <v>59.999999999998899</v>
      </c>
      <c r="D1522" s="24">
        <f t="shared" si="102"/>
        <v>0</v>
      </c>
      <c r="E1522" s="24">
        <f t="shared" si="100"/>
        <v>0</v>
      </c>
      <c r="F1522" s="25">
        <f t="shared" si="101"/>
        <v>0</v>
      </c>
    </row>
    <row r="1523" spans="3:6" ht="13.5" thickBot="1">
      <c r="C1523" s="32">
        <f t="shared" si="99"/>
        <v>60.039999999998898</v>
      </c>
      <c r="D1523" s="24">
        <f t="shared" si="102"/>
        <v>0</v>
      </c>
      <c r="E1523" s="24">
        <f t="shared" si="100"/>
        <v>0</v>
      </c>
      <c r="F1523" s="25">
        <f t="shared" si="101"/>
        <v>0</v>
      </c>
    </row>
    <row r="1524" spans="3:6" ht="13.5" thickBot="1">
      <c r="C1524" s="32">
        <f t="shared" si="99"/>
        <v>60.079999999998897</v>
      </c>
      <c r="D1524" s="24">
        <f t="shared" si="102"/>
        <v>0</v>
      </c>
      <c r="E1524" s="24">
        <f t="shared" si="100"/>
        <v>0</v>
      </c>
      <c r="F1524" s="25">
        <f t="shared" si="101"/>
        <v>0</v>
      </c>
    </row>
    <row r="1525" spans="3:6" ht="13.5" thickBot="1">
      <c r="C1525" s="32">
        <f t="shared" si="99"/>
        <v>60.119999999998896</v>
      </c>
      <c r="D1525" s="24">
        <f t="shared" si="102"/>
        <v>0</v>
      </c>
      <c r="E1525" s="24">
        <f t="shared" si="100"/>
        <v>0</v>
      </c>
      <c r="F1525" s="25">
        <f t="shared" si="101"/>
        <v>0</v>
      </c>
    </row>
    <row r="1526" spans="3:6" ht="13.5" thickBot="1">
      <c r="C1526" s="32">
        <f t="shared" si="99"/>
        <v>60.159999999998895</v>
      </c>
      <c r="D1526" s="24">
        <f t="shared" si="102"/>
        <v>0</v>
      </c>
      <c r="E1526" s="24">
        <f t="shared" si="100"/>
        <v>0</v>
      </c>
      <c r="F1526" s="25">
        <f t="shared" si="101"/>
        <v>0</v>
      </c>
    </row>
    <row r="1527" spans="3:6" ht="13.5" thickBot="1">
      <c r="C1527" s="32">
        <f t="shared" ref="C1527:C1590" si="103">C1526+$D$19</f>
        <v>60.199999999998894</v>
      </c>
      <c r="D1527" s="24">
        <f t="shared" si="102"/>
        <v>0</v>
      </c>
      <c r="E1527" s="24">
        <f t="shared" ref="E1527:E1590" si="104">(Yco+Y_c*C1527*60+2*bigc*COS(w*C1527*60+SI))/($E$20)</f>
        <v>0</v>
      </c>
      <c r="F1527" s="25">
        <f t="shared" ref="F1527:F1590" si="105">(D*COS(w*C1527*60+PHI))/($E$20)</f>
        <v>0</v>
      </c>
    </row>
    <row r="1528" spans="3:6" ht="13.5" thickBot="1">
      <c r="C1528" s="32">
        <f t="shared" si="103"/>
        <v>60.239999999998894</v>
      </c>
      <c r="D1528" s="24">
        <f t="shared" si="102"/>
        <v>0</v>
      </c>
      <c r="E1528" s="24">
        <f t="shared" si="104"/>
        <v>0</v>
      </c>
      <c r="F1528" s="25">
        <f t="shared" si="105"/>
        <v>0</v>
      </c>
    </row>
    <row r="1529" spans="3:6" ht="13.5" thickBot="1">
      <c r="C1529" s="32">
        <f t="shared" si="103"/>
        <v>60.279999999998893</v>
      </c>
      <c r="D1529" s="24">
        <f t="shared" si="102"/>
        <v>0</v>
      </c>
      <c r="E1529" s="24">
        <f t="shared" si="104"/>
        <v>0</v>
      </c>
      <c r="F1529" s="25">
        <f t="shared" si="105"/>
        <v>0</v>
      </c>
    </row>
    <row r="1530" spans="3:6" ht="13.5" thickBot="1">
      <c r="C1530" s="32">
        <f t="shared" si="103"/>
        <v>60.319999999998892</v>
      </c>
      <c r="D1530" s="24">
        <f t="shared" si="102"/>
        <v>0</v>
      </c>
      <c r="E1530" s="24">
        <f t="shared" si="104"/>
        <v>0</v>
      </c>
      <c r="F1530" s="25">
        <f t="shared" si="105"/>
        <v>0</v>
      </c>
    </row>
    <row r="1531" spans="3:6" ht="13.5" thickBot="1">
      <c r="C1531" s="32">
        <f t="shared" si="103"/>
        <v>60.359999999998891</v>
      </c>
      <c r="D1531" s="24">
        <f t="shared" si="102"/>
        <v>0</v>
      </c>
      <c r="E1531" s="24">
        <f t="shared" si="104"/>
        <v>0</v>
      </c>
      <c r="F1531" s="25">
        <f t="shared" si="105"/>
        <v>0</v>
      </c>
    </row>
    <row r="1532" spans="3:6" ht="13.5" thickBot="1">
      <c r="C1532" s="32">
        <f t="shared" si="103"/>
        <v>60.39999999999889</v>
      </c>
      <c r="D1532" s="24">
        <f t="shared" si="102"/>
        <v>0</v>
      </c>
      <c r="E1532" s="24">
        <f t="shared" si="104"/>
        <v>0</v>
      </c>
      <c r="F1532" s="25">
        <f t="shared" si="105"/>
        <v>0</v>
      </c>
    </row>
    <row r="1533" spans="3:6" ht="13.5" thickBot="1">
      <c r="C1533" s="32">
        <f t="shared" si="103"/>
        <v>60.439999999998889</v>
      </c>
      <c r="D1533" s="24">
        <f t="shared" si="102"/>
        <v>0</v>
      </c>
      <c r="E1533" s="24">
        <f t="shared" si="104"/>
        <v>0</v>
      </c>
      <c r="F1533" s="25">
        <f t="shared" si="105"/>
        <v>0</v>
      </c>
    </row>
    <row r="1534" spans="3:6" ht="13.5" thickBot="1">
      <c r="C1534" s="32">
        <f t="shared" si="103"/>
        <v>60.479999999998888</v>
      </c>
      <c r="D1534" s="24">
        <f t="shared" si="102"/>
        <v>0</v>
      </c>
      <c r="E1534" s="24">
        <f t="shared" si="104"/>
        <v>0</v>
      </c>
      <c r="F1534" s="25">
        <f t="shared" si="105"/>
        <v>0</v>
      </c>
    </row>
    <row r="1535" spans="3:6" ht="13.5" thickBot="1">
      <c r="C1535" s="32">
        <f t="shared" si="103"/>
        <v>60.519999999998888</v>
      </c>
      <c r="D1535" s="24">
        <f t="shared" si="102"/>
        <v>0</v>
      </c>
      <c r="E1535" s="24">
        <f t="shared" si="104"/>
        <v>0</v>
      </c>
      <c r="F1535" s="25">
        <f t="shared" si="105"/>
        <v>0</v>
      </c>
    </row>
    <row r="1536" spans="3:6" ht="13.5" thickBot="1">
      <c r="C1536" s="32">
        <f t="shared" si="103"/>
        <v>60.559999999998887</v>
      </c>
      <c r="D1536" s="24">
        <f t="shared" si="102"/>
        <v>0</v>
      </c>
      <c r="E1536" s="24">
        <f t="shared" si="104"/>
        <v>0</v>
      </c>
      <c r="F1536" s="25">
        <f t="shared" si="105"/>
        <v>0</v>
      </c>
    </row>
    <row r="1537" spans="3:6" ht="13.5" thickBot="1">
      <c r="C1537" s="32">
        <f t="shared" si="103"/>
        <v>60.599999999998886</v>
      </c>
      <c r="D1537" s="24">
        <f t="shared" si="102"/>
        <v>0</v>
      </c>
      <c r="E1537" s="24">
        <f t="shared" si="104"/>
        <v>0</v>
      </c>
      <c r="F1537" s="25">
        <f t="shared" si="105"/>
        <v>0</v>
      </c>
    </row>
    <row r="1538" spans="3:6" ht="13.5" thickBot="1">
      <c r="C1538" s="32">
        <f t="shared" si="103"/>
        <v>60.639999999998885</v>
      </c>
      <c r="D1538" s="24">
        <f t="shared" si="102"/>
        <v>0</v>
      </c>
      <c r="E1538" s="24">
        <f t="shared" si="104"/>
        <v>0</v>
      </c>
      <c r="F1538" s="25">
        <f t="shared" si="105"/>
        <v>0</v>
      </c>
    </row>
    <row r="1539" spans="3:6" ht="13.5" thickBot="1">
      <c r="C1539" s="32">
        <f t="shared" si="103"/>
        <v>60.679999999998884</v>
      </c>
      <c r="D1539" s="24">
        <f t="shared" si="102"/>
        <v>0</v>
      </c>
      <c r="E1539" s="24">
        <f t="shared" si="104"/>
        <v>0</v>
      </c>
      <c r="F1539" s="25">
        <f t="shared" si="105"/>
        <v>0</v>
      </c>
    </row>
    <row r="1540" spans="3:6" ht="13.5" thickBot="1">
      <c r="C1540" s="32">
        <f t="shared" si="103"/>
        <v>60.719999999998883</v>
      </c>
      <c r="D1540" s="24">
        <f t="shared" si="102"/>
        <v>0</v>
      </c>
      <c r="E1540" s="24">
        <f t="shared" si="104"/>
        <v>0</v>
      </c>
      <c r="F1540" s="25">
        <f t="shared" si="105"/>
        <v>0</v>
      </c>
    </row>
    <row r="1541" spans="3:6" ht="13.5" thickBot="1">
      <c r="C1541" s="32">
        <f t="shared" si="103"/>
        <v>60.759999999998882</v>
      </c>
      <c r="D1541" s="24">
        <f t="shared" si="102"/>
        <v>0</v>
      </c>
      <c r="E1541" s="24">
        <f t="shared" si="104"/>
        <v>0</v>
      </c>
      <c r="F1541" s="25">
        <f t="shared" si="105"/>
        <v>0</v>
      </c>
    </row>
    <row r="1542" spans="3:6" ht="13.5" thickBot="1">
      <c r="C1542" s="32">
        <f t="shared" si="103"/>
        <v>60.799999999998882</v>
      </c>
      <c r="D1542" s="24">
        <f t="shared" si="102"/>
        <v>0</v>
      </c>
      <c r="E1542" s="24">
        <f t="shared" si="104"/>
        <v>0</v>
      </c>
      <c r="F1542" s="25">
        <f t="shared" si="105"/>
        <v>0</v>
      </c>
    </row>
    <row r="1543" spans="3:6" ht="13.5" thickBot="1">
      <c r="C1543" s="32">
        <f t="shared" si="103"/>
        <v>60.839999999998881</v>
      </c>
      <c r="D1543" s="24">
        <f t="shared" si="102"/>
        <v>0</v>
      </c>
      <c r="E1543" s="24">
        <f t="shared" si="104"/>
        <v>0</v>
      </c>
      <c r="F1543" s="25">
        <f t="shared" si="105"/>
        <v>0</v>
      </c>
    </row>
    <row r="1544" spans="3:6" ht="13.5" thickBot="1">
      <c r="C1544" s="32">
        <f t="shared" si="103"/>
        <v>60.87999999999888</v>
      </c>
      <c r="D1544" s="24">
        <f t="shared" si="102"/>
        <v>0</v>
      </c>
      <c r="E1544" s="24">
        <f t="shared" si="104"/>
        <v>0</v>
      </c>
      <c r="F1544" s="25">
        <f t="shared" si="105"/>
        <v>0</v>
      </c>
    </row>
    <row r="1545" spans="3:6" ht="13.5" thickBot="1">
      <c r="C1545" s="32">
        <f t="shared" si="103"/>
        <v>60.919999999998879</v>
      </c>
      <c r="D1545" s="24">
        <f t="shared" si="102"/>
        <v>0</v>
      </c>
      <c r="E1545" s="24">
        <f t="shared" si="104"/>
        <v>0</v>
      </c>
      <c r="F1545" s="25">
        <f t="shared" si="105"/>
        <v>0</v>
      </c>
    </row>
    <row r="1546" spans="3:6" ht="13.5" thickBot="1">
      <c r="C1546" s="32">
        <f t="shared" si="103"/>
        <v>60.959999999998878</v>
      </c>
      <c r="D1546" s="24">
        <f t="shared" si="102"/>
        <v>0</v>
      </c>
      <c r="E1546" s="24">
        <f t="shared" si="104"/>
        <v>0</v>
      </c>
      <c r="F1546" s="25">
        <f t="shared" si="105"/>
        <v>0</v>
      </c>
    </row>
    <row r="1547" spans="3:6" ht="13.5" thickBot="1">
      <c r="C1547" s="32">
        <f t="shared" si="103"/>
        <v>60.999999999998877</v>
      </c>
      <c r="D1547" s="24">
        <f t="shared" si="102"/>
        <v>0</v>
      </c>
      <c r="E1547" s="24">
        <f t="shared" si="104"/>
        <v>0</v>
      </c>
      <c r="F1547" s="25">
        <f t="shared" si="105"/>
        <v>0</v>
      </c>
    </row>
    <row r="1548" spans="3:6" ht="13.5" thickBot="1">
      <c r="C1548" s="32">
        <f t="shared" si="103"/>
        <v>61.039999999998876</v>
      </c>
      <c r="D1548" s="24">
        <f t="shared" si="102"/>
        <v>0</v>
      </c>
      <c r="E1548" s="24">
        <f t="shared" si="104"/>
        <v>0</v>
      </c>
      <c r="F1548" s="25">
        <f t="shared" si="105"/>
        <v>0</v>
      </c>
    </row>
    <row r="1549" spans="3:6" ht="13.5" thickBot="1">
      <c r="C1549" s="32">
        <f t="shared" si="103"/>
        <v>61.079999999998876</v>
      </c>
      <c r="D1549" s="24">
        <f t="shared" si="102"/>
        <v>0</v>
      </c>
      <c r="E1549" s="24">
        <f t="shared" si="104"/>
        <v>0</v>
      </c>
      <c r="F1549" s="25">
        <f t="shared" si="105"/>
        <v>0</v>
      </c>
    </row>
    <row r="1550" spans="3:6" ht="13.5" thickBot="1">
      <c r="C1550" s="32">
        <f t="shared" si="103"/>
        <v>61.119999999998875</v>
      </c>
      <c r="D1550" s="24">
        <f t="shared" si="102"/>
        <v>0</v>
      </c>
      <c r="E1550" s="24">
        <f t="shared" si="104"/>
        <v>0</v>
      </c>
      <c r="F1550" s="25">
        <f t="shared" si="105"/>
        <v>0</v>
      </c>
    </row>
    <row r="1551" spans="3:6" ht="13.5" thickBot="1">
      <c r="C1551" s="32">
        <f t="shared" si="103"/>
        <v>61.159999999998874</v>
      </c>
      <c r="D1551" s="24">
        <f t="shared" si="102"/>
        <v>0</v>
      </c>
      <c r="E1551" s="24">
        <f t="shared" si="104"/>
        <v>0</v>
      </c>
      <c r="F1551" s="25">
        <f t="shared" si="105"/>
        <v>0</v>
      </c>
    </row>
    <row r="1552" spans="3:6" ht="13.5" thickBot="1">
      <c r="C1552" s="32">
        <f t="shared" si="103"/>
        <v>61.199999999998873</v>
      </c>
      <c r="D1552" s="24">
        <f t="shared" si="102"/>
        <v>0</v>
      </c>
      <c r="E1552" s="24">
        <f t="shared" si="104"/>
        <v>0</v>
      </c>
      <c r="F1552" s="25">
        <f t="shared" si="105"/>
        <v>0</v>
      </c>
    </row>
    <row r="1553" spans="3:6" ht="13.5" thickBot="1">
      <c r="C1553" s="32">
        <f t="shared" si="103"/>
        <v>61.239999999998872</v>
      </c>
      <c r="D1553" s="24">
        <f t="shared" si="102"/>
        <v>0</v>
      </c>
      <c r="E1553" s="24">
        <f t="shared" si="104"/>
        <v>0</v>
      </c>
      <c r="F1553" s="25">
        <f t="shared" si="105"/>
        <v>0</v>
      </c>
    </row>
    <row r="1554" spans="3:6" ht="13.5" thickBot="1">
      <c r="C1554" s="32">
        <f t="shared" si="103"/>
        <v>61.279999999998871</v>
      </c>
      <c r="D1554" s="24">
        <f t="shared" si="102"/>
        <v>0</v>
      </c>
      <c r="E1554" s="24">
        <f t="shared" si="104"/>
        <v>0</v>
      </c>
      <c r="F1554" s="25">
        <f t="shared" si="105"/>
        <v>0</v>
      </c>
    </row>
    <row r="1555" spans="3:6" ht="13.5" thickBot="1">
      <c r="C1555" s="32">
        <f t="shared" si="103"/>
        <v>61.319999999998871</v>
      </c>
      <c r="D1555" s="24">
        <f t="shared" si="102"/>
        <v>0</v>
      </c>
      <c r="E1555" s="24">
        <f t="shared" si="104"/>
        <v>0</v>
      </c>
      <c r="F1555" s="25">
        <f t="shared" si="105"/>
        <v>0</v>
      </c>
    </row>
    <row r="1556" spans="3:6" ht="13.5" thickBot="1">
      <c r="C1556" s="32">
        <f t="shared" si="103"/>
        <v>61.35999999999887</v>
      </c>
      <c r="D1556" s="24">
        <f t="shared" si="102"/>
        <v>0</v>
      </c>
      <c r="E1556" s="24">
        <f t="shared" si="104"/>
        <v>0</v>
      </c>
      <c r="F1556" s="25">
        <f t="shared" si="105"/>
        <v>0</v>
      </c>
    </row>
    <row r="1557" spans="3:6" ht="13.5" thickBot="1">
      <c r="C1557" s="32">
        <f t="shared" si="103"/>
        <v>61.399999999998869</v>
      </c>
      <c r="D1557" s="24">
        <f t="shared" si="102"/>
        <v>0</v>
      </c>
      <c r="E1557" s="24">
        <f t="shared" si="104"/>
        <v>0</v>
      </c>
      <c r="F1557" s="25">
        <f t="shared" si="105"/>
        <v>0</v>
      </c>
    </row>
    <row r="1558" spans="3:6" ht="13.5" thickBot="1">
      <c r="C1558" s="32">
        <f t="shared" si="103"/>
        <v>61.439999999998868</v>
      </c>
      <c r="D1558" s="24">
        <f t="shared" si="102"/>
        <v>0</v>
      </c>
      <c r="E1558" s="24">
        <f t="shared" si="104"/>
        <v>0</v>
      </c>
      <c r="F1558" s="25">
        <f t="shared" si="105"/>
        <v>0</v>
      </c>
    </row>
    <row r="1559" spans="3:6" ht="13.5" thickBot="1">
      <c r="C1559" s="32">
        <f t="shared" si="103"/>
        <v>61.479999999998867</v>
      </c>
      <c r="D1559" s="24">
        <f t="shared" si="102"/>
        <v>0</v>
      </c>
      <c r="E1559" s="24">
        <f t="shared" si="104"/>
        <v>0</v>
      </c>
      <c r="F1559" s="25">
        <f t="shared" si="105"/>
        <v>0</v>
      </c>
    </row>
    <row r="1560" spans="3:6" ht="13.5" thickBot="1">
      <c r="C1560" s="32">
        <f t="shared" si="103"/>
        <v>61.519999999998866</v>
      </c>
      <c r="D1560" s="24">
        <f t="shared" si="102"/>
        <v>0</v>
      </c>
      <c r="E1560" s="24">
        <f t="shared" si="104"/>
        <v>0</v>
      </c>
      <c r="F1560" s="25">
        <f t="shared" si="105"/>
        <v>0</v>
      </c>
    </row>
    <row r="1561" spans="3:6" ht="13.5" thickBot="1">
      <c r="C1561" s="32">
        <f t="shared" si="103"/>
        <v>61.559999999998865</v>
      </c>
      <c r="D1561" s="24">
        <f t="shared" si="102"/>
        <v>0</v>
      </c>
      <c r="E1561" s="24">
        <f t="shared" si="104"/>
        <v>0</v>
      </c>
      <c r="F1561" s="25">
        <f t="shared" si="105"/>
        <v>0</v>
      </c>
    </row>
    <row r="1562" spans="3:6" ht="13.5" thickBot="1">
      <c r="C1562" s="32">
        <f t="shared" si="103"/>
        <v>61.599999999998865</v>
      </c>
      <c r="D1562" s="24">
        <f t="shared" si="102"/>
        <v>0</v>
      </c>
      <c r="E1562" s="24">
        <f t="shared" si="104"/>
        <v>0</v>
      </c>
      <c r="F1562" s="25">
        <f t="shared" si="105"/>
        <v>0</v>
      </c>
    </row>
    <row r="1563" spans="3:6" ht="13.5" thickBot="1">
      <c r="C1563" s="32">
        <f t="shared" si="103"/>
        <v>61.639999999998864</v>
      </c>
      <c r="D1563" s="24">
        <f t="shared" si="102"/>
        <v>0</v>
      </c>
      <c r="E1563" s="24">
        <f t="shared" si="104"/>
        <v>0</v>
      </c>
      <c r="F1563" s="25">
        <f t="shared" si="105"/>
        <v>0</v>
      </c>
    </row>
    <row r="1564" spans="3:6" ht="13.5" thickBot="1">
      <c r="C1564" s="32">
        <f t="shared" si="103"/>
        <v>61.679999999998863</v>
      </c>
      <c r="D1564" s="24">
        <f t="shared" si="102"/>
        <v>0</v>
      </c>
      <c r="E1564" s="24">
        <f t="shared" si="104"/>
        <v>0</v>
      </c>
      <c r="F1564" s="25">
        <f t="shared" si="105"/>
        <v>0</v>
      </c>
    </row>
    <row r="1565" spans="3:6" ht="13.5" thickBot="1">
      <c r="C1565" s="32">
        <f t="shared" si="103"/>
        <v>61.719999999998862</v>
      </c>
      <c r="D1565" s="24">
        <f t="shared" si="102"/>
        <v>0</v>
      </c>
      <c r="E1565" s="24">
        <f t="shared" si="104"/>
        <v>0</v>
      </c>
      <c r="F1565" s="25">
        <f t="shared" si="105"/>
        <v>0</v>
      </c>
    </row>
    <row r="1566" spans="3:6" ht="13.5" thickBot="1">
      <c r="C1566" s="32">
        <f t="shared" si="103"/>
        <v>61.759999999998861</v>
      </c>
      <c r="D1566" s="24">
        <f t="shared" si="102"/>
        <v>0</v>
      </c>
      <c r="E1566" s="24">
        <f t="shared" si="104"/>
        <v>0</v>
      </c>
      <c r="F1566" s="25">
        <f t="shared" si="105"/>
        <v>0</v>
      </c>
    </row>
    <row r="1567" spans="3:6" ht="13.5" thickBot="1">
      <c r="C1567" s="32">
        <f t="shared" si="103"/>
        <v>61.79999999999886</v>
      </c>
      <c r="D1567" s="24">
        <f t="shared" si="102"/>
        <v>0</v>
      </c>
      <c r="E1567" s="24">
        <f t="shared" si="104"/>
        <v>0</v>
      </c>
      <c r="F1567" s="25">
        <f t="shared" si="105"/>
        <v>0</v>
      </c>
    </row>
    <row r="1568" spans="3:6" ht="13.5" thickBot="1">
      <c r="C1568" s="32">
        <f t="shared" si="103"/>
        <v>61.839999999998859</v>
      </c>
      <c r="D1568" s="24">
        <f t="shared" si="102"/>
        <v>0</v>
      </c>
      <c r="E1568" s="24">
        <f t="shared" si="104"/>
        <v>0</v>
      </c>
      <c r="F1568" s="25">
        <f t="shared" si="105"/>
        <v>0</v>
      </c>
    </row>
    <row r="1569" spans="3:6" ht="13.5" thickBot="1">
      <c r="C1569" s="32">
        <f t="shared" si="103"/>
        <v>61.879999999998859</v>
      </c>
      <c r="D1569" s="24">
        <f t="shared" si="102"/>
        <v>0</v>
      </c>
      <c r="E1569" s="24">
        <f t="shared" si="104"/>
        <v>0</v>
      </c>
      <c r="F1569" s="25">
        <f t="shared" si="105"/>
        <v>0</v>
      </c>
    </row>
    <row r="1570" spans="3:6" ht="13.5" thickBot="1">
      <c r="C1570" s="32">
        <f t="shared" si="103"/>
        <v>61.919999999998858</v>
      </c>
      <c r="D1570" s="24">
        <f t="shared" si="102"/>
        <v>0</v>
      </c>
      <c r="E1570" s="24">
        <f t="shared" si="104"/>
        <v>0</v>
      </c>
      <c r="F1570" s="25">
        <f t="shared" si="105"/>
        <v>0</v>
      </c>
    </row>
    <row r="1571" spans="3:6" ht="13.5" thickBot="1">
      <c r="C1571" s="32">
        <f t="shared" si="103"/>
        <v>61.959999999998857</v>
      </c>
      <c r="D1571" s="24">
        <f t="shared" si="102"/>
        <v>0</v>
      </c>
      <c r="E1571" s="24">
        <f t="shared" si="104"/>
        <v>0</v>
      </c>
      <c r="F1571" s="25">
        <f t="shared" si="105"/>
        <v>0</v>
      </c>
    </row>
    <row r="1572" spans="3:6" ht="13.5" thickBot="1">
      <c r="C1572" s="32">
        <f t="shared" si="103"/>
        <v>61.999999999998856</v>
      </c>
      <c r="D1572" s="24">
        <f t="shared" si="102"/>
        <v>0</v>
      </c>
      <c r="E1572" s="24">
        <f t="shared" si="104"/>
        <v>0</v>
      </c>
      <c r="F1572" s="25">
        <f t="shared" si="105"/>
        <v>0</v>
      </c>
    </row>
    <row r="1573" spans="3:6" ht="13.5" thickBot="1">
      <c r="C1573" s="32">
        <f t="shared" si="103"/>
        <v>62.039999999998855</v>
      </c>
      <c r="D1573" s="24">
        <f t="shared" si="102"/>
        <v>0</v>
      </c>
      <c r="E1573" s="24">
        <f t="shared" si="104"/>
        <v>0</v>
      </c>
      <c r="F1573" s="25">
        <f t="shared" si="105"/>
        <v>0</v>
      </c>
    </row>
    <row r="1574" spans="3:6" ht="13.5" thickBot="1">
      <c r="C1574" s="32">
        <f t="shared" si="103"/>
        <v>62.079999999998854</v>
      </c>
      <c r="D1574" s="24">
        <f t="shared" si="102"/>
        <v>0</v>
      </c>
      <c r="E1574" s="24">
        <f t="shared" si="104"/>
        <v>0</v>
      </c>
      <c r="F1574" s="25">
        <f t="shared" si="105"/>
        <v>0</v>
      </c>
    </row>
    <row r="1575" spans="3:6" ht="13.5" thickBot="1">
      <c r="C1575" s="32">
        <f t="shared" si="103"/>
        <v>62.119999999998853</v>
      </c>
      <c r="D1575" s="24">
        <f t="shared" ref="D1575:D1638" si="106">(Xc+bigc*SIN(w*C1575*60+SI))/($E$20)</f>
        <v>0</v>
      </c>
      <c r="E1575" s="24">
        <f t="shared" si="104"/>
        <v>0</v>
      </c>
      <c r="F1575" s="25">
        <f t="shared" si="105"/>
        <v>0</v>
      </c>
    </row>
    <row r="1576" spans="3:6" ht="13.5" thickBot="1">
      <c r="C1576" s="32">
        <f t="shared" si="103"/>
        <v>62.159999999998853</v>
      </c>
      <c r="D1576" s="24">
        <f t="shared" si="106"/>
        <v>0</v>
      </c>
      <c r="E1576" s="24">
        <f t="shared" si="104"/>
        <v>0</v>
      </c>
      <c r="F1576" s="25">
        <f t="shared" si="105"/>
        <v>0</v>
      </c>
    </row>
    <row r="1577" spans="3:6" ht="13.5" thickBot="1">
      <c r="C1577" s="32">
        <f t="shared" si="103"/>
        <v>62.199999999998852</v>
      </c>
      <c r="D1577" s="24">
        <f t="shared" si="106"/>
        <v>0</v>
      </c>
      <c r="E1577" s="24">
        <f t="shared" si="104"/>
        <v>0</v>
      </c>
      <c r="F1577" s="25">
        <f t="shared" si="105"/>
        <v>0</v>
      </c>
    </row>
    <row r="1578" spans="3:6" ht="13.5" thickBot="1">
      <c r="C1578" s="32">
        <f t="shared" si="103"/>
        <v>62.239999999998851</v>
      </c>
      <c r="D1578" s="24">
        <f t="shared" si="106"/>
        <v>0</v>
      </c>
      <c r="E1578" s="24">
        <f t="shared" si="104"/>
        <v>0</v>
      </c>
      <c r="F1578" s="25">
        <f t="shared" si="105"/>
        <v>0</v>
      </c>
    </row>
    <row r="1579" spans="3:6" ht="13.5" thickBot="1">
      <c r="C1579" s="32">
        <f t="shared" si="103"/>
        <v>62.27999999999885</v>
      </c>
      <c r="D1579" s="24">
        <f t="shared" si="106"/>
        <v>0</v>
      </c>
      <c r="E1579" s="24">
        <f t="shared" si="104"/>
        <v>0</v>
      </c>
      <c r="F1579" s="25">
        <f t="shared" si="105"/>
        <v>0</v>
      </c>
    </row>
    <row r="1580" spans="3:6" ht="13.5" thickBot="1">
      <c r="C1580" s="32">
        <f t="shared" si="103"/>
        <v>62.319999999998849</v>
      </c>
      <c r="D1580" s="24">
        <f t="shared" si="106"/>
        <v>0</v>
      </c>
      <c r="E1580" s="24">
        <f t="shared" si="104"/>
        <v>0</v>
      </c>
      <c r="F1580" s="25">
        <f t="shared" si="105"/>
        <v>0</v>
      </c>
    </row>
    <row r="1581" spans="3:6" ht="13.5" thickBot="1">
      <c r="C1581" s="32">
        <f t="shared" si="103"/>
        <v>62.359999999998848</v>
      </c>
      <c r="D1581" s="24">
        <f t="shared" si="106"/>
        <v>0</v>
      </c>
      <c r="E1581" s="24">
        <f t="shared" si="104"/>
        <v>0</v>
      </c>
      <c r="F1581" s="25">
        <f t="shared" si="105"/>
        <v>0</v>
      </c>
    </row>
    <row r="1582" spans="3:6" ht="13.5" thickBot="1">
      <c r="C1582" s="32">
        <f t="shared" si="103"/>
        <v>62.399999999998847</v>
      </c>
      <c r="D1582" s="24">
        <f t="shared" si="106"/>
        <v>0</v>
      </c>
      <c r="E1582" s="24">
        <f t="shared" si="104"/>
        <v>0</v>
      </c>
      <c r="F1582" s="25">
        <f t="shared" si="105"/>
        <v>0</v>
      </c>
    </row>
    <row r="1583" spans="3:6" ht="13.5" thickBot="1">
      <c r="C1583" s="32">
        <f t="shared" si="103"/>
        <v>62.439999999998847</v>
      </c>
      <c r="D1583" s="24">
        <f t="shared" si="106"/>
        <v>0</v>
      </c>
      <c r="E1583" s="24">
        <f t="shared" si="104"/>
        <v>0</v>
      </c>
      <c r="F1583" s="25">
        <f t="shared" si="105"/>
        <v>0</v>
      </c>
    </row>
    <row r="1584" spans="3:6" ht="13.5" thickBot="1">
      <c r="C1584" s="32">
        <f t="shared" si="103"/>
        <v>62.479999999998846</v>
      </c>
      <c r="D1584" s="24">
        <f t="shared" si="106"/>
        <v>0</v>
      </c>
      <c r="E1584" s="24">
        <f t="shared" si="104"/>
        <v>0</v>
      </c>
      <c r="F1584" s="25">
        <f t="shared" si="105"/>
        <v>0</v>
      </c>
    </row>
    <row r="1585" spans="3:6" ht="13.5" thickBot="1">
      <c r="C1585" s="32">
        <f t="shared" si="103"/>
        <v>62.519999999998845</v>
      </c>
      <c r="D1585" s="24">
        <f t="shared" si="106"/>
        <v>0</v>
      </c>
      <c r="E1585" s="24">
        <f t="shared" si="104"/>
        <v>0</v>
      </c>
      <c r="F1585" s="25">
        <f t="shared" si="105"/>
        <v>0</v>
      </c>
    </row>
    <row r="1586" spans="3:6" ht="13.5" thickBot="1">
      <c r="C1586" s="32">
        <f t="shared" si="103"/>
        <v>62.559999999998844</v>
      </c>
      <c r="D1586" s="24">
        <f t="shared" si="106"/>
        <v>0</v>
      </c>
      <c r="E1586" s="24">
        <f t="shared" si="104"/>
        <v>0</v>
      </c>
      <c r="F1586" s="25">
        <f t="shared" si="105"/>
        <v>0</v>
      </c>
    </row>
    <row r="1587" spans="3:6" ht="13.5" thickBot="1">
      <c r="C1587" s="32">
        <f t="shared" si="103"/>
        <v>62.599999999998843</v>
      </c>
      <c r="D1587" s="24">
        <f t="shared" si="106"/>
        <v>0</v>
      </c>
      <c r="E1587" s="24">
        <f t="shared" si="104"/>
        <v>0</v>
      </c>
      <c r="F1587" s="25">
        <f t="shared" si="105"/>
        <v>0</v>
      </c>
    </row>
    <row r="1588" spans="3:6" ht="13.5" thickBot="1">
      <c r="C1588" s="32">
        <f t="shared" si="103"/>
        <v>62.639999999998842</v>
      </c>
      <c r="D1588" s="24">
        <f t="shared" si="106"/>
        <v>0</v>
      </c>
      <c r="E1588" s="24">
        <f t="shared" si="104"/>
        <v>0</v>
      </c>
      <c r="F1588" s="25">
        <f t="shared" si="105"/>
        <v>0</v>
      </c>
    </row>
    <row r="1589" spans="3:6" ht="13.5" thickBot="1">
      <c r="C1589" s="32">
        <f t="shared" si="103"/>
        <v>62.679999999998842</v>
      </c>
      <c r="D1589" s="24">
        <f t="shared" si="106"/>
        <v>0</v>
      </c>
      <c r="E1589" s="24">
        <f t="shared" si="104"/>
        <v>0</v>
      </c>
      <c r="F1589" s="25">
        <f t="shared" si="105"/>
        <v>0</v>
      </c>
    </row>
    <row r="1590" spans="3:6" ht="13.5" thickBot="1">
      <c r="C1590" s="32">
        <f t="shared" si="103"/>
        <v>62.719999999998841</v>
      </c>
      <c r="D1590" s="24">
        <f t="shared" si="106"/>
        <v>0</v>
      </c>
      <c r="E1590" s="24">
        <f t="shared" si="104"/>
        <v>0</v>
      </c>
      <c r="F1590" s="25">
        <f t="shared" si="105"/>
        <v>0</v>
      </c>
    </row>
    <row r="1591" spans="3:6" ht="13.5" thickBot="1">
      <c r="C1591" s="32">
        <f t="shared" ref="C1591:C1654" si="107">C1590+$D$19</f>
        <v>62.75999999999884</v>
      </c>
      <c r="D1591" s="24">
        <f t="shared" si="106"/>
        <v>0</v>
      </c>
      <c r="E1591" s="24">
        <f t="shared" ref="E1591:E1654" si="108">(Yco+Y_c*C1591*60+2*bigc*COS(w*C1591*60+SI))/($E$20)</f>
        <v>0</v>
      </c>
      <c r="F1591" s="25">
        <f t="shared" ref="F1591:F1654" si="109">(D*COS(w*C1591*60+PHI))/($E$20)</f>
        <v>0</v>
      </c>
    </row>
    <row r="1592" spans="3:6" ht="13.5" thickBot="1">
      <c r="C1592" s="32">
        <f t="shared" si="107"/>
        <v>62.799999999998839</v>
      </c>
      <c r="D1592" s="24">
        <f t="shared" si="106"/>
        <v>0</v>
      </c>
      <c r="E1592" s="24">
        <f t="shared" si="108"/>
        <v>0</v>
      </c>
      <c r="F1592" s="25">
        <f t="shared" si="109"/>
        <v>0</v>
      </c>
    </row>
    <row r="1593" spans="3:6" ht="13.5" thickBot="1">
      <c r="C1593" s="32">
        <f t="shared" si="107"/>
        <v>62.839999999998838</v>
      </c>
      <c r="D1593" s="24">
        <f t="shared" si="106"/>
        <v>0</v>
      </c>
      <c r="E1593" s="24">
        <f t="shared" si="108"/>
        <v>0</v>
      </c>
      <c r="F1593" s="25">
        <f t="shared" si="109"/>
        <v>0</v>
      </c>
    </row>
    <row r="1594" spans="3:6" ht="13.5" thickBot="1">
      <c r="C1594" s="32">
        <f t="shared" si="107"/>
        <v>62.879999999998837</v>
      </c>
      <c r="D1594" s="24">
        <f t="shared" si="106"/>
        <v>0</v>
      </c>
      <c r="E1594" s="24">
        <f t="shared" si="108"/>
        <v>0</v>
      </c>
      <c r="F1594" s="25">
        <f t="shared" si="109"/>
        <v>0</v>
      </c>
    </row>
    <row r="1595" spans="3:6" ht="13.5" thickBot="1">
      <c r="C1595" s="32">
        <f t="shared" si="107"/>
        <v>62.919999999998836</v>
      </c>
      <c r="D1595" s="24">
        <f t="shared" si="106"/>
        <v>0</v>
      </c>
      <c r="E1595" s="24">
        <f t="shared" si="108"/>
        <v>0</v>
      </c>
      <c r="F1595" s="25">
        <f t="shared" si="109"/>
        <v>0</v>
      </c>
    </row>
    <row r="1596" spans="3:6" ht="13.5" thickBot="1">
      <c r="C1596" s="32">
        <f t="shared" si="107"/>
        <v>62.959999999998836</v>
      </c>
      <c r="D1596" s="24">
        <f t="shared" si="106"/>
        <v>0</v>
      </c>
      <c r="E1596" s="24">
        <f t="shared" si="108"/>
        <v>0</v>
      </c>
      <c r="F1596" s="25">
        <f t="shared" si="109"/>
        <v>0</v>
      </c>
    </row>
    <row r="1597" spans="3:6" ht="13.5" thickBot="1">
      <c r="C1597" s="32">
        <f t="shared" si="107"/>
        <v>62.999999999998835</v>
      </c>
      <c r="D1597" s="24">
        <f t="shared" si="106"/>
        <v>0</v>
      </c>
      <c r="E1597" s="24">
        <f t="shared" si="108"/>
        <v>0</v>
      </c>
      <c r="F1597" s="25">
        <f t="shared" si="109"/>
        <v>0</v>
      </c>
    </row>
    <row r="1598" spans="3:6" ht="13.5" thickBot="1">
      <c r="C1598" s="32">
        <f t="shared" si="107"/>
        <v>63.039999999998834</v>
      </c>
      <c r="D1598" s="24">
        <f t="shared" si="106"/>
        <v>0</v>
      </c>
      <c r="E1598" s="24">
        <f t="shared" si="108"/>
        <v>0</v>
      </c>
      <c r="F1598" s="25">
        <f t="shared" si="109"/>
        <v>0</v>
      </c>
    </row>
    <row r="1599" spans="3:6" ht="13.5" thickBot="1">
      <c r="C1599" s="32">
        <f t="shared" si="107"/>
        <v>63.079999999998833</v>
      </c>
      <c r="D1599" s="24">
        <f t="shared" si="106"/>
        <v>0</v>
      </c>
      <c r="E1599" s="24">
        <f t="shared" si="108"/>
        <v>0</v>
      </c>
      <c r="F1599" s="25">
        <f t="shared" si="109"/>
        <v>0</v>
      </c>
    </row>
    <row r="1600" spans="3:6" ht="13.5" thickBot="1">
      <c r="C1600" s="32">
        <f t="shared" si="107"/>
        <v>63.119999999998832</v>
      </c>
      <c r="D1600" s="24">
        <f t="shared" si="106"/>
        <v>0</v>
      </c>
      <c r="E1600" s="24">
        <f t="shared" si="108"/>
        <v>0</v>
      </c>
      <c r="F1600" s="25">
        <f t="shared" si="109"/>
        <v>0</v>
      </c>
    </row>
    <row r="1601" spans="3:6" ht="13.5" thickBot="1">
      <c r="C1601" s="32">
        <f t="shared" si="107"/>
        <v>63.159999999998831</v>
      </c>
      <c r="D1601" s="24">
        <f t="shared" si="106"/>
        <v>0</v>
      </c>
      <c r="E1601" s="24">
        <f t="shared" si="108"/>
        <v>0</v>
      </c>
      <c r="F1601" s="25">
        <f t="shared" si="109"/>
        <v>0</v>
      </c>
    </row>
    <row r="1602" spans="3:6" ht="13.5" thickBot="1">
      <c r="C1602" s="32">
        <f t="shared" si="107"/>
        <v>63.19999999999883</v>
      </c>
      <c r="D1602" s="24">
        <f t="shared" si="106"/>
        <v>0</v>
      </c>
      <c r="E1602" s="24">
        <f t="shared" si="108"/>
        <v>0</v>
      </c>
      <c r="F1602" s="25">
        <f t="shared" si="109"/>
        <v>0</v>
      </c>
    </row>
    <row r="1603" spans="3:6" ht="13.5" thickBot="1">
      <c r="C1603" s="32">
        <f t="shared" si="107"/>
        <v>63.23999999999883</v>
      </c>
      <c r="D1603" s="24">
        <f t="shared" si="106"/>
        <v>0</v>
      </c>
      <c r="E1603" s="24">
        <f t="shared" si="108"/>
        <v>0</v>
      </c>
      <c r="F1603" s="25">
        <f t="shared" si="109"/>
        <v>0</v>
      </c>
    </row>
    <row r="1604" spans="3:6" ht="13.5" thickBot="1">
      <c r="C1604" s="32">
        <f t="shared" si="107"/>
        <v>63.279999999998829</v>
      </c>
      <c r="D1604" s="24">
        <f t="shared" si="106"/>
        <v>0</v>
      </c>
      <c r="E1604" s="24">
        <f t="shared" si="108"/>
        <v>0</v>
      </c>
      <c r="F1604" s="25">
        <f t="shared" si="109"/>
        <v>0</v>
      </c>
    </row>
    <row r="1605" spans="3:6" ht="13.5" thickBot="1">
      <c r="C1605" s="32">
        <f t="shared" si="107"/>
        <v>63.319999999998828</v>
      </c>
      <c r="D1605" s="24">
        <f t="shared" si="106"/>
        <v>0</v>
      </c>
      <c r="E1605" s="24">
        <f t="shared" si="108"/>
        <v>0</v>
      </c>
      <c r="F1605" s="25">
        <f t="shared" si="109"/>
        <v>0</v>
      </c>
    </row>
    <row r="1606" spans="3:6" ht="13.5" thickBot="1">
      <c r="C1606" s="32">
        <f t="shared" si="107"/>
        <v>63.359999999998827</v>
      </c>
      <c r="D1606" s="24">
        <f t="shared" si="106"/>
        <v>0</v>
      </c>
      <c r="E1606" s="24">
        <f t="shared" si="108"/>
        <v>0</v>
      </c>
      <c r="F1606" s="25">
        <f t="shared" si="109"/>
        <v>0</v>
      </c>
    </row>
    <row r="1607" spans="3:6" ht="13.5" thickBot="1">
      <c r="C1607" s="32">
        <f t="shared" si="107"/>
        <v>63.399999999998826</v>
      </c>
      <c r="D1607" s="24">
        <f t="shared" si="106"/>
        <v>0</v>
      </c>
      <c r="E1607" s="24">
        <f t="shared" si="108"/>
        <v>0</v>
      </c>
      <c r="F1607" s="25">
        <f t="shared" si="109"/>
        <v>0</v>
      </c>
    </row>
    <row r="1608" spans="3:6" ht="13.5" thickBot="1">
      <c r="C1608" s="32">
        <f t="shared" si="107"/>
        <v>63.439999999998825</v>
      </c>
      <c r="D1608" s="24">
        <f t="shared" si="106"/>
        <v>0</v>
      </c>
      <c r="E1608" s="24">
        <f t="shared" si="108"/>
        <v>0</v>
      </c>
      <c r="F1608" s="25">
        <f t="shared" si="109"/>
        <v>0</v>
      </c>
    </row>
    <row r="1609" spans="3:6" ht="13.5" thickBot="1">
      <c r="C1609" s="32">
        <f t="shared" si="107"/>
        <v>63.479999999998824</v>
      </c>
      <c r="D1609" s="24">
        <f t="shared" si="106"/>
        <v>0</v>
      </c>
      <c r="E1609" s="24">
        <f t="shared" si="108"/>
        <v>0</v>
      </c>
      <c r="F1609" s="25">
        <f t="shared" si="109"/>
        <v>0</v>
      </c>
    </row>
    <row r="1610" spans="3:6" ht="13.5" thickBot="1">
      <c r="C1610" s="32">
        <f t="shared" si="107"/>
        <v>63.519999999998824</v>
      </c>
      <c r="D1610" s="24">
        <f t="shared" si="106"/>
        <v>0</v>
      </c>
      <c r="E1610" s="24">
        <f t="shared" si="108"/>
        <v>0</v>
      </c>
      <c r="F1610" s="25">
        <f t="shared" si="109"/>
        <v>0</v>
      </c>
    </row>
    <row r="1611" spans="3:6" ht="13.5" thickBot="1">
      <c r="C1611" s="32">
        <f t="shared" si="107"/>
        <v>63.559999999998823</v>
      </c>
      <c r="D1611" s="24">
        <f t="shared" si="106"/>
        <v>0</v>
      </c>
      <c r="E1611" s="24">
        <f t="shared" si="108"/>
        <v>0</v>
      </c>
      <c r="F1611" s="25">
        <f t="shared" si="109"/>
        <v>0</v>
      </c>
    </row>
    <row r="1612" spans="3:6" ht="13.5" thickBot="1">
      <c r="C1612" s="32">
        <f t="shared" si="107"/>
        <v>63.599999999998822</v>
      </c>
      <c r="D1612" s="24">
        <f t="shared" si="106"/>
        <v>0</v>
      </c>
      <c r="E1612" s="24">
        <f t="shared" si="108"/>
        <v>0</v>
      </c>
      <c r="F1612" s="25">
        <f t="shared" si="109"/>
        <v>0</v>
      </c>
    </row>
    <row r="1613" spans="3:6" ht="13.5" thickBot="1">
      <c r="C1613" s="32">
        <f t="shared" si="107"/>
        <v>63.639999999998821</v>
      </c>
      <c r="D1613" s="24">
        <f t="shared" si="106"/>
        <v>0</v>
      </c>
      <c r="E1613" s="24">
        <f t="shared" si="108"/>
        <v>0</v>
      </c>
      <c r="F1613" s="25">
        <f t="shared" si="109"/>
        <v>0</v>
      </c>
    </row>
    <row r="1614" spans="3:6" ht="13.5" thickBot="1">
      <c r="C1614" s="32">
        <f t="shared" si="107"/>
        <v>63.67999999999882</v>
      </c>
      <c r="D1614" s="24">
        <f t="shared" si="106"/>
        <v>0</v>
      </c>
      <c r="E1614" s="24">
        <f t="shared" si="108"/>
        <v>0</v>
      </c>
      <c r="F1614" s="25">
        <f t="shared" si="109"/>
        <v>0</v>
      </c>
    </row>
    <row r="1615" spans="3:6" ht="13.5" thickBot="1">
      <c r="C1615" s="32">
        <f t="shared" si="107"/>
        <v>63.719999999998819</v>
      </c>
      <c r="D1615" s="24">
        <f t="shared" si="106"/>
        <v>0</v>
      </c>
      <c r="E1615" s="24">
        <f t="shared" si="108"/>
        <v>0</v>
      </c>
      <c r="F1615" s="25">
        <f t="shared" si="109"/>
        <v>0</v>
      </c>
    </row>
    <row r="1616" spans="3:6" ht="13.5" thickBot="1">
      <c r="C1616" s="32">
        <f t="shared" si="107"/>
        <v>63.759999999998819</v>
      </c>
      <c r="D1616" s="24">
        <f t="shared" si="106"/>
        <v>0</v>
      </c>
      <c r="E1616" s="24">
        <f t="shared" si="108"/>
        <v>0</v>
      </c>
      <c r="F1616" s="25">
        <f t="shared" si="109"/>
        <v>0</v>
      </c>
    </row>
    <row r="1617" spans="3:6" ht="13.5" thickBot="1">
      <c r="C1617" s="32">
        <f t="shared" si="107"/>
        <v>63.799999999998818</v>
      </c>
      <c r="D1617" s="24">
        <f t="shared" si="106"/>
        <v>0</v>
      </c>
      <c r="E1617" s="24">
        <f t="shared" si="108"/>
        <v>0</v>
      </c>
      <c r="F1617" s="25">
        <f t="shared" si="109"/>
        <v>0</v>
      </c>
    </row>
    <row r="1618" spans="3:6" ht="13.5" thickBot="1">
      <c r="C1618" s="32">
        <f t="shared" si="107"/>
        <v>63.839999999998817</v>
      </c>
      <c r="D1618" s="24">
        <f t="shared" si="106"/>
        <v>0</v>
      </c>
      <c r="E1618" s="24">
        <f t="shared" si="108"/>
        <v>0</v>
      </c>
      <c r="F1618" s="25">
        <f t="shared" si="109"/>
        <v>0</v>
      </c>
    </row>
    <row r="1619" spans="3:6" ht="13.5" thickBot="1">
      <c r="C1619" s="32">
        <f t="shared" si="107"/>
        <v>63.879999999998816</v>
      </c>
      <c r="D1619" s="24">
        <f t="shared" si="106"/>
        <v>0</v>
      </c>
      <c r="E1619" s="24">
        <f t="shared" si="108"/>
        <v>0</v>
      </c>
      <c r="F1619" s="25">
        <f t="shared" si="109"/>
        <v>0</v>
      </c>
    </row>
    <row r="1620" spans="3:6" ht="13.5" thickBot="1">
      <c r="C1620" s="32">
        <f t="shared" si="107"/>
        <v>63.919999999998815</v>
      </c>
      <c r="D1620" s="24">
        <f t="shared" si="106"/>
        <v>0</v>
      </c>
      <c r="E1620" s="24">
        <f t="shared" si="108"/>
        <v>0</v>
      </c>
      <c r="F1620" s="25">
        <f t="shared" si="109"/>
        <v>0</v>
      </c>
    </row>
    <row r="1621" spans="3:6" ht="13.5" thickBot="1">
      <c r="C1621" s="32">
        <f t="shared" si="107"/>
        <v>63.959999999998814</v>
      </c>
      <c r="D1621" s="24">
        <f t="shared" si="106"/>
        <v>0</v>
      </c>
      <c r="E1621" s="24">
        <f t="shared" si="108"/>
        <v>0</v>
      </c>
      <c r="F1621" s="25">
        <f t="shared" si="109"/>
        <v>0</v>
      </c>
    </row>
    <row r="1622" spans="3:6" ht="13.5" thickBot="1">
      <c r="C1622" s="32">
        <f t="shared" si="107"/>
        <v>63.999999999998813</v>
      </c>
      <c r="D1622" s="24">
        <f t="shared" si="106"/>
        <v>0</v>
      </c>
      <c r="E1622" s="24">
        <f t="shared" si="108"/>
        <v>0</v>
      </c>
      <c r="F1622" s="25">
        <f t="shared" si="109"/>
        <v>0</v>
      </c>
    </row>
    <row r="1623" spans="3:6" ht="13.5" thickBot="1">
      <c r="C1623" s="32">
        <f t="shared" si="107"/>
        <v>64.039999999998813</v>
      </c>
      <c r="D1623" s="24">
        <f t="shared" si="106"/>
        <v>0</v>
      </c>
      <c r="E1623" s="24">
        <f t="shared" si="108"/>
        <v>0</v>
      </c>
      <c r="F1623" s="25">
        <f t="shared" si="109"/>
        <v>0</v>
      </c>
    </row>
    <row r="1624" spans="3:6" ht="13.5" thickBot="1">
      <c r="C1624" s="32">
        <f t="shared" si="107"/>
        <v>64.079999999998819</v>
      </c>
      <c r="D1624" s="24">
        <f t="shared" si="106"/>
        <v>0</v>
      </c>
      <c r="E1624" s="24">
        <f t="shared" si="108"/>
        <v>0</v>
      </c>
      <c r="F1624" s="25">
        <f t="shared" si="109"/>
        <v>0</v>
      </c>
    </row>
    <row r="1625" spans="3:6" ht="13.5" thickBot="1">
      <c r="C1625" s="32">
        <f t="shared" si="107"/>
        <v>64.119999999998825</v>
      </c>
      <c r="D1625" s="24">
        <f t="shared" si="106"/>
        <v>0</v>
      </c>
      <c r="E1625" s="24">
        <f t="shared" si="108"/>
        <v>0</v>
      </c>
      <c r="F1625" s="25">
        <f t="shared" si="109"/>
        <v>0</v>
      </c>
    </row>
    <row r="1626" spans="3:6" ht="13.5" thickBot="1">
      <c r="C1626" s="32">
        <f t="shared" si="107"/>
        <v>64.159999999998831</v>
      </c>
      <c r="D1626" s="24">
        <f t="shared" si="106"/>
        <v>0</v>
      </c>
      <c r="E1626" s="24">
        <f t="shared" si="108"/>
        <v>0</v>
      </c>
      <c r="F1626" s="25">
        <f t="shared" si="109"/>
        <v>0</v>
      </c>
    </row>
    <row r="1627" spans="3:6" ht="13.5" thickBot="1">
      <c r="C1627" s="32">
        <f t="shared" si="107"/>
        <v>64.199999999998838</v>
      </c>
      <c r="D1627" s="24">
        <f t="shared" si="106"/>
        <v>0</v>
      </c>
      <c r="E1627" s="24">
        <f t="shared" si="108"/>
        <v>0</v>
      </c>
      <c r="F1627" s="25">
        <f t="shared" si="109"/>
        <v>0</v>
      </c>
    </row>
    <row r="1628" spans="3:6" ht="13.5" thickBot="1">
      <c r="C1628" s="32">
        <f t="shared" si="107"/>
        <v>64.239999999998844</v>
      </c>
      <c r="D1628" s="24">
        <f t="shared" si="106"/>
        <v>0</v>
      </c>
      <c r="E1628" s="24">
        <f t="shared" si="108"/>
        <v>0</v>
      </c>
      <c r="F1628" s="25">
        <f t="shared" si="109"/>
        <v>0</v>
      </c>
    </row>
    <row r="1629" spans="3:6" ht="13.5" thickBot="1">
      <c r="C1629" s="32">
        <f t="shared" si="107"/>
        <v>64.27999999999885</v>
      </c>
      <c r="D1629" s="24">
        <f t="shared" si="106"/>
        <v>0</v>
      </c>
      <c r="E1629" s="24">
        <f t="shared" si="108"/>
        <v>0</v>
      </c>
      <c r="F1629" s="25">
        <f t="shared" si="109"/>
        <v>0</v>
      </c>
    </row>
    <row r="1630" spans="3:6" ht="13.5" thickBot="1">
      <c r="C1630" s="32">
        <f t="shared" si="107"/>
        <v>64.319999999998856</v>
      </c>
      <c r="D1630" s="24">
        <f t="shared" si="106"/>
        <v>0</v>
      </c>
      <c r="E1630" s="24">
        <f t="shared" si="108"/>
        <v>0</v>
      </c>
      <c r="F1630" s="25">
        <f t="shared" si="109"/>
        <v>0</v>
      </c>
    </row>
    <row r="1631" spans="3:6" ht="13.5" thickBot="1">
      <c r="C1631" s="32">
        <f t="shared" si="107"/>
        <v>64.359999999998863</v>
      </c>
      <c r="D1631" s="24">
        <f t="shared" si="106"/>
        <v>0</v>
      </c>
      <c r="E1631" s="24">
        <f t="shared" si="108"/>
        <v>0</v>
      </c>
      <c r="F1631" s="25">
        <f t="shared" si="109"/>
        <v>0</v>
      </c>
    </row>
    <row r="1632" spans="3:6" ht="13.5" thickBot="1">
      <c r="C1632" s="32">
        <f t="shared" si="107"/>
        <v>64.399999999998869</v>
      </c>
      <c r="D1632" s="24">
        <f t="shared" si="106"/>
        <v>0</v>
      </c>
      <c r="E1632" s="24">
        <f t="shared" si="108"/>
        <v>0</v>
      </c>
      <c r="F1632" s="25">
        <f t="shared" si="109"/>
        <v>0</v>
      </c>
    </row>
    <row r="1633" spans="3:6" ht="13.5" thickBot="1">
      <c r="C1633" s="32">
        <f t="shared" si="107"/>
        <v>64.439999999998875</v>
      </c>
      <c r="D1633" s="24">
        <f t="shared" si="106"/>
        <v>0</v>
      </c>
      <c r="E1633" s="24">
        <f t="shared" si="108"/>
        <v>0</v>
      </c>
      <c r="F1633" s="25">
        <f t="shared" si="109"/>
        <v>0</v>
      </c>
    </row>
    <row r="1634" spans="3:6" ht="13.5" thickBot="1">
      <c r="C1634" s="32">
        <f t="shared" si="107"/>
        <v>64.479999999998881</v>
      </c>
      <c r="D1634" s="24">
        <f t="shared" si="106"/>
        <v>0</v>
      </c>
      <c r="E1634" s="24">
        <f t="shared" si="108"/>
        <v>0</v>
      </c>
      <c r="F1634" s="25">
        <f t="shared" si="109"/>
        <v>0</v>
      </c>
    </row>
    <row r="1635" spans="3:6" ht="13.5" thickBot="1">
      <c r="C1635" s="32">
        <f t="shared" si="107"/>
        <v>64.519999999998888</v>
      </c>
      <c r="D1635" s="24">
        <f t="shared" si="106"/>
        <v>0</v>
      </c>
      <c r="E1635" s="24">
        <f t="shared" si="108"/>
        <v>0</v>
      </c>
      <c r="F1635" s="25">
        <f t="shared" si="109"/>
        <v>0</v>
      </c>
    </row>
    <row r="1636" spans="3:6" ht="13.5" thickBot="1">
      <c r="C1636" s="32">
        <f t="shared" si="107"/>
        <v>64.559999999998894</v>
      </c>
      <c r="D1636" s="24">
        <f t="shared" si="106"/>
        <v>0</v>
      </c>
      <c r="E1636" s="24">
        <f t="shared" si="108"/>
        <v>0</v>
      </c>
      <c r="F1636" s="25">
        <f t="shared" si="109"/>
        <v>0</v>
      </c>
    </row>
    <row r="1637" spans="3:6" ht="13.5" thickBot="1">
      <c r="C1637" s="32">
        <f t="shared" si="107"/>
        <v>64.5999999999989</v>
      </c>
      <c r="D1637" s="24">
        <f t="shared" si="106"/>
        <v>0</v>
      </c>
      <c r="E1637" s="24">
        <f t="shared" si="108"/>
        <v>0</v>
      </c>
      <c r="F1637" s="25">
        <f t="shared" si="109"/>
        <v>0</v>
      </c>
    </row>
    <row r="1638" spans="3:6" ht="13.5" thickBot="1">
      <c r="C1638" s="32">
        <f t="shared" si="107"/>
        <v>64.639999999998906</v>
      </c>
      <c r="D1638" s="24">
        <f t="shared" si="106"/>
        <v>0</v>
      </c>
      <c r="E1638" s="24">
        <f t="shared" si="108"/>
        <v>0</v>
      </c>
      <c r="F1638" s="25">
        <f t="shared" si="109"/>
        <v>0</v>
      </c>
    </row>
    <row r="1639" spans="3:6" ht="13.5" thickBot="1">
      <c r="C1639" s="32">
        <f t="shared" si="107"/>
        <v>64.679999999998913</v>
      </c>
      <c r="D1639" s="24">
        <f t="shared" ref="D1639:D1702" si="110">(Xc+bigc*SIN(w*C1639*60+SI))/($E$20)</f>
        <v>0</v>
      </c>
      <c r="E1639" s="24">
        <f t="shared" si="108"/>
        <v>0</v>
      </c>
      <c r="F1639" s="25">
        <f t="shared" si="109"/>
        <v>0</v>
      </c>
    </row>
    <row r="1640" spans="3:6" ht="13.5" thickBot="1">
      <c r="C1640" s="32">
        <f t="shared" si="107"/>
        <v>64.719999999998919</v>
      </c>
      <c r="D1640" s="24">
        <f t="shared" si="110"/>
        <v>0</v>
      </c>
      <c r="E1640" s="24">
        <f t="shared" si="108"/>
        <v>0</v>
      </c>
      <c r="F1640" s="25">
        <f t="shared" si="109"/>
        <v>0</v>
      </c>
    </row>
    <row r="1641" spans="3:6" ht="13.5" thickBot="1">
      <c r="C1641" s="32">
        <f t="shared" si="107"/>
        <v>64.759999999998925</v>
      </c>
      <c r="D1641" s="24">
        <f t="shared" si="110"/>
        <v>0</v>
      </c>
      <c r="E1641" s="24">
        <f t="shared" si="108"/>
        <v>0</v>
      </c>
      <c r="F1641" s="25">
        <f t="shared" si="109"/>
        <v>0</v>
      </c>
    </row>
    <row r="1642" spans="3:6" ht="13.5" thickBot="1">
      <c r="C1642" s="32">
        <f t="shared" si="107"/>
        <v>64.799999999998931</v>
      </c>
      <c r="D1642" s="24">
        <f t="shared" si="110"/>
        <v>0</v>
      </c>
      <c r="E1642" s="24">
        <f t="shared" si="108"/>
        <v>0</v>
      </c>
      <c r="F1642" s="25">
        <f t="shared" si="109"/>
        <v>0</v>
      </c>
    </row>
    <row r="1643" spans="3:6" ht="13.5" thickBot="1">
      <c r="C1643" s="32">
        <f t="shared" si="107"/>
        <v>64.839999999998938</v>
      </c>
      <c r="D1643" s="24">
        <f t="shared" si="110"/>
        <v>0</v>
      </c>
      <c r="E1643" s="24">
        <f t="shared" si="108"/>
        <v>0</v>
      </c>
      <c r="F1643" s="25">
        <f t="shared" si="109"/>
        <v>0</v>
      </c>
    </row>
    <row r="1644" spans="3:6" ht="13.5" thickBot="1">
      <c r="C1644" s="32">
        <f t="shared" si="107"/>
        <v>64.879999999998944</v>
      </c>
      <c r="D1644" s="24">
        <f t="shared" si="110"/>
        <v>0</v>
      </c>
      <c r="E1644" s="24">
        <f t="shared" si="108"/>
        <v>0</v>
      </c>
      <c r="F1644" s="25">
        <f t="shared" si="109"/>
        <v>0</v>
      </c>
    </row>
    <row r="1645" spans="3:6" ht="13.5" thickBot="1">
      <c r="C1645" s="32">
        <f t="shared" si="107"/>
        <v>64.91999999999895</v>
      </c>
      <c r="D1645" s="24">
        <f t="shared" si="110"/>
        <v>0</v>
      </c>
      <c r="E1645" s="24">
        <f t="shared" si="108"/>
        <v>0</v>
      </c>
      <c r="F1645" s="25">
        <f t="shared" si="109"/>
        <v>0</v>
      </c>
    </row>
    <row r="1646" spans="3:6" ht="13.5" thickBot="1">
      <c r="C1646" s="32">
        <f t="shared" si="107"/>
        <v>64.959999999998956</v>
      </c>
      <c r="D1646" s="24">
        <f t="shared" si="110"/>
        <v>0</v>
      </c>
      <c r="E1646" s="24">
        <f t="shared" si="108"/>
        <v>0</v>
      </c>
      <c r="F1646" s="25">
        <f t="shared" si="109"/>
        <v>0</v>
      </c>
    </row>
    <row r="1647" spans="3:6" ht="13.5" thickBot="1">
      <c r="C1647" s="32">
        <f t="shared" si="107"/>
        <v>64.999999999998963</v>
      </c>
      <c r="D1647" s="24">
        <f t="shared" si="110"/>
        <v>0</v>
      </c>
      <c r="E1647" s="24">
        <f t="shared" si="108"/>
        <v>0</v>
      </c>
      <c r="F1647" s="25">
        <f t="shared" si="109"/>
        <v>0</v>
      </c>
    </row>
    <row r="1648" spans="3:6" ht="13.5" thickBot="1">
      <c r="C1648" s="32">
        <f t="shared" si="107"/>
        <v>65.039999999998969</v>
      </c>
      <c r="D1648" s="24">
        <f t="shared" si="110"/>
        <v>0</v>
      </c>
      <c r="E1648" s="24">
        <f t="shared" si="108"/>
        <v>0</v>
      </c>
      <c r="F1648" s="25">
        <f t="shared" si="109"/>
        <v>0</v>
      </c>
    </row>
    <row r="1649" spans="3:6" ht="13.5" thickBot="1">
      <c r="C1649" s="32">
        <f t="shared" si="107"/>
        <v>65.079999999998975</v>
      </c>
      <c r="D1649" s="24">
        <f t="shared" si="110"/>
        <v>0</v>
      </c>
      <c r="E1649" s="24">
        <f t="shared" si="108"/>
        <v>0</v>
      </c>
      <c r="F1649" s="25">
        <f t="shared" si="109"/>
        <v>0</v>
      </c>
    </row>
    <row r="1650" spans="3:6" ht="13.5" thickBot="1">
      <c r="C1650" s="32">
        <f t="shared" si="107"/>
        <v>65.119999999998981</v>
      </c>
      <c r="D1650" s="24">
        <f t="shared" si="110"/>
        <v>0</v>
      </c>
      <c r="E1650" s="24">
        <f t="shared" si="108"/>
        <v>0</v>
      </c>
      <c r="F1650" s="25">
        <f t="shared" si="109"/>
        <v>0</v>
      </c>
    </row>
    <row r="1651" spans="3:6" ht="13.5" thickBot="1">
      <c r="C1651" s="32">
        <f t="shared" si="107"/>
        <v>65.159999999998988</v>
      </c>
      <c r="D1651" s="24">
        <f t="shared" si="110"/>
        <v>0</v>
      </c>
      <c r="E1651" s="24">
        <f t="shared" si="108"/>
        <v>0</v>
      </c>
      <c r="F1651" s="25">
        <f t="shared" si="109"/>
        <v>0</v>
      </c>
    </row>
    <row r="1652" spans="3:6" ht="13.5" thickBot="1">
      <c r="C1652" s="32">
        <f t="shared" si="107"/>
        <v>65.199999999998994</v>
      </c>
      <c r="D1652" s="24">
        <f t="shared" si="110"/>
        <v>0</v>
      </c>
      <c r="E1652" s="24">
        <f t="shared" si="108"/>
        <v>0</v>
      </c>
      <c r="F1652" s="25">
        <f t="shared" si="109"/>
        <v>0</v>
      </c>
    </row>
    <row r="1653" spans="3:6" ht="13.5" thickBot="1">
      <c r="C1653" s="32">
        <f t="shared" si="107"/>
        <v>65.239999999999</v>
      </c>
      <c r="D1653" s="24">
        <f t="shared" si="110"/>
        <v>0</v>
      </c>
      <c r="E1653" s="24">
        <f t="shared" si="108"/>
        <v>0</v>
      </c>
      <c r="F1653" s="25">
        <f t="shared" si="109"/>
        <v>0</v>
      </c>
    </row>
    <row r="1654" spans="3:6" ht="13.5" thickBot="1">
      <c r="C1654" s="32">
        <f t="shared" si="107"/>
        <v>65.279999999999006</v>
      </c>
      <c r="D1654" s="24">
        <f t="shared" si="110"/>
        <v>0</v>
      </c>
      <c r="E1654" s="24">
        <f t="shared" si="108"/>
        <v>0</v>
      </c>
      <c r="F1654" s="25">
        <f t="shared" si="109"/>
        <v>0</v>
      </c>
    </row>
    <row r="1655" spans="3:6" ht="13.5" thickBot="1">
      <c r="C1655" s="32">
        <f t="shared" ref="C1655:C1678" si="111">C1654+$D$19</f>
        <v>65.319999999999013</v>
      </c>
      <c r="D1655" s="24">
        <f t="shared" si="110"/>
        <v>0</v>
      </c>
      <c r="E1655" s="24">
        <f t="shared" ref="E1655:E1678" si="112">(Yco+Y_c*C1655*60+2*bigc*COS(w*C1655*60+SI))/($E$20)</f>
        <v>0</v>
      </c>
      <c r="F1655" s="25">
        <f t="shared" ref="F1655:F1678" si="113">(D*COS(w*C1655*60+PHI))/($E$20)</f>
        <v>0</v>
      </c>
    </row>
    <row r="1656" spans="3:6" ht="13.5" thickBot="1">
      <c r="C1656" s="32">
        <f t="shared" si="111"/>
        <v>65.359999999999019</v>
      </c>
      <c r="D1656" s="24">
        <f t="shared" si="110"/>
        <v>0</v>
      </c>
      <c r="E1656" s="24">
        <f t="shared" si="112"/>
        <v>0</v>
      </c>
      <c r="F1656" s="25">
        <f t="shared" si="113"/>
        <v>0</v>
      </c>
    </row>
    <row r="1657" spans="3:6" ht="13.5" thickBot="1">
      <c r="C1657" s="32">
        <f t="shared" si="111"/>
        <v>65.399999999999025</v>
      </c>
      <c r="D1657" s="24">
        <f t="shared" si="110"/>
        <v>0</v>
      </c>
      <c r="E1657" s="24">
        <f t="shared" si="112"/>
        <v>0</v>
      </c>
      <c r="F1657" s="25">
        <f t="shared" si="113"/>
        <v>0</v>
      </c>
    </row>
    <row r="1658" spans="3:6" ht="13.5" thickBot="1">
      <c r="C1658" s="32">
        <f t="shared" si="111"/>
        <v>65.439999999999031</v>
      </c>
      <c r="D1658" s="24">
        <f t="shared" si="110"/>
        <v>0</v>
      </c>
      <c r="E1658" s="24">
        <f t="shared" si="112"/>
        <v>0</v>
      </c>
      <c r="F1658" s="25">
        <f t="shared" si="113"/>
        <v>0</v>
      </c>
    </row>
    <row r="1659" spans="3:6" ht="13.5" thickBot="1">
      <c r="C1659" s="32">
        <f t="shared" si="111"/>
        <v>65.479999999999038</v>
      </c>
      <c r="D1659" s="24">
        <f t="shared" si="110"/>
        <v>0</v>
      </c>
      <c r="E1659" s="24">
        <f t="shared" si="112"/>
        <v>0</v>
      </c>
      <c r="F1659" s="25">
        <f t="shared" si="113"/>
        <v>0</v>
      </c>
    </row>
    <row r="1660" spans="3:6" ht="13.5" thickBot="1">
      <c r="C1660" s="32">
        <f t="shared" si="111"/>
        <v>65.519999999999044</v>
      </c>
      <c r="D1660" s="24">
        <f t="shared" si="110"/>
        <v>0</v>
      </c>
      <c r="E1660" s="24">
        <f t="shared" si="112"/>
        <v>0</v>
      </c>
      <c r="F1660" s="25">
        <f t="shared" si="113"/>
        <v>0</v>
      </c>
    </row>
    <row r="1661" spans="3:6" ht="13.5" thickBot="1">
      <c r="C1661" s="32">
        <f t="shared" si="111"/>
        <v>65.55999999999905</v>
      </c>
      <c r="D1661" s="24">
        <f t="shared" si="110"/>
        <v>0</v>
      </c>
      <c r="E1661" s="24">
        <f t="shared" si="112"/>
        <v>0</v>
      </c>
      <c r="F1661" s="25">
        <f t="shared" si="113"/>
        <v>0</v>
      </c>
    </row>
    <row r="1662" spans="3:6" ht="13.5" thickBot="1">
      <c r="C1662" s="32">
        <f t="shared" si="111"/>
        <v>65.599999999999056</v>
      </c>
      <c r="D1662" s="24">
        <f t="shared" si="110"/>
        <v>0</v>
      </c>
      <c r="E1662" s="24">
        <f t="shared" si="112"/>
        <v>0</v>
      </c>
      <c r="F1662" s="25">
        <f t="shared" si="113"/>
        <v>0</v>
      </c>
    </row>
    <row r="1663" spans="3:6" ht="13.5" thickBot="1">
      <c r="C1663" s="32">
        <f t="shared" si="111"/>
        <v>65.639999999999063</v>
      </c>
      <c r="D1663" s="24">
        <f t="shared" si="110"/>
        <v>0</v>
      </c>
      <c r="E1663" s="24">
        <f t="shared" si="112"/>
        <v>0</v>
      </c>
      <c r="F1663" s="25">
        <f t="shared" si="113"/>
        <v>0</v>
      </c>
    </row>
    <row r="1664" spans="3:6" ht="13.5" thickBot="1">
      <c r="C1664" s="32">
        <f t="shared" si="111"/>
        <v>65.679999999999069</v>
      </c>
      <c r="D1664" s="24">
        <f t="shared" si="110"/>
        <v>0</v>
      </c>
      <c r="E1664" s="24">
        <f t="shared" si="112"/>
        <v>0</v>
      </c>
      <c r="F1664" s="25">
        <f t="shared" si="113"/>
        <v>0</v>
      </c>
    </row>
    <row r="1665" spans="3:6" ht="13.5" thickBot="1">
      <c r="C1665" s="32">
        <f t="shared" si="111"/>
        <v>65.719999999999075</v>
      </c>
      <c r="D1665" s="24">
        <f t="shared" si="110"/>
        <v>0</v>
      </c>
      <c r="E1665" s="24">
        <f t="shared" si="112"/>
        <v>0</v>
      </c>
      <c r="F1665" s="25">
        <f t="shared" si="113"/>
        <v>0</v>
      </c>
    </row>
    <row r="1666" spans="3:6" ht="13.5" thickBot="1">
      <c r="C1666" s="32">
        <f t="shared" si="111"/>
        <v>65.759999999999081</v>
      </c>
      <c r="D1666" s="24">
        <f t="shared" si="110"/>
        <v>0</v>
      </c>
      <c r="E1666" s="24">
        <f t="shared" si="112"/>
        <v>0</v>
      </c>
      <c r="F1666" s="25">
        <f t="shared" si="113"/>
        <v>0</v>
      </c>
    </row>
    <row r="1667" spans="3:6" ht="13.5" thickBot="1">
      <c r="C1667" s="32">
        <f t="shared" si="111"/>
        <v>65.799999999999088</v>
      </c>
      <c r="D1667" s="24">
        <f t="shared" si="110"/>
        <v>0</v>
      </c>
      <c r="E1667" s="24">
        <f t="shared" si="112"/>
        <v>0</v>
      </c>
      <c r="F1667" s="25">
        <f t="shared" si="113"/>
        <v>0</v>
      </c>
    </row>
    <row r="1668" spans="3:6" ht="13.5" thickBot="1">
      <c r="C1668" s="32">
        <f t="shared" si="111"/>
        <v>65.839999999999094</v>
      </c>
      <c r="D1668" s="24">
        <f t="shared" si="110"/>
        <v>0</v>
      </c>
      <c r="E1668" s="24">
        <f t="shared" si="112"/>
        <v>0</v>
      </c>
      <c r="F1668" s="25">
        <f t="shared" si="113"/>
        <v>0</v>
      </c>
    </row>
    <row r="1669" spans="3:6" ht="13.5" thickBot="1">
      <c r="C1669" s="32">
        <f t="shared" si="111"/>
        <v>65.8799999999991</v>
      </c>
      <c r="D1669" s="24">
        <f t="shared" si="110"/>
        <v>0</v>
      </c>
      <c r="E1669" s="24">
        <f t="shared" si="112"/>
        <v>0</v>
      </c>
      <c r="F1669" s="25">
        <f t="shared" si="113"/>
        <v>0</v>
      </c>
    </row>
    <row r="1670" spans="3:6" ht="13.5" thickBot="1">
      <c r="C1670" s="32">
        <f t="shared" si="111"/>
        <v>65.919999999999106</v>
      </c>
      <c r="D1670" s="24">
        <f t="shared" si="110"/>
        <v>0</v>
      </c>
      <c r="E1670" s="24">
        <f t="shared" si="112"/>
        <v>0</v>
      </c>
      <c r="F1670" s="25">
        <f t="shared" si="113"/>
        <v>0</v>
      </c>
    </row>
    <row r="1671" spans="3:6" ht="13.5" thickBot="1">
      <c r="C1671" s="32">
        <f t="shared" si="111"/>
        <v>65.959999999999113</v>
      </c>
      <c r="D1671" s="24">
        <f t="shared" si="110"/>
        <v>0</v>
      </c>
      <c r="E1671" s="24">
        <f t="shared" si="112"/>
        <v>0</v>
      </c>
      <c r="F1671" s="25">
        <f t="shared" si="113"/>
        <v>0</v>
      </c>
    </row>
    <row r="1672" spans="3:6" ht="13.5" thickBot="1">
      <c r="C1672" s="32">
        <f t="shared" si="111"/>
        <v>65.999999999999119</v>
      </c>
      <c r="D1672" s="24">
        <f t="shared" si="110"/>
        <v>0</v>
      </c>
      <c r="E1672" s="24">
        <f t="shared" si="112"/>
        <v>0</v>
      </c>
      <c r="F1672" s="25">
        <f t="shared" si="113"/>
        <v>0</v>
      </c>
    </row>
    <row r="1673" spans="3:6" ht="13.5" thickBot="1">
      <c r="C1673" s="32">
        <f t="shared" si="111"/>
        <v>66.039999999999125</v>
      </c>
      <c r="D1673" s="24">
        <f t="shared" si="110"/>
        <v>0</v>
      </c>
      <c r="E1673" s="24">
        <f t="shared" si="112"/>
        <v>0</v>
      </c>
      <c r="F1673" s="25">
        <f t="shared" si="113"/>
        <v>0</v>
      </c>
    </row>
    <row r="1674" spans="3:6" ht="13.5" thickBot="1">
      <c r="C1674" s="32">
        <f t="shared" si="111"/>
        <v>66.079999999999131</v>
      </c>
      <c r="D1674" s="24">
        <f t="shared" si="110"/>
        <v>0</v>
      </c>
      <c r="E1674" s="24">
        <f t="shared" si="112"/>
        <v>0</v>
      </c>
      <c r="F1674" s="25">
        <f t="shared" si="113"/>
        <v>0</v>
      </c>
    </row>
    <row r="1675" spans="3:6" ht="13.5" thickBot="1">
      <c r="C1675" s="32">
        <f t="shared" si="111"/>
        <v>66.119999999999138</v>
      </c>
      <c r="D1675" s="24">
        <f t="shared" si="110"/>
        <v>0</v>
      </c>
      <c r="E1675" s="24">
        <f t="shared" si="112"/>
        <v>0</v>
      </c>
      <c r="F1675" s="25">
        <f t="shared" si="113"/>
        <v>0</v>
      </c>
    </row>
    <row r="1676" spans="3:6" ht="13.5" thickBot="1">
      <c r="C1676" s="32">
        <f t="shared" si="111"/>
        <v>66.159999999999144</v>
      </c>
      <c r="D1676" s="24">
        <f t="shared" si="110"/>
        <v>0</v>
      </c>
      <c r="E1676" s="24">
        <f t="shared" si="112"/>
        <v>0</v>
      </c>
      <c r="F1676" s="25">
        <f t="shared" si="113"/>
        <v>0</v>
      </c>
    </row>
    <row r="1677" spans="3:6" ht="13.5" thickBot="1">
      <c r="C1677" s="32">
        <f t="shared" si="111"/>
        <v>66.19999999999915</v>
      </c>
      <c r="D1677" s="24">
        <f t="shared" si="110"/>
        <v>0</v>
      </c>
      <c r="E1677" s="24">
        <f t="shared" si="112"/>
        <v>0</v>
      </c>
      <c r="F1677" s="25">
        <f t="shared" si="113"/>
        <v>0</v>
      </c>
    </row>
    <row r="1678" spans="3:6" ht="13.5" thickBot="1">
      <c r="C1678" s="32">
        <f t="shared" si="111"/>
        <v>66.239999999999156</v>
      </c>
      <c r="D1678" s="24">
        <f t="shared" si="110"/>
        <v>0</v>
      </c>
      <c r="E1678" s="24">
        <f t="shared" si="112"/>
        <v>0</v>
      </c>
      <c r="F1678" s="25">
        <f t="shared" si="113"/>
        <v>0</v>
      </c>
    </row>
    <row r="1679" spans="3:6" ht="13.5" thickBot="1">
      <c r="C1679" s="32">
        <f t="shared" ref="C1679:C1742" si="114">C1678+$D$19</f>
        <v>66.279999999999163</v>
      </c>
      <c r="D1679" s="24">
        <f t="shared" si="110"/>
        <v>0</v>
      </c>
      <c r="E1679" s="24">
        <f t="shared" ref="E1679:E1742" si="115">(Yco+Y_c*C1679*60+2*bigc*COS(w*C1679*60+SI))/($E$20)</f>
        <v>0</v>
      </c>
      <c r="F1679" s="25">
        <f t="shared" ref="F1679:F1742" si="116">(D*COS(w*C1679*60+PHI))/($E$20)</f>
        <v>0</v>
      </c>
    </row>
    <row r="1680" spans="3:6" ht="13.5" thickBot="1">
      <c r="C1680" s="32">
        <f t="shared" si="114"/>
        <v>66.319999999999169</v>
      </c>
      <c r="D1680" s="24">
        <f t="shared" si="110"/>
        <v>0</v>
      </c>
      <c r="E1680" s="24">
        <f t="shared" si="115"/>
        <v>0</v>
      </c>
      <c r="F1680" s="25">
        <f t="shared" si="116"/>
        <v>0</v>
      </c>
    </row>
    <row r="1681" spans="3:6" ht="13.5" thickBot="1">
      <c r="C1681" s="32">
        <f t="shared" si="114"/>
        <v>66.359999999999175</v>
      </c>
      <c r="D1681" s="24">
        <f t="shared" si="110"/>
        <v>0</v>
      </c>
      <c r="E1681" s="24">
        <f t="shared" si="115"/>
        <v>0</v>
      </c>
      <c r="F1681" s="25">
        <f t="shared" si="116"/>
        <v>0</v>
      </c>
    </row>
    <row r="1682" spans="3:6" ht="13.5" thickBot="1">
      <c r="C1682" s="32">
        <f t="shared" si="114"/>
        <v>66.399999999999181</v>
      </c>
      <c r="D1682" s="24">
        <f t="shared" si="110"/>
        <v>0</v>
      </c>
      <c r="E1682" s="24">
        <f t="shared" si="115"/>
        <v>0</v>
      </c>
      <c r="F1682" s="25">
        <f t="shared" si="116"/>
        <v>0</v>
      </c>
    </row>
    <row r="1683" spans="3:6" ht="13.5" thickBot="1">
      <c r="C1683" s="32">
        <f t="shared" si="114"/>
        <v>66.439999999999188</v>
      </c>
      <c r="D1683" s="24">
        <f t="shared" si="110"/>
        <v>0</v>
      </c>
      <c r="E1683" s="24">
        <f t="shared" si="115"/>
        <v>0</v>
      </c>
      <c r="F1683" s="25">
        <f t="shared" si="116"/>
        <v>0</v>
      </c>
    </row>
    <row r="1684" spans="3:6" ht="13.5" thickBot="1">
      <c r="C1684" s="32">
        <f t="shared" si="114"/>
        <v>66.479999999999194</v>
      </c>
      <c r="D1684" s="24">
        <f t="shared" si="110"/>
        <v>0</v>
      </c>
      <c r="E1684" s="24">
        <f t="shared" si="115"/>
        <v>0</v>
      </c>
      <c r="F1684" s="25">
        <f t="shared" si="116"/>
        <v>0</v>
      </c>
    </row>
    <row r="1685" spans="3:6" ht="13.5" thickBot="1">
      <c r="C1685" s="32">
        <f t="shared" si="114"/>
        <v>66.5199999999992</v>
      </c>
      <c r="D1685" s="24">
        <f t="shared" si="110"/>
        <v>0</v>
      </c>
      <c r="E1685" s="24">
        <f t="shared" si="115"/>
        <v>0</v>
      </c>
      <c r="F1685" s="25">
        <f t="shared" si="116"/>
        <v>0</v>
      </c>
    </row>
    <row r="1686" spans="3:6" ht="13.5" thickBot="1">
      <c r="C1686" s="32">
        <f t="shared" si="114"/>
        <v>66.559999999999206</v>
      </c>
      <c r="D1686" s="24">
        <f t="shared" si="110"/>
        <v>0</v>
      </c>
      <c r="E1686" s="24">
        <f t="shared" si="115"/>
        <v>0</v>
      </c>
      <c r="F1686" s="25">
        <f t="shared" si="116"/>
        <v>0</v>
      </c>
    </row>
    <row r="1687" spans="3:6" ht="13.5" thickBot="1">
      <c r="C1687" s="32">
        <f t="shared" si="114"/>
        <v>66.599999999999213</v>
      </c>
      <c r="D1687" s="24">
        <f t="shared" si="110"/>
        <v>0</v>
      </c>
      <c r="E1687" s="24">
        <f t="shared" si="115"/>
        <v>0</v>
      </c>
      <c r="F1687" s="25">
        <f t="shared" si="116"/>
        <v>0</v>
      </c>
    </row>
    <row r="1688" spans="3:6" ht="13.5" thickBot="1">
      <c r="C1688" s="32">
        <f t="shared" si="114"/>
        <v>66.639999999999219</v>
      </c>
      <c r="D1688" s="24">
        <f t="shared" si="110"/>
        <v>0</v>
      </c>
      <c r="E1688" s="24">
        <f t="shared" si="115"/>
        <v>0</v>
      </c>
      <c r="F1688" s="25">
        <f t="shared" si="116"/>
        <v>0</v>
      </c>
    </row>
    <row r="1689" spans="3:6" ht="13.5" thickBot="1">
      <c r="C1689" s="32">
        <f t="shared" si="114"/>
        <v>66.679999999999225</v>
      </c>
      <c r="D1689" s="24">
        <f t="shared" si="110"/>
        <v>0</v>
      </c>
      <c r="E1689" s="24">
        <f t="shared" si="115"/>
        <v>0</v>
      </c>
      <c r="F1689" s="25">
        <f t="shared" si="116"/>
        <v>0</v>
      </c>
    </row>
    <row r="1690" spans="3:6" ht="13.5" thickBot="1">
      <c r="C1690" s="32">
        <f t="shared" si="114"/>
        <v>66.719999999999231</v>
      </c>
      <c r="D1690" s="24">
        <f t="shared" si="110"/>
        <v>0</v>
      </c>
      <c r="E1690" s="24">
        <f t="shared" si="115"/>
        <v>0</v>
      </c>
      <c r="F1690" s="25">
        <f t="shared" si="116"/>
        <v>0</v>
      </c>
    </row>
    <row r="1691" spans="3:6" ht="13.5" thickBot="1">
      <c r="C1691" s="32">
        <f t="shared" si="114"/>
        <v>66.759999999999238</v>
      </c>
      <c r="D1691" s="24">
        <f t="shared" si="110"/>
        <v>0</v>
      </c>
      <c r="E1691" s="24">
        <f t="shared" si="115"/>
        <v>0</v>
      </c>
      <c r="F1691" s="25">
        <f t="shared" si="116"/>
        <v>0</v>
      </c>
    </row>
    <row r="1692" spans="3:6" ht="13.5" thickBot="1">
      <c r="C1692" s="32">
        <f t="shared" si="114"/>
        <v>66.799999999999244</v>
      </c>
      <c r="D1692" s="24">
        <f t="shared" si="110"/>
        <v>0</v>
      </c>
      <c r="E1692" s="24">
        <f t="shared" si="115"/>
        <v>0</v>
      </c>
      <c r="F1692" s="25">
        <f t="shared" si="116"/>
        <v>0</v>
      </c>
    </row>
    <row r="1693" spans="3:6" ht="13.5" thickBot="1">
      <c r="C1693" s="32">
        <f t="shared" si="114"/>
        <v>66.83999999999925</v>
      </c>
      <c r="D1693" s="24">
        <f t="shared" si="110"/>
        <v>0</v>
      </c>
      <c r="E1693" s="24">
        <f t="shared" si="115"/>
        <v>0</v>
      </c>
      <c r="F1693" s="25">
        <f t="shared" si="116"/>
        <v>0</v>
      </c>
    </row>
    <row r="1694" spans="3:6" ht="13.5" thickBot="1">
      <c r="C1694" s="32">
        <f t="shared" si="114"/>
        <v>66.879999999999256</v>
      </c>
      <c r="D1694" s="24">
        <f t="shared" si="110"/>
        <v>0</v>
      </c>
      <c r="E1694" s="24">
        <f t="shared" si="115"/>
        <v>0</v>
      </c>
      <c r="F1694" s="25">
        <f t="shared" si="116"/>
        <v>0</v>
      </c>
    </row>
    <row r="1695" spans="3:6" ht="13.5" thickBot="1">
      <c r="C1695" s="32">
        <f t="shared" si="114"/>
        <v>66.919999999999263</v>
      </c>
      <c r="D1695" s="24">
        <f t="shared" si="110"/>
        <v>0</v>
      </c>
      <c r="E1695" s="24">
        <f t="shared" si="115"/>
        <v>0</v>
      </c>
      <c r="F1695" s="25">
        <f t="shared" si="116"/>
        <v>0</v>
      </c>
    </row>
    <row r="1696" spans="3:6" ht="13.5" thickBot="1">
      <c r="C1696" s="32">
        <f t="shared" si="114"/>
        <v>66.959999999999269</v>
      </c>
      <c r="D1696" s="24">
        <f t="shared" si="110"/>
        <v>0</v>
      </c>
      <c r="E1696" s="24">
        <f t="shared" si="115"/>
        <v>0</v>
      </c>
      <c r="F1696" s="25">
        <f t="shared" si="116"/>
        <v>0</v>
      </c>
    </row>
    <row r="1697" spans="3:6" ht="13.5" thickBot="1">
      <c r="C1697" s="32">
        <f t="shared" si="114"/>
        <v>66.999999999999275</v>
      </c>
      <c r="D1697" s="24">
        <f t="shared" si="110"/>
        <v>0</v>
      </c>
      <c r="E1697" s="24">
        <f t="shared" si="115"/>
        <v>0</v>
      </c>
      <c r="F1697" s="25">
        <f t="shared" si="116"/>
        <v>0</v>
      </c>
    </row>
    <row r="1698" spans="3:6" ht="13.5" thickBot="1">
      <c r="C1698" s="32">
        <f t="shared" si="114"/>
        <v>67.039999999999281</v>
      </c>
      <c r="D1698" s="24">
        <f t="shared" si="110"/>
        <v>0</v>
      </c>
      <c r="E1698" s="24">
        <f t="shared" si="115"/>
        <v>0</v>
      </c>
      <c r="F1698" s="25">
        <f t="shared" si="116"/>
        <v>0</v>
      </c>
    </row>
    <row r="1699" spans="3:6" ht="13.5" thickBot="1">
      <c r="C1699" s="32">
        <f t="shared" si="114"/>
        <v>67.079999999999288</v>
      </c>
      <c r="D1699" s="24">
        <f t="shared" si="110"/>
        <v>0</v>
      </c>
      <c r="E1699" s="24">
        <f t="shared" si="115"/>
        <v>0</v>
      </c>
      <c r="F1699" s="25">
        <f t="shared" si="116"/>
        <v>0</v>
      </c>
    </row>
    <row r="1700" spans="3:6" ht="13.5" thickBot="1">
      <c r="C1700" s="32">
        <f t="shared" si="114"/>
        <v>67.119999999999294</v>
      </c>
      <c r="D1700" s="24">
        <f t="shared" si="110"/>
        <v>0</v>
      </c>
      <c r="E1700" s="24">
        <f t="shared" si="115"/>
        <v>0</v>
      </c>
      <c r="F1700" s="25">
        <f t="shared" si="116"/>
        <v>0</v>
      </c>
    </row>
    <row r="1701" spans="3:6" ht="13.5" thickBot="1">
      <c r="C1701" s="32">
        <f t="shared" si="114"/>
        <v>67.1599999999993</v>
      </c>
      <c r="D1701" s="24">
        <f t="shared" si="110"/>
        <v>0</v>
      </c>
      <c r="E1701" s="24">
        <f t="shared" si="115"/>
        <v>0</v>
      </c>
      <c r="F1701" s="25">
        <f t="shared" si="116"/>
        <v>0</v>
      </c>
    </row>
    <row r="1702" spans="3:6" ht="13.5" thickBot="1">
      <c r="C1702" s="32">
        <f t="shared" si="114"/>
        <v>67.199999999999307</v>
      </c>
      <c r="D1702" s="24">
        <f t="shared" si="110"/>
        <v>0</v>
      </c>
      <c r="E1702" s="24">
        <f t="shared" si="115"/>
        <v>0</v>
      </c>
      <c r="F1702" s="25">
        <f t="shared" si="116"/>
        <v>0</v>
      </c>
    </row>
    <row r="1703" spans="3:6" ht="13.5" thickBot="1">
      <c r="C1703" s="32">
        <f t="shared" si="114"/>
        <v>67.239999999999313</v>
      </c>
      <c r="D1703" s="24">
        <f t="shared" ref="D1703:D1766" si="117">(Xc+bigc*SIN(w*C1703*60+SI))/($E$20)</f>
        <v>0</v>
      </c>
      <c r="E1703" s="24">
        <f t="shared" si="115"/>
        <v>0</v>
      </c>
      <c r="F1703" s="25">
        <f t="shared" si="116"/>
        <v>0</v>
      </c>
    </row>
    <row r="1704" spans="3:6" ht="13.5" thickBot="1">
      <c r="C1704" s="32">
        <f t="shared" si="114"/>
        <v>67.279999999999319</v>
      </c>
      <c r="D1704" s="24">
        <f t="shared" si="117"/>
        <v>0</v>
      </c>
      <c r="E1704" s="24">
        <f t="shared" si="115"/>
        <v>0</v>
      </c>
      <c r="F1704" s="25">
        <f t="shared" si="116"/>
        <v>0</v>
      </c>
    </row>
    <row r="1705" spans="3:6" ht="13.5" thickBot="1">
      <c r="C1705" s="32">
        <f t="shared" si="114"/>
        <v>67.319999999999325</v>
      </c>
      <c r="D1705" s="24">
        <f t="shared" si="117"/>
        <v>0</v>
      </c>
      <c r="E1705" s="24">
        <f t="shared" si="115"/>
        <v>0</v>
      </c>
      <c r="F1705" s="25">
        <f t="shared" si="116"/>
        <v>0</v>
      </c>
    </row>
    <row r="1706" spans="3:6" ht="13.5" thickBot="1">
      <c r="C1706" s="32">
        <f t="shared" si="114"/>
        <v>67.359999999999332</v>
      </c>
      <c r="D1706" s="24">
        <f t="shared" si="117"/>
        <v>0</v>
      </c>
      <c r="E1706" s="24">
        <f t="shared" si="115"/>
        <v>0</v>
      </c>
      <c r="F1706" s="25">
        <f t="shared" si="116"/>
        <v>0</v>
      </c>
    </row>
    <row r="1707" spans="3:6" ht="13.5" thickBot="1">
      <c r="C1707" s="32">
        <f t="shared" si="114"/>
        <v>67.399999999999338</v>
      </c>
      <c r="D1707" s="24">
        <f t="shared" si="117"/>
        <v>0</v>
      </c>
      <c r="E1707" s="24">
        <f t="shared" si="115"/>
        <v>0</v>
      </c>
      <c r="F1707" s="25">
        <f t="shared" si="116"/>
        <v>0</v>
      </c>
    </row>
    <row r="1708" spans="3:6" ht="13.5" thickBot="1">
      <c r="C1708" s="32">
        <f t="shared" si="114"/>
        <v>67.439999999999344</v>
      </c>
      <c r="D1708" s="24">
        <f t="shared" si="117"/>
        <v>0</v>
      </c>
      <c r="E1708" s="24">
        <f t="shared" si="115"/>
        <v>0</v>
      </c>
      <c r="F1708" s="25">
        <f t="shared" si="116"/>
        <v>0</v>
      </c>
    </row>
    <row r="1709" spans="3:6" ht="13.5" thickBot="1">
      <c r="C1709" s="32">
        <f t="shared" si="114"/>
        <v>67.47999999999935</v>
      </c>
      <c r="D1709" s="24">
        <f t="shared" si="117"/>
        <v>0</v>
      </c>
      <c r="E1709" s="24">
        <f t="shared" si="115"/>
        <v>0</v>
      </c>
      <c r="F1709" s="25">
        <f t="shared" si="116"/>
        <v>0</v>
      </c>
    </row>
    <row r="1710" spans="3:6" ht="13.5" thickBot="1">
      <c r="C1710" s="32">
        <f t="shared" si="114"/>
        <v>67.519999999999357</v>
      </c>
      <c r="D1710" s="24">
        <f t="shared" si="117"/>
        <v>0</v>
      </c>
      <c r="E1710" s="24">
        <f t="shared" si="115"/>
        <v>0</v>
      </c>
      <c r="F1710" s="25">
        <f t="shared" si="116"/>
        <v>0</v>
      </c>
    </row>
    <row r="1711" spans="3:6" ht="13.5" thickBot="1">
      <c r="C1711" s="32">
        <f t="shared" si="114"/>
        <v>67.559999999999363</v>
      </c>
      <c r="D1711" s="24">
        <f t="shared" si="117"/>
        <v>0</v>
      </c>
      <c r="E1711" s="24">
        <f t="shared" si="115"/>
        <v>0</v>
      </c>
      <c r="F1711" s="25">
        <f t="shared" si="116"/>
        <v>0</v>
      </c>
    </row>
    <row r="1712" spans="3:6" ht="13.5" thickBot="1">
      <c r="C1712" s="32">
        <f t="shared" si="114"/>
        <v>67.599999999999369</v>
      </c>
      <c r="D1712" s="24">
        <f t="shared" si="117"/>
        <v>0</v>
      </c>
      <c r="E1712" s="24">
        <f t="shared" si="115"/>
        <v>0</v>
      </c>
      <c r="F1712" s="25">
        <f t="shared" si="116"/>
        <v>0</v>
      </c>
    </row>
    <row r="1713" spans="3:6" ht="13.5" thickBot="1">
      <c r="C1713" s="32">
        <f t="shared" si="114"/>
        <v>67.639999999999375</v>
      </c>
      <c r="D1713" s="24">
        <f t="shared" si="117"/>
        <v>0</v>
      </c>
      <c r="E1713" s="24">
        <f t="shared" si="115"/>
        <v>0</v>
      </c>
      <c r="F1713" s="25">
        <f t="shared" si="116"/>
        <v>0</v>
      </c>
    </row>
    <row r="1714" spans="3:6" ht="13.5" thickBot="1">
      <c r="C1714" s="32">
        <f t="shared" si="114"/>
        <v>67.679999999999382</v>
      </c>
      <c r="D1714" s="24">
        <f t="shared" si="117"/>
        <v>0</v>
      </c>
      <c r="E1714" s="24">
        <f t="shared" si="115"/>
        <v>0</v>
      </c>
      <c r="F1714" s="25">
        <f t="shared" si="116"/>
        <v>0</v>
      </c>
    </row>
    <row r="1715" spans="3:6" ht="13.5" thickBot="1">
      <c r="C1715" s="32">
        <f t="shared" si="114"/>
        <v>67.719999999999388</v>
      </c>
      <c r="D1715" s="24">
        <f t="shared" si="117"/>
        <v>0</v>
      </c>
      <c r="E1715" s="24">
        <f t="shared" si="115"/>
        <v>0</v>
      </c>
      <c r="F1715" s="25">
        <f t="shared" si="116"/>
        <v>0</v>
      </c>
    </row>
    <row r="1716" spans="3:6" ht="13.5" thickBot="1">
      <c r="C1716" s="32">
        <f t="shared" si="114"/>
        <v>67.759999999999394</v>
      </c>
      <c r="D1716" s="24">
        <f t="shared" si="117"/>
        <v>0</v>
      </c>
      <c r="E1716" s="24">
        <f t="shared" si="115"/>
        <v>0</v>
      </c>
      <c r="F1716" s="25">
        <f t="shared" si="116"/>
        <v>0</v>
      </c>
    </row>
    <row r="1717" spans="3:6" ht="13.5" thickBot="1">
      <c r="C1717" s="32">
        <f t="shared" si="114"/>
        <v>67.7999999999994</v>
      </c>
      <c r="D1717" s="24">
        <f t="shared" si="117"/>
        <v>0</v>
      </c>
      <c r="E1717" s="24">
        <f t="shared" si="115"/>
        <v>0</v>
      </c>
      <c r="F1717" s="25">
        <f t="shared" si="116"/>
        <v>0</v>
      </c>
    </row>
    <row r="1718" spans="3:6" ht="13.5" thickBot="1">
      <c r="C1718" s="32">
        <f t="shared" si="114"/>
        <v>67.839999999999407</v>
      </c>
      <c r="D1718" s="24">
        <f t="shared" si="117"/>
        <v>0</v>
      </c>
      <c r="E1718" s="24">
        <f t="shared" si="115"/>
        <v>0</v>
      </c>
      <c r="F1718" s="25">
        <f t="shared" si="116"/>
        <v>0</v>
      </c>
    </row>
    <row r="1719" spans="3:6" ht="13.5" thickBot="1">
      <c r="C1719" s="32">
        <f t="shared" si="114"/>
        <v>67.879999999999413</v>
      </c>
      <c r="D1719" s="24">
        <f t="shared" si="117"/>
        <v>0</v>
      </c>
      <c r="E1719" s="24">
        <f t="shared" si="115"/>
        <v>0</v>
      </c>
      <c r="F1719" s="25">
        <f t="shared" si="116"/>
        <v>0</v>
      </c>
    </row>
    <row r="1720" spans="3:6" ht="13.5" thickBot="1">
      <c r="C1720" s="32">
        <f t="shared" si="114"/>
        <v>67.919999999999419</v>
      </c>
      <c r="D1720" s="24">
        <f t="shared" si="117"/>
        <v>0</v>
      </c>
      <c r="E1720" s="24">
        <f t="shared" si="115"/>
        <v>0</v>
      </c>
      <c r="F1720" s="25">
        <f t="shared" si="116"/>
        <v>0</v>
      </c>
    </row>
    <row r="1721" spans="3:6" ht="13.5" thickBot="1">
      <c r="C1721" s="32">
        <f t="shared" si="114"/>
        <v>67.959999999999425</v>
      </c>
      <c r="D1721" s="24">
        <f t="shared" si="117"/>
        <v>0</v>
      </c>
      <c r="E1721" s="24">
        <f t="shared" si="115"/>
        <v>0</v>
      </c>
      <c r="F1721" s="25">
        <f t="shared" si="116"/>
        <v>0</v>
      </c>
    </row>
    <row r="1722" spans="3:6" ht="13.5" thickBot="1">
      <c r="C1722" s="32">
        <f t="shared" si="114"/>
        <v>67.999999999999432</v>
      </c>
      <c r="D1722" s="24">
        <f t="shared" si="117"/>
        <v>0</v>
      </c>
      <c r="E1722" s="24">
        <f t="shared" si="115"/>
        <v>0</v>
      </c>
      <c r="F1722" s="25">
        <f t="shared" si="116"/>
        <v>0</v>
      </c>
    </row>
    <row r="1723" spans="3:6" ht="13.5" thickBot="1">
      <c r="C1723" s="32">
        <f t="shared" si="114"/>
        <v>68.039999999999438</v>
      </c>
      <c r="D1723" s="24">
        <f t="shared" si="117"/>
        <v>0</v>
      </c>
      <c r="E1723" s="24">
        <f t="shared" si="115"/>
        <v>0</v>
      </c>
      <c r="F1723" s="25">
        <f t="shared" si="116"/>
        <v>0</v>
      </c>
    </row>
    <row r="1724" spans="3:6" ht="13.5" thickBot="1">
      <c r="C1724" s="32">
        <f t="shared" si="114"/>
        <v>68.079999999999444</v>
      </c>
      <c r="D1724" s="24">
        <f t="shared" si="117"/>
        <v>0</v>
      </c>
      <c r="E1724" s="24">
        <f t="shared" si="115"/>
        <v>0</v>
      </c>
      <c r="F1724" s="25">
        <f t="shared" si="116"/>
        <v>0</v>
      </c>
    </row>
    <row r="1725" spans="3:6" ht="13.5" thickBot="1">
      <c r="C1725" s="32">
        <f t="shared" si="114"/>
        <v>68.11999999999945</v>
      </c>
      <c r="D1725" s="24">
        <f t="shared" si="117"/>
        <v>0</v>
      </c>
      <c r="E1725" s="24">
        <f t="shared" si="115"/>
        <v>0</v>
      </c>
      <c r="F1725" s="25">
        <f t="shared" si="116"/>
        <v>0</v>
      </c>
    </row>
    <row r="1726" spans="3:6" ht="13.5" thickBot="1">
      <c r="C1726" s="32">
        <f t="shared" si="114"/>
        <v>68.159999999999457</v>
      </c>
      <c r="D1726" s="24">
        <f t="shared" si="117"/>
        <v>0</v>
      </c>
      <c r="E1726" s="24">
        <f t="shared" si="115"/>
        <v>0</v>
      </c>
      <c r="F1726" s="25">
        <f t="shared" si="116"/>
        <v>0</v>
      </c>
    </row>
    <row r="1727" spans="3:6" ht="13.5" thickBot="1">
      <c r="C1727" s="32">
        <f t="shared" si="114"/>
        <v>68.199999999999463</v>
      </c>
      <c r="D1727" s="24">
        <f t="shared" si="117"/>
        <v>0</v>
      </c>
      <c r="E1727" s="24">
        <f t="shared" si="115"/>
        <v>0</v>
      </c>
      <c r="F1727" s="25">
        <f t="shared" si="116"/>
        <v>0</v>
      </c>
    </row>
    <row r="1728" spans="3:6" ht="13.5" thickBot="1">
      <c r="C1728" s="32">
        <f t="shared" si="114"/>
        <v>68.239999999999469</v>
      </c>
      <c r="D1728" s="24">
        <f t="shared" si="117"/>
        <v>0</v>
      </c>
      <c r="E1728" s="24">
        <f t="shared" si="115"/>
        <v>0</v>
      </c>
      <c r="F1728" s="25">
        <f t="shared" si="116"/>
        <v>0</v>
      </c>
    </row>
    <row r="1729" spans="3:6" ht="13.5" thickBot="1">
      <c r="C1729" s="32">
        <f t="shared" si="114"/>
        <v>68.279999999999475</v>
      </c>
      <c r="D1729" s="24">
        <f t="shared" si="117"/>
        <v>0</v>
      </c>
      <c r="E1729" s="24">
        <f t="shared" si="115"/>
        <v>0</v>
      </c>
      <c r="F1729" s="25">
        <f t="shared" si="116"/>
        <v>0</v>
      </c>
    </row>
    <row r="1730" spans="3:6" ht="13.5" thickBot="1">
      <c r="C1730" s="32">
        <f t="shared" si="114"/>
        <v>68.319999999999482</v>
      </c>
      <c r="D1730" s="24">
        <f t="shared" si="117"/>
        <v>0</v>
      </c>
      <c r="E1730" s="24">
        <f t="shared" si="115"/>
        <v>0</v>
      </c>
      <c r="F1730" s="25">
        <f t="shared" si="116"/>
        <v>0</v>
      </c>
    </row>
    <row r="1731" spans="3:6" ht="13.5" thickBot="1">
      <c r="C1731" s="32">
        <f t="shared" si="114"/>
        <v>68.359999999999488</v>
      </c>
      <c r="D1731" s="24">
        <f t="shared" si="117"/>
        <v>0</v>
      </c>
      <c r="E1731" s="24">
        <f t="shared" si="115"/>
        <v>0</v>
      </c>
      <c r="F1731" s="25">
        <f t="shared" si="116"/>
        <v>0</v>
      </c>
    </row>
    <row r="1732" spans="3:6" ht="13.5" thickBot="1">
      <c r="C1732" s="32">
        <f t="shared" si="114"/>
        <v>68.399999999999494</v>
      </c>
      <c r="D1732" s="24">
        <f t="shared" si="117"/>
        <v>0</v>
      </c>
      <c r="E1732" s="24">
        <f t="shared" si="115"/>
        <v>0</v>
      </c>
      <c r="F1732" s="25">
        <f t="shared" si="116"/>
        <v>0</v>
      </c>
    </row>
    <row r="1733" spans="3:6" ht="13.5" thickBot="1">
      <c r="C1733" s="32">
        <f t="shared" si="114"/>
        <v>68.4399999999995</v>
      </c>
      <c r="D1733" s="24">
        <f t="shared" si="117"/>
        <v>0</v>
      </c>
      <c r="E1733" s="24">
        <f t="shared" si="115"/>
        <v>0</v>
      </c>
      <c r="F1733" s="25">
        <f t="shared" si="116"/>
        <v>0</v>
      </c>
    </row>
    <row r="1734" spans="3:6" ht="13.5" thickBot="1">
      <c r="C1734" s="32">
        <f t="shared" si="114"/>
        <v>68.479999999999507</v>
      </c>
      <c r="D1734" s="24">
        <f t="shared" si="117"/>
        <v>0</v>
      </c>
      <c r="E1734" s="24">
        <f t="shared" si="115"/>
        <v>0</v>
      </c>
      <c r="F1734" s="25">
        <f t="shared" si="116"/>
        <v>0</v>
      </c>
    </row>
    <row r="1735" spans="3:6" ht="13.5" thickBot="1">
      <c r="C1735" s="32">
        <f t="shared" si="114"/>
        <v>68.519999999999513</v>
      </c>
      <c r="D1735" s="24">
        <f t="shared" si="117"/>
        <v>0</v>
      </c>
      <c r="E1735" s="24">
        <f t="shared" si="115"/>
        <v>0</v>
      </c>
      <c r="F1735" s="25">
        <f t="shared" si="116"/>
        <v>0</v>
      </c>
    </row>
    <row r="1736" spans="3:6" ht="13.5" thickBot="1">
      <c r="C1736" s="32">
        <f t="shared" si="114"/>
        <v>68.559999999999519</v>
      </c>
      <c r="D1736" s="24">
        <f t="shared" si="117"/>
        <v>0</v>
      </c>
      <c r="E1736" s="24">
        <f t="shared" si="115"/>
        <v>0</v>
      </c>
      <c r="F1736" s="25">
        <f t="shared" si="116"/>
        <v>0</v>
      </c>
    </row>
    <row r="1737" spans="3:6" ht="13.5" thickBot="1">
      <c r="C1737" s="32">
        <f t="shared" si="114"/>
        <v>68.599999999999525</v>
      </c>
      <c r="D1737" s="24">
        <f t="shared" si="117"/>
        <v>0</v>
      </c>
      <c r="E1737" s="24">
        <f t="shared" si="115"/>
        <v>0</v>
      </c>
      <c r="F1737" s="25">
        <f t="shared" si="116"/>
        <v>0</v>
      </c>
    </row>
    <row r="1738" spans="3:6" ht="13.5" thickBot="1">
      <c r="C1738" s="32">
        <f t="shared" si="114"/>
        <v>68.639999999999532</v>
      </c>
      <c r="D1738" s="24">
        <f t="shared" si="117"/>
        <v>0</v>
      </c>
      <c r="E1738" s="24">
        <f t="shared" si="115"/>
        <v>0</v>
      </c>
      <c r="F1738" s="25">
        <f t="shared" si="116"/>
        <v>0</v>
      </c>
    </row>
    <row r="1739" spans="3:6" ht="13.5" thickBot="1">
      <c r="C1739" s="32">
        <f t="shared" si="114"/>
        <v>68.679999999999538</v>
      </c>
      <c r="D1739" s="24">
        <f t="shared" si="117"/>
        <v>0</v>
      </c>
      <c r="E1739" s="24">
        <f t="shared" si="115"/>
        <v>0</v>
      </c>
      <c r="F1739" s="25">
        <f t="shared" si="116"/>
        <v>0</v>
      </c>
    </row>
    <row r="1740" spans="3:6" ht="13.5" thickBot="1">
      <c r="C1740" s="32">
        <f t="shared" si="114"/>
        <v>68.719999999999544</v>
      </c>
      <c r="D1740" s="24">
        <f t="shared" si="117"/>
        <v>0</v>
      </c>
      <c r="E1740" s="24">
        <f t="shared" si="115"/>
        <v>0</v>
      </c>
      <c r="F1740" s="25">
        <f t="shared" si="116"/>
        <v>0</v>
      </c>
    </row>
    <row r="1741" spans="3:6" ht="13.5" thickBot="1">
      <c r="C1741" s="32">
        <f t="shared" si="114"/>
        <v>68.75999999999955</v>
      </c>
      <c r="D1741" s="24">
        <f t="shared" si="117"/>
        <v>0</v>
      </c>
      <c r="E1741" s="24">
        <f t="shared" si="115"/>
        <v>0</v>
      </c>
      <c r="F1741" s="25">
        <f t="shared" si="116"/>
        <v>0</v>
      </c>
    </row>
    <row r="1742" spans="3:6" ht="13.5" thickBot="1">
      <c r="C1742" s="32">
        <f t="shared" si="114"/>
        <v>68.799999999999557</v>
      </c>
      <c r="D1742" s="24">
        <f t="shared" si="117"/>
        <v>0</v>
      </c>
      <c r="E1742" s="24">
        <f t="shared" si="115"/>
        <v>0</v>
      </c>
      <c r="F1742" s="25">
        <f t="shared" si="116"/>
        <v>0</v>
      </c>
    </row>
    <row r="1743" spans="3:6" ht="13.5" thickBot="1">
      <c r="C1743" s="32">
        <f t="shared" ref="C1743:C1806" si="118">C1742+$D$19</f>
        <v>68.839999999999563</v>
      </c>
      <c r="D1743" s="24">
        <f t="shared" si="117"/>
        <v>0</v>
      </c>
      <c r="E1743" s="24">
        <f t="shared" ref="E1743:E1806" si="119">(Yco+Y_c*C1743*60+2*bigc*COS(w*C1743*60+SI))/($E$20)</f>
        <v>0</v>
      </c>
      <c r="F1743" s="25">
        <f t="shared" ref="F1743:F1806" si="120">(D*COS(w*C1743*60+PHI))/($E$20)</f>
        <v>0</v>
      </c>
    </row>
    <row r="1744" spans="3:6" ht="13.5" thickBot="1">
      <c r="C1744" s="32">
        <f t="shared" si="118"/>
        <v>68.879999999999569</v>
      </c>
      <c r="D1744" s="24">
        <f t="shared" si="117"/>
        <v>0</v>
      </c>
      <c r="E1744" s="24">
        <f t="shared" si="119"/>
        <v>0</v>
      </c>
      <c r="F1744" s="25">
        <f t="shared" si="120"/>
        <v>0</v>
      </c>
    </row>
    <row r="1745" spans="3:6" ht="13.5" thickBot="1">
      <c r="C1745" s="32">
        <f t="shared" si="118"/>
        <v>68.919999999999575</v>
      </c>
      <c r="D1745" s="24">
        <f t="shared" si="117"/>
        <v>0</v>
      </c>
      <c r="E1745" s="24">
        <f t="shared" si="119"/>
        <v>0</v>
      </c>
      <c r="F1745" s="25">
        <f t="shared" si="120"/>
        <v>0</v>
      </c>
    </row>
    <row r="1746" spans="3:6" ht="13.5" thickBot="1">
      <c r="C1746" s="32">
        <f t="shared" si="118"/>
        <v>68.959999999999582</v>
      </c>
      <c r="D1746" s="24">
        <f t="shared" si="117"/>
        <v>0</v>
      </c>
      <c r="E1746" s="24">
        <f t="shared" si="119"/>
        <v>0</v>
      </c>
      <c r="F1746" s="25">
        <f t="shared" si="120"/>
        <v>0</v>
      </c>
    </row>
    <row r="1747" spans="3:6" ht="13.5" thickBot="1">
      <c r="C1747" s="32">
        <f t="shared" si="118"/>
        <v>68.999999999999588</v>
      </c>
      <c r="D1747" s="24">
        <f t="shared" si="117"/>
        <v>0</v>
      </c>
      <c r="E1747" s="24">
        <f t="shared" si="119"/>
        <v>0</v>
      </c>
      <c r="F1747" s="25">
        <f t="shared" si="120"/>
        <v>0</v>
      </c>
    </row>
    <row r="1748" spans="3:6" ht="13.5" thickBot="1">
      <c r="C1748" s="32">
        <f t="shared" si="118"/>
        <v>69.039999999999594</v>
      </c>
      <c r="D1748" s="24">
        <f t="shared" si="117"/>
        <v>0</v>
      </c>
      <c r="E1748" s="24">
        <f t="shared" si="119"/>
        <v>0</v>
      </c>
      <c r="F1748" s="25">
        <f t="shared" si="120"/>
        <v>0</v>
      </c>
    </row>
    <row r="1749" spans="3:6" ht="13.5" thickBot="1">
      <c r="C1749" s="32">
        <f t="shared" si="118"/>
        <v>69.0799999999996</v>
      </c>
      <c r="D1749" s="24">
        <f t="shared" si="117"/>
        <v>0</v>
      </c>
      <c r="E1749" s="24">
        <f t="shared" si="119"/>
        <v>0</v>
      </c>
      <c r="F1749" s="25">
        <f t="shared" si="120"/>
        <v>0</v>
      </c>
    </row>
    <row r="1750" spans="3:6" ht="13.5" thickBot="1">
      <c r="C1750" s="32">
        <f t="shared" si="118"/>
        <v>69.119999999999607</v>
      </c>
      <c r="D1750" s="24">
        <f t="shared" si="117"/>
        <v>0</v>
      </c>
      <c r="E1750" s="24">
        <f t="shared" si="119"/>
        <v>0</v>
      </c>
      <c r="F1750" s="25">
        <f t="shared" si="120"/>
        <v>0</v>
      </c>
    </row>
    <row r="1751" spans="3:6" ht="13.5" thickBot="1">
      <c r="C1751" s="32">
        <f t="shared" si="118"/>
        <v>69.159999999999613</v>
      </c>
      <c r="D1751" s="24">
        <f t="shared" si="117"/>
        <v>0</v>
      </c>
      <c r="E1751" s="24">
        <f t="shared" si="119"/>
        <v>0</v>
      </c>
      <c r="F1751" s="25">
        <f t="shared" si="120"/>
        <v>0</v>
      </c>
    </row>
    <row r="1752" spans="3:6" ht="13.5" thickBot="1">
      <c r="C1752" s="32">
        <f t="shared" si="118"/>
        <v>69.199999999999619</v>
      </c>
      <c r="D1752" s="24">
        <f t="shared" si="117"/>
        <v>0</v>
      </c>
      <c r="E1752" s="24">
        <f t="shared" si="119"/>
        <v>0</v>
      </c>
      <c r="F1752" s="25">
        <f t="shared" si="120"/>
        <v>0</v>
      </c>
    </row>
    <row r="1753" spans="3:6" ht="13.5" thickBot="1">
      <c r="C1753" s="32">
        <f t="shared" si="118"/>
        <v>69.239999999999625</v>
      </c>
      <c r="D1753" s="24">
        <f t="shared" si="117"/>
        <v>0</v>
      </c>
      <c r="E1753" s="24">
        <f t="shared" si="119"/>
        <v>0</v>
      </c>
      <c r="F1753" s="25">
        <f t="shared" si="120"/>
        <v>0</v>
      </c>
    </row>
    <row r="1754" spans="3:6" ht="13.5" thickBot="1">
      <c r="C1754" s="32">
        <f t="shared" si="118"/>
        <v>69.279999999999632</v>
      </c>
      <c r="D1754" s="24">
        <f t="shared" si="117"/>
        <v>0</v>
      </c>
      <c r="E1754" s="24">
        <f t="shared" si="119"/>
        <v>0</v>
      </c>
      <c r="F1754" s="25">
        <f t="shared" si="120"/>
        <v>0</v>
      </c>
    </row>
    <row r="1755" spans="3:6" ht="13.5" thickBot="1">
      <c r="C1755" s="32">
        <f t="shared" si="118"/>
        <v>69.319999999999638</v>
      </c>
      <c r="D1755" s="24">
        <f t="shared" si="117"/>
        <v>0</v>
      </c>
      <c r="E1755" s="24">
        <f t="shared" si="119"/>
        <v>0</v>
      </c>
      <c r="F1755" s="25">
        <f t="shared" si="120"/>
        <v>0</v>
      </c>
    </row>
    <row r="1756" spans="3:6" ht="13.5" thickBot="1">
      <c r="C1756" s="32">
        <f t="shared" si="118"/>
        <v>69.359999999999644</v>
      </c>
      <c r="D1756" s="24">
        <f t="shared" si="117"/>
        <v>0</v>
      </c>
      <c r="E1756" s="24">
        <f t="shared" si="119"/>
        <v>0</v>
      </c>
      <c r="F1756" s="25">
        <f t="shared" si="120"/>
        <v>0</v>
      </c>
    </row>
    <row r="1757" spans="3:6" ht="13.5" thickBot="1">
      <c r="C1757" s="32">
        <f t="shared" si="118"/>
        <v>69.39999999999965</v>
      </c>
      <c r="D1757" s="24">
        <f t="shared" si="117"/>
        <v>0</v>
      </c>
      <c r="E1757" s="24">
        <f t="shared" si="119"/>
        <v>0</v>
      </c>
      <c r="F1757" s="25">
        <f t="shared" si="120"/>
        <v>0</v>
      </c>
    </row>
    <row r="1758" spans="3:6" ht="13.5" thickBot="1">
      <c r="C1758" s="32">
        <f t="shared" si="118"/>
        <v>69.439999999999657</v>
      </c>
      <c r="D1758" s="24">
        <f t="shared" si="117"/>
        <v>0</v>
      </c>
      <c r="E1758" s="24">
        <f t="shared" si="119"/>
        <v>0</v>
      </c>
      <c r="F1758" s="25">
        <f t="shared" si="120"/>
        <v>0</v>
      </c>
    </row>
    <row r="1759" spans="3:6" ht="13.5" thickBot="1">
      <c r="C1759" s="32">
        <f t="shared" si="118"/>
        <v>69.479999999999663</v>
      </c>
      <c r="D1759" s="24">
        <f t="shared" si="117"/>
        <v>0</v>
      </c>
      <c r="E1759" s="24">
        <f t="shared" si="119"/>
        <v>0</v>
      </c>
      <c r="F1759" s="25">
        <f t="shared" si="120"/>
        <v>0</v>
      </c>
    </row>
    <row r="1760" spans="3:6" ht="13.5" thickBot="1">
      <c r="C1760" s="32">
        <f t="shared" si="118"/>
        <v>69.519999999999669</v>
      </c>
      <c r="D1760" s="24">
        <f t="shared" si="117"/>
        <v>0</v>
      </c>
      <c r="E1760" s="24">
        <f t="shared" si="119"/>
        <v>0</v>
      </c>
      <c r="F1760" s="25">
        <f t="shared" si="120"/>
        <v>0</v>
      </c>
    </row>
    <row r="1761" spans="3:6" ht="13.5" thickBot="1">
      <c r="C1761" s="32">
        <f t="shared" si="118"/>
        <v>69.559999999999675</v>
      </c>
      <c r="D1761" s="24">
        <f t="shared" si="117"/>
        <v>0</v>
      </c>
      <c r="E1761" s="24">
        <f t="shared" si="119"/>
        <v>0</v>
      </c>
      <c r="F1761" s="25">
        <f t="shared" si="120"/>
        <v>0</v>
      </c>
    </row>
    <row r="1762" spans="3:6" ht="13.5" thickBot="1">
      <c r="C1762" s="32">
        <f t="shared" si="118"/>
        <v>69.599999999999682</v>
      </c>
      <c r="D1762" s="24">
        <f t="shared" si="117"/>
        <v>0</v>
      </c>
      <c r="E1762" s="24">
        <f t="shared" si="119"/>
        <v>0</v>
      </c>
      <c r="F1762" s="25">
        <f t="shared" si="120"/>
        <v>0</v>
      </c>
    </row>
    <row r="1763" spans="3:6" ht="13.5" thickBot="1">
      <c r="C1763" s="32">
        <f t="shared" si="118"/>
        <v>69.639999999999688</v>
      </c>
      <c r="D1763" s="24">
        <f t="shared" si="117"/>
        <v>0</v>
      </c>
      <c r="E1763" s="24">
        <f t="shared" si="119"/>
        <v>0</v>
      </c>
      <c r="F1763" s="25">
        <f t="shared" si="120"/>
        <v>0</v>
      </c>
    </row>
    <row r="1764" spans="3:6" ht="13.5" thickBot="1">
      <c r="C1764" s="32">
        <f t="shared" si="118"/>
        <v>69.679999999999694</v>
      </c>
      <c r="D1764" s="24">
        <f t="shared" si="117"/>
        <v>0</v>
      </c>
      <c r="E1764" s="24">
        <f t="shared" si="119"/>
        <v>0</v>
      </c>
      <c r="F1764" s="25">
        <f t="shared" si="120"/>
        <v>0</v>
      </c>
    </row>
    <row r="1765" spans="3:6" ht="13.5" thickBot="1">
      <c r="C1765" s="32">
        <f t="shared" si="118"/>
        <v>69.7199999999997</v>
      </c>
      <c r="D1765" s="24">
        <f t="shared" si="117"/>
        <v>0</v>
      </c>
      <c r="E1765" s="24">
        <f t="shared" si="119"/>
        <v>0</v>
      </c>
      <c r="F1765" s="25">
        <f t="shared" si="120"/>
        <v>0</v>
      </c>
    </row>
    <row r="1766" spans="3:6" ht="13.5" thickBot="1">
      <c r="C1766" s="32">
        <f t="shared" si="118"/>
        <v>69.759999999999707</v>
      </c>
      <c r="D1766" s="24">
        <f t="shared" si="117"/>
        <v>0</v>
      </c>
      <c r="E1766" s="24">
        <f t="shared" si="119"/>
        <v>0</v>
      </c>
      <c r="F1766" s="25">
        <f t="shared" si="120"/>
        <v>0</v>
      </c>
    </row>
    <row r="1767" spans="3:6" ht="13.5" thickBot="1">
      <c r="C1767" s="32">
        <f t="shared" si="118"/>
        <v>69.799999999999713</v>
      </c>
      <c r="D1767" s="24">
        <f t="shared" ref="D1767:D1830" si="121">(Xc+bigc*SIN(w*C1767*60+SI))/($E$20)</f>
        <v>0</v>
      </c>
      <c r="E1767" s="24">
        <f t="shared" si="119"/>
        <v>0</v>
      </c>
      <c r="F1767" s="25">
        <f t="shared" si="120"/>
        <v>0</v>
      </c>
    </row>
    <row r="1768" spans="3:6" ht="13.5" thickBot="1">
      <c r="C1768" s="32">
        <f t="shared" si="118"/>
        <v>69.839999999999719</v>
      </c>
      <c r="D1768" s="24">
        <f t="shared" si="121"/>
        <v>0</v>
      </c>
      <c r="E1768" s="24">
        <f t="shared" si="119"/>
        <v>0</v>
      </c>
      <c r="F1768" s="25">
        <f t="shared" si="120"/>
        <v>0</v>
      </c>
    </row>
    <row r="1769" spans="3:6" ht="13.5" thickBot="1">
      <c r="C1769" s="32">
        <f t="shared" si="118"/>
        <v>69.879999999999725</v>
      </c>
      <c r="D1769" s="24">
        <f t="shared" si="121"/>
        <v>0</v>
      </c>
      <c r="E1769" s="24">
        <f t="shared" si="119"/>
        <v>0</v>
      </c>
      <c r="F1769" s="25">
        <f t="shared" si="120"/>
        <v>0</v>
      </c>
    </row>
    <row r="1770" spans="3:6" ht="13.5" thickBot="1">
      <c r="C1770" s="32">
        <f t="shared" si="118"/>
        <v>69.919999999999732</v>
      </c>
      <c r="D1770" s="24">
        <f t="shared" si="121"/>
        <v>0</v>
      </c>
      <c r="E1770" s="24">
        <f t="shared" si="119"/>
        <v>0</v>
      </c>
      <c r="F1770" s="25">
        <f t="shared" si="120"/>
        <v>0</v>
      </c>
    </row>
    <row r="1771" spans="3:6" ht="13.5" thickBot="1">
      <c r="C1771" s="32">
        <f t="shared" si="118"/>
        <v>69.959999999999738</v>
      </c>
      <c r="D1771" s="24">
        <f t="shared" si="121"/>
        <v>0</v>
      </c>
      <c r="E1771" s="24">
        <f t="shared" si="119"/>
        <v>0</v>
      </c>
      <c r="F1771" s="25">
        <f t="shared" si="120"/>
        <v>0</v>
      </c>
    </row>
    <row r="1772" spans="3:6" ht="13.5" thickBot="1">
      <c r="C1772" s="32">
        <f t="shared" si="118"/>
        <v>69.999999999999744</v>
      </c>
      <c r="D1772" s="24">
        <f t="shared" si="121"/>
        <v>0</v>
      </c>
      <c r="E1772" s="24">
        <f t="shared" si="119"/>
        <v>0</v>
      </c>
      <c r="F1772" s="25">
        <f t="shared" si="120"/>
        <v>0</v>
      </c>
    </row>
    <row r="1773" spans="3:6" ht="13.5" thickBot="1">
      <c r="C1773" s="32">
        <f t="shared" si="118"/>
        <v>70.03999999999975</v>
      </c>
      <c r="D1773" s="24">
        <f t="shared" si="121"/>
        <v>0</v>
      </c>
      <c r="E1773" s="24">
        <f t="shared" si="119"/>
        <v>0</v>
      </c>
      <c r="F1773" s="25">
        <f t="shared" si="120"/>
        <v>0</v>
      </c>
    </row>
    <row r="1774" spans="3:6" ht="13.5" thickBot="1">
      <c r="C1774" s="32">
        <f t="shared" si="118"/>
        <v>70.079999999999757</v>
      </c>
      <c r="D1774" s="24">
        <f t="shared" si="121"/>
        <v>0</v>
      </c>
      <c r="E1774" s="24">
        <f t="shared" si="119"/>
        <v>0</v>
      </c>
      <c r="F1774" s="25">
        <f t="shared" si="120"/>
        <v>0</v>
      </c>
    </row>
    <row r="1775" spans="3:6" ht="13.5" thickBot="1">
      <c r="C1775" s="32">
        <f t="shared" si="118"/>
        <v>70.119999999999763</v>
      </c>
      <c r="D1775" s="24">
        <f t="shared" si="121"/>
        <v>0</v>
      </c>
      <c r="E1775" s="24">
        <f t="shared" si="119"/>
        <v>0</v>
      </c>
      <c r="F1775" s="25">
        <f t="shared" si="120"/>
        <v>0</v>
      </c>
    </row>
    <row r="1776" spans="3:6" ht="13.5" thickBot="1">
      <c r="C1776" s="32">
        <f t="shared" si="118"/>
        <v>70.159999999999769</v>
      </c>
      <c r="D1776" s="24">
        <f t="shared" si="121"/>
        <v>0</v>
      </c>
      <c r="E1776" s="24">
        <f t="shared" si="119"/>
        <v>0</v>
      </c>
      <c r="F1776" s="25">
        <f t="shared" si="120"/>
        <v>0</v>
      </c>
    </row>
    <row r="1777" spans="3:6" ht="13.5" thickBot="1">
      <c r="C1777" s="32">
        <f t="shared" si="118"/>
        <v>70.199999999999775</v>
      </c>
      <c r="D1777" s="24">
        <f t="shared" si="121"/>
        <v>0</v>
      </c>
      <c r="E1777" s="24">
        <f t="shared" si="119"/>
        <v>0</v>
      </c>
      <c r="F1777" s="25">
        <f t="shared" si="120"/>
        <v>0</v>
      </c>
    </row>
    <row r="1778" spans="3:6" ht="13.5" thickBot="1">
      <c r="C1778" s="32">
        <f t="shared" si="118"/>
        <v>70.239999999999782</v>
      </c>
      <c r="D1778" s="24">
        <f t="shared" si="121"/>
        <v>0</v>
      </c>
      <c r="E1778" s="24">
        <f t="shared" si="119"/>
        <v>0</v>
      </c>
      <c r="F1778" s="25">
        <f t="shared" si="120"/>
        <v>0</v>
      </c>
    </row>
    <row r="1779" spans="3:6" ht="13.5" thickBot="1">
      <c r="C1779" s="32">
        <f t="shared" si="118"/>
        <v>70.279999999999788</v>
      </c>
      <c r="D1779" s="24">
        <f t="shared" si="121"/>
        <v>0</v>
      </c>
      <c r="E1779" s="24">
        <f t="shared" si="119"/>
        <v>0</v>
      </c>
      <c r="F1779" s="25">
        <f t="shared" si="120"/>
        <v>0</v>
      </c>
    </row>
    <row r="1780" spans="3:6" ht="13.5" thickBot="1">
      <c r="C1780" s="32">
        <f t="shared" si="118"/>
        <v>70.319999999999794</v>
      </c>
      <c r="D1780" s="24">
        <f t="shared" si="121"/>
        <v>0</v>
      </c>
      <c r="E1780" s="24">
        <f t="shared" si="119"/>
        <v>0</v>
      </c>
      <c r="F1780" s="25">
        <f t="shared" si="120"/>
        <v>0</v>
      </c>
    </row>
    <row r="1781" spans="3:6" ht="13.5" thickBot="1">
      <c r="C1781" s="32">
        <f t="shared" si="118"/>
        <v>70.3599999999998</v>
      </c>
      <c r="D1781" s="24">
        <f t="shared" si="121"/>
        <v>0</v>
      </c>
      <c r="E1781" s="24">
        <f t="shared" si="119"/>
        <v>0</v>
      </c>
      <c r="F1781" s="25">
        <f t="shared" si="120"/>
        <v>0</v>
      </c>
    </row>
    <row r="1782" spans="3:6" ht="13.5" thickBot="1">
      <c r="C1782" s="32">
        <f t="shared" si="118"/>
        <v>70.399999999999807</v>
      </c>
      <c r="D1782" s="24">
        <f t="shared" si="121"/>
        <v>0</v>
      </c>
      <c r="E1782" s="24">
        <f t="shared" si="119"/>
        <v>0</v>
      </c>
      <c r="F1782" s="25">
        <f t="shared" si="120"/>
        <v>0</v>
      </c>
    </row>
    <row r="1783" spans="3:6" ht="13.5" thickBot="1">
      <c r="C1783" s="32">
        <f t="shared" si="118"/>
        <v>70.439999999999813</v>
      </c>
      <c r="D1783" s="24">
        <f t="shared" si="121"/>
        <v>0</v>
      </c>
      <c r="E1783" s="24">
        <f t="shared" si="119"/>
        <v>0</v>
      </c>
      <c r="F1783" s="25">
        <f t="shared" si="120"/>
        <v>0</v>
      </c>
    </row>
    <row r="1784" spans="3:6" ht="13.5" thickBot="1">
      <c r="C1784" s="32">
        <f t="shared" si="118"/>
        <v>70.479999999999819</v>
      </c>
      <c r="D1784" s="24">
        <f t="shared" si="121"/>
        <v>0</v>
      </c>
      <c r="E1784" s="24">
        <f t="shared" si="119"/>
        <v>0</v>
      </c>
      <c r="F1784" s="25">
        <f t="shared" si="120"/>
        <v>0</v>
      </c>
    </row>
    <row r="1785" spans="3:6" ht="13.5" thickBot="1">
      <c r="C1785" s="32">
        <f t="shared" si="118"/>
        <v>70.519999999999825</v>
      </c>
      <c r="D1785" s="24">
        <f t="shared" si="121"/>
        <v>0</v>
      </c>
      <c r="E1785" s="24">
        <f t="shared" si="119"/>
        <v>0</v>
      </c>
      <c r="F1785" s="25">
        <f t="shared" si="120"/>
        <v>0</v>
      </c>
    </row>
    <row r="1786" spans="3:6" ht="13.5" thickBot="1">
      <c r="C1786" s="32">
        <f t="shared" si="118"/>
        <v>70.559999999999832</v>
      </c>
      <c r="D1786" s="24">
        <f t="shared" si="121"/>
        <v>0</v>
      </c>
      <c r="E1786" s="24">
        <f t="shared" si="119"/>
        <v>0</v>
      </c>
      <c r="F1786" s="25">
        <f t="shared" si="120"/>
        <v>0</v>
      </c>
    </row>
    <row r="1787" spans="3:6" ht="13.5" thickBot="1">
      <c r="C1787" s="32">
        <f t="shared" si="118"/>
        <v>70.599999999999838</v>
      </c>
      <c r="D1787" s="24">
        <f t="shared" si="121"/>
        <v>0</v>
      </c>
      <c r="E1787" s="24">
        <f t="shared" si="119"/>
        <v>0</v>
      </c>
      <c r="F1787" s="25">
        <f t="shared" si="120"/>
        <v>0</v>
      </c>
    </row>
    <row r="1788" spans="3:6" ht="13.5" thickBot="1">
      <c r="C1788" s="32">
        <f t="shared" si="118"/>
        <v>70.639999999999844</v>
      </c>
      <c r="D1788" s="24">
        <f t="shared" si="121"/>
        <v>0</v>
      </c>
      <c r="E1788" s="24">
        <f t="shared" si="119"/>
        <v>0</v>
      </c>
      <c r="F1788" s="25">
        <f t="shared" si="120"/>
        <v>0</v>
      </c>
    </row>
    <row r="1789" spans="3:6" ht="13.5" thickBot="1">
      <c r="C1789" s="32">
        <f t="shared" si="118"/>
        <v>70.679999999999851</v>
      </c>
      <c r="D1789" s="24">
        <f t="shared" si="121"/>
        <v>0</v>
      </c>
      <c r="E1789" s="24">
        <f t="shared" si="119"/>
        <v>0</v>
      </c>
      <c r="F1789" s="25">
        <f t="shared" si="120"/>
        <v>0</v>
      </c>
    </row>
    <row r="1790" spans="3:6" ht="13.5" thickBot="1">
      <c r="C1790" s="32">
        <f t="shared" si="118"/>
        <v>70.719999999999857</v>
      </c>
      <c r="D1790" s="24">
        <f t="shared" si="121"/>
        <v>0</v>
      </c>
      <c r="E1790" s="24">
        <f t="shared" si="119"/>
        <v>0</v>
      </c>
      <c r="F1790" s="25">
        <f t="shared" si="120"/>
        <v>0</v>
      </c>
    </row>
    <row r="1791" spans="3:6" ht="13.5" thickBot="1">
      <c r="C1791" s="32">
        <f t="shared" si="118"/>
        <v>70.759999999999863</v>
      </c>
      <c r="D1791" s="24">
        <f t="shared" si="121"/>
        <v>0</v>
      </c>
      <c r="E1791" s="24">
        <f t="shared" si="119"/>
        <v>0</v>
      </c>
      <c r="F1791" s="25">
        <f t="shared" si="120"/>
        <v>0</v>
      </c>
    </row>
    <row r="1792" spans="3:6" ht="13.5" thickBot="1">
      <c r="C1792" s="32">
        <f t="shared" si="118"/>
        <v>70.799999999999869</v>
      </c>
      <c r="D1792" s="24">
        <f t="shared" si="121"/>
        <v>0</v>
      </c>
      <c r="E1792" s="24">
        <f t="shared" si="119"/>
        <v>0</v>
      </c>
      <c r="F1792" s="25">
        <f t="shared" si="120"/>
        <v>0</v>
      </c>
    </row>
    <row r="1793" spans="3:6" ht="13.5" thickBot="1">
      <c r="C1793" s="32">
        <f t="shared" si="118"/>
        <v>70.839999999999876</v>
      </c>
      <c r="D1793" s="24">
        <f t="shared" si="121"/>
        <v>0</v>
      </c>
      <c r="E1793" s="24">
        <f t="shared" si="119"/>
        <v>0</v>
      </c>
      <c r="F1793" s="25">
        <f t="shared" si="120"/>
        <v>0</v>
      </c>
    </row>
    <row r="1794" spans="3:6" ht="13.5" thickBot="1">
      <c r="C1794" s="32">
        <f t="shared" si="118"/>
        <v>70.879999999999882</v>
      </c>
      <c r="D1794" s="24">
        <f t="shared" si="121"/>
        <v>0</v>
      </c>
      <c r="E1794" s="24">
        <f t="shared" si="119"/>
        <v>0</v>
      </c>
      <c r="F1794" s="25">
        <f t="shared" si="120"/>
        <v>0</v>
      </c>
    </row>
    <row r="1795" spans="3:6" ht="13.5" thickBot="1">
      <c r="C1795" s="32">
        <f t="shared" si="118"/>
        <v>70.919999999999888</v>
      </c>
      <c r="D1795" s="24">
        <f t="shared" si="121"/>
        <v>0</v>
      </c>
      <c r="E1795" s="24">
        <f t="shared" si="119"/>
        <v>0</v>
      </c>
      <c r="F1795" s="25">
        <f t="shared" si="120"/>
        <v>0</v>
      </c>
    </row>
    <row r="1796" spans="3:6" ht="13.5" thickBot="1">
      <c r="C1796" s="32">
        <f t="shared" si="118"/>
        <v>70.959999999999894</v>
      </c>
      <c r="D1796" s="24">
        <f t="shared" si="121"/>
        <v>0</v>
      </c>
      <c r="E1796" s="24">
        <f t="shared" si="119"/>
        <v>0</v>
      </c>
      <c r="F1796" s="25">
        <f t="shared" si="120"/>
        <v>0</v>
      </c>
    </row>
    <row r="1797" spans="3:6" ht="13.5" thickBot="1">
      <c r="C1797" s="32">
        <f t="shared" si="118"/>
        <v>70.999999999999901</v>
      </c>
      <c r="D1797" s="24">
        <f t="shared" si="121"/>
        <v>0</v>
      </c>
      <c r="E1797" s="24">
        <f t="shared" si="119"/>
        <v>0</v>
      </c>
      <c r="F1797" s="25">
        <f t="shared" si="120"/>
        <v>0</v>
      </c>
    </row>
    <row r="1798" spans="3:6" ht="13.5" thickBot="1">
      <c r="C1798" s="32">
        <f t="shared" si="118"/>
        <v>71.039999999999907</v>
      </c>
      <c r="D1798" s="24">
        <f t="shared" si="121"/>
        <v>0</v>
      </c>
      <c r="E1798" s="24">
        <f t="shared" si="119"/>
        <v>0</v>
      </c>
      <c r="F1798" s="25">
        <f t="shared" si="120"/>
        <v>0</v>
      </c>
    </row>
    <row r="1799" spans="3:6" ht="13.5" thickBot="1">
      <c r="C1799" s="32">
        <f t="shared" si="118"/>
        <v>71.079999999999913</v>
      </c>
      <c r="D1799" s="24">
        <f t="shared" si="121"/>
        <v>0</v>
      </c>
      <c r="E1799" s="24">
        <f t="shared" si="119"/>
        <v>0</v>
      </c>
      <c r="F1799" s="25">
        <f t="shared" si="120"/>
        <v>0</v>
      </c>
    </row>
    <row r="1800" spans="3:6" ht="13.5" thickBot="1">
      <c r="C1800" s="32">
        <f t="shared" si="118"/>
        <v>71.119999999999919</v>
      </c>
      <c r="D1800" s="24">
        <f t="shared" si="121"/>
        <v>0</v>
      </c>
      <c r="E1800" s="24">
        <f t="shared" si="119"/>
        <v>0</v>
      </c>
      <c r="F1800" s="25">
        <f t="shared" si="120"/>
        <v>0</v>
      </c>
    </row>
    <row r="1801" spans="3:6" ht="13.5" thickBot="1">
      <c r="C1801" s="32">
        <f t="shared" si="118"/>
        <v>71.159999999999926</v>
      </c>
      <c r="D1801" s="24">
        <f t="shared" si="121"/>
        <v>0</v>
      </c>
      <c r="E1801" s="24">
        <f t="shared" si="119"/>
        <v>0</v>
      </c>
      <c r="F1801" s="25">
        <f t="shared" si="120"/>
        <v>0</v>
      </c>
    </row>
    <row r="1802" spans="3:6" ht="13.5" thickBot="1">
      <c r="C1802" s="32">
        <f t="shared" si="118"/>
        <v>71.199999999999932</v>
      </c>
      <c r="D1802" s="24">
        <f t="shared" si="121"/>
        <v>0</v>
      </c>
      <c r="E1802" s="24">
        <f t="shared" si="119"/>
        <v>0</v>
      </c>
      <c r="F1802" s="25">
        <f t="shared" si="120"/>
        <v>0</v>
      </c>
    </row>
    <row r="1803" spans="3:6" ht="13.5" thickBot="1">
      <c r="C1803" s="32">
        <f t="shared" si="118"/>
        <v>71.239999999999938</v>
      </c>
      <c r="D1803" s="24">
        <f t="shared" si="121"/>
        <v>0</v>
      </c>
      <c r="E1803" s="24">
        <f t="shared" si="119"/>
        <v>0</v>
      </c>
      <c r="F1803" s="25">
        <f t="shared" si="120"/>
        <v>0</v>
      </c>
    </row>
    <row r="1804" spans="3:6" ht="13.5" thickBot="1">
      <c r="C1804" s="32">
        <f t="shared" si="118"/>
        <v>71.279999999999944</v>
      </c>
      <c r="D1804" s="24">
        <f t="shared" si="121"/>
        <v>0</v>
      </c>
      <c r="E1804" s="24">
        <f t="shared" si="119"/>
        <v>0</v>
      </c>
      <c r="F1804" s="25">
        <f t="shared" si="120"/>
        <v>0</v>
      </c>
    </row>
    <row r="1805" spans="3:6" ht="13.5" thickBot="1">
      <c r="C1805" s="32">
        <f t="shared" si="118"/>
        <v>71.319999999999951</v>
      </c>
      <c r="D1805" s="24">
        <f t="shared" si="121"/>
        <v>0</v>
      </c>
      <c r="E1805" s="24">
        <f t="shared" si="119"/>
        <v>0</v>
      </c>
      <c r="F1805" s="25">
        <f t="shared" si="120"/>
        <v>0</v>
      </c>
    </row>
    <row r="1806" spans="3:6" ht="13.5" thickBot="1">
      <c r="C1806" s="32">
        <f t="shared" si="118"/>
        <v>71.359999999999957</v>
      </c>
      <c r="D1806" s="24">
        <f t="shared" si="121"/>
        <v>0</v>
      </c>
      <c r="E1806" s="24">
        <f t="shared" si="119"/>
        <v>0</v>
      </c>
      <c r="F1806" s="25">
        <f t="shared" si="120"/>
        <v>0</v>
      </c>
    </row>
    <row r="1807" spans="3:6" ht="13.5" thickBot="1">
      <c r="C1807" s="32">
        <f t="shared" ref="C1807:C1870" si="122">C1806+$D$19</f>
        <v>71.399999999999963</v>
      </c>
      <c r="D1807" s="24">
        <f t="shared" si="121"/>
        <v>0</v>
      </c>
      <c r="E1807" s="24">
        <f t="shared" ref="E1807:E1870" si="123">(Yco+Y_c*C1807*60+2*bigc*COS(w*C1807*60+SI))/($E$20)</f>
        <v>0</v>
      </c>
      <c r="F1807" s="25">
        <f t="shared" ref="F1807:F1870" si="124">(D*COS(w*C1807*60+PHI))/($E$20)</f>
        <v>0</v>
      </c>
    </row>
    <row r="1808" spans="3:6" ht="13.5" thickBot="1">
      <c r="C1808" s="32">
        <f t="shared" si="122"/>
        <v>71.439999999999969</v>
      </c>
      <c r="D1808" s="24">
        <f t="shared" si="121"/>
        <v>0</v>
      </c>
      <c r="E1808" s="24">
        <f t="shared" si="123"/>
        <v>0</v>
      </c>
      <c r="F1808" s="25">
        <f t="shared" si="124"/>
        <v>0</v>
      </c>
    </row>
    <row r="1809" spans="3:6" ht="13.5" thickBot="1">
      <c r="C1809" s="32">
        <f t="shared" si="122"/>
        <v>71.479999999999976</v>
      </c>
      <c r="D1809" s="24">
        <f t="shared" si="121"/>
        <v>0</v>
      </c>
      <c r="E1809" s="24">
        <f t="shared" si="123"/>
        <v>0</v>
      </c>
      <c r="F1809" s="25">
        <f t="shared" si="124"/>
        <v>0</v>
      </c>
    </row>
    <row r="1810" spans="3:6" ht="13.5" thickBot="1">
      <c r="C1810" s="32">
        <f t="shared" si="122"/>
        <v>71.519999999999982</v>
      </c>
      <c r="D1810" s="24">
        <f t="shared" si="121"/>
        <v>0</v>
      </c>
      <c r="E1810" s="24">
        <f t="shared" si="123"/>
        <v>0</v>
      </c>
      <c r="F1810" s="25">
        <f t="shared" si="124"/>
        <v>0</v>
      </c>
    </row>
    <row r="1811" spans="3:6" ht="13.5" thickBot="1">
      <c r="C1811" s="32">
        <f t="shared" si="122"/>
        <v>71.559999999999988</v>
      </c>
      <c r="D1811" s="24">
        <f t="shared" si="121"/>
        <v>0</v>
      </c>
      <c r="E1811" s="24">
        <f t="shared" si="123"/>
        <v>0</v>
      </c>
      <c r="F1811" s="25">
        <f t="shared" si="124"/>
        <v>0</v>
      </c>
    </row>
    <row r="1812" spans="3:6" ht="13.5" thickBot="1">
      <c r="C1812" s="32">
        <f t="shared" si="122"/>
        <v>71.599999999999994</v>
      </c>
      <c r="D1812" s="24">
        <f t="shared" si="121"/>
        <v>0</v>
      </c>
      <c r="E1812" s="24">
        <f t="shared" si="123"/>
        <v>0</v>
      </c>
      <c r="F1812" s="25">
        <f t="shared" si="124"/>
        <v>0</v>
      </c>
    </row>
    <row r="1813" spans="3:6" ht="13.5" thickBot="1">
      <c r="C1813" s="32">
        <f t="shared" si="122"/>
        <v>71.64</v>
      </c>
      <c r="D1813" s="24">
        <f t="shared" si="121"/>
        <v>0</v>
      </c>
      <c r="E1813" s="24">
        <f t="shared" si="123"/>
        <v>0</v>
      </c>
      <c r="F1813" s="25">
        <f t="shared" si="124"/>
        <v>0</v>
      </c>
    </row>
    <row r="1814" spans="3:6" ht="13.5" thickBot="1">
      <c r="C1814" s="32">
        <f t="shared" si="122"/>
        <v>71.680000000000007</v>
      </c>
      <c r="D1814" s="24">
        <f t="shared" si="121"/>
        <v>0</v>
      </c>
      <c r="E1814" s="24">
        <f t="shared" si="123"/>
        <v>0</v>
      </c>
      <c r="F1814" s="25">
        <f t="shared" si="124"/>
        <v>0</v>
      </c>
    </row>
    <row r="1815" spans="3:6" ht="13.5" thickBot="1">
      <c r="C1815" s="32">
        <f t="shared" si="122"/>
        <v>71.720000000000013</v>
      </c>
      <c r="D1815" s="24">
        <f t="shared" si="121"/>
        <v>0</v>
      </c>
      <c r="E1815" s="24">
        <f t="shared" si="123"/>
        <v>0</v>
      </c>
      <c r="F1815" s="25">
        <f t="shared" si="124"/>
        <v>0</v>
      </c>
    </row>
    <row r="1816" spans="3:6" ht="13.5" thickBot="1">
      <c r="C1816" s="32">
        <f t="shared" si="122"/>
        <v>71.760000000000019</v>
      </c>
      <c r="D1816" s="24">
        <f t="shared" si="121"/>
        <v>0</v>
      </c>
      <c r="E1816" s="24">
        <f t="shared" si="123"/>
        <v>0</v>
      </c>
      <c r="F1816" s="25">
        <f t="shared" si="124"/>
        <v>0</v>
      </c>
    </row>
    <row r="1817" spans="3:6" ht="13.5" thickBot="1">
      <c r="C1817" s="32">
        <f t="shared" si="122"/>
        <v>71.800000000000026</v>
      </c>
      <c r="D1817" s="24">
        <f t="shared" si="121"/>
        <v>0</v>
      </c>
      <c r="E1817" s="24">
        <f t="shared" si="123"/>
        <v>0</v>
      </c>
      <c r="F1817" s="25">
        <f t="shared" si="124"/>
        <v>0</v>
      </c>
    </row>
    <row r="1818" spans="3:6" ht="13.5" thickBot="1">
      <c r="C1818" s="32">
        <f t="shared" si="122"/>
        <v>71.840000000000032</v>
      </c>
      <c r="D1818" s="24">
        <f t="shared" si="121"/>
        <v>0</v>
      </c>
      <c r="E1818" s="24">
        <f t="shared" si="123"/>
        <v>0</v>
      </c>
      <c r="F1818" s="25">
        <f t="shared" si="124"/>
        <v>0</v>
      </c>
    </row>
    <row r="1819" spans="3:6" ht="13.5" thickBot="1">
      <c r="C1819" s="32">
        <f t="shared" si="122"/>
        <v>71.880000000000038</v>
      </c>
      <c r="D1819" s="24">
        <f t="shared" si="121"/>
        <v>0</v>
      </c>
      <c r="E1819" s="24">
        <f t="shared" si="123"/>
        <v>0</v>
      </c>
      <c r="F1819" s="25">
        <f t="shared" si="124"/>
        <v>0</v>
      </c>
    </row>
    <row r="1820" spans="3:6" ht="13.5" thickBot="1">
      <c r="C1820" s="32">
        <f t="shared" si="122"/>
        <v>71.920000000000044</v>
      </c>
      <c r="D1820" s="24">
        <f t="shared" si="121"/>
        <v>0</v>
      </c>
      <c r="E1820" s="24">
        <f t="shared" si="123"/>
        <v>0</v>
      </c>
      <c r="F1820" s="25">
        <f t="shared" si="124"/>
        <v>0</v>
      </c>
    </row>
    <row r="1821" spans="3:6" ht="13.5" thickBot="1">
      <c r="C1821" s="32">
        <f t="shared" si="122"/>
        <v>71.960000000000051</v>
      </c>
      <c r="D1821" s="24">
        <f t="shared" si="121"/>
        <v>0</v>
      </c>
      <c r="E1821" s="24">
        <f t="shared" si="123"/>
        <v>0</v>
      </c>
      <c r="F1821" s="25">
        <f t="shared" si="124"/>
        <v>0</v>
      </c>
    </row>
    <row r="1822" spans="3:6" ht="13.5" thickBot="1">
      <c r="C1822" s="32">
        <f t="shared" si="122"/>
        <v>72.000000000000057</v>
      </c>
      <c r="D1822" s="24">
        <f t="shared" si="121"/>
        <v>0</v>
      </c>
      <c r="E1822" s="24">
        <f t="shared" si="123"/>
        <v>0</v>
      </c>
      <c r="F1822" s="25">
        <f t="shared" si="124"/>
        <v>0</v>
      </c>
    </row>
    <row r="1823" spans="3:6" ht="13.5" thickBot="1">
      <c r="C1823" s="32">
        <f t="shared" si="122"/>
        <v>72.040000000000063</v>
      </c>
      <c r="D1823" s="24">
        <f t="shared" si="121"/>
        <v>0</v>
      </c>
      <c r="E1823" s="24">
        <f t="shared" si="123"/>
        <v>0</v>
      </c>
      <c r="F1823" s="25">
        <f t="shared" si="124"/>
        <v>0</v>
      </c>
    </row>
    <row r="1824" spans="3:6" ht="13.5" thickBot="1">
      <c r="C1824" s="32">
        <f t="shared" si="122"/>
        <v>72.080000000000069</v>
      </c>
      <c r="D1824" s="24">
        <f t="shared" si="121"/>
        <v>0</v>
      </c>
      <c r="E1824" s="24">
        <f t="shared" si="123"/>
        <v>0</v>
      </c>
      <c r="F1824" s="25">
        <f t="shared" si="124"/>
        <v>0</v>
      </c>
    </row>
    <row r="1825" spans="3:6" ht="13.5" thickBot="1">
      <c r="C1825" s="32">
        <f t="shared" si="122"/>
        <v>72.120000000000076</v>
      </c>
      <c r="D1825" s="24">
        <f t="shared" si="121"/>
        <v>0</v>
      </c>
      <c r="E1825" s="24">
        <f t="shared" si="123"/>
        <v>0</v>
      </c>
      <c r="F1825" s="25">
        <f t="shared" si="124"/>
        <v>0</v>
      </c>
    </row>
    <row r="1826" spans="3:6" ht="13.5" thickBot="1">
      <c r="C1826" s="32">
        <f t="shared" si="122"/>
        <v>72.160000000000082</v>
      </c>
      <c r="D1826" s="24">
        <f t="shared" si="121"/>
        <v>0</v>
      </c>
      <c r="E1826" s="24">
        <f t="shared" si="123"/>
        <v>0</v>
      </c>
      <c r="F1826" s="25">
        <f t="shared" si="124"/>
        <v>0</v>
      </c>
    </row>
    <row r="1827" spans="3:6" ht="13.5" thickBot="1">
      <c r="C1827" s="32">
        <f t="shared" si="122"/>
        <v>72.200000000000088</v>
      </c>
      <c r="D1827" s="24">
        <f t="shared" si="121"/>
        <v>0</v>
      </c>
      <c r="E1827" s="24">
        <f t="shared" si="123"/>
        <v>0</v>
      </c>
      <c r="F1827" s="25">
        <f t="shared" si="124"/>
        <v>0</v>
      </c>
    </row>
    <row r="1828" spans="3:6" ht="13.5" thickBot="1">
      <c r="C1828" s="32">
        <f t="shared" si="122"/>
        <v>72.240000000000094</v>
      </c>
      <c r="D1828" s="24">
        <f t="shared" si="121"/>
        <v>0</v>
      </c>
      <c r="E1828" s="24">
        <f t="shared" si="123"/>
        <v>0</v>
      </c>
      <c r="F1828" s="25">
        <f t="shared" si="124"/>
        <v>0</v>
      </c>
    </row>
    <row r="1829" spans="3:6" ht="13.5" thickBot="1">
      <c r="C1829" s="32">
        <f t="shared" si="122"/>
        <v>72.280000000000101</v>
      </c>
      <c r="D1829" s="24">
        <f t="shared" si="121"/>
        <v>0</v>
      </c>
      <c r="E1829" s="24">
        <f t="shared" si="123"/>
        <v>0</v>
      </c>
      <c r="F1829" s="25">
        <f t="shared" si="124"/>
        <v>0</v>
      </c>
    </row>
    <row r="1830" spans="3:6" ht="13.5" thickBot="1">
      <c r="C1830" s="32">
        <f t="shared" si="122"/>
        <v>72.320000000000107</v>
      </c>
      <c r="D1830" s="24">
        <f t="shared" si="121"/>
        <v>0</v>
      </c>
      <c r="E1830" s="24">
        <f t="shared" si="123"/>
        <v>0</v>
      </c>
      <c r="F1830" s="25">
        <f t="shared" si="124"/>
        <v>0</v>
      </c>
    </row>
    <row r="1831" spans="3:6" ht="13.5" thickBot="1">
      <c r="C1831" s="32">
        <f t="shared" si="122"/>
        <v>72.360000000000113</v>
      </c>
      <c r="D1831" s="24">
        <f t="shared" ref="D1831:D1894" si="125">(Xc+bigc*SIN(w*C1831*60+SI))/($E$20)</f>
        <v>0</v>
      </c>
      <c r="E1831" s="24">
        <f t="shared" si="123"/>
        <v>0</v>
      </c>
      <c r="F1831" s="25">
        <f t="shared" si="124"/>
        <v>0</v>
      </c>
    </row>
    <row r="1832" spans="3:6" ht="13.5" thickBot="1">
      <c r="C1832" s="32">
        <f t="shared" si="122"/>
        <v>72.400000000000119</v>
      </c>
      <c r="D1832" s="24">
        <f t="shared" si="125"/>
        <v>0</v>
      </c>
      <c r="E1832" s="24">
        <f t="shared" si="123"/>
        <v>0</v>
      </c>
      <c r="F1832" s="25">
        <f t="shared" si="124"/>
        <v>0</v>
      </c>
    </row>
    <row r="1833" spans="3:6" ht="13.5" thickBot="1">
      <c r="C1833" s="32">
        <f t="shared" si="122"/>
        <v>72.440000000000126</v>
      </c>
      <c r="D1833" s="24">
        <f t="shared" si="125"/>
        <v>0</v>
      </c>
      <c r="E1833" s="24">
        <f t="shared" si="123"/>
        <v>0</v>
      </c>
      <c r="F1833" s="25">
        <f t="shared" si="124"/>
        <v>0</v>
      </c>
    </row>
    <row r="1834" spans="3:6" ht="13.5" thickBot="1">
      <c r="C1834" s="32">
        <f t="shared" si="122"/>
        <v>72.480000000000132</v>
      </c>
      <c r="D1834" s="24">
        <f t="shared" si="125"/>
        <v>0</v>
      </c>
      <c r="E1834" s="24">
        <f t="shared" si="123"/>
        <v>0</v>
      </c>
      <c r="F1834" s="25">
        <f t="shared" si="124"/>
        <v>0</v>
      </c>
    </row>
    <row r="1835" spans="3:6" ht="13.5" thickBot="1">
      <c r="C1835" s="32">
        <f t="shared" si="122"/>
        <v>72.520000000000138</v>
      </c>
      <c r="D1835" s="24">
        <f t="shared" si="125"/>
        <v>0</v>
      </c>
      <c r="E1835" s="24">
        <f t="shared" si="123"/>
        <v>0</v>
      </c>
      <c r="F1835" s="25">
        <f t="shared" si="124"/>
        <v>0</v>
      </c>
    </row>
    <row r="1836" spans="3:6" ht="13.5" thickBot="1">
      <c r="C1836" s="32">
        <f t="shared" si="122"/>
        <v>72.560000000000144</v>
      </c>
      <c r="D1836" s="24">
        <f t="shared" si="125"/>
        <v>0</v>
      </c>
      <c r="E1836" s="24">
        <f t="shared" si="123"/>
        <v>0</v>
      </c>
      <c r="F1836" s="25">
        <f t="shared" si="124"/>
        <v>0</v>
      </c>
    </row>
    <row r="1837" spans="3:6" ht="13.5" thickBot="1">
      <c r="C1837" s="32">
        <f t="shared" si="122"/>
        <v>72.600000000000151</v>
      </c>
      <c r="D1837" s="24">
        <f t="shared" si="125"/>
        <v>0</v>
      </c>
      <c r="E1837" s="24">
        <f t="shared" si="123"/>
        <v>0</v>
      </c>
      <c r="F1837" s="25">
        <f t="shared" si="124"/>
        <v>0</v>
      </c>
    </row>
    <row r="1838" spans="3:6" ht="13.5" thickBot="1">
      <c r="C1838" s="32">
        <f t="shared" si="122"/>
        <v>72.640000000000157</v>
      </c>
      <c r="D1838" s="24">
        <f t="shared" si="125"/>
        <v>0</v>
      </c>
      <c r="E1838" s="24">
        <f t="shared" si="123"/>
        <v>0</v>
      </c>
      <c r="F1838" s="25">
        <f t="shared" si="124"/>
        <v>0</v>
      </c>
    </row>
    <row r="1839" spans="3:6" ht="13.5" thickBot="1">
      <c r="C1839" s="32">
        <f t="shared" si="122"/>
        <v>72.680000000000163</v>
      </c>
      <c r="D1839" s="24">
        <f t="shared" si="125"/>
        <v>0</v>
      </c>
      <c r="E1839" s="24">
        <f t="shared" si="123"/>
        <v>0</v>
      </c>
      <c r="F1839" s="25">
        <f t="shared" si="124"/>
        <v>0</v>
      </c>
    </row>
    <row r="1840" spans="3:6" ht="13.5" thickBot="1">
      <c r="C1840" s="32">
        <f t="shared" si="122"/>
        <v>72.720000000000169</v>
      </c>
      <c r="D1840" s="24">
        <f t="shared" si="125"/>
        <v>0</v>
      </c>
      <c r="E1840" s="24">
        <f t="shared" si="123"/>
        <v>0</v>
      </c>
      <c r="F1840" s="25">
        <f t="shared" si="124"/>
        <v>0</v>
      </c>
    </row>
    <row r="1841" spans="3:6" ht="13.5" thickBot="1">
      <c r="C1841" s="32">
        <f t="shared" si="122"/>
        <v>72.760000000000176</v>
      </c>
      <c r="D1841" s="24">
        <f t="shared" si="125"/>
        <v>0</v>
      </c>
      <c r="E1841" s="24">
        <f t="shared" si="123"/>
        <v>0</v>
      </c>
      <c r="F1841" s="25">
        <f t="shared" si="124"/>
        <v>0</v>
      </c>
    </row>
    <row r="1842" spans="3:6" ht="13.5" thickBot="1">
      <c r="C1842" s="32">
        <f t="shared" si="122"/>
        <v>72.800000000000182</v>
      </c>
      <c r="D1842" s="24">
        <f t="shared" si="125"/>
        <v>0</v>
      </c>
      <c r="E1842" s="24">
        <f t="shared" si="123"/>
        <v>0</v>
      </c>
      <c r="F1842" s="25">
        <f t="shared" si="124"/>
        <v>0</v>
      </c>
    </row>
    <row r="1843" spans="3:6" ht="13.5" thickBot="1">
      <c r="C1843" s="32">
        <f t="shared" si="122"/>
        <v>72.840000000000188</v>
      </c>
      <c r="D1843" s="24">
        <f t="shared" si="125"/>
        <v>0</v>
      </c>
      <c r="E1843" s="24">
        <f t="shared" si="123"/>
        <v>0</v>
      </c>
      <c r="F1843" s="25">
        <f t="shared" si="124"/>
        <v>0</v>
      </c>
    </row>
    <row r="1844" spans="3:6" ht="13.5" thickBot="1">
      <c r="C1844" s="32">
        <f t="shared" si="122"/>
        <v>72.880000000000194</v>
      </c>
      <c r="D1844" s="24">
        <f t="shared" si="125"/>
        <v>0</v>
      </c>
      <c r="E1844" s="24">
        <f t="shared" si="123"/>
        <v>0</v>
      </c>
      <c r="F1844" s="25">
        <f t="shared" si="124"/>
        <v>0</v>
      </c>
    </row>
    <row r="1845" spans="3:6" ht="13.5" thickBot="1">
      <c r="C1845" s="32">
        <f t="shared" si="122"/>
        <v>72.920000000000201</v>
      </c>
      <c r="D1845" s="24">
        <f t="shared" si="125"/>
        <v>0</v>
      </c>
      <c r="E1845" s="24">
        <f t="shared" si="123"/>
        <v>0</v>
      </c>
      <c r="F1845" s="25">
        <f t="shared" si="124"/>
        <v>0</v>
      </c>
    </row>
    <row r="1846" spans="3:6" ht="13.5" thickBot="1">
      <c r="C1846" s="32">
        <f t="shared" si="122"/>
        <v>72.960000000000207</v>
      </c>
      <c r="D1846" s="24">
        <f t="shared" si="125"/>
        <v>0</v>
      </c>
      <c r="E1846" s="24">
        <f t="shared" si="123"/>
        <v>0</v>
      </c>
      <c r="F1846" s="25">
        <f t="shared" si="124"/>
        <v>0</v>
      </c>
    </row>
    <row r="1847" spans="3:6" ht="13.5" thickBot="1">
      <c r="C1847" s="32">
        <f t="shared" si="122"/>
        <v>73.000000000000213</v>
      </c>
      <c r="D1847" s="24">
        <f t="shared" si="125"/>
        <v>0</v>
      </c>
      <c r="E1847" s="24">
        <f t="shared" si="123"/>
        <v>0</v>
      </c>
      <c r="F1847" s="25">
        <f t="shared" si="124"/>
        <v>0</v>
      </c>
    </row>
    <row r="1848" spans="3:6" ht="13.5" thickBot="1">
      <c r="C1848" s="32">
        <f t="shared" si="122"/>
        <v>73.040000000000219</v>
      </c>
      <c r="D1848" s="24">
        <f t="shared" si="125"/>
        <v>0</v>
      </c>
      <c r="E1848" s="24">
        <f t="shared" si="123"/>
        <v>0</v>
      </c>
      <c r="F1848" s="25">
        <f t="shared" si="124"/>
        <v>0</v>
      </c>
    </row>
    <row r="1849" spans="3:6" ht="13.5" thickBot="1">
      <c r="C1849" s="32">
        <f t="shared" si="122"/>
        <v>73.080000000000226</v>
      </c>
      <c r="D1849" s="24">
        <f t="shared" si="125"/>
        <v>0</v>
      </c>
      <c r="E1849" s="24">
        <f t="shared" si="123"/>
        <v>0</v>
      </c>
      <c r="F1849" s="25">
        <f t="shared" si="124"/>
        <v>0</v>
      </c>
    </row>
    <row r="1850" spans="3:6" ht="13.5" thickBot="1">
      <c r="C1850" s="32">
        <f t="shared" si="122"/>
        <v>73.120000000000232</v>
      </c>
      <c r="D1850" s="24">
        <f t="shared" si="125"/>
        <v>0</v>
      </c>
      <c r="E1850" s="24">
        <f t="shared" si="123"/>
        <v>0</v>
      </c>
      <c r="F1850" s="25">
        <f t="shared" si="124"/>
        <v>0</v>
      </c>
    </row>
    <row r="1851" spans="3:6" ht="13.5" thickBot="1">
      <c r="C1851" s="32">
        <f t="shared" si="122"/>
        <v>73.160000000000238</v>
      </c>
      <c r="D1851" s="24">
        <f t="shared" si="125"/>
        <v>0</v>
      </c>
      <c r="E1851" s="24">
        <f t="shared" si="123"/>
        <v>0</v>
      </c>
      <c r="F1851" s="25">
        <f t="shared" si="124"/>
        <v>0</v>
      </c>
    </row>
    <row r="1852" spans="3:6" ht="13.5" thickBot="1">
      <c r="C1852" s="32">
        <f t="shared" si="122"/>
        <v>73.200000000000244</v>
      </c>
      <c r="D1852" s="24">
        <f t="shared" si="125"/>
        <v>0</v>
      </c>
      <c r="E1852" s="24">
        <f t="shared" si="123"/>
        <v>0</v>
      </c>
      <c r="F1852" s="25">
        <f t="shared" si="124"/>
        <v>0</v>
      </c>
    </row>
    <row r="1853" spans="3:6" ht="13.5" thickBot="1">
      <c r="C1853" s="32">
        <f t="shared" si="122"/>
        <v>73.240000000000251</v>
      </c>
      <c r="D1853" s="24">
        <f t="shared" si="125"/>
        <v>0</v>
      </c>
      <c r="E1853" s="24">
        <f t="shared" si="123"/>
        <v>0</v>
      </c>
      <c r="F1853" s="25">
        <f t="shared" si="124"/>
        <v>0</v>
      </c>
    </row>
    <row r="1854" spans="3:6" ht="13.5" thickBot="1">
      <c r="C1854" s="32">
        <f t="shared" si="122"/>
        <v>73.280000000000257</v>
      </c>
      <c r="D1854" s="24">
        <f t="shared" si="125"/>
        <v>0</v>
      </c>
      <c r="E1854" s="24">
        <f t="shared" si="123"/>
        <v>0</v>
      </c>
      <c r="F1854" s="25">
        <f t="shared" si="124"/>
        <v>0</v>
      </c>
    </row>
    <row r="1855" spans="3:6" ht="13.5" thickBot="1">
      <c r="C1855" s="32">
        <f t="shared" si="122"/>
        <v>73.320000000000263</v>
      </c>
      <c r="D1855" s="24">
        <f t="shared" si="125"/>
        <v>0</v>
      </c>
      <c r="E1855" s="24">
        <f t="shared" si="123"/>
        <v>0</v>
      </c>
      <c r="F1855" s="25">
        <f t="shared" si="124"/>
        <v>0</v>
      </c>
    </row>
    <row r="1856" spans="3:6" ht="13.5" thickBot="1">
      <c r="C1856" s="32">
        <f t="shared" si="122"/>
        <v>73.360000000000269</v>
      </c>
      <c r="D1856" s="24">
        <f t="shared" si="125"/>
        <v>0</v>
      </c>
      <c r="E1856" s="24">
        <f t="shared" si="123"/>
        <v>0</v>
      </c>
      <c r="F1856" s="25">
        <f t="shared" si="124"/>
        <v>0</v>
      </c>
    </row>
    <row r="1857" spans="3:6" ht="13.5" thickBot="1">
      <c r="C1857" s="32">
        <f t="shared" si="122"/>
        <v>73.400000000000276</v>
      </c>
      <c r="D1857" s="24">
        <f t="shared" si="125"/>
        <v>0</v>
      </c>
      <c r="E1857" s="24">
        <f t="shared" si="123"/>
        <v>0</v>
      </c>
      <c r="F1857" s="25">
        <f t="shared" si="124"/>
        <v>0</v>
      </c>
    </row>
    <row r="1858" spans="3:6" ht="13.5" thickBot="1">
      <c r="C1858" s="32">
        <f t="shared" si="122"/>
        <v>73.440000000000282</v>
      </c>
      <c r="D1858" s="24">
        <f t="shared" si="125"/>
        <v>0</v>
      </c>
      <c r="E1858" s="24">
        <f t="shared" si="123"/>
        <v>0</v>
      </c>
      <c r="F1858" s="25">
        <f t="shared" si="124"/>
        <v>0</v>
      </c>
    </row>
    <row r="1859" spans="3:6" ht="13.5" thickBot="1">
      <c r="C1859" s="32">
        <f t="shared" si="122"/>
        <v>73.480000000000288</v>
      </c>
      <c r="D1859" s="24">
        <f t="shared" si="125"/>
        <v>0</v>
      </c>
      <c r="E1859" s="24">
        <f t="shared" si="123"/>
        <v>0</v>
      </c>
      <c r="F1859" s="25">
        <f t="shared" si="124"/>
        <v>0</v>
      </c>
    </row>
    <row r="1860" spans="3:6" ht="13.5" thickBot="1">
      <c r="C1860" s="32">
        <f t="shared" si="122"/>
        <v>73.520000000000294</v>
      </c>
      <c r="D1860" s="24">
        <f t="shared" si="125"/>
        <v>0</v>
      </c>
      <c r="E1860" s="24">
        <f t="shared" si="123"/>
        <v>0</v>
      </c>
      <c r="F1860" s="25">
        <f t="shared" si="124"/>
        <v>0</v>
      </c>
    </row>
    <row r="1861" spans="3:6" ht="13.5" thickBot="1">
      <c r="C1861" s="32">
        <f t="shared" si="122"/>
        <v>73.560000000000301</v>
      </c>
      <c r="D1861" s="24">
        <f t="shared" si="125"/>
        <v>0</v>
      </c>
      <c r="E1861" s="24">
        <f t="shared" si="123"/>
        <v>0</v>
      </c>
      <c r="F1861" s="25">
        <f t="shared" si="124"/>
        <v>0</v>
      </c>
    </row>
    <row r="1862" spans="3:6" ht="13.5" thickBot="1">
      <c r="C1862" s="32">
        <f t="shared" si="122"/>
        <v>73.600000000000307</v>
      </c>
      <c r="D1862" s="24">
        <f t="shared" si="125"/>
        <v>0</v>
      </c>
      <c r="E1862" s="24">
        <f t="shared" si="123"/>
        <v>0</v>
      </c>
      <c r="F1862" s="25">
        <f t="shared" si="124"/>
        <v>0</v>
      </c>
    </row>
    <row r="1863" spans="3:6" ht="13.5" thickBot="1">
      <c r="C1863" s="32">
        <f t="shared" si="122"/>
        <v>73.640000000000313</v>
      </c>
      <c r="D1863" s="24">
        <f t="shared" si="125"/>
        <v>0</v>
      </c>
      <c r="E1863" s="24">
        <f t="shared" si="123"/>
        <v>0</v>
      </c>
      <c r="F1863" s="25">
        <f t="shared" si="124"/>
        <v>0</v>
      </c>
    </row>
    <row r="1864" spans="3:6" ht="13.5" thickBot="1">
      <c r="C1864" s="32">
        <f t="shared" si="122"/>
        <v>73.680000000000319</v>
      </c>
      <c r="D1864" s="24">
        <f t="shared" si="125"/>
        <v>0</v>
      </c>
      <c r="E1864" s="24">
        <f t="shared" si="123"/>
        <v>0</v>
      </c>
      <c r="F1864" s="25">
        <f t="shared" si="124"/>
        <v>0</v>
      </c>
    </row>
    <row r="1865" spans="3:6" ht="13.5" thickBot="1">
      <c r="C1865" s="32">
        <f t="shared" si="122"/>
        <v>73.720000000000326</v>
      </c>
      <c r="D1865" s="24">
        <f t="shared" si="125"/>
        <v>0</v>
      </c>
      <c r="E1865" s="24">
        <f t="shared" si="123"/>
        <v>0</v>
      </c>
      <c r="F1865" s="25">
        <f t="shared" si="124"/>
        <v>0</v>
      </c>
    </row>
    <row r="1866" spans="3:6" ht="13.5" thickBot="1">
      <c r="C1866" s="32">
        <f t="shared" si="122"/>
        <v>73.760000000000332</v>
      </c>
      <c r="D1866" s="24">
        <f t="shared" si="125"/>
        <v>0</v>
      </c>
      <c r="E1866" s="24">
        <f t="shared" si="123"/>
        <v>0</v>
      </c>
      <c r="F1866" s="25">
        <f t="shared" si="124"/>
        <v>0</v>
      </c>
    </row>
    <row r="1867" spans="3:6" ht="13.5" thickBot="1">
      <c r="C1867" s="32">
        <f t="shared" si="122"/>
        <v>73.800000000000338</v>
      </c>
      <c r="D1867" s="24">
        <f t="shared" si="125"/>
        <v>0</v>
      </c>
      <c r="E1867" s="24">
        <f t="shared" si="123"/>
        <v>0</v>
      </c>
      <c r="F1867" s="25">
        <f t="shared" si="124"/>
        <v>0</v>
      </c>
    </row>
    <row r="1868" spans="3:6" ht="13.5" thickBot="1">
      <c r="C1868" s="32">
        <f t="shared" si="122"/>
        <v>73.840000000000344</v>
      </c>
      <c r="D1868" s="24">
        <f t="shared" si="125"/>
        <v>0</v>
      </c>
      <c r="E1868" s="24">
        <f t="shared" si="123"/>
        <v>0</v>
      </c>
      <c r="F1868" s="25">
        <f t="shared" si="124"/>
        <v>0</v>
      </c>
    </row>
    <row r="1869" spans="3:6" ht="13.5" thickBot="1">
      <c r="C1869" s="32">
        <f t="shared" si="122"/>
        <v>73.880000000000351</v>
      </c>
      <c r="D1869" s="24">
        <f t="shared" si="125"/>
        <v>0</v>
      </c>
      <c r="E1869" s="24">
        <f t="shared" si="123"/>
        <v>0</v>
      </c>
      <c r="F1869" s="25">
        <f t="shared" si="124"/>
        <v>0</v>
      </c>
    </row>
    <row r="1870" spans="3:6" ht="13.5" thickBot="1">
      <c r="C1870" s="32">
        <f t="shared" si="122"/>
        <v>73.920000000000357</v>
      </c>
      <c r="D1870" s="24">
        <f t="shared" si="125"/>
        <v>0</v>
      </c>
      <c r="E1870" s="24">
        <f t="shared" si="123"/>
        <v>0</v>
      </c>
      <c r="F1870" s="25">
        <f t="shared" si="124"/>
        <v>0</v>
      </c>
    </row>
    <row r="1871" spans="3:6" ht="13.5" thickBot="1">
      <c r="C1871" s="32">
        <f t="shared" ref="C1871:C1934" si="126">C1870+$D$19</f>
        <v>73.960000000000363</v>
      </c>
      <c r="D1871" s="24">
        <f t="shared" si="125"/>
        <v>0</v>
      </c>
      <c r="E1871" s="24">
        <f t="shared" ref="E1871:E1934" si="127">(Yco+Y_c*C1871*60+2*bigc*COS(w*C1871*60+SI))/($E$20)</f>
        <v>0</v>
      </c>
      <c r="F1871" s="25">
        <f t="shared" ref="F1871:F1934" si="128">(D*COS(w*C1871*60+PHI))/($E$20)</f>
        <v>0</v>
      </c>
    </row>
    <row r="1872" spans="3:6" ht="13.5" thickBot="1">
      <c r="C1872" s="32">
        <f t="shared" si="126"/>
        <v>74.000000000000369</v>
      </c>
      <c r="D1872" s="24">
        <f t="shared" si="125"/>
        <v>0</v>
      </c>
      <c r="E1872" s="24">
        <f t="shared" si="127"/>
        <v>0</v>
      </c>
      <c r="F1872" s="25">
        <f t="shared" si="128"/>
        <v>0</v>
      </c>
    </row>
    <row r="1873" spans="3:6" ht="13.5" thickBot="1">
      <c r="C1873" s="32">
        <f t="shared" si="126"/>
        <v>74.040000000000376</v>
      </c>
      <c r="D1873" s="24">
        <f t="shared" si="125"/>
        <v>0</v>
      </c>
      <c r="E1873" s="24">
        <f t="shared" si="127"/>
        <v>0</v>
      </c>
      <c r="F1873" s="25">
        <f t="shared" si="128"/>
        <v>0</v>
      </c>
    </row>
    <row r="1874" spans="3:6" ht="13.5" thickBot="1">
      <c r="C1874" s="32">
        <f t="shared" si="126"/>
        <v>74.080000000000382</v>
      </c>
      <c r="D1874" s="24">
        <f t="shared" si="125"/>
        <v>0</v>
      </c>
      <c r="E1874" s="24">
        <f t="shared" si="127"/>
        <v>0</v>
      </c>
      <c r="F1874" s="25">
        <f t="shared" si="128"/>
        <v>0</v>
      </c>
    </row>
    <row r="1875" spans="3:6" ht="13.5" thickBot="1">
      <c r="C1875" s="32">
        <f t="shared" si="126"/>
        <v>74.120000000000388</v>
      </c>
      <c r="D1875" s="24">
        <f t="shared" si="125"/>
        <v>0</v>
      </c>
      <c r="E1875" s="24">
        <f t="shared" si="127"/>
        <v>0</v>
      </c>
      <c r="F1875" s="25">
        <f t="shared" si="128"/>
        <v>0</v>
      </c>
    </row>
    <row r="1876" spans="3:6" ht="13.5" thickBot="1">
      <c r="C1876" s="32">
        <f t="shared" si="126"/>
        <v>74.160000000000394</v>
      </c>
      <c r="D1876" s="24">
        <f t="shared" si="125"/>
        <v>0</v>
      </c>
      <c r="E1876" s="24">
        <f t="shared" si="127"/>
        <v>0</v>
      </c>
      <c r="F1876" s="25">
        <f t="shared" si="128"/>
        <v>0</v>
      </c>
    </row>
    <row r="1877" spans="3:6" ht="13.5" thickBot="1">
      <c r="C1877" s="32">
        <f t="shared" si="126"/>
        <v>74.200000000000401</v>
      </c>
      <c r="D1877" s="24">
        <f t="shared" si="125"/>
        <v>0</v>
      </c>
      <c r="E1877" s="24">
        <f t="shared" si="127"/>
        <v>0</v>
      </c>
      <c r="F1877" s="25">
        <f t="shared" si="128"/>
        <v>0</v>
      </c>
    </row>
    <row r="1878" spans="3:6" ht="13.5" thickBot="1">
      <c r="C1878" s="32">
        <f t="shared" si="126"/>
        <v>74.240000000000407</v>
      </c>
      <c r="D1878" s="24">
        <f t="shared" si="125"/>
        <v>0</v>
      </c>
      <c r="E1878" s="24">
        <f t="shared" si="127"/>
        <v>0</v>
      </c>
      <c r="F1878" s="25">
        <f t="shared" si="128"/>
        <v>0</v>
      </c>
    </row>
    <row r="1879" spans="3:6" ht="13.5" thickBot="1">
      <c r="C1879" s="32">
        <f t="shared" si="126"/>
        <v>74.280000000000413</v>
      </c>
      <c r="D1879" s="24">
        <f t="shared" si="125"/>
        <v>0</v>
      </c>
      <c r="E1879" s="24">
        <f t="shared" si="127"/>
        <v>0</v>
      </c>
      <c r="F1879" s="25">
        <f t="shared" si="128"/>
        <v>0</v>
      </c>
    </row>
    <row r="1880" spans="3:6" ht="13.5" thickBot="1">
      <c r="C1880" s="32">
        <f t="shared" si="126"/>
        <v>74.32000000000042</v>
      </c>
      <c r="D1880" s="24">
        <f t="shared" si="125"/>
        <v>0</v>
      </c>
      <c r="E1880" s="24">
        <f t="shared" si="127"/>
        <v>0</v>
      </c>
      <c r="F1880" s="25">
        <f t="shared" si="128"/>
        <v>0</v>
      </c>
    </row>
    <row r="1881" spans="3:6" ht="13.5" thickBot="1">
      <c r="C1881" s="32">
        <f t="shared" si="126"/>
        <v>74.360000000000426</v>
      </c>
      <c r="D1881" s="24">
        <f t="shared" si="125"/>
        <v>0</v>
      </c>
      <c r="E1881" s="24">
        <f t="shared" si="127"/>
        <v>0</v>
      </c>
      <c r="F1881" s="25">
        <f t="shared" si="128"/>
        <v>0</v>
      </c>
    </row>
    <row r="1882" spans="3:6" ht="13.5" thickBot="1">
      <c r="C1882" s="32">
        <f t="shared" si="126"/>
        <v>74.400000000000432</v>
      </c>
      <c r="D1882" s="24">
        <f t="shared" si="125"/>
        <v>0</v>
      </c>
      <c r="E1882" s="24">
        <f t="shared" si="127"/>
        <v>0</v>
      </c>
      <c r="F1882" s="25">
        <f t="shared" si="128"/>
        <v>0</v>
      </c>
    </row>
    <row r="1883" spans="3:6" ht="13.5" thickBot="1">
      <c r="C1883" s="32">
        <f t="shared" si="126"/>
        <v>74.440000000000438</v>
      </c>
      <c r="D1883" s="24">
        <f t="shared" si="125"/>
        <v>0</v>
      </c>
      <c r="E1883" s="24">
        <f t="shared" si="127"/>
        <v>0</v>
      </c>
      <c r="F1883" s="25">
        <f t="shared" si="128"/>
        <v>0</v>
      </c>
    </row>
    <row r="1884" spans="3:6" ht="13.5" thickBot="1">
      <c r="C1884" s="32">
        <f t="shared" si="126"/>
        <v>74.480000000000445</v>
      </c>
      <c r="D1884" s="24">
        <f t="shared" si="125"/>
        <v>0</v>
      </c>
      <c r="E1884" s="24">
        <f t="shared" si="127"/>
        <v>0</v>
      </c>
      <c r="F1884" s="25">
        <f t="shared" si="128"/>
        <v>0</v>
      </c>
    </row>
    <row r="1885" spans="3:6" ht="13.5" thickBot="1">
      <c r="C1885" s="32">
        <f t="shared" si="126"/>
        <v>74.520000000000451</v>
      </c>
      <c r="D1885" s="24">
        <f t="shared" si="125"/>
        <v>0</v>
      </c>
      <c r="E1885" s="24">
        <f t="shared" si="127"/>
        <v>0</v>
      </c>
      <c r="F1885" s="25">
        <f t="shared" si="128"/>
        <v>0</v>
      </c>
    </row>
    <row r="1886" spans="3:6" ht="13.5" thickBot="1">
      <c r="C1886" s="32">
        <f t="shared" si="126"/>
        <v>74.560000000000457</v>
      </c>
      <c r="D1886" s="24">
        <f t="shared" si="125"/>
        <v>0</v>
      </c>
      <c r="E1886" s="24">
        <f t="shared" si="127"/>
        <v>0</v>
      </c>
      <c r="F1886" s="25">
        <f t="shared" si="128"/>
        <v>0</v>
      </c>
    </row>
    <row r="1887" spans="3:6" ht="13.5" thickBot="1">
      <c r="C1887" s="32">
        <f t="shared" si="126"/>
        <v>74.600000000000463</v>
      </c>
      <c r="D1887" s="24">
        <f t="shared" si="125"/>
        <v>0</v>
      </c>
      <c r="E1887" s="24">
        <f t="shared" si="127"/>
        <v>0</v>
      </c>
      <c r="F1887" s="25">
        <f t="shared" si="128"/>
        <v>0</v>
      </c>
    </row>
    <row r="1888" spans="3:6" ht="13.5" thickBot="1">
      <c r="C1888" s="32">
        <f t="shared" si="126"/>
        <v>74.64000000000047</v>
      </c>
      <c r="D1888" s="24">
        <f t="shared" si="125"/>
        <v>0</v>
      </c>
      <c r="E1888" s="24">
        <f t="shared" si="127"/>
        <v>0</v>
      </c>
      <c r="F1888" s="25">
        <f t="shared" si="128"/>
        <v>0</v>
      </c>
    </row>
    <row r="1889" spans="3:6" ht="13.5" thickBot="1">
      <c r="C1889" s="32">
        <f t="shared" si="126"/>
        <v>74.680000000000476</v>
      </c>
      <c r="D1889" s="24">
        <f t="shared" si="125"/>
        <v>0</v>
      </c>
      <c r="E1889" s="24">
        <f t="shared" si="127"/>
        <v>0</v>
      </c>
      <c r="F1889" s="25">
        <f t="shared" si="128"/>
        <v>0</v>
      </c>
    </row>
    <row r="1890" spans="3:6" ht="13.5" thickBot="1">
      <c r="C1890" s="32">
        <f t="shared" si="126"/>
        <v>74.720000000000482</v>
      </c>
      <c r="D1890" s="24">
        <f t="shared" si="125"/>
        <v>0</v>
      </c>
      <c r="E1890" s="24">
        <f t="shared" si="127"/>
        <v>0</v>
      </c>
      <c r="F1890" s="25">
        <f t="shared" si="128"/>
        <v>0</v>
      </c>
    </row>
    <row r="1891" spans="3:6" ht="13.5" thickBot="1">
      <c r="C1891" s="32">
        <f t="shared" si="126"/>
        <v>74.760000000000488</v>
      </c>
      <c r="D1891" s="24">
        <f t="shared" si="125"/>
        <v>0</v>
      </c>
      <c r="E1891" s="24">
        <f t="shared" si="127"/>
        <v>0</v>
      </c>
      <c r="F1891" s="25">
        <f t="shared" si="128"/>
        <v>0</v>
      </c>
    </row>
    <row r="1892" spans="3:6" ht="13.5" thickBot="1">
      <c r="C1892" s="32">
        <f t="shared" si="126"/>
        <v>74.800000000000495</v>
      </c>
      <c r="D1892" s="24">
        <f t="shared" si="125"/>
        <v>0</v>
      </c>
      <c r="E1892" s="24">
        <f t="shared" si="127"/>
        <v>0</v>
      </c>
      <c r="F1892" s="25">
        <f t="shared" si="128"/>
        <v>0</v>
      </c>
    </row>
    <row r="1893" spans="3:6" ht="13.5" thickBot="1">
      <c r="C1893" s="32">
        <f t="shared" si="126"/>
        <v>74.840000000000501</v>
      </c>
      <c r="D1893" s="24">
        <f t="shared" si="125"/>
        <v>0</v>
      </c>
      <c r="E1893" s="24">
        <f t="shared" si="127"/>
        <v>0</v>
      </c>
      <c r="F1893" s="25">
        <f t="shared" si="128"/>
        <v>0</v>
      </c>
    </row>
    <row r="1894" spans="3:6" ht="13.5" thickBot="1">
      <c r="C1894" s="32">
        <f t="shared" si="126"/>
        <v>74.880000000000507</v>
      </c>
      <c r="D1894" s="24">
        <f t="shared" si="125"/>
        <v>0</v>
      </c>
      <c r="E1894" s="24">
        <f t="shared" si="127"/>
        <v>0</v>
      </c>
      <c r="F1894" s="25">
        <f t="shared" si="128"/>
        <v>0</v>
      </c>
    </row>
    <row r="1895" spans="3:6" ht="13.5" thickBot="1">
      <c r="C1895" s="32">
        <f t="shared" si="126"/>
        <v>74.920000000000513</v>
      </c>
      <c r="D1895" s="24">
        <f t="shared" ref="D1895:D1958" si="129">(Xc+bigc*SIN(w*C1895*60+SI))/($E$20)</f>
        <v>0</v>
      </c>
      <c r="E1895" s="24">
        <f t="shared" si="127"/>
        <v>0</v>
      </c>
      <c r="F1895" s="25">
        <f t="shared" si="128"/>
        <v>0</v>
      </c>
    </row>
    <row r="1896" spans="3:6" ht="13.5" thickBot="1">
      <c r="C1896" s="32">
        <f t="shared" si="126"/>
        <v>74.96000000000052</v>
      </c>
      <c r="D1896" s="24">
        <f t="shared" si="129"/>
        <v>0</v>
      </c>
      <c r="E1896" s="24">
        <f t="shared" si="127"/>
        <v>0</v>
      </c>
      <c r="F1896" s="25">
        <f t="shared" si="128"/>
        <v>0</v>
      </c>
    </row>
    <row r="1897" spans="3:6" ht="13.5" thickBot="1">
      <c r="C1897" s="32">
        <f t="shared" si="126"/>
        <v>75.000000000000526</v>
      </c>
      <c r="D1897" s="24">
        <f t="shared" si="129"/>
        <v>0</v>
      </c>
      <c r="E1897" s="24">
        <f t="shared" si="127"/>
        <v>0</v>
      </c>
      <c r="F1897" s="25">
        <f t="shared" si="128"/>
        <v>0</v>
      </c>
    </row>
    <row r="1898" spans="3:6" ht="13.5" thickBot="1">
      <c r="C1898" s="32">
        <f t="shared" si="126"/>
        <v>75.040000000000532</v>
      </c>
      <c r="D1898" s="24">
        <f t="shared" si="129"/>
        <v>0</v>
      </c>
      <c r="E1898" s="24">
        <f t="shared" si="127"/>
        <v>0</v>
      </c>
      <c r="F1898" s="25">
        <f t="shared" si="128"/>
        <v>0</v>
      </c>
    </row>
    <row r="1899" spans="3:6" ht="13.5" thickBot="1">
      <c r="C1899" s="32">
        <f t="shared" si="126"/>
        <v>75.080000000000538</v>
      </c>
      <c r="D1899" s="24">
        <f t="shared" si="129"/>
        <v>0</v>
      </c>
      <c r="E1899" s="24">
        <f t="shared" si="127"/>
        <v>0</v>
      </c>
      <c r="F1899" s="25">
        <f t="shared" si="128"/>
        <v>0</v>
      </c>
    </row>
    <row r="1900" spans="3:6" ht="13.5" thickBot="1">
      <c r="C1900" s="32">
        <f t="shared" si="126"/>
        <v>75.120000000000545</v>
      </c>
      <c r="D1900" s="24">
        <f t="shared" si="129"/>
        <v>0</v>
      </c>
      <c r="E1900" s="24">
        <f t="shared" si="127"/>
        <v>0</v>
      </c>
      <c r="F1900" s="25">
        <f t="shared" si="128"/>
        <v>0</v>
      </c>
    </row>
    <row r="1901" spans="3:6" ht="13.5" thickBot="1">
      <c r="C1901" s="32">
        <f t="shared" si="126"/>
        <v>75.160000000000551</v>
      </c>
      <c r="D1901" s="24">
        <f t="shared" si="129"/>
        <v>0</v>
      </c>
      <c r="E1901" s="24">
        <f t="shared" si="127"/>
        <v>0</v>
      </c>
      <c r="F1901" s="25">
        <f t="shared" si="128"/>
        <v>0</v>
      </c>
    </row>
    <row r="1902" spans="3:6" ht="13.5" thickBot="1">
      <c r="C1902" s="32">
        <f t="shared" si="126"/>
        <v>75.200000000000557</v>
      </c>
      <c r="D1902" s="24">
        <f t="shared" si="129"/>
        <v>0</v>
      </c>
      <c r="E1902" s="24">
        <f t="shared" si="127"/>
        <v>0</v>
      </c>
      <c r="F1902" s="25">
        <f t="shared" si="128"/>
        <v>0</v>
      </c>
    </row>
    <row r="1903" spans="3:6" ht="13.5" thickBot="1">
      <c r="C1903" s="32">
        <f t="shared" si="126"/>
        <v>75.240000000000563</v>
      </c>
      <c r="D1903" s="24">
        <f t="shared" si="129"/>
        <v>0</v>
      </c>
      <c r="E1903" s="24">
        <f t="shared" si="127"/>
        <v>0</v>
      </c>
      <c r="F1903" s="25">
        <f t="shared" si="128"/>
        <v>0</v>
      </c>
    </row>
    <row r="1904" spans="3:6" ht="13.5" thickBot="1">
      <c r="C1904" s="32">
        <f t="shared" si="126"/>
        <v>75.28000000000057</v>
      </c>
      <c r="D1904" s="24">
        <f t="shared" si="129"/>
        <v>0</v>
      </c>
      <c r="E1904" s="24">
        <f t="shared" si="127"/>
        <v>0</v>
      </c>
      <c r="F1904" s="25">
        <f t="shared" si="128"/>
        <v>0</v>
      </c>
    </row>
    <row r="1905" spans="3:6" ht="13.5" thickBot="1">
      <c r="C1905" s="32">
        <f t="shared" si="126"/>
        <v>75.320000000000576</v>
      </c>
      <c r="D1905" s="24">
        <f t="shared" si="129"/>
        <v>0</v>
      </c>
      <c r="E1905" s="24">
        <f t="shared" si="127"/>
        <v>0</v>
      </c>
      <c r="F1905" s="25">
        <f t="shared" si="128"/>
        <v>0</v>
      </c>
    </row>
    <row r="1906" spans="3:6" ht="13.5" thickBot="1">
      <c r="C1906" s="32">
        <f t="shared" si="126"/>
        <v>75.360000000000582</v>
      </c>
      <c r="D1906" s="24">
        <f t="shared" si="129"/>
        <v>0</v>
      </c>
      <c r="E1906" s="24">
        <f t="shared" si="127"/>
        <v>0</v>
      </c>
      <c r="F1906" s="25">
        <f t="shared" si="128"/>
        <v>0</v>
      </c>
    </row>
    <row r="1907" spans="3:6" ht="13.5" thickBot="1">
      <c r="C1907" s="32">
        <f t="shared" si="126"/>
        <v>75.400000000000588</v>
      </c>
      <c r="D1907" s="24">
        <f t="shared" si="129"/>
        <v>0</v>
      </c>
      <c r="E1907" s="24">
        <f t="shared" si="127"/>
        <v>0</v>
      </c>
      <c r="F1907" s="25">
        <f t="shared" si="128"/>
        <v>0</v>
      </c>
    </row>
    <row r="1908" spans="3:6" ht="13.5" thickBot="1">
      <c r="C1908" s="32">
        <f t="shared" si="126"/>
        <v>75.440000000000595</v>
      </c>
      <c r="D1908" s="24">
        <f t="shared" si="129"/>
        <v>0</v>
      </c>
      <c r="E1908" s="24">
        <f t="shared" si="127"/>
        <v>0</v>
      </c>
      <c r="F1908" s="25">
        <f t="shared" si="128"/>
        <v>0</v>
      </c>
    </row>
    <row r="1909" spans="3:6" ht="13.5" thickBot="1">
      <c r="C1909" s="32">
        <f t="shared" si="126"/>
        <v>75.480000000000601</v>
      </c>
      <c r="D1909" s="24">
        <f t="shared" si="129"/>
        <v>0</v>
      </c>
      <c r="E1909" s="24">
        <f t="shared" si="127"/>
        <v>0</v>
      </c>
      <c r="F1909" s="25">
        <f t="shared" si="128"/>
        <v>0</v>
      </c>
    </row>
    <row r="1910" spans="3:6" ht="13.5" thickBot="1">
      <c r="C1910" s="32">
        <f t="shared" si="126"/>
        <v>75.520000000000607</v>
      </c>
      <c r="D1910" s="24">
        <f t="shared" si="129"/>
        <v>0</v>
      </c>
      <c r="E1910" s="24">
        <f t="shared" si="127"/>
        <v>0</v>
      </c>
      <c r="F1910" s="25">
        <f t="shared" si="128"/>
        <v>0</v>
      </c>
    </row>
    <row r="1911" spans="3:6" ht="13.5" thickBot="1">
      <c r="C1911" s="32">
        <f t="shared" si="126"/>
        <v>75.560000000000613</v>
      </c>
      <c r="D1911" s="24">
        <f t="shared" si="129"/>
        <v>0</v>
      </c>
      <c r="E1911" s="24">
        <f t="shared" si="127"/>
        <v>0</v>
      </c>
      <c r="F1911" s="25">
        <f t="shared" si="128"/>
        <v>0</v>
      </c>
    </row>
    <row r="1912" spans="3:6" ht="13.5" thickBot="1">
      <c r="C1912" s="32">
        <f t="shared" si="126"/>
        <v>75.60000000000062</v>
      </c>
      <c r="D1912" s="24">
        <f t="shared" si="129"/>
        <v>0</v>
      </c>
      <c r="E1912" s="24">
        <f t="shared" si="127"/>
        <v>0</v>
      </c>
      <c r="F1912" s="25">
        <f t="shared" si="128"/>
        <v>0</v>
      </c>
    </row>
    <row r="1913" spans="3:6" ht="13.5" thickBot="1">
      <c r="C1913" s="32">
        <f t="shared" si="126"/>
        <v>75.640000000000626</v>
      </c>
      <c r="D1913" s="24">
        <f t="shared" si="129"/>
        <v>0</v>
      </c>
      <c r="E1913" s="24">
        <f t="shared" si="127"/>
        <v>0</v>
      </c>
      <c r="F1913" s="25">
        <f t="shared" si="128"/>
        <v>0</v>
      </c>
    </row>
    <row r="1914" spans="3:6" ht="13.5" thickBot="1">
      <c r="C1914" s="32">
        <f t="shared" si="126"/>
        <v>75.680000000000632</v>
      </c>
      <c r="D1914" s="24">
        <f t="shared" si="129"/>
        <v>0</v>
      </c>
      <c r="E1914" s="24">
        <f t="shared" si="127"/>
        <v>0</v>
      </c>
      <c r="F1914" s="25">
        <f t="shared" si="128"/>
        <v>0</v>
      </c>
    </row>
    <row r="1915" spans="3:6" ht="13.5" thickBot="1">
      <c r="C1915" s="32">
        <f t="shared" si="126"/>
        <v>75.720000000000638</v>
      </c>
      <c r="D1915" s="24">
        <f t="shared" si="129"/>
        <v>0</v>
      </c>
      <c r="E1915" s="24">
        <f t="shared" si="127"/>
        <v>0</v>
      </c>
      <c r="F1915" s="25">
        <f t="shared" si="128"/>
        <v>0</v>
      </c>
    </row>
    <row r="1916" spans="3:6" ht="13.5" thickBot="1">
      <c r="C1916" s="32">
        <f t="shared" si="126"/>
        <v>75.760000000000645</v>
      </c>
      <c r="D1916" s="24">
        <f t="shared" si="129"/>
        <v>0</v>
      </c>
      <c r="E1916" s="24">
        <f t="shared" si="127"/>
        <v>0</v>
      </c>
      <c r="F1916" s="25">
        <f t="shared" si="128"/>
        <v>0</v>
      </c>
    </row>
    <row r="1917" spans="3:6" ht="13.5" thickBot="1">
      <c r="C1917" s="32">
        <f t="shared" si="126"/>
        <v>75.800000000000651</v>
      </c>
      <c r="D1917" s="24">
        <f t="shared" si="129"/>
        <v>0</v>
      </c>
      <c r="E1917" s="24">
        <f t="shared" si="127"/>
        <v>0</v>
      </c>
      <c r="F1917" s="25">
        <f t="shared" si="128"/>
        <v>0</v>
      </c>
    </row>
    <row r="1918" spans="3:6" ht="13.5" thickBot="1">
      <c r="C1918" s="32">
        <f t="shared" si="126"/>
        <v>75.840000000000657</v>
      </c>
      <c r="D1918" s="24">
        <f t="shared" si="129"/>
        <v>0</v>
      </c>
      <c r="E1918" s="24">
        <f t="shared" si="127"/>
        <v>0</v>
      </c>
      <c r="F1918" s="25">
        <f t="shared" si="128"/>
        <v>0</v>
      </c>
    </row>
    <row r="1919" spans="3:6" ht="13.5" thickBot="1">
      <c r="C1919" s="32">
        <f t="shared" si="126"/>
        <v>75.880000000000663</v>
      </c>
      <c r="D1919" s="24">
        <f t="shared" si="129"/>
        <v>0</v>
      </c>
      <c r="E1919" s="24">
        <f t="shared" si="127"/>
        <v>0</v>
      </c>
      <c r="F1919" s="25">
        <f t="shared" si="128"/>
        <v>0</v>
      </c>
    </row>
    <row r="1920" spans="3:6" ht="13.5" thickBot="1">
      <c r="C1920" s="32">
        <f t="shared" si="126"/>
        <v>75.92000000000067</v>
      </c>
      <c r="D1920" s="24">
        <f t="shared" si="129"/>
        <v>0</v>
      </c>
      <c r="E1920" s="24">
        <f t="shared" si="127"/>
        <v>0</v>
      </c>
      <c r="F1920" s="25">
        <f t="shared" si="128"/>
        <v>0</v>
      </c>
    </row>
    <row r="1921" spans="3:6" ht="13.5" thickBot="1">
      <c r="C1921" s="32">
        <f t="shared" si="126"/>
        <v>75.960000000000676</v>
      </c>
      <c r="D1921" s="24">
        <f t="shared" si="129"/>
        <v>0</v>
      </c>
      <c r="E1921" s="24">
        <f t="shared" si="127"/>
        <v>0</v>
      </c>
      <c r="F1921" s="25">
        <f t="shared" si="128"/>
        <v>0</v>
      </c>
    </row>
    <row r="1922" spans="3:6" ht="13.5" thickBot="1">
      <c r="C1922" s="32">
        <f t="shared" si="126"/>
        <v>76.000000000000682</v>
      </c>
      <c r="D1922" s="24">
        <f t="shared" si="129"/>
        <v>0</v>
      </c>
      <c r="E1922" s="24">
        <f t="shared" si="127"/>
        <v>0</v>
      </c>
      <c r="F1922" s="25">
        <f t="shared" si="128"/>
        <v>0</v>
      </c>
    </row>
    <row r="1923" spans="3:6" ht="13.5" thickBot="1">
      <c r="C1923" s="32">
        <f t="shared" si="126"/>
        <v>76.040000000000688</v>
      </c>
      <c r="D1923" s="24">
        <f t="shared" si="129"/>
        <v>0</v>
      </c>
      <c r="E1923" s="24">
        <f t="shared" si="127"/>
        <v>0</v>
      </c>
      <c r="F1923" s="25">
        <f t="shared" si="128"/>
        <v>0</v>
      </c>
    </row>
    <row r="1924" spans="3:6" ht="13.5" thickBot="1">
      <c r="C1924" s="32">
        <f t="shared" si="126"/>
        <v>76.080000000000695</v>
      </c>
      <c r="D1924" s="24">
        <f t="shared" si="129"/>
        <v>0</v>
      </c>
      <c r="E1924" s="24">
        <f t="shared" si="127"/>
        <v>0</v>
      </c>
      <c r="F1924" s="25">
        <f t="shared" si="128"/>
        <v>0</v>
      </c>
    </row>
    <row r="1925" spans="3:6" ht="13.5" thickBot="1">
      <c r="C1925" s="32">
        <f t="shared" si="126"/>
        <v>76.120000000000701</v>
      </c>
      <c r="D1925" s="24">
        <f t="shared" si="129"/>
        <v>0</v>
      </c>
      <c r="E1925" s="24">
        <f t="shared" si="127"/>
        <v>0</v>
      </c>
      <c r="F1925" s="25">
        <f t="shared" si="128"/>
        <v>0</v>
      </c>
    </row>
    <row r="1926" spans="3:6" ht="13.5" thickBot="1">
      <c r="C1926" s="32">
        <f t="shared" si="126"/>
        <v>76.160000000000707</v>
      </c>
      <c r="D1926" s="24">
        <f t="shared" si="129"/>
        <v>0</v>
      </c>
      <c r="E1926" s="24">
        <f t="shared" si="127"/>
        <v>0</v>
      </c>
      <c r="F1926" s="25">
        <f t="shared" si="128"/>
        <v>0</v>
      </c>
    </row>
    <row r="1927" spans="3:6" ht="13.5" thickBot="1">
      <c r="C1927" s="32">
        <f t="shared" si="126"/>
        <v>76.200000000000713</v>
      </c>
      <c r="D1927" s="24">
        <f t="shared" si="129"/>
        <v>0</v>
      </c>
      <c r="E1927" s="24">
        <f t="shared" si="127"/>
        <v>0</v>
      </c>
      <c r="F1927" s="25">
        <f t="shared" si="128"/>
        <v>0</v>
      </c>
    </row>
    <row r="1928" spans="3:6" ht="13.5" thickBot="1">
      <c r="C1928" s="32">
        <f t="shared" si="126"/>
        <v>76.24000000000072</v>
      </c>
      <c r="D1928" s="24">
        <f t="shared" si="129"/>
        <v>0</v>
      </c>
      <c r="E1928" s="24">
        <f t="shared" si="127"/>
        <v>0</v>
      </c>
      <c r="F1928" s="25">
        <f t="shared" si="128"/>
        <v>0</v>
      </c>
    </row>
    <row r="1929" spans="3:6" ht="13.5" thickBot="1">
      <c r="C1929" s="32">
        <f t="shared" si="126"/>
        <v>76.280000000000726</v>
      </c>
      <c r="D1929" s="24">
        <f t="shared" si="129"/>
        <v>0</v>
      </c>
      <c r="E1929" s="24">
        <f t="shared" si="127"/>
        <v>0</v>
      </c>
      <c r="F1929" s="25">
        <f t="shared" si="128"/>
        <v>0</v>
      </c>
    </row>
    <row r="1930" spans="3:6" ht="13.5" thickBot="1">
      <c r="C1930" s="32">
        <f t="shared" si="126"/>
        <v>76.320000000000732</v>
      </c>
      <c r="D1930" s="24">
        <f t="shared" si="129"/>
        <v>0</v>
      </c>
      <c r="E1930" s="24">
        <f t="shared" si="127"/>
        <v>0</v>
      </c>
      <c r="F1930" s="25">
        <f t="shared" si="128"/>
        <v>0</v>
      </c>
    </row>
    <row r="1931" spans="3:6" ht="13.5" thickBot="1">
      <c r="C1931" s="32">
        <f t="shared" si="126"/>
        <v>76.360000000000738</v>
      </c>
      <c r="D1931" s="24">
        <f t="shared" si="129"/>
        <v>0</v>
      </c>
      <c r="E1931" s="24">
        <f t="shared" si="127"/>
        <v>0</v>
      </c>
      <c r="F1931" s="25">
        <f t="shared" si="128"/>
        <v>0</v>
      </c>
    </row>
    <row r="1932" spans="3:6" ht="13.5" thickBot="1">
      <c r="C1932" s="32">
        <f t="shared" si="126"/>
        <v>76.400000000000745</v>
      </c>
      <c r="D1932" s="24">
        <f t="shared" si="129"/>
        <v>0</v>
      </c>
      <c r="E1932" s="24">
        <f t="shared" si="127"/>
        <v>0</v>
      </c>
      <c r="F1932" s="25">
        <f t="shared" si="128"/>
        <v>0</v>
      </c>
    </row>
    <row r="1933" spans="3:6" ht="13.5" thickBot="1">
      <c r="C1933" s="32">
        <f t="shared" si="126"/>
        <v>76.440000000000751</v>
      </c>
      <c r="D1933" s="24">
        <f t="shared" si="129"/>
        <v>0</v>
      </c>
      <c r="E1933" s="24">
        <f t="shared" si="127"/>
        <v>0</v>
      </c>
      <c r="F1933" s="25">
        <f t="shared" si="128"/>
        <v>0</v>
      </c>
    </row>
    <row r="1934" spans="3:6" ht="13.5" thickBot="1">
      <c r="C1934" s="32">
        <f t="shared" si="126"/>
        <v>76.480000000000757</v>
      </c>
      <c r="D1934" s="24">
        <f t="shared" si="129"/>
        <v>0</v>
      </c>
      <c r="E1934" s="24">
        <f t="shared" si="127"/>
        <v>0</v>
      </c>
      <c r="F1934" s="25">
        <f t="shared" si="128"/>
        <v>0</v>
      </c>
    </row>
    <row r="1935" spans="3:6" ht="13.5" thickBot="1">
      <c r="C1935" s="32">
        <f t="shared" ref="C1935:C1998" si="130">C1934+$D$19</f>
        <v>76.520000000000763</v>
      </c>
      <c r="D1935" s="24">
        <f t="shared" si="129"/>
        <v>0</v>
      </c>
      <c r="E1935" s="24">
        <f t="shared" ref="E1935:E1998" si="131">(Yco+Y_c*C1935*60+2*bigc*COS(w*C1935*60+SI))/($E$20)</f>
        <v>0</v>
      </c>
      <c r="F1935" s="25">
        <f t="shared" ref="F1935:F1998" si="132">(D*COS(w*C1935*60+PHI))/($E$20)</f>
        <v>0</v>
      </c>
    </row>
    <row r="1936" spans="3:6" ht="13.5" thickBot="1">
      <c r="C1936" s="32">
        <f t="shared" si="130"/>
        <v>76.56000000000077</v>
      </c>
      <c r="D1936" s="24">
        <f t="shared" si="129"/>
        <v>0</v>
      </c>
      <c r="E1936" s="24">
        <f t="shared" si="131"/>
        <v>0</v>
      </c>
      <c r="F1936" s="25">
        <f t="shared" si="132"/>
        <v>0</v>
      </c>
    </row>
    <row r="1937" spans="3:6" ht="13.5" thickBot="1">
      <c r="C1937" s="32">
        <f t="shared" si="130"/>
        <v>76.600000000000776</v>
      </c>
      <c r="D1937" s="24">
        <f t="shared" si="129"/>
        <v>0</v>
      </c>
      <c r="E1937" s="24">
        <f t="shared" si="131"/>
        <v>0</v>
      </c>
      <c r="F1937" s="25">
        <f t="shared" si="132"/>
        <v>0</v>
      </c>
    </row>
    <row r="1938" spans="3:6" ht="13.5" thickBot="1">
      <c r="C1938" s="32">
        <f t="shared" si="130"/>
        <v>76.640000000000782</v>
      </c>
      <c r="D1938" s="24">
        <f t="shared" si="129"/>
        <v>0</v>
      </c>
      <c r="E1938" s="24">
        <f t="shared" si="131"/>
        <v>0</v>
      </c>
      <c r="F1938" s="25">
        <f t="shared" si="132"/>
        <v>0</v>
      </c>
    </row>
    <row r="1939" spans="3:6" ht="13.5" thickBot="1">
      <c r="C1939" s="32">
        <f t="shared" si="130"/>
        <v>76.680000000000788</v>
      </c>
      <c r="D1939" s="24">
        <f t="shared" si="129"/>
        <v>0</v>
      </c>
      <c r="E1939" s="24">
        <f t="shared" si="131"/>
        <v>0</v>
      </c>
      <c r="F1939" s="25">
        <f t="shared" si="132"/>
        <v>0</v>
      </c>
    </row>
    <row r="1940" spans="3:6" ht="13.5" thickBot="1">
      <c r="C1940" s="32">
        <f t="shared" si="130"/>
        <v>76.720000000000795</v>
      </c>
      <c r="D1940" s="24">
        <f t="shared" si="129"/>
        <v>0</v>
      </c>
      <c r="E1940" s="24">
        <f t="shared" si="131"/>
        <v>0</v>
      </c>
      <c r="F1940" s="25">
        <f t="shared" si="132"/>
        <v>0</v>
      </c>
    </row>
    <row r="1941" spans="3:6" ht="13.5" thickBot="1">
      <c r="C1941" s="32">
        <f t="shared" si="130"/>
        <v>76.760000000000801</v>
      </c>
      <c r="D1941" s="24">
        <f t="shared" si="129"/>
        <v>0</v>
      </c>
      <c r="E1941" s="24">
        <f t="shared" si="131"/>
        <v>0</v>
      </c>
      <c r="F1941" s="25">
        <f t="shared" si="132"/>
        <v>0</v>
      </c>
    </row>
    <row r="1942" spans="3:6" ht="13.5" thickBot="1">
      <c r="C1942" s="32">
        <f t="shared" si="130"/>
        <v>76.800000000000807</v>
      </c>
      <c r="D1942" s="24">
        <f t="shared" si="129"/>
        <v>0</v>
      </c>
      <c r="E1942" s="24">
        <f t="shared" si="131"/>
        <v>0</v>
      </c>
      <c r="F1942" s="25">
        <f t="shared" si="132"/>
        <v>0</v>
      </c>
    </row>
    <row r="1943" spans="3:6" ht="13.5" thickBot="1">
      <c r="C1943" s="32">
        <f t="shared" si="130"/>
        <v>76.840000000000813</v>
      </c>
      <c r="D1943" s="24">
        <f t="shared" si="129"/>
        <v>0</v>
      </c>
      <c r="E1943" s="24">
        <f t="shared" si="131"/>
        <v>0</v>
      </c>
      <c r="F1943" s="25">
        <f t="shared" si="132"/>
        <v>0</v>
      </c>
    </row>
    <row r="1944" spans="3:6" ht="13.5" thickBot="1">
      <c r="C1944" s="32">
        <f t="shared" si="130"/>
        <v>76.88000000000082</v>
      </c>
      <c r="D1944" s="24">
        <f t="shared" si="129"/>
        <v>0</v>
      </c>
      <c r="E1944" s="24">
        <f t="shared" si="131"/>
        <v>0</v>
      </c>
      <c r="F1944" s="25">
        <f t="shared" si="132"/>
        <v>0</v>
      </c>
    </row>
    <row r="1945" spans="3:6" ht="13.5" thickBot="1">
      <c r="C1945" s="32">
        <f t="shared" si="130"/>
        <v>76.920000000000826</v>
      </c>
      <c r="D1945" s="24">
        <f t="shared" si="129"/>
        <v>0</v>
      </c>
      <c r="E1945" s="24">
        <f t="shared" si="131"/>
        <v>0</v>
      </c>
      <c r="F1945" s="25">
        <f t="shared" si="132"/>
        <v>0</v>
      </c>
    </row>
    <row r="1946" spans="3:6" ht="13.5" thickBot="1">
      <c r="C1946" s="32">
        <f t="shared" si="130"/>
        <v>76.960000000000832</v>
      </c>
      <c r="D1946" s="24">
        <f t="shared" si="129"/>
        <v>0</v>
      </c>
      <c r="E1946" s="24">
        <f t="shared" si="131"/>
        <v>0</v>
      </c>
      <c r="F1946" s="25">
        <f t="shared" si="132"/>
        <v>0</v>
      </c>
    </row>
    <row r="1947" spans="3:6" ht="13.5" thickBot="1">
      <c r="C1947" s="32">
        <f t="shared" si="130"/>
        <v>77.000000000000838</v>
      </c>
      <c r="D1947" s="24">
        <f t="shared" si="129"/>
        <v>0</v>
      </c>
      <c r="E1947" s="24">
        <f t="shared" si="131"/>
        <v>0</v>
      </c>
      <c r="F1947" s="25">
        <f t="shared" si="132"/>
        <v>0</v>
      </c>
    </row>
    <row r="1948" spans="3:6" ht="13.5" thickBot="1">
      <c r="C1948" s="32">
        <f t="shared" si="130"/>
        <v>77.040000000000845</v>
      </c>
      <c r="D1948" s="24">
        <f t="shared" si="129"/>
        <v>0</v>
      </c>
      <c r="E1948" s="24">
        <f t="shared" si="131"/>
        <v>0</v>
      </c>
      <c r="F1948" s="25">
        <f t="shared" si="132"/>
        <v>0</v>
      </c>
    </row>
    <row r="1949" spans="3:6" ht="13.5" thickBot="1">
      <c r="C1949" s="32">
        <f t="shared" si="130"/>
        <v>77.080000000000851</v>
      </c>
      <c r="D1949" s="24">
        <f t="shared" si="129"/>
        <v>0</v>
      </c>
      <c r="E1949" s="24">
        <f t="shared" si="131"/>
        <v>0</v>
      </c>
      <c r="F1949" s="25">
        <f t="shared" si="132"/>
        <v>0</v>
      </c>
    </row>
    <row r="1950" spans="3:6" ht="13.5" thickBot="1">
      <c r="C1950" s="32">
        <f t="shared" si="130"/>
        <v>77.120000000000857</v>
      </c>
      <c r="D1950" s="24">
        <f t="shared" si="129"/>
        <v>0</v>
      </c>
      <c r="E1950" s="24">
        <f t="shared" si="131"/>
        <v>0</v>
      </c>
      <c r="F1950" s="25">
        <f t="shared" si="132"/>
        <v>0</v>
      </c>
    </row>
    <row r="1951" spans="3:6" ht="13.5" thickBot="1">
      <c r="C1951" s="32">
        <f t="shared" si="130"/>
        <v>77.160000000000863</v>
      </c>
      <c r="D1951" s="24">
        <f t="shared" si="129"/>
        <v>0</v>
      </c>
      <c r="E1951" s="24">
        <f t="shared" si="131"/>
        <v>0</v>
      </c>
      <c r="F1951" s="25">
        <f t="shared" si="132"/>
        <v>0</v>
      </c>
    </row>
    <row r="1952" spans="3:6" ht="13.5" thickBot="1">
      <c r="C1952" s="32">
        <f t="shared" si="130"/>
        <v>77.20000000000087</v>
      </c>
      <c r="D1952" s="24">
        <f t="shared" si="129"/>
        <v>0</v>
      </c>
      <c r="E1952" s="24">
        <f t="shared" si="131"/>
        <v>0</v>
      </c>
      <c r="F1952" s="25">
        <f t="shared" si="132"/>
        <v>0</v>
      </c>
    </row>
    <row r="1953" spans="3:6" ht="13.5" thickBot="1">
      <c r="C1953" s="32">
        <f t="shared" si="130"/>
        <v>77.240000000000876</v>
      </c>
      <c r="D1953" s="24">
        <f t="shared" si="129"/>
        <v>0</v>
      </c>
      <c r="E1953" s="24">
        <f t="shared" si="131"/>
        <v>0</v>
      </c>
      <c r="F1953" s="25">
        <f t="shared" si="132"/>
        <v>0</v>
      </c>
    </row>
    <row r="1954" spans="3:6" ht="13.5" thickBot="1">
      <c r="C1954" s="32">
        <f t="shared" si="130"/>
        <v>77.280000000000882</v>
      </c>
      <c r="D1954" s="24">
        <f t="shared" si="129"/>
        <v>0</v>
      </c>
      <c r="E1954" s="24">
        <f t="shared" si="131"/>
        <v>0</v>
      </c>
      <c r="F1954" s="25">
        <f t="shared" si="132"/>
        <v>0</v>
      </c>
    </row>
    <row r="1955" spans="3:6" ht="13.5" thickBot="1">
      <c r="C1955" s="32">
        <f t="shared" si="130"/>
        <v>77.320000000000888</v>
      </c>
      <c r="D1955" s="24">
        <f t="shared" si="129"/>
        <v>0</v>
      </c>
      <c r="E1955" s="24">
        <f t="shared" si="131"/>
        <v>0</v>
      </c>
      <c r="F1955" s="25">
        <f t="shared" si="132"/>
        <v>0</v>
      </c>
    </row>
    <row r="1956" spans="3:6" ht="13.5" thickBot="1">
      <c r="C1956" s="32">
        <f t="shared" si="130"/>
        <v>77.360000000000895</v>
      </c>
      <c r="D1956" s="24">
        <f t="shared" si="129"/>
        <v>0</v>
      </c>
      <c r="E1956" s="24">
        <f t="shared" si="131"/>
        <v>0</v>
      </c>
      <c r="F1956" s="25">
        <f t="shared" si="132"/>
        <v>0</v>
      </c>
    </row>
    <row r="1957" spans="3:6" ht="13.5" thickBot="1">
      <c r="C1957" s="32">
        <f t="shared" si="130"/>
        <v>77.400000000000901</v>
      </c>
      <c r="D1957" s="24">
        <f t="shared" si="129"/>
        <v>0</v>
      </c>
      <c r="E1957" s="24">
        <f t="shared" si="131"/>
        <v>0</v>
      </c>
      <c r="F1957" s="25">
        <f t="shared" si="132"/>
        <v>0</v>
      </c>
    </row>
    <row r="1958" spans="3:6" ht="13.5" thickBot="1">
      <c r="C1958" s="32">
        <f t="shared" si="130"/>
        <v>77.440000000000907</v>
      </c>
      <c r="D1958" s="24">
        <f t="shared" si="129"/>
        <v>0</v>
      </c>
      <c r="E1958" s="24">
        <f t="shared" si="131"/>
        <v>0</v>
      </c>
      <c r="F1958" s="25">
        <f t="shared" si="132"/>
        <v>0</v>
      </c>
    </row>
    <row r="1959" spans="3:6" ht="13.5" thickBot="1">
      <c r="C1959" s="32">
        <f t="shared" si="130"/>
        <v>77.480000000000913</v>
      </c>
      <c r="D1959" s="24">
        <f t="shared" ref="D1959:D2022" si="133">(Xc+bigc*SIN(w*C1959*60+SI))/($E$20)</f>
        <v>0</v>
      </c>
      <c r="E1959" s="24">
        <f t="shared" si="131"/>
        <v>0</v>
      </c>
      <c r="F1959" s="25">
        <f t="shared" si="132"/>
        <v>0</v>
      </c>
    </row>
    <row r="1960" spans="3:6" ht="13.5" thickBot="1">
      <c r="C1960" s="32">
        <f t="shared" si="130"/>
        <v>77.52000000000092</v>
      </c>
      <c r="D1960" s="24">
        <f t="shared" si="133"/>
        <v>0</v>
      </c>
      <c r="E1960" s="24">
        <f t="shared" si="131"/>
        <v>0</v>
      </c>
      <c r="F1960" s="25">
        <f t="shared" si="132"/>
        <v>0</v>
      </c>
    </row>
    <row r="1961" spans="3:6" ht="13.5" thickBot="1">
      <c r="C1961" s="32">
        <f t="shared" si="130"/>
        <v>77.560000000000926</v>
      </c>
      <c r="D1961" s="24">
        <f t="shared" si="133"/>
        <v>0</v>
      </c>
      <c r="E1961" s="24">
        <f t="shared" si="131"/>
        <v>0</v>
      </c>
      <c r="F1961" s="25">
        <f t="shared" si="132"/>
        <v>0</v>
      </c>
    </row>
    <row r="1962" spans="3:6" ht="13.5" thickBot="1">
      <c r="C1962" s="32">
        <f t="shared" si="130"/>
        <v>77.600000000000932</v>
      </c>
      <c r="D1962" s="24">
        <f t="shared" si="133"/>
        <v>0</v>
      </c>
      <c r="E1962" s="24">
        <f t="shared" si="131"/>
        <v>0</v>
      </c>
      <c r="F1962" s="25">
        <f t="shared" si="132"/>
        <v>0</v>
      </c>
    </row>
    <row r="1963" spans="3:6" ht="13.5" thickBot="1">
      <c r="C1963" s="32">
        <f t="shared" si="130"/>
        <v>77.640000000000938</v>
      </c>
      <c r="D1963" s="24">
        <f t="shared" si="133"/>
        <v>0</v>
      </c>
      <c r="E1963" s="24">
        <f t="shared" si="131"/>
        <v>0</v>
      </c>
      <c r="F1963" s="25">
        <f t="shared" si="132"/>
        <v>0</v>
      </c>
    </row>
    <row r="1964" spans="3:6" ht="13.5" thickBot="1">
      <c r="C1964" s="32">
        <f t="shared" si="130"/>
        <v>77.680000000000945</v>
      </c>
      <c r="D1964" s="24">
        <f t="shared" si="133"/>
        <v>0</v>
      </c>
      <c r="E1964" s="24">
        <f t="shared" si="131"/>
        <v>0</v>
      </c>
      <c r="F1964" s="25">
        <f t="shared" si="132"/>
        <v>0</v>
      </c>
    </row>
    <row r="1965" spans="3:6" ht="13.5" thickBot="1">
      <c r="C1965" s="32">
        <f t="shared" si="130"/>
        <v>77.720000000000951</v>
      </c>
      <c r="D1965" s="24">
        <f t="shared" si="133"/>
        <v>0</v>
      </c>
      <c r="E1965" s="24">
        <f t="shared" si="131"/>
        <v>0</v>
      </c>
      <c r="F1965" s="25">
        <f t="shared" si="132"/>
        <v>0</v>
      </c>
    </row>
    <row r="1966" spans="3:6" ht="13.5" thickBot="1">
      <c r="C1966" s="32">
        <f t="shared" si="130"/>
        <v>77.760000000000957</v>
      </c>
      <c r="D1966" s="24">
        <f t="shared" si="133"/>
        <v>0</v>
      </c>
      <c r="E1966" s="24">
        <f t="shared" si="131"/>
        <v>0</v>
      </c>
      <c r="F1966" s="25">
        <f t="shared" si="132"/>
        <v>0</v>
      </c>
    </row>
    <row r="1967" spans="3:6" ht="13.5" thickBot="1">
      <c r="C1967" s="32">
        <f t="shared" si="130"/>
        <v>77.800000000000963</v>
      </c>
      <c r="D1967" s="24">
        <f t="shared" si="133"/>
        <v>0</v>
      </c>
      <c r="E1967" s="24">
        <f t="shared" si="131"/>
        <v>0</v>
      </c>
      <c r="F1967" s="25">
        <f t="shared" si="132"/>
        <v>0</v>
      </c>
    </row>
    <row r="1968" spans="3:6" ht="13.5" thickBot="1">
      <c r="C1968" s="32">
        <f t="shared" si="130"/>
        <v>77.84000000000097</v>
      </c>
      <c r="D1968" s="24">
        <f t="shared" si="133"/>
        <v>0</v>
      </c>
      <c r="E1968" s="24">
        <f t="shared" si="131"/>
        <v>0</v>
      </c>
      <c r="F1968" s="25">
        <f t="shared" si="132"/>
        <v>0</v>
      </c>
    </row>
    <row r="1969" spans="3:6" ht="13.5" thickBot="1">
      <c r="C1969" s="32">
        <f t="shared" si="130"/>
        <v>77.880000000000976</v>
      </c>
      <c r="D1969" s="24">
        <f t="shared" si="133"/>
        <v>0</v>
      </c>
      <c r="E1969" s="24">
        <f t="shared" si="131"/>
        <v>0</v>
      </c>
      <c r="F1969" s="25">
        <f t="shared" si="132"/>
        <v>0</v>
      </c>
    </row>
    <row r="1970" spans="3:6" ht="13.5" thickBot="1">
      <c r="C1970" s="32">
        <f t="shared" si="130"/>
        <v>77.920000000000982</v>
      </c>
      <c r="D1970" s="24">
        <f t="shared" si="133"/>
        <v>0</v>
      </c>
      <c r="E1970" s="24">
        <f t="shared" si="131"/>
        <v>0</v>
      </c>
      <c r="F1970" s="25">
        <f t="shared" si="132"/>
        <v>0</v>
      </c>
    </row>
    <row r="1971" spans="3:6" ht="13.5" thickBot="1">
      <c r="C1971" s="32">
        <f t="shared" si="130"/>
        <v>77.960000000000989</v>
      </c>
      <c r="D1971" s="24">
        <f t="shared" si="133"/>
        <v>0</v>
      </c>
      <c r="E1971" s="24">
        <f t="shared" si="131"/>
        <v>0</v>
      </c>
      <c r="F1971" s="25">
        <f t="shared" si="132"/>
        <v>0</v>
      </c>
    </row>
    <row r="1972" spans="3:6" ht="13.5" thickBot="1">
      <c r="C1972" s="32">
        <f t="shared" si="130"/>
        <v>78.000000000000995</v>
      </c>
      <c r="D1972" s="24">
        <f t="shared" si="133"/>
        <v>0</v>
      </c>
      <c r="E1972" s="24">
        <f t="shared" si="131"/>
        <v>0</v>
      </c>
      <c r="F1972" s="25">
        <f t="shared" si="132"/>
        <v>0</v>
      </c>
    </row>
    <row r="1973" spans="3:6" ht="13.5" thickBot="1">
      <c r="C1973" s="32">
        <f t="shared" si="130"/>
        <v>78.040000000001001</v>
      </c>
      <c r="D1973" s="24">
        <f t="shared" si="133"/>
        <v>0</v>
      </c>
      <c r="E1973" s="24">
        <f t="shared" si="131"/>
        <v>0</v>
      </c>
      <c r="F1973" s="25">
        <f t="shared" si="132"/>
        <v>0</v>
      </c>
    </row>
    <row r="1974" spans="3:6" ht="13.5" thickBot="1">
      <c r="C1974" s="32">
        <f t="shared" si="130"/>
        <v>78.080000000001007</v>
      </c>
      <c r="D1974" s="24">
        <f t="shared" si="133"/>
        <v>0</v>
      </c>
      <c r="E1974" s="24">
        <f t="shared" si="131"/>
        <v>0</v>
      </c>
      <c r="F1974" s="25">
        <f t="shared" si="132"/>
        <v>0</v>
      </c>
    </row>
    <row r="1975" spans="3:6" ht="13.5" thickBot="1">
      <c r="C1975" s="32">
        <f t="shared" si="130"/>
        <v>78.120000000001014</v>
      </c>
      <c r="D1975" s="24">
        <f t="shared" si="133"/>
        <v>0</v>
      </c>
      <c r="E1975" s="24">
        <f t="shared" si="131"/>
        <v>0</v>
      </c>
      <c r="F1975" s="25">
        <f t="shared" si="132"/>
        <v>0</v>
      </c>
    </row>
    <row r="1976" spans="3:6" ht="13.5" thickBot="1">
      <c r="C1976" s="32">
        <f t="shared" si="130"/>
        <v>78.16000000000102</v>
      </c>
      <c r="D1976" s="24">
        <f t="shared" si="133"/>
        <v>0</v>
      </c>
      <c r="E1976" s="24">
        <f t="shared" si="131"/>
        <v>0</v>
      </c>
      <c r="F1976" s="25">
        <f t="shared" si="132"/>
        <v>0</v>
      </c>
    </row>
    <row r="1977" spans="3:6" ht="13.5" thickBot="1">
      <c r="C1977" s="32">
        <f t="shared" si="130"/>
        <v>78.200000000001026</v>
      </c>
      <c r="D1977" s="24">
        <f t="shared" si="133"/>
        <v>0</v>
      </c>
      <c r="E1977" s="24">
        <f t="shared" si="131"/>
        <v>0</v>
      </c>
      <c r="F1977" s="25">
        <f t="shared" si="132"/>
        <v>0</v>
      </c>
    </row>
    <row r="1978" spans="3:6" ht="13.5" thickBot="1">
      <c r="C1978" s="32">
        <f t="shared" si="130"/>
        <v>78.240000000001032</v>
      </c>
      <c r="D1978" s="24">
        <f t="shared" si="133"/>
        <v>0</v>
      </c>
      <c r="E1978" s="24">
        <f t="shared" si="131"/>
        <v>0</v>
      </c>
      <c r="F1978" s="25">
        <f t="shared" si="132"/>
        <v>0</v>
      </c>
    </row>
    <row r="1979" spans="3:6" ht="13.5" thickBot="1">
      <c r="C1979" s="32">
        <f t="shared" si="130"/>
        <v>78.280000000001039</v>
      </c>
      <c r="D1979" s="24">
        <f t="shared" si="133"/>
        <v>0</v>
      </c>
      <c r="E1979" s="24">
        <f t="shared" si="131"/>
        <v>0</v>
      </c>
      <c r="F1979" s="25">
        <f t="shared" si="132"/>
        <v>0</v>
      </c>
    </row>
    <row r="1980" spans="3:6" ht="13.5" thickBot="1">
      <c r="C1980" s="32">
        <f t="shared" si="130"/>
        <v>78.320000000001045</v>
      </c>
      <c r="D1980" s="24">
        <f t="shared" si="133"/>
        <v>0</v>
      </c>
      <c r="E1980" s="24">
        <f t="shared" si="131"/>
        <v>0</v>
      </c>
      <c r="F1980" s="25">
        <f t="shared" si="132"/>
        <v>0</v>
      </c>
    </row>
    <row r="1981" spans="3:6" ht="13.5" thickBot="1">
      <c r="C1981" s="32">
        <f t="shared" si="130"/>
        <v>78.360000000001051</v>
      </c>
      <c r="D1981" s="24">
        <f t="shared" si="133"/>
        <v>0</v>
      </c>
      <c r="E1981" s="24">
        <f t="shared" si="131"/>
        <v>0</v>
      </c>
      <c r="F1981" s="25">
        <f t="shared" si="132"/>
        <v>0</v>
      </c>
    </row>
    <row r="1982" spans="3:6" ht="13.5" thickBot="1">
      <c r="C1982" s="32">
        <f t="shared" si="130"/>
        <v>78.400000000001057</v>
      </c>
      <c r="D1982" s="24">
        <f t="shared" si="133"/>
        <v>0</v>
      </c>
      <c r="E1982" s="24">
        <f t="shared" si="131"/>
        <v>0</v>
      </c>
      <c r="F1982" s="25">
        <f t="shared" si="132"/>
        <v>0</v>
      </c>
    </row>
    <row r="1983" spans="3:6" ht="13.5" thickBot="1">
      <c r="C1983" s="32">
        <f t="shared" si="130"/>
        <v>78.440000000001064</v>
      </c>
      <c r="D1983" s="24">
        <f t="shared" si="133"/>
        <v>0</v>
      </c>
      <c r="E1983" s="24">
        <f t="shared" si="131"/>
        <v>0</v>
      </c>
      <c r="F1983" s="25">
        <f t="shared" si="132"/>
        <v>0</v>
      </c>
    </row>
    <row r="1984" spans="3:6" ht="13.5" thickBot="1">
      <c r="C1984" s="32">
        <f t="shared" si="130"/>
        <v>78.48000000000107</v>
      </c>
      <c r="D1984" s="24">
        <f t="shared" si="133"/>
        <v>0</v>
      </c>
      <c r="E1984" s="24">
        <f t="shared" si="131"/>
        <v>0</v>
      </c>
      <c r="F1984" s="25">
        <f t="shared" si="132"/>
        <v>0</v>
      </c>
    </row>
    <row r="1985" spans="3:6" ht="13.5" thickBot="1">
      <c r="C1985" s="32">
        <f t="shared" si="130"/>
        <v>78.520000000001076</v>
      </c>
      <c r="D1985" s="24">
        <f t="shared" si="133"/>
        <v>0</v>
      </c>
      <c r="E1985" s="24">
        <f t="shared" si="131"/>
        <v>0</v>
      </c>
      <c r="F1985" s="25">
        <f t="shared" si="132"/>
        <v>0</v>
      </c>
    </row>
    <row r="1986" spans="3:6" ht="13.5" thickBot="1">
      <c r="C1986" s="32">
        <f t="shared" si="130"/>
        <v>78.560000000001082</v>
      </c>
      <c r="D1986" s="24">
        <f t="shared" si="133"/>
        <v>0</v>
      </c>
      <c r="E1986" s="24">
        <f t="shared" si="131"/>
        <v>0</v>
      </c>
      <c r="F1986" s="25">
        <f t="shared" si="132"/>
        <v>0</v>
      </c>
    </row>
    <row r="1987" spans="3:6" ht="13.5" thickBot="1">
      <c r="C1987" s="32">
        <f t="shared" si="130"/>
        <v>78.600000000001089</v>
      </c>
      <c r="D1987" s="24">
        <f t="shared" si="133"/>
        <v>0</v>
      </c>
      <c r="E1987" s="24">
        <f t="shared" si="131"/>
        <v>0</v>
      </c>
      <c r="F1987" s="25">
        <f t="shared" si="132"/>
        <v>0</v>
      </c>
    </row>
    <row r="1988" spans="3:6" ht="13.5" thickBot="1">
      <c r="C1988" s="32">
        <f t="shared" si="130"/>
        <v>78.640000000001095</v>
      </c>
      <c r="D1988" s="24">
        <f t="shared" si="133"/>
        <v>0</v>
      </c>
      <c r="E1988" s="24">
        <f t="shared" si="131"/>
        <v>0</v>
      </c>
      <c r="F1988" s="25">
        <f t="shared" si="132"/>
        <v>0</v>
      </c>
    </row>
    <row r="1989" spans="3:6" ht="13.5" thickBot="1">
      <c r="C1989" s="32">
        <f t="shared" si="130"/>
        <v>78.680000000001101</v>
      </c>
      <c r="D1989" s="24">
        <f t="shared" si="133"/>
        <v>0</v>
      </c>
      <c r="E1989" s="24">
        <f t="shared" si="131"/>
        <v>0</v>
      </c>
      <c r="F1989" s="25">
        <f t="shared" si="132"/>
        <v>0</v>
      </c>
    </row>
    <row r="1990" spans="3:6" ht="13.5" thickBot="1">
      <c r="C1990" s="32">
        <f t="shared" si="130"/>
        <v>78.720000000001107</v>
      </c>
      <c r="D1990" s="24">
        <f t="shared" si="133"/>
        <v>0</v>
      </c>
      <c r="E1990" s="24">
        <f t="shared" si="131"/>
        <v>0</v>
      </c>
      <c r="F1990" s="25">
        <f t="shared" si="132"/>
        <v>0</v>
      </c>
    </row>
    <row r="1991" spans="3:6" ht="13.5" thickBot="1">
      <c r="C1991" s="32">
        <f t="shared" si="130"/>
        <v>78.760000000001114</v>
      </c>
      <c r="D1991" s="24">
        <f t="shared" si="133"/>
        <v>0</v>
      </c>
      <c r="E1991" s="24">
        <f t="shared" si="131"/>
        <v>0</v>
      </c>
      <c r="F1991" s="25">
        <f t="shared" si="132"/>
        <v>0</v>
      </c>
    </row>
    <row r="1992" spans="3:6" ht="13.5" thickBot="1">
      <c r="C1992" s="32">
        <f t="shared" si="130"/>
        <v>78.80000000000112</v>
      </c>
      <c r="D1992" s="24">
        <f t="shared" si="133"/>
        <v>0</v>
      </c>
      <c r="E1992" s="24">
        <f t="shared" si="131"/>
        <v>0</v>
      </c>
      <c r="F1992" s="25">
        <f t="shared" si="132"/>
        <v>0</v>
      </c>
    </row>
    <row r="1993" spans="3:6" ht="13.5" thickBot="1">
      <c r="C1993" s="32">
        <f t="shared" si="130"/>
        <v>78.840000000001126</v>
      </c>
      <c r="D1993" s="24">
        <f t="shared" si="133"/>
        <v>0</v>
      </c>
      <c r="E1993" s="24">
        <f t="shared" si="131"/>
        <v>0</v>
      </c>
      <c r="F1993" s="25">
        <f t="shared" si="132"/>
        <v>0</v>
      </c>
    </row>
    <row r="1994" spans="3:6" ht="13.5" thickBot="1">
      <c r="C1994" s="32">
        <f t="shared" si="130"/>
        <v>78.880000000001132</v>
      </c>
      <c r="D1994" s="24">
        <f t="shared" si="133"/>
        <v>0</v>
      </c>
      <c r="E1994" s="24">
        <f t="shared" si="131"/>
        <v>0</v>
      </c>
      <c r="F1994" s="25">
        <f t="shared" si="132"/>
        <v>0</v>
      </c>
    </row>
    <row r="1995" spans="3:6" ht="13.5" thickBot="1">
      <c r="C1995" s="32">
        <f t="shared" si="130"/>
        <v>78.920000000001139</v>
      </c>
      <c r="D1995" s="24">
        <f t="shared" si="133"/>
        <v>0</v>
      </c>
      <c r="E1995" s="24">
        <f t="shared" si="131"/>
        <v>0</v>
      </c>
      <c r="F1995" s="25">
        <f t="shared" si="132"/>
        <v>0</v>
      </c>
    </row>
    <row r="1996" spans="3:6" ht="13.5" thickBot="1">
      <c r="C1996" s="32">
        <f t="shared" si="130"/>
        <v>78.960000000001145</v>
      </c>
      <c r="D1996" s="24">
        <f t="shared" si="133"/>
        <v>0</v>
      </c>
      <c r="E1996" s="24">
        <f t="shared" si="131"/>
        <v>0</v>
      </c>
      <c r="F1996" s="25">
        <f t="shared" si="132"/>
        <v>0</v>
      </c>
    </row>
    <row r="1997" spans="3:6" ht="13.5" thickBot="1">
      <c r="C1997" s="32">
        <f t="shared" si="130"/>
        <v>79.000000000001151</v>
      </c>
      <c r="D1997" s="24">
        <f t="shared" si="133"/>
        <v>0</v>
      </c>
      <c r="E1997" s="24">
        <f t="shared" si="131"/>
        <v>0</v>
      </c>
      <c r="F1997" s="25">
        <f t="shared" si="132"/>
        <v>0</v>
      </c>
    </row>
    <row r="1998" spans="3:6" ht="13.5" thickBot="1">
      <c r="C1998" s="32">
        <f t="shared" si="130"/>
        <v>79.040000000001157</v>
      </c>
      <c r="D1998" s="24">
        <f t="shared" si="133"/>
        <v>0</v>
      </c>
      <c r="E1998" s="24">
        <f t="shared" si="131"/>
        <v>0</v>
      </c>
      <c r="F1998" s="25">
        <f t="shared" si="132"/>
        <v>0</v>
      </c>
    </row>
    <row r="1999" spans="3:6" ht="13.5" thickBot="1">
      <c r="C1999" s="32">
        <f t="shared" ref="C1999:C2062" si="134">C1998+$D$19</f>
        <v>79.080000000001164</v>
      </c>
      <c r="D1999" s="24">
        <f t="shared" si="133"/>
        <v>0</v>
      </c>
      <c r="E1999" s="24">
        <f t="shared" ref="E1999:E2062" si="135">(Yco+Y_c*C1999*60+2*bigc*COS(w*C1999*60+SI))/($E$20)</f>
        <v>0</v>
      </c>
      <c r="F1999" s="25">
        <f t="shared" ref="F1999:F2062" si="136">(D*COS(w*C1999*60+PHI))/($E$20)</f>
        <v>0</v>
      </c>
    </row>
    <row r="2000" spans="3:6" ht="13.5" thickBot="1">
      <c r="C2000" s="32">
        <f t="shared" si="134"/>
        <v>79.12000000000117</v>
      </c>
      <c r="D2000" s="24">
        <f t="shared" si="133"/>
        <v>0</v>
      </c>
      <c r="E2000" s="24">
        <f t="shared" si="135"/>
        <v>0</v>
      </c>
      <c r="F2000" s="25">
        <f t="shared" si="136"/>
        <v>0</v>
      </c>
    </row>
    <row r="2001" spans="3:6" ht="13.5" thickBot="1">
      <c r="C2001" s="32">
        <f t="shared" si="134"/>
        <v>79.160000000001176</v>
      </c>
      <c r="D2001" s="24">
        <f t="shared" si="133"/>
        <v>0</v>
      </c>
      <c r="E2001" s="24">
        <f t="shared" si="135"/>
        <v>0</v>
      </c>
      <c r="F2001" s="25">
        <f t="shared" si="136"/>
        <v>0</v>
      </c>
    </row>
    <row r="2002" spans="3:6" ht="13.5" thickBot="1">
      <c r="C2002" s="32">
        <f t="shared" si="134"/>
        <v>79.200000000001182</v>
      </c>
      <c r="D2002" s="24">
        <f t="shared" si="133"/>
        <v>0</v>
      </c>
      <c r="E2002" s="24">
        <f t="shared" si="135"/>
        <v>0</v>
      </c>
      <c r="F2002" s="25">
        <f t="shared" si="136"/>
        <v>0</v>
      </c>
    </row>
    <row r="2003" spans="3:6" ht="13.5" thickBot="1">
      <c r="C2003" s="32">
        <f t="shared" si="134"/>
        <v>79.240000000001189</v>
      </c>
      <c r="D2003" s="24">
        <f t="shared" si="133"/>
        <v>0</v>
      </c>
      <c r="E2003" s="24">
        <f t="shared" si="135"/>
        <v>0</v>
      </c>
      <c r="F2003" s="25">
        <f t="shared" si="136"/>
        <v>0</v>
      </c>
    </row>
    <row r="2004" spans="3:6" ht="13.5" thickBot="1">
      <c r="C2004" s="32">
        <f t="shared" si="134"/>
        <v>79.280000000001195</v>
      </c>
      <c r="D2004" s="24">
        <f t="shared" si="133"/>
        <v>0</v>
      </c>
      <c r="E2004" s="24">
        <f t="shared" si="135"/>
        <v>0</v>
      </c>
      <c r="F2004" s="25">
        <f t="shared" si="136"/>
        <v>0</v>
      </c>
    </row>
    <row r="2005" spans="3:6" ht="13.5" thickBot="1">
      <c r="C2005" s="32">
        <f t="shared" si="134"/>
        <v>79.320000000001201</v>
      </c>
      <c r="D2005" s="24">
        <f t="shared" si="133"/>
        <v>0</v>
      </c>
      <c r="E2005" s="24">
        <f t="shared" si="135"/>
        <v>0</v>
      </c>
      <c r="F2005" s="25">
        <f t="shared" si="136"/>
        <v>0</v>
      </c>
    </row>
    <row r="2006" spans="3:6" ht="13.5" thickBot="1">
      <c r="C2006" s="32">
        <f t="shared" si="134"/>
        <v>79.360000000001207</v>
      </c>
      <c r="D2006" s="24">
        <f t="shared" si="133"/>
        <v>0</v>
      </c>
      <c r="E2006" s="24">
        <f t="shared" si="135"/>
        <v>0</v>
      </c>
      <c r="F2006" s="25">
        <f t="shared" si="136"/>
        <v>0</v>
      </c>
    </row>
    <row r="2007" spans="3:6" ht="13.5" thickBot="1">
      <c r="C2007" s="32">
        <f t="shared" si="134"/>
        <v>79.400000000001214</v>
      </c>
      <c r="D2007" s="24">
        <f t="shared" si="133"/>
        <v>0</v>
      </c>
      <c r="E2007" s="24">
        <f t="shared" si="135"/>
        <v>0</v>
      </c>
      <c r="F2007" s="25">
        <f t="shared" si="136"/>
        <v>0</v>
      </c>
    </row>
    <row r="2008" spans="3:6" ht="13.5" thickBot="1">
      <c r="C2008" s="32">
        <f t="shared" si="134"/>
        <v>79.44000000000122</v>
      </c>
      <c r="D2008" s="24">
        <f t="shared" si="133"/>
        <v>0</v>
      </c>
      <c r="E2008" s="24">
        <f t="shared" si="135"/>
        <v>0</v>
      </c>
      <c r="F2008" s="25">
        <f t="shared" si="136"/>
        <v>0</v>
      </c>
    </row>
    <row r="2009" spans="3:6" ht="13.5" thickBot="1">
      <c r="C2009" s="32">
        <f t="shared" si="134"/>
        <v>79.480000000001226</v>
      </c>
      <c r="D2009" s="24">
        <f t="shared" si="133"/>
        <v>0</v>
      </c>
      <c r="E2009" s="24">
        <f t="shared" si="135"/>
        <v>0</v>
      </c>
      <c r="F2009" s="25">
        <f t="shared" si="136"/>
        <v>0</v>
      </c>
    </row>
    <row r="2010" spans="3:6" ht="13.5" thickBot="1">
      <c r="C2010" s="32">
        <f t="shared" si="134"/>
        <v>79.520000000001232</v>
      </c>
      <c r="D2010" s="24">
        <f t="shared" si="133"/>
        <v>0</v>
      </c>
      <c r="E2010" s="24">
        <f t="shared" si="135"/>
        <v>0</v>
      </c>
      <c r="F2010" s="25">
        <f t="shared" si="136"/>
        <v>0</v>
      </c>
    </row>
    <row r="2011" spans="3:6" ht="13.5" thickBot="1">
      <c r="C2011" s="32">
        <f t="shared" si="134"/>
        <v>79.560000000001239</v>
      </c>
      <c r="D2011" s="24">
        <f t="shared" si="133"/>
        <v>0</v>
      </c>
      <c r="E2011" s="24">
        <f t="shared" si="135"/>
        <v>0</v>
      </c>
      <c r="F2011" s="25">
        <f t="shared" si="136"/>
        <v>0</v>
      </c>
    </row>
    <row r="2012" spans="3:6" ht="13.5" thickBot="1">
      <c r="C2012" s="32">
        <f t="shared" si="134"/>
        <v>79.600000000001245</v>
      </c>
      <c r="D2012" s="24">
        <f t="shared" si="133"/>
        <v>0</v>
      </c>
      <c r="E2012" s="24">
        <f t="shared" si="135"/>
        <v>0</v>
      </c>
      <c r="F2012" s="25">
        <f t="shared" si="136"/>
        <v>0</v>
      </c>
    </row>
    <row r="2013" spans="3:6" ht="13.5" thickBot="1">
      <c r="C2013" s="32">
        <f t="shared" si="134"/>
        <v>79.640000000001251</v>
      </c>
      <c r="D2013" s="24">
        <f t="shared" si="133"/>
        <v>0</v>
      </c>
      <c r="E2013" s="24">
        <f t="shared" si="135"/>
        <v>0</v>
      </c>
      <c r="F2013" s="25">
        <f t="shared" si="136"/>
        <v>0</v>
      </c>
    </row>
    <row r="2014" spans="3:6" ht="13.5" thickBot="1">
      <c r="C2014" s="32">
        <f t="shared" si="134"/>
        <v>79.680000000001257</v>
      </c>
      <c r="D2014" s="24">
        <f t="shared" si="133"/>
        <v>0</v>
      </c>
      <c r="E2014" s="24">
        <f t="shared" si="135"/>
        <v>0</v>
      </c>
      <c r="F2014" s="25">
        <f t="shared" si="136"/>
        <v>0</v>
      </c>
    </row>
    <row r="2015" spans="3:6" ht="13.5" thickBot="1">
      <c r="C2015" s="32">
        <f t="shared" si="134"/>
        <v>79.720000000001264</v>
      </c>
      <c r="D2015" s="24">
        <f t="shared" si="133"/>
        <v>0</v>
      </c>
      <c r="E2015" s="24">
        <f t="shared" si="135"/>
        <v>0</v>
      </c>
      <c r="F2015" s="25">
        <f t="shared" si="136"/>
        <v>0</v>
      </c>
    </row>
    <row r="2016" spans="3:6" ht="13.5" thickBot="1">
      <c r="C2016" s="32">
        <f t="shared" si="134"/>
        <v>79.76000000000127</v>
      </c>
      <c r="D2016" s="24">
        <f t="shared" si="133"/>
        <v>0</v>
      </c>
      <c r="E2016" s="24">
        <f t="shared" si="135"/>
        <v>0</v>
      </c>
      <c r="F2016" s="25">
        <f t="shared" si="136"/>
        <v>0</v>
      </c>
    </row>
    <row r="2017" spans="3:6" ht="13.5" thickBot="1">
      <c r="C2017" s="32">
        <f t="shared" si="134"/>
        <v>79.800000000001276</v>
      </c>
      <c r="D2017" s="24">
        <f t="shared" si="133"/>
        <v>0</v>
      </c>
      <c r="E2017" s="24">
        <f t="shared" si="135"/>
        <v>0</v>
      </c>
      <c r="F2017" s="25">
        <f t="shared" si="136"/>
        <v>0</v>
      </c>
    </row>
    <row r="2018" spans="3:6" ht="13.5" thickBot="1">
      <c r="C2018" s="32">
        <f t="shared" si="134"/>
        <v>79.840000000001282</v>
      </c>
      <c r="D2018" s="24">
        <f t="shared" si="133"/>
        <v>0</v>
      </c>
      <c r="E2018" s="24">
        <f t="shared" si="135"/>
        <v>0</v>
      </c>
      <c r="F2018" s="25">
        <f t="shared" si="136"/>
        <v>0</v>
      </c>
    </row>
    <row r="2019" spans="3:6" ht="13.5" thickBot="1">
      <c r="C2019" s="32">
        <f t="shared" si="134"/>
        <v>79.880000000001289</v>
      </c>
      <c r="D2019" s="24">
        <f t="shared" si="133"/>
        <v>0</v>
      </c>
      <c r="E2019" s="24">
        <f t="shared" si="135"/>
        <v>0</v>
      </c>
      <c r="F2019" s="25">
        <f t="shared" si="136"/>
        <v>0</v>
      </c>
    </row>
    <row r="2020" spans="3:6" ht="13.5" thickBot="1">
      <c r="C2020" s="32">
        <f t="shared" si="134"/>
        <v>79.920000000001295</v>
      </c>
      <c r="D2020" s="24">
        <f t="shared" si="133"/>
        <v>0</v>
      </c>
      <c r="E2020" s="24">
        <f t="shared" si="135"/>
        <v>0</v>
      </c>
      <c r="F2020" s="25">
        <f t="shared" si="136"/>
        <v>0</v>
      </c>
    </row>
    <row r="2021" spans="3:6" ht="13.5" thickBot="1">
      <c r="C2021" s="32">
        <f t="shared" si="134"/>
        <v>79.960000000001301</v>
      </c>
      <c r="D2021" s="24">
        <f t="shared" si="133"/>
        <v>0</v>
      </c>
      <c r="E2021" s="24">
        <f t="shared" si="135"/>
        <v>0</v>
      </c>
      <c r="F2021" s="25">
        <f t="shared" si="136"/>
        <v>0</v>
      </c>
    </row>
    <row r="2022" spans="3:6" ht="13.5" thickBot="1">
      <c r="C2022" s="32">
        <f t="shared" si="134"/>
        <v>80.000000000001307</v>
      </c>
      <c r="D2022" s="24">
        <f t="shared" si="133"/>
        <v>0</v>
      </c>
      <c r="E2022" s="24">
        <f t="shared" si="135"/>
        <v>0</v>
      </c>
      <c r="F2022" s="25">
        <f t="shared" si="136"/>
        <v>0</v>
      </c>
    </row>
    <row r="2023" spans="3:6" ht="13.5" thickBot="1">
      <c r="C2023" s="32">
        <f t="shared" si="134"/>
        <v>80.040000000001314</v>
      </c>
      <c r="D2023" s="24">
        <f t="shared" ref="D2023:D2086" si="137">(Xc+bigc*SIN(w*C2023*60+SI))/($E$20)</f>
        <v>0</v>
      </c>
      <c r="E2023" s="24">
        <f t="shared" si="135"/>
        <v>0</v>
      </c>
      <c r="F2023" s="25">
        <f t="shared" si="136"/>
        <v>0</v>
      </c>
    </row>
    <row r="2024" spans="3:6" ht="13.5" thickBot="1">
      <c r="C2024" s="32">
        <f t="shared" si="134"/>
        <v>80.08000000000132</v>
      </c>
      <c r="D2024" s="24">
        <f t="shared" si="137"/>
        <v>0</v>
      </c>
      <c r="E2024" s="24">
        <f t="shared" si="135"/>
        <v>0</v>
      </c>
      <c r="F2024" s="25">
        <f t="shared" si="136"/>
        <v>0</v>
      </c>
    </row>
    <row r="2025" spans="3:6" ht="13.5" thickBot="1">
      <c r="C2025" s="32">
        <f t="shared" si="134"/>
        <v>80.120000000001326</v>
      </c>
      <c r="D2025" s="24">
        <f t="shared" si="137"/>
        <v>0</v>
      </c>
      <c r="E2025" s="24">
        <f t="shared" si="135"/>
        <v>0</v>
      </c>
      <c r="F2025" s="25">
        <f t="shared" si="136"/>
        <v>0</v>
      </c>
    </row>
    <row r="2026" spans="3:6" ht="13.5" thickBot="1">
      <c r="C2026" s="32">
        <f t="shared" si="134"/>
        <v>80.160000000001332</v>
      </c>
      <c r="D2026" s="24">
        <f t="shared" si="137"/>
        <v>0</v>
      </c>
      <c r="E2026" s="24">
        <f t="shared" si="135"/>
        <v>0</v>
      </c>
      <c r="F2026" s="25">
        <f t="shared" si="136"/>
        <v>0</v>
      </c>
    </row>
    <row r="2027" spans="3:6" ht="13.5" thickBot="1">
      <c r="C2027" s="32">
        <f t="shared" si="134"/>
        <v>80.200000000001339</v>
      </c>
      <c r="D2027" s="24">
        <f t="shared" si="137"/>
        <v>0</v>
      </c>
      <c r="E2027" s="24">
        <f t="shared" si="135"/>
        <v>0</v>
      </c>
      <c r="F2027" s="25">
        <f t="shared" si="136"/>
        <v>0</v>
      </c>
    </row>
    <row r="2028" spans="3:6" ht="13.5" thickBot="1">
      <c r="C2028" s="32">
        <f t="shared" si="134"/>
        <v>80.240000000001345</v>
      </c>
      <c r="D2028" s="24">
        <f t="shared" si="137"/>
        <v>0</v>
      </c>
      <c r="E2028" s="24">
        <f t="shared" si="135"/>
        <v>0</v>
      </c>
      <c r="F2028" s="25">
        <f t="shared" si="136"/>
        <v>0</v>
      </c>
    </row>
    <row r="2029" spans="3:6" ht="13.5" thickBot="1">
      <c r="C2029" s="32">
        <f t="shared" si="134"/>
        <v>80.280000000001351</v>
      </c>
      <c r="D2029" s="24">
        <f t="shared" si="137"/>
        <v>0</v>
      </c>
      <c r="E2029" s="24">
        <f t="shared" si="135"/>
        <v>0</v>
      </c>
      <c r="F2029" s="25">
        <f t="shared" si="136"/>
        <v>0</v>
      </c>
    </row>
    <row r="2030" spans="3:6" ht="13.5" thickBot="1">
      <c r="C2030" s="32">
        <f t="shared" si="134"/>
        <v>80.320000000001357</v>
      </c>
      <c r="D2030" s="24">
        <f t="shared" si="137"/>
        <v>0</v>
      </c>
      <c r="E2030" s="24">
        <f t="shared" si="135"/>
        <v>0</v>
      </c>
      <c r="F2030" s="25">
        <f t="shared" si="136"/>
        <v>0</v>
      </c>
    </row>
    <row r="2031" spans="3:6" ht="13.5" thickBot="1">
      <c r="C2031" s="32">
        <f t="shared" si="134"/>
        <v>80.360000000001364</v>
      </c>
      <c r="D2031" s="24">
        <f t="shared" si="137"/>
        <v>0</v>
      </c>
      <c r="E2031" s="24">
        <f t="shared" si="135"/>
        <v>0</v>
      </c>
      <c r="F2031" s="25">
        <f t="shared" si="136"/>
        <v>0</v>
      </c>
    </row>
    <row r="2032" spans="3:6" ht="13.5" thickBot="1">
      <c r="C2032" s="32">
        <f t="shared" si="134"/>
        <v>80.40000000000137</v>
      </c>
      <c r="D2032" s="24">
        <f t="shared" si="137"/>
        <v>0</v>
      </c>
      <c r="E2032" s="24">
        <f t="shared" si="135"/>
        <v>0</v>
      </c>
      <c r="F2032" s="25">
        <f t="shared" si="136"/>
        <v>0</v>
      </c>
    </row>
    <row r="2033" spans="3:6" ht="13.5" thickBot="1">
      <c r="C2033" s="32">
        <f t="shared" si="134"/>
        <v>80.440000000001376</v>
      </c>
      <c r="D2033" s="24">
        <f t="shared" si="137"/>
        <v>0</v>
      </c>
      <c r="E2033" s="24">
        <f t="shared" si="135"/>
        <v>0</v>
      </c>
      <c r="F2033" s="25">
        <f t="shared" si="136"/>
        <v>0</v>
      </c>
    </row>
    <row r="2034" spans="3:6" ht="13.5" thickBot="1">
      <c r="C2034" s="32">
        <f t="shared" si="134"/>
        <v>80.480000000001382</v>
      </c>
      <c r="D2034" s="24">
        <f t="shared" si="137"/>
        <v>0</v>
      </c>
      <c r="E2034" s="24">
        <f t="shared" si="135"/>
        <v>0</v>
      </c>
      <c r="F2034" s="25">
        <f t="shared" si="136"/>
        <v>0</v>
      </c>
    </row>
    <row r="2035" spans="3:6" ht="13.5" thickBot="1">
      <c r="C2035" s="32">
        <f t="shared" si="134"/>
        <v>80.520000000001389</v>
      </c>
      <c r="D2035" s="24">
        <f t="shared" si="137"/>
        <v>0</v>
      </c>
      <c r="E2035" s="24">
        <f t="shared" si="135"/>
        <v>0</v>
      </c>
      <c r="F2035" s="25">
        <f t="shared" si="136"/>
        <v>0</v>
      </c>
    </row>
    <row r="2036" spans="3:6" ht="13.5" thickBot="1">
      <c r="C2036" s="32">
        <f t="shared" si="134"/>
        <v>80.560000000001395</v>
      </c>
      <c r="D2036" s="24">
        <f t="shared" si="137"/>
        <v>0</v>
      </c>
      <c r="E2036" s="24">
        <f t="shared" si="135"/>
        <v>0</v>
      </c>
      <c r="F2036" s="25">
        <f t="shared" si="136"/>
        <v>0</v>
      </c>
    </row>
    <row r="2037" spans="3:6" ht="13.5" thickBot="1">
      <c r="C2037" s="32">
        <f t="shared" si="134"/>
        <v>80.600000000001401</v>
      </c>
      <c r="D2037" s="24">
        <f t="shared" si="137"/>
        <v>0</v>
      </c>
      <c r="E2037" s="24">
        <f t="shared" si="135"/>
        <v>0</v>
      </c>
      <c r="F2037" s="25">
        <f t="shared" si="136"/>
        <v>0</v>
      </c>
    </row>
    <row r="2038" spans="3:6" ht="13.5" thickBot="1">
      <c r="C2038" s="32">
        <f t="shared" si="134"/>
        <v>80.640000000001407</v>
      </c>
      <c r="D2038" s="24">
        <f t="shared" si="137"/>
        <v>0</v>
      </c>
      <c r="E2038" s="24">
        <f t="shared" si="135"/>
        <v>0</v>
      </c>
      <c r="F2038" s="25">
        <f t="shared" si="136"/>
        <v>0</v>
      </c>
    </row>
    <row r="2039" spans="3:6" ht="13.5" thickBot="1">
      <c r="C2039" s="32">
        <f t="shared" si="134"/>
        <v>80.680000000001414</v>
      </c>
      <c r="D2039" s="24">
        <f t="shared" si="137"/>
        <v>0</v>
      </c>
      <c r="E2039" s="24">
        <f t="shared" si="135"/>
        <v>0</v>
      </c>
      <c r="F2039" s="25">
        <f t="shared" si="136"/>
        <v>0</v>
      </c>
    </row>
    <row r="2040" spans="3:6" ht="13.5" thickBot="1">
      <c r="C2040" s="32">
        <f t="shared" si="134"/>
        <v>80.72000000000142</v>
      </c>
      <c r="D2040" s="24">
        <f t="shared" si="137"/>
        <v>0</v>
      </c>
      <c r="E2040" s="24">
        <f t="shared" si="135"/>
        <v>0</v>
      </c>
      <c r="F2040" s="25">
        <f t="shared" si="136"/>
        <v>0</v>
      </c>
    </row>
    <row r="2041" spans="3:6" ht="13.5" thickBot="1">
      <c r="C2041" s="32">
        <f t="shared" si="134"/>
        <v>80.760000000001426</v>
      </c>
      <c r="D2041" s="24">
        <f t="shared" si="137"/>
        <v>0</v>
      </c>
      <c r="E2041" s="24">
        <f t="shared" si="135"/>
        <v>0</v>
      </c>
      <c r="F2041" s="25">
        <f t="shared" si="136"/>
        <v>0</v>
      </c>
    </row>
    <row r="2042" spans="3:6" ht="13.5" thickBot="1">
      <c r="C2042" s="32">
        <f t="shared" si="134"/>
        <v>80.800000000001432</v>
      </c>
      <c r="D2042" s="24">
        <f t="shared" si="137"/>
        <v>0</v>
      </c>
      <c r="E2042" s="24">
        <f t="shared" si="135"/>
        <v>0</v>
      </c>
      <c r="F2042" s="25">
        <f t="shared" si="136"/>
        <v>0</v>
      </c>
    </row>
    <row r="2043" spans="3:6" ht="13.5" thickBot="1">
      <c r="C2043" s="32">
        <f t="shared" si="134"/>
        <v>80.840000000001439</v>
      </c>
      <c r="D2043" s="24">
        <f t="shared" si="137"/>
        <v>0</v>
      </c>
      <c r="E2043" s="24">
        <f t="shared" si="135"/>
        <v>0</v>
      </c>
      <c r="F2043" s="25">
        <f t="shared" si="136"/>
        <v>0</v>
      </c>
    </row>
    <row r="2044" spans="3:6" ht="13.5" thickBot="1">
      <c r="C2044" s="32">
        <f t="shared" si="134"/>
        <v>80.880000000001445</v>
      </c>
      <c r="D2044" s="24">
        <f t="shared" si="137"/>
        <v>0</v>
      </c>
      <c r="E2044" s="24">
        <f t="shared" si="135"/>
        <v>0</v>
      </c>
      <c r="F2044" s="25">
        <f t="shared" si="136"/>
        <v>0</v>
      </c>
    </row>
    <row r="2045" spans="3:6" ht="13.5" thickBot="1">
      <c r="C2045" s="32">
        <f t="shared" si="134"/>
        <v>80.920000000001451</v>
      </c>
      <c r="D2045" s="24">
        <f t="shared" si="137"/>
        <v>0</v>
      </c>
      <c r="E2045" s="24">
        <f t="shared" si="135"/>
        <v>0</v>
      </c>
      <c r="F2045" s="25">
        <f t="shared" si="136"/>
        <v>0</v>
      </c>
    </row>
    <row r="2046" spans="3:6" ht="13.5" thickBot="1">
      <c r="C2046" s="32">
        <f t="shared" si="134"/>
        <v>80.960000000001457</v>
      </c>
      <c r="D2046" s="24">
        <f t="shared" si="137"/>
        <v>0</v>
      </c>
      <c r="E2046" s="24">
        <f t="shared" si="135"/>
        <v>0</v>
      </c>
      <c r="F2046" s="25">
        <f t="shared" si="136"/>
        <v>0</v>
      </c>
    </row>
    <row r="2047" spans="3:6" ht="13.5" thickBot="1">
      <c r="C2047" s="32">
        <f t="shared" si="134"/>
        <v>81.000000000001464</v>
      </c>
      <c r="D2047" s="24">
        <f t="shared" si="137"/>
        <v>0</v>
      </c>
      <c r="E2047" s="24">
        <f t="shared" si="135"/>
        <v>0</v>
      </c>
      <c r="F2047" s="25">
        <f t="shared" si="136"/>
        <v>0</v>
      </c>
    </row>
    <row r="2048" spans="3:6" ht="13.5" thickBot="1">
      <c r="C2048" s="32">
        <f t="shared" si="134"/>
        <v>81.04000000000147</v>
      </c>
      <c r="D2048" s="24">
        <f t="shared" si="137"/>
        <v>0</v>
      </c>
      <c r="E2048" s="24">
        <f t="shared" si="135"/>
        <v>0</v>
      </c>
      <c r="F2048" s="25">
        <f t="shared" si="136"/>
        <v>0</v>
      </c>
    </row>
    <row r="2049" spans="3:6" ht="13.5" thickBot="1">
      <c r="C2049" s="32">
        <f t="shared" si="134"/>
        <v>81.080000000001476</v>
      </c>
      <c r="D2049" s="24">
        <f t="shared" si="137"/>
        <v>0</v>
      </c>
      <c r="E2049" s="24">
        <f t="shared" si="135"/>
        <v>0</v>
      </c>
      <c r="F2049" s="25">
        <f t="shared" si="136"/>
        <v>0</v>
      </c>
    </row>
    <row r="2050" spans="3:6" ht="13.5" thickBot="1">
      <c r="C2050" s="32">
        <f t="shared" si="134"/>
        <v>81.120000000001482</v>
      </c>
      <c r="D2050" s="24">
        <f t="shared" si="137"/>
        <v>0</v>
      </c>
      <c r="E2050" s="24">
        <f t="shared" si="135"/>
        <v>0</v>
      </c>
      <c r="F2050" s="25">
        <f t="shared" si="136"/>
        <v>0</v>
      </c>
    </row>
    <row r="2051" spans="3:6" ht="13.5" thickBot="1">
      <c r="C2051" s="32">
        <f t="shared" si="134"/>
        <v>81.160000000001489</v>
      </c>
      <c r="D2051" s="24">
        <f t="shared" si="137"/>
        <v>0</v>
      </c>
      <c r="E2051" s="24">
        <f t="shared" si="135"/>
        <v>0</v>
      </c>
      <c r="F2051" s="25">
        <f t="shared" si="136"/>
        <v>0</v>
      </c>
    </row>
    <row r="2052" spans="3:6" ht="13.5" thickBot="1">
      <c r="C2052" s="32">
        <f t="shared" si="134"/>
        <v>81.200000000001495</v>
      </c>
      <c r="D2052" s="24">
        <f t="shared" si="137"/>
        <v>0</v>
      </c>
      <c r="E2052" s="24">
        <f t="shared" si="135"/>
        <v>0</v>
      </c>
      <c r="F2052" s="25">
        <f t="shared" si="136"/>
        <v>0</v>
      </c>
    </row>
    <row r="2053" spans="3:6" ht="13.5" thickBot="1">
      <c r="C2053" s="32">
        <f t="shared" si="134"/>
        <v>81.240000000001501</v>
      </c>
      <c r="D2053" s="24">
        <f t="shared" si="137"/>
        <v>0</v>
      </c>
      <c r="E2053" s="24">
        <f t="shared" si="135"/>
        <v>0</v>
      </c>
      <c r="F2053" s="25">
        <f t="shared" si="136"/>
        <v>0</v>
      </c>
    </row>
    <row r="2054" spans="3:6" ht="13.5" thickBot="1">
      <c r="C2054" s="32">
        <f t="shared" si="134"/>
        <v>81.280000000001507</v>
      </c>
      <c r="D2054" s="24">
        <f t="shared" si="137"/>
        <v>0</v>
      </c>
      <c r="E2054" s="24">
        <f t="shared" si="135"/>
        <v>0</v>
      </c>
      <c r="F2054" s="25">
        <f t="shared" si="136"/>
        <v>0</v>
      </c>
    </row>
    <row r="2055" spans="3:6" ht="13.5" thickBot="1">
      <c r="C2055" s="32">
        <f t="shared" si="134"/>
        <v>81.320000000001514</v>
      </c>
      <c r="D2055" s="24">
        <f t="shared" si="137"/>
        <v>0</v>
      </c>
      <c r="E2055" s="24">
        <f t="shared" si="135"/>
        <v>0</v>
      </c>
      <c r="F2055" s="25">
        <f t="shared" si="136"/>
        <v>0</v>
      </c>
    </row>
    <row r="2056" spans="3:6" ht="13.5" thickBot="1">
      <c r="C2056" s="32">
        <f t="shared" si="134"/>
        <v>81.36000000000152</v>
      </c>
      <c r="D2056" s="24">
        <f t="shared" si="137"/>
        <v>0</v>
      </c>
      <c r="E2056" s="24">
        <f t="shared" si="135"/>
        <v>0</v>
      </c>
      <c r="F2056" s="25">
        <f t="shared" si="136"/>
        <v>0</v>
      </c>
    </row>
    <row r="2057" spans="3:6" ht="13.5" thickBot="1">
      <c r="C2057" s="32">
        <f t="shared" si="134"/>
        <v>81.400000000001526</v>
      </c>
      <c r="D2057" s="24">
        <f t="shared" si="137"/>
        <v>0</v>
      </c>
      <c r="E2057" s="24">
        <f t="shared" si="135"/>
        <v>0</v>
      </c>
      <c r="F2057" s="25">
        <f t="shared" si="136"/>
        <v>0</v>
      </c>
    </row>
    <row r="2058" spans="3:6" ht="13.5" thickBot="1">
      <c r="C2058" s="32">
        <f t="shared" si="134"/>
        <v>81.440000000001532</v>
      </c>
      <c r="D2058" s="24">
        <f t="shared" si="137"/>
        <v>0</v>
      </c>
      <c r="E2058" s="24">
        <f t="shared" si="135"/>
        <v>0</v>
      </c>
      <c r="F2058" s="25">
        <f t="shared" si="136"/>
        <v>0</v>
      </c>
    </row>
    <row r="2059" spans="3:6" ht="13.5" thickBot="1">
      <c r="C2059" s="32">
        <f t="shared" si="134"/>
        <v>81.480000000001539</v>
      </c>
      <c r="D2059" s="24">
        <f t="shared" si="137"/>
        <v>0</v>
      </c>
      <c r="E2059" s="24">
        <f t="shared" si="135"/>
        <v>0</v>
      </c>
      <c r="F2059" s="25">
        <f t="shared" si="136"/>
        <v>0</v>
      </c>
    </row>
    <row r="2060" spans="3:6" ht="13.5" thickBot="1">
      <c r="C2060" s="32">
        <f t="shared" si="134"/>
        <v>81.520000000001545</v>
      </c>
      <c r="D2060" s="24">
        <f t="shared" si="137"/>
        <v>0</v>
      </c>
      <c r="E2060" s="24">
        <f t="shared" si="135"/>
        <v>0</v>
      </c>
      <c r="F2060" s="25">
        <f t="shared" si="136"/>
        <v>0</v>
      </c>
    </row>
    <row r="2061" spans="3:6" ht="13.5" thickBot="1">
      <c r="C2061" s="32">
        <f t="shared" si="134"/>
        <v>81.560000000001551</v>
      </c>
      <c r="D2061" s="24">
        <f t="shared" si="137"/>
        <v>0</v>
      </c>
      <c r="E2061" s="24">
        <f t="shared" si="135"/>
        <v>0</v>
      </c>
      <c r="F2061" s="25">
        <f t="shared" si="136"/>
        <v>0</v>
      </c>
    </row>
    <row r="2062" spans="3:6" ht="13.5" thickBot="1">
      <c r="C2062" s="32">
        <f t="shared" si="134"/>
        <v>81.600000000001558</v>
      </c>
      <c r="D2062" s="24">
        <f t="shared" si="137"/>
        <v>0</v>
      </c>
      <c r="E2062" s="24">
        <f t="shared" si="135"/>
        <v>0</v>
      </c>
      <c r="F2062" s="25">
        <f t="shared" si="136"/>
        <v>0</v>
      </c>
    </row>
    <row r="2063" spans="3:6" ht="13.5" thickBot="1">
      <c r="C2063" s="32">
        <f t="shared" ref="C2063:C2104" si="138">C2062+$D$19</f>
        <v>81.640000000001564</v>
      </c>
      <c r="D2063" s="24">
        <f t="shared" si="137"/>
        <v>0</v>
      </c>
      <c r="E2063" s="24">
        <f t="shared" ref="E2063:E2104" si="139">(Yco+Y_c*C2063*60+2*bigc*COS(w*C2063*60+SI))/($E$20)</f>
        <v>0</v>
      </c>
      <c r="F2063" s="25">
        <f t="shared" ref="F2063:F2104" si="140">(D*COS(w*C2063*60+PHI))/($E$20)</f>
        <v>0</v>
      </c>
    </row>
    <row r="2064" spans="3:6" ht="13.5" thickBot="1">
      <c r="C2064" s="32">
        <f t="shared" si="138"/>
        <v>81.68000000000157</v>
      </c>
      <c r="D2064" s="24">
        <f t="shared" si="137"/>
        <v>0</v>
      </c>
      <c r="E2064" s="24">
        <f t="shared" si="139"/>
        <v>0</v>
      </c>
      <c r="F2064" s="25">
        <f t="shared" si="140"/>
        <v>0</v>
      </c>
    </row>
    <row r="2065" spans="3:6" ht="13.5" thickBot="1">
      <c r="C2065" s="32">
        <f t="shared" si="138"/>
        <v>81.720000000001576</v>
      </c>
      <c r="D2065" s="24">
        <f t="shared" si="137"/>
        <v>0</v>
      </c>
      <c r="E2065" s="24">
        <f t="shared" si="139"/>
        <v>0</v>
      </c>
      <c r="F2065" s="25">
        <f t="shared" si="140"/>
        <v>0</v>
      </c>
    </row>
    <row r="2066" spans="3:6" ht="13.5" thickBot="1">
      <c r="C2066" s="32">
        <f t="shared" si="138"/>
        <v>81.760000000001583</v>
      </c>
      <c r="D2066" s="24">
        <f t="shared" si="137"/>
        <v>0</v>
      </c>
      <c r="E2066" s="24">
        <f t="shared" si="139"/>
        <v>0</v>
      </c>
      <c r="F2066" s="25">
        <f t="shared" si="140"/>
        <v>0</v>
      </c>
    </row>
    <row r="2067" spans="3:6" ht="13.5" thickBot="1">
      <c r="C2067" s="32">
        <f t="shared" si="138"/>
        <v>81.800000000001589</v>
      </c>
      <c r="D2067" s="24">
        <f t="shared" si="137"/>
        <v>0</v>
      </c>
      <c r="E2067" s="24">
        <f t="shared" si="139"/>
        <v>0</v>
      </c>
      <c r="F2067" s="25">
        <f t="shared" si="140"/>
        <v>0</v>
      </c>
    </row>
    <row r="2068" spans="3:6" ht="13.5" thickBot="1">
      <c r="C2068" s="32">
        <f t="shared" si="138"/>
        <v>81.840000000001595</v>
      </c>
      <c r="D2068" s="24">
        <f t="shared" si="137"/>
        <v>0</v>
      </c>
      <c r="E2068" s="24">
        <f t="shared" si="139"/>
        <v>0</v>
      </c>
      <c r="F2068" s="25">
        <f t="shared" si="140"/>
        <v>0</v>
      </c>
    </row>
    <row r="2069" spans="3:6" ht="13.5" thickBot="1">
      <c r="C2069" s="32">
        <f t="shared" si="138"/>
        <v>81.880000000001601</v>
      </c>
      <c r="D2069" s="24">
        <f t="shared" si="137"/>
        <v>0</v>
      </c>
      <c r="E2069" s="24">
        <f t="shared" si="139"/>
        <v>0</v>
      </c>
      <c r="F2069" s="25">
        <f t="shared" si="140"/>
        <v>0</v>
      </c>
    </row>
    <row r="2070" spans="3:6" ht="13.5" thickBot="1">
      <c r="C2070" s="32">
        <f t="shared" si="138"/>
        <v>81.920000000001608</v>
      </c>
      <c r="D2070" s="24">
        <f t="shared" si="137"/>
        <v>0</v>
      </c>
      <c r="E2070" s="24">
        <f t="shared" si="139"/>
        <v>0</v>
      </c>
      <c r="F2070" s="25">
        <f t="shared" si="140"/>
        <v>0</v>
      </c>
    </row>
    <row r="2071" spans="3:6" ht="13.5" thickBot="1">
      <c r="C2071" s="32">
        <f t="shared" si="138"/>
        <v>81.960000000001614</v>
      </c>
      <c r="D2071" s="24">
        <f t="shared" si="137"/>
        <v>0</v>
      </c>
      <c r="E2071" s="24">
        <f t="shared" si="139"/>
        <v>0</v>
      </c>
      <c r="F2071" s="25">
        <f t="shared" si="140"/>
        <v>0</v>
      </c>
    </row>
    <row r="2072" spans="3:6" ht="13.5" thickBot="1">
      <c r="C2072" s="32">
        <f t="shared" si="138"/>
        <v>82.00000000000162</v>
      </c>
      <c r="D2072" s="24">
        <f t="shared" si="137"/>
        <v>0</v>
      </c>
      <c r="E2072" s="24">
        <f t="shared" si="139"/>
        <v>0</v>
      </c>
      <c r="F2072" s="25">
        <f t="shared" si="140"/>
        <v>0</v>
      </c>
    </row>
    <row r="2073" spans="3:6" ht="13.5" thickBot="1">
      <c r="C2073" s="32">
        <f t="shared" si="138"/>
        <v>82.040000000001626</v>
      </c>
      <c r="D2073" s="24">
        <f t="shared" si="137"/>
        <v>0</v>
      </c>
      <c r="E2073" s="24">
        <f t="shared" si="139"/>
        <v>0</v>
      </c>
      <c r="F2073" s="25">
        <f t="shared" si="140"/>
        <v>0</v>
      </c>
    </row>
    <row r="2074" spans="3:6" ht="13.5" thickBot="1">
      <c r="C2074" s="32">
        <f t="shared" si="138"/>
        <v>82.080000000001633</v>
      </c>
      <c r="D2074" s="24">
        <f t="shared" si="137"/>
        <v>0</v>
      </c>
      <c r="E2074" s="24">
        <f t="shared" si="139"/>
        <v>0</v>
      </c>
      <c r="F2074" s="25">
        <f t="shared" si="140"/>
        <v>0</v>
      </c>
    </row>
    <row r="2075" spans="3:6" ht="13.5" thickBot="1">
      <c r="C2075" s="32">
        <f t="shared" si="138"/>
        <v>82.120000000001639</v>
      </c>
      <c r="D2075" s="24">
        <f t="shared" si="137"/>
        <v>0</v>
      </c>
      <c r="E2075" s="24">
        <f t="shared" si="139"/>
        <v>0</v>
      </c>
      <c r="F2075" s="25">
        <f t="shared" si="140"/>
        <v>0</v>
      </c>
    </row>
    <row r="2076" spans="3:6" ht="13.5" thickBot="1">
      <c r="C2076" s="32">
        <f t="shared" si="138"/>
        <v>82.160000000001645</v>
      </c>
      <c r="D2076" s="24">
        <f t="shared" si="137"/>
        <v>0</v>
      </c>
      <c r="E2076" s="24">
        <f t="shared" si="139"/>
        <v>0</v>
      </c>
      <c r="F2076" s="25">
        <f t="shared" si="140"/>
        <v>0</v>
      </c>
    </row>
    <row r="2077" spans="3:6" ht="13.5" thickBot="1">
      <c r="C2077" s="32">
        <f t="shared" si="138"/>
        <v>82.200000000001651</v>
      </c>
      <c r="D2077" s="24">
        <f t="shared" si="137"/>
        <v>0</v>
      </c>
      <c r="E2077" s="24">
        <f t="shared" si="139"/>
        <v>0</v>
      </c>
      <c r="F2077" s="25">
        <f t="shared" si="140"/>
        <v>0</v>
      </c>
    </row>
    <row r="2078" spans="3:6" ht="13.5" thickBot="1">
      <c r="C2078" s="32">
        <f t="shared" si="138"/>
        <v>82.240000000001658</v>
      </c>
      <c r="D2078" s="24">
        <f t="shared" si="137"/>
        <v>0</v>
      </c>
      <c r="E2078" s="24">
        <f t="shared" si="139"/>
        <v>0</v>
      </c>
      <c r="F2078" s="25">
        <f t="shared" si="140"/>
        <v>0</v>
      </c>
    </row>
    <row r="2079" spans="3:6" ht="13.5" thickBot="1">
      <c r="C2079" s="32">
        <f t="shared" si="138"/>
        <v>82.280000000001664</v>
      </c>
      <c r="D2079" s="24">
        <f t="shared" si="137"/>
        <v>0</v>
      </c>
      <c r="E2079" s="24">
        <f t="shared" si="139"/>
        <v>0</v>
      </c>
      <c r="F2079" s="25">
        <f t="shared" si="140"/>
        <v>0</v>
      </c>
    </row>
    <row r="2080" spans="3:6" ht="13.5" thickBot="1">
      <c r="C2080" s="32">
        <f t="shared" si="138"/>
        <v>82.32000000000167</v>
      </c>
      <c r="D2080" s="24">
        <f t="shared" si="137"/>
        <v>0</v>
      </c>
      <c r="E2080" s="24">
        <f t="shared" si="139"/>
        <v>0</v>
      </c>
      <c r="F2080" s="25">
        <f t="shared" si="140"/>
        <v>0</v>
      </c>
    </row>
    <row r="2081" spans="3:6" ht="13.5" thickBot="1">
      <c r="C2081" s="32">
        <f t="shared" si="138"/>
        <v>82.360000000001676</v>
      </c>
      <c r="D2081" s="24">
        <f t="shared" si="137"/>
        <v>0</v>
      </c>
      <c r="E2081" s="24">
        <f t="shared" si="139"/>
        <v>0</v>
      </c>
      <c r="F2081" s="25">
        <f t="shared" si="140"/>
        <v>0</v>
      </c>
    </row>
    <row r="2082" spans="3:6" ht="13.5" thickBot="1">
      <c r="C2082" s="32">
        <f t="shared" si="138"/>
        <v>82.400000000001683</v>
      </c>
      <c r="D2082" s="24">
        <f t="shared" si="137"/>
        <v>0</v>
      </c>
      <c r="E2082" s="24">
        <f t="shared" si="139"/>
        <v>0</v>
      </c>
      <c r="F2082" s="25">
        <f t="shared" si="140"/>
        <v>0</v>
      </c>
    </row>
    <row r="2083" spans="3:6" ht="13.5" thickBot="1">
      <c r="C2083" s="32">
        <f t="shared" si="138"/>
        <v>82.440000000001689</v>
      </c>
      <c r="D2083" s="24">
        <f t="shared" si="137"/>
        <v>0</v>
      </c>
      <c r="E2083" s="24">
        <f t="shared" si="139"/>
        <v>0</v>
      </c>
      <c r="F2083" s="25">
        <f t="shared" si="140"/>
        <v>0</v>
      </c>
    </row>
    <row r="2084" spans="3:6" ht="13.5" thickBot="1">
      <c r="C2084" s="32">
        <f t="shared" si="138"/>
        <v>82.480000000001695</v>
      </c>
      <c r="D2084" s="24">
        <f t="shared" si="137"/>
        <v>0</v>
      </c>
      <c r="E2084" s="24">
        <f t="shared" si="139"/>
        <v>0</v>
      </c>
      <c r="F2084" s="25">
        <f t="shared" si="140"/>
        <v>0</v>
      </c>
    </row>
    <row r="2085" spans="3:6" ht="13.5" thickBot="1">
      <c r="C2085" s="32">
        <f t="shared" si="138"/>
        <v>82.520000000001701</v>
      </c>
      <c r="D2085" s="24">
        <f t="shared" si="137"/>
        <v>0</v>
      </c>
      <c r="E2085" s="24">
        <f t="shared" si="139"/>
        <v>0</v>
      </c>
      <c r="F2085" s="25">
        <f t="shared" si="140"/>
        <v>0</v>
      </c>
    </row>
    <row r="2086" spans="3:6" ht="13.5" thickBot="1">
      <c r="C2086" s="32">
        <f t="shared" si="138"/>
        <v>82.560000000001708</v>
      </c>
      <c r="D2086" s="24">
        <f t="shared" si="137"/>
        <v>0</v>
      </c>
      <c r="E2086" s="24">
        <f t="shared" si="139"/>
        <v>0</v>
      </c>
      <c r="F2086" s="25">
        <f t="shared" si="140"/>
        <v>0</v>
      </c>
    </row>
    <row r="2087" spans="3:6" ht="13.5" thickBot="1">
      <c r="C2087" s="32">
        <f t="shared" si="138"/>
        <v>82.600000000001714</v>
      </c>
      <c r="D2087" s="24">
        <f t="shared" ref="D2087:D2104" si="141">(Xc+bigc*SIN(w*C2087*60+SI))/($E$20)</f>
        <v>0</v>
      </c>
      <c r="E2087" s="24">
        <f t="shared" si="139"/>
        <v>0</v>
      </c>
      <c r="F2087" s="25">
        <f t="shared" si="140"/>
        <v>0</v>
      </c>
    </row>
    <row r="2088" spans="3:6" ht="13.5" thickBot="1">
      <c r="C2088" s="32">
        <f t="shared" si="138"/>
        <v>82.64000000000172</v>
      </c>
      <c r="D2088" s="24">
        <f t="shared" si="141"/>
        <v>0</v>
      </c>
      <c r="E2088" s="24">
        <f t="shared" si="139"/>
        <v>0</v>
      </c>
      <c r="F2088" s="25">
        <f t="shared" si="140"/>
        <v>0</v>
      </c>
    </row>
    <row r="2089" spans="3:6" ht="13.5" thickBot="1">
      <c r="C2089" s="32">
        <f t="shared" si="138"/>
        <v>82.680000000001726</v>
      </c>
      <c r="D2089" s="24">
        <f t="shared" si="141"/>
        <v>0</v>
      </c>
      <c r="E2089" s="24">
        <f t="shared" si="139"/>
        <v>0</v>
      </c>
      <c r="F2089" s="25">
        <f t="shared" si="140"/>
        <v>0</v>
      </c>
    </row>
    <row r="2090" spans="3:6" ht="13.5" thickBot="1">
      <c r="C2090" s="32">
        <f t="shared" si="138"/>
        <v>82.720000000001733</v>
      </c>
      <c r="D2090" s="24">
        <f t="shared" si="141"/>
        <v>0</v>
      </c>
      <c r="E2090" s="24">
        <f t="shared" si="139"/>
        <v>0</v>
      </c>
      <c r="F2090" s="25">
        <f t="shared" si="140"/>
        <v>0</v>
      </c>
    </row>
    <row r="2091" spans="3:6" ht="13.5" thickBot="1">
      <c r="C2091" s="32">
        <f t="shared" si="138"/>
        <v>82.760000000001739</v>
      </c>
      <c r="D2091" s="24">
        <f t="shared" si="141"/>
        <v>0</v>
      </c>
      <c r="E2091" s="24">
        <f t="shared" si="139"/>
        <v>0</v>
      </c>
      <c r="F2091" s="25">
        <f t="shared" si="140"/>
        <v>0</v>
      </c>
    </row>
    <row r="2092" spans="3:6" ht="13.5" thickBot="1">
      <c r="C2092" s="32">
        <f t="shared" si="138"/>
        <v>82.800000000001745</v>
      </c>
      <c r="D2092" s="24">
        <f t="shared" si="141"/>
        <v>0</v>
      </c>
      <c r="E2092" s="24">
        <f t="shared" si="139"/>
        <v>0</v>
      </c>
      <c r="F2092" s="25">
        <f t="shared" si="140"/>
        <v>0</v>
      </c>
    </row>
    <row r="2093" spans="3:6" ht="13.5" thickBot="1">
      <c r="C2093" s="32">
        <f t="shared" si="138"/>
        <v>82.840000000001751</v>
      </c>
      <c r="D2093" s="24">
        <f t="shared" si="141"/>
        <v>0</v>
      </c>
      <c r="E2093" s="24">
        <f t="shared" si="139"/>
        <v>0</v>
      </c>
      <c r="F2093" s="25">
        <f t="shared" si="140"/>
        <v>0</v>
      </c>
    </row>
    <row r="2094" spans="3:6" ht="13.5" thickBot="1">
      <c r="C2094" s="32">
        <f t="shared" si="138"/>
        <v>82.880000000001758</v>
      </c>
      <c r="D2094" s="24">
        <f t="shared" si="141"/>
        <v>0</v>
      </c>
      <c r="E2094" s="24">
        <f t="shared" si="139"/>
        <v>0</v>
      </c>
      <c r="F2094" s="25">
        <f t="shared" si="140"/>
        <v>0</v>
      </c>
    </row>
    <row r="2095" spans="3:6" ht="13.5" thickBot="1">
      <c r="C2095" s="32">
        <f t="shared" si="138"/>
        <v>82.920000000001764</v>
      </c>
      <c r="D2095" s="24">
        <f t="shared" si="141"/>
        <v>0</v>
      </c>
      <c r="E2095" s="24">
        <f t="shared" si="139"/>
        <v>0</v>
      </c>
      <c r="F2095" s="25">
        <f t="shared" si="140"/>
        <v>0</v>
      </c>
    </row>
    <row r="2096" spans="3:6" ht="13.5" thickBot="1">
      <c r="C2096" s="32">
        <f t="shared" si="138"/>
        <v>82.96000000000177</v>
      </c>
      <c r="D2096" s="24">
        <f t="shared" si="141"/>
        <v>0</v>
      </c>
      <c r="E2096" s="24">
        <f t="shared" si="139"/>
        <v>0</v>
      </c>
      <c r="F2096" s="25">
        <f t="shared" si="140"/>
        <v>0</v>
      </c>
    </row>
    <row r="2097" spans="3:6" ht="13.5" thickBot="1">
      <c r="C2097" s="32">
        <f t="shared" si="138"/>
        <v>83.000000000001776</v>
      </c>
      <c r="D2097" s="24">
        <f t="shared" si="141"/>
        <v>0</v>
      </c>
      <c r="E2097" s="24">
        <f t="shared" si="139"/>
        <v>0</v>
      </c>
      <c r="F2097" s="25">
        <f t="shared" si="140"/>
        <v>0</v>
      </c>
    </row>
    <row r="2098" spans="3:6" ht="13.5" thickBot="1">
      <c r="C2098" s="32">
        <f t="shared" si="138"/>
        <v>83.040000000001783</v>
      </c>
      <c r="D2098" s="24">
        <f t="shared" si="141"/>
        <v>0</v>
      </c>
      <c r="E2098" s="24">
        <f t="shared" si="139"/>
        <v>0</v>
      </c>
      <c r="F2098" s="25">
        <f t="shared" si="140"/>
        <v>0</v>
      </c>
    </row>
    <row r="2099" spans="3:6" ht="13.5" thickBot="1">
      <c r="C2099" s="32">
        <f t="shared" si="138"/>
        <v>83.080000000001789</v>
      </c>
      <c r="D2099" s="24">
        <f t="shared" si="141"/>
        <v>0</v>
      </c>
      <c r="E2099" s="24">
        <f t="shared" si="139"/>
        <v>0</v>
      </c>
      <c r="F2099" s="25">
        <f t="shared" si="140"/>
        <v>0</v>
      </c>
    </row>
    <row r="2100" spans="3:6" ht="13.5" thickBot="1">
      <c r="C2100" s="32">
        <f t="shared" si="138"/>
        <v>83.120000000001795</v>
      </c>
      <c r="D2100" s="24">
        <f t="shared" si="141"/>
        <v>0</v>
      </c>
      <c r="E2100" s="24">
        <f t="shared" si="139"/>
        <v>0</v>
      </c>
      <c r="F2100" s="25">
        <f t="shared" si="140"/>
        <v>0</v>
      </c>
    </row>
    <row r="2101" spans="3:6" ht="13.5" thickBot="1">
      <c r="C2101" s="32">
        <f t="shared" si="138"/>
        <v>83.160000000001801</v>
      </c>
      <c r="D2101" s="24">
        <f t="shared" si="141"/>
        <v>0</v>
      </c>
      <c r="E2101" s="24">
        <f t="shared" si="139"/>
        <v>0</v>
      </c>
      <c r="F2101" s="25">
        <f t="shared" si="140"/>
        <v>0</v>
      </c>
    </row>
    <row r="2102" spans="3:6" ht="13.5" thickBot="1">
      <c r="C2102" s="32">
        <f t="shared" si="138"/>
        <v>83.200000000001808</v>
      </c>
      <c r="D2102" s="24">
        <f t="shared" si="141"/>
        <v>0</v>
      </c>
      <c r="E2102" s="24">
        <f t="shared" si="139"/>
        <v>0</v>
      </c>
      <c r="F2102" s="25">
        <f t="shared" si="140"/>
        <v>0</v>
      </c>
    </row>
    <row r="2103" spans="3:6" ht="13.5" thickBot="1">
      <c r="C2103" s="32">
        <f t="shared" si="138"/>
        <v>83.240000000001814</v>
      </c>
      <c r="D2103" s="24">
        <f t="shared" si="141"/>
        <v>0</v>
      </c>
      <c r="E2103" s="24">
        <f t="shared" si="139"/>
        <v>0</v>
      </c>
      <c r="F2103" s="25">
        <f t="shared" si="140"/>
        <v>0</v>
      </c>
    </row>
    <row r="2104" spans="3:6" ht="13.5" thickBot="1">
      <c r="C2104" s="32">
        <f t="shared" si="138"/>
        <v>83.28000000000182</v>
      </c>
      <c r="D2104" s="24">
        <f t="shared" si="141"/>
        <v>0</v>
      </c>
      <c r="E2104" s="24">
        <f t="shared" si="139"/>
        <v>0</v>
      </c>
      <c r="F2104" s="25">
        <f t="shared" si="140"/>
        <v>0</v>
      </c>
    </row>
  </sheetData>
  <phoneticPr fontId="0" type="noConversion"/>
  <printOptions horizontalCentered="1"/>
  <pageMargins left="0.75" right="0.75" top="1" bottom="1" header="0.5" footer="0.5"/>
  <pageSetup orientation="portrait" horizontalDpi="36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topLeftCell="A3" workbookViewId="0">
      <selection activeCell="C24" sqref="C24"/>
    </sheetView>
  </sheetViews>
  <sheetFormatPr defaultRowHeight="12.75"/>
  <cols>
    <col min="2" max="2" width="9.140625" customWidth="1"/>
  </cols>
  <sheetData>
    <row r="1" spans="1:1">
      <c r="A1" t="s">
        <v>43</v>
      </c>
    </row>
    <row r="5" spans="1:1">
      <c r="A5" t="s">
        <v>44</v>
      </c>
    </row>
    <row r="7" spans="1:1">
      <c r="A7" t="s">
        <v>45</v>
      </c>
    </row>
    <row r="9" spans="1:1">
      <c r="A9" t="s">
        <v>50</v>
      </c>
    </row>
    <row r="11" spans="1:1">
      <c r="A11" t="s">
        <v>46</v>
      </c>
    </row>
    <row r="13" spans="1:1">
      <c r="A13" t="s">
        <v>51</v>
      </c>
    </row>
    <row r="15" spans="1:1">
      <c r="A15" t="s">
        <v>52</v>
      </c>
    </row>
    <row r="18" spans="1:7">
      <c r="A18" t="s">
        <v>47</v>
      </c>
    </row>
    <row r="20" spans="1:7">
      <c r="A20" t="s">
        <v>48</v>
      </c>
    </row>
    <row r="21" spans="1:7">
      <c r="A21" t="s">
        <v>49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</v>
      </c>
      <c r="B24">
        <v>119.58629999999999</v>
      </c>
      <c r="C24">
        <v>-17.012</v>
      </c>
      <c r="D24">
        <v>0</v>
      </c>
      <c r="E24">
        <v>119.5665</v>
      </c>
      <c r="F24">
        <v>-17.011900000000001</v>
      </c>
      <c r="G24">
        <v>0</v>
      </c>
    </row>
    <row r="25" spans="1:7">
      <c r="A25">
        <v>4</v>
      </c>
      <c r="B25">
        <v>236.6172</v>
      </c>
      <c r="C25">
        <v>-67.713300000000004</v>
      </c>
      <c r="D25">
        <v>0</v>
      </c>
      <c r="E25">
        <v>236.5376</v>
      </c>
      <c r="F25">
        <v>-67.712400000000002</v>
      </c>
      <c r="G25">
        <v>0</v>
      </c>
    </row>
    <row r="26" spans="1:7">
      <c r="A26">
        <v>6</v>
      </c>
      <c r="B26">
        <v>348.37650000000002</v>
      </c>
      <c r="C26">
        <v>-151.12190000000001</v>
      </c>
      <c r="D26">
        <v>0</v>
      </c>
      <c r="E26">
        <v>348.19510000000002</v>
      </c>
      <c r="F26">
        <v>-151.11689999999999</v>
      </c>
      <c r="G26">
        <v>0</v>
      </c>
    </row>
    <row r="27" spans="1:7">
      <c r="A27">
        <v>8</v>
      </c>
      <c r="B27">
        <v>452.05829999999997</v>
      </c>
      <c r="C27">
        <v>-265.64920000000001</v>
      </c>
      <c r="D27">
        <v>0</v>
      </c>
      <c r="E27">
        <v>451.7296</v>
      </c>
      <c r="F27">
        <v>-265.63119999999998</v>
      </c>
      <c r="G27">
        <v>0</v>
      </c>
    </row>
    <row r="28" spans="1:7">
      <c r="A28">
        <v>10</v>
      </c>
      <c r="B28">
        <v>544.87009999999998</v>
      </c>
      <c r="C28">
        <v>-409.14440000000002</v>
      </c>
      <c r="D28">
        <v>0</v>
      </c>
      <c r="E28">
        <v>544.34450000000004</v>
      </c>
      <c r="F28">
        <v>-409.0951</v>
      </c>
      <c r="G28">
        <v>0</v>
      </c>
    </row>
    <row r="29" spans="1:7">
      <c r="A29">
        <v>12</v>
      </c>
      <c r="B29">
        <v>624.13589999999999</v>
      </c>
      <c r="C29">
        <v>-578.94330000000002</v>
      </c>
      <c r="D29">
        <v>0</v>
      </c>
      <c r="E29">
        <v>623.36199999999997</v>
      </c>
      <c r="F29">
        <v>-578.83119999999997</v>
      </c>
      <c r="G29">
        <v>0</v>
      </c>
    </row>
    <row r="30" spans="1:7">
      <c r="A30">
        <v>14</v>
      </c>
      <c r="B30">
        <v>687.39739999999995</v>
      </c>
      <c r="C30">
        <v>-771.92319999999995</v>
      </c>
      <c r="D30">
        <v>0</v>
      </c>
      <c r="E30">
        <v>686.32510000000002</v>
      </c>
      <c r="F30">
        <v>-771.7002</v>
      </c>
      <c r="G30">
        <v>0</v>
      </c>
    </row>
    <row r="31" spans="1:7">
      <c r="A31">
        <v>16</v>
      </c>
      <c r="B31">
        <v>732.50630000000001</v>
      </c>
      <c r="C31">
        <v>-984.56359999999995</v>
      </c>
      <c r="D31">
        <v>0</v>
      </c>
      <c r="E31">
        <v>731.09220000000005</v>
      </c>
      <c r="F31">
        <v>-984.1626</v>
      </c>
      <c r="G31">
        <v>0</v>
      </c>
    </row>
    <row r="32" spans="1:7">
      <c r="A32">
        <v>18</v>
      </c>
      <c r="B32">
        <v>757.70619999999997</v>
      </c>
      <c r="C32">
        <v>-1213.0139999999999</v>
      </c>
      <c r="D32">
        <v>0</v>
      </c>
      <c r="E32">
        <v>755.9203</v>
      </c>
      <c r="F32">
        <v>-1212.3483000000001</v>
      </c>
      <c r="G32">
        <v>0</v>
      </c>
    </row>
    <row r="33" spans="1:7">
      <c r="A33">
        <v>20</v>
      </c>
      <c r="B33">
        <v>761.70190000000002</v>
      </c>
      <c r="C33">
        <v>-1453.1678999999999</v>
      </c>
      <c r="D33">
        <v>0</v>
      </c>
      <c r="E33">
        <v>759.53470000000004</v>
      </c>
      <c r="F33">
        <v>-1452.1325999999999</v>
      </c>
      <c r="G33">
        <v>0</v>
      </c>
    </row>
    <row r="34" spans="1:7">
      <c r="A34">
        <v>22</v>
      </c>
      <c r="B34">
        <v>743.7124</v>
      </c>
      <c r="C34">
        <v>-1700.7418</v>
      </c>
      <c r="D34">
        <v>0</v>
      </c>
      <c r="E34">
        <v>741.18209999999999</v>
      </c>
      <c r="F34">
        <v>-1699.2182</v>
      </c>
      <c r="G34">
        <v>0</v>
      </c>
    </row>
    <row r="35" spans="1:7">
      <c r="A35">
        <v>24</v>
      </c>
      <c r="B35">
        <v>703.50890000000004</v>
      </c>
      <c r="C35">
        <v>-1951.3588999999999</v>
      </c>
      <c r="D35">
        <v>0</v>
      </c>
      <c r="E35">
        <v>700.66750000000002</v>
      </c>
      <c r="F35">
        <v>-1949.2203</v>
      </c>
      <c r="G35">
        <v>0</v>
      </c>
    </row>
    <row r="36" spans="1:7">
      <c r="A36">
        <v>26</v>
      </c>
      <c r="B36">
        <v>641.4357</v>
      </c>
      <c r="C36">
        <v>-2200.6336000000001</v>
      </c>
      <c r="D36">
        <v>0</v>
      </c>
      <c r="E36">
        <v>638.3732</v>
      </c>
      <c r="F36">
        <v>-2197.7545</v>
      </c>
      <c r="G36">
        <v>0</v>
      </c>
    </row>
    <row r="37" spans="1:7">
      <c r="A37">
        <v>28</v>
      </c>
      <c r="B37">
        <v>558.41359999999997</v>
      </c>
      <c r="C37">
        <v>-2444.2566999999999</v>
      </c>
      <c r="D37">
        <v>0</v>
      </c>
      <c r="E37">
        <v>555.25900000000001</v>
      </c>
      <c r="F37">
        <v>-2440.5227</v>
      </c>
      <c r="G37">
        <v>0</v>
      </c>
    </row>
    <row r="38" spans="1:7">
      <c r="A38">
        <v>30</v>
      </c>
      <c r="B38">
        <v>455.92689999999999</v>
      </c>
      <c r="C38">
        <v>-2678.0783000000001</v>
      </c>
      <c r="D38">
        <v>0</v>
      </c>
      <c r="E38">
        <v>452.84559999999999</v>
      </c>
      <c r="F38">
        <v>-2673.3971999999999</v>
      </c>
      <c r="G38">
        <v>0</v>
      </c>
    </row>
    <row r="39" spans="1:7">
      <c r="A39">
        <v>32</v>
      </c>
      <c r="B39">
        <v>335.99299999999999</v>
      </c>
      <c r="C39">
        <v>-2898.1849999999999</v>
      </c>
      <c r="D39">
        <v>0</v>
      </c>
      <c r="E39">
        <v>333.18099999999998</v>
      </c>
      <c r="F39">
        <v>-2892.4983999999999</v>
      </c>
      <c r="G39">
        <v>0</v>
      </c>
    </row>
    <row r="40" spans="1:7">
      <c r="A40">
        <v>34</v>
      </c>
      <c r="B40">
        <v>201.1174</v>
      </c>
      <c r="C40">
        <v>-3100.9715999999999</v>
      </c>
      <c r="D40">
        <v>0</v>
      </c>
      <c r="E40">
        <v>198.7901</v>
      </c>
      <c r="F40">
        <v>-3094.2644</v>
      </c>
      <c r="G40">
        <v>0</v>
      </c>
    </row>
    <row r="41" spans="1:7">
      <c r="A41">
        <v>36</v>
      </c>
      <c r="B41">
        <v>54.2331</v>
      </c>
      <c r="C41">
        <v>-3283.2026999999998</v>
      </c>
      <c r="D41">
        <v>0</v>
      </c>
      <c r="E41">
        <v>52.611499999999999</v>
      </c>
      <c r="F41">
        <v>-3275.5113999999999</v>
      </c>
      <c r="G41">
        <v>0</v>
      </c>
    </row>
    <row r="42" spans="1:7">
      <c r="A42">
        <v>38</v>
      </c>
      <c r="B42">
        <v>-101.37269999999999</v>
      </c>
      <c r="C42">
        <v>-3442.0646000000002</v>
      </c>
      <c r="D42">
        <v>0</v>
      </c>
      <c r="E42">
        <v>-102.08029999999999</v>
      </c>
      <c r="F42">
        <v>-3433.4814999999999</v>
      </c>
      <c r="G42">
        <v>0</v>
      </c>
    </row>
    <row r="43" spans="1:7">
      <c r="A43">
        <v>40</v>
      </c>
      <c r="B43">
        <v>-262.14409999999998</v>
      </c>
      <c r="C43">
        <v>-3575.2042999999999</v>
      </c>
      <c r="D43">
        <v>0</v>
      </c>
      <c r="E43">
        <v>-261.76130000000001</v>
      </c>
      <c r="F43">
        <v>-3565.8788</v>
      </c>
      <c r="G43">
        <v>0</v>
      </c>
    </row>
    <row r="44" spans="1:7">
      <c r="A44">
        <v>42</v>
      </c>
      <c r="B44">
        <v>-424.35160000000002</v>
      </c>
      <c r="C44">
        <v>-3680.7561999999998</v>
      </c>
      <c r="D44">
        <v>0</v>
      </c>
      <c r="E44">
        <v>-422.75459999999998</v>
      </c>
      <c r="F44">
        <v>-3670.8912999999998</v>
      </c>
      <c r="G44">
        <v>0</v>
      </c>
    </row>
    <row r="45" spans="1:7">
      <c r="A45">
        <v>44</v>
      </c>
      <c r="B45">
        <v>-584.19539999999995</v>
      </c>
      <c r="C45">
        <v>-3757.3564999999999</v>
      </c>
      <c r="D45">
        <v>0</v>
      </c>
      <c r="E45">
        <v>-581.33299999999997</v>
      </c>
      <c r="F45">
        <v>-3747.2011000000002</v>
      </c>
      <c r="G45">
        <v>0</v>
      </c>
    </row>
    <row r="46" spans="1:7">
      <c r="A46">
        <v>46</v>
      </c>
      <c r="B46">
        <v>-737.91499999999996</v>
      </c>
      <c r="C46">
        <v>-3804.1444000000001</v>
      </c>
      <c r="D46">
        <v>0</v>
      </c>
      <c r="E46">
        <v>-733.8252</v>
      </c>
      <c r="F46">
        <v>-3793.9812000000002</v>
      </c>
      <c r="G46">
        <v>0</v>
      </c>
    </row>
    <row r="47" spans="1:7">
      <c r="A47">
        <v>48</v>
      </c>
      <c r="B47">
        <v>-881.90160000000003</v>
      </c>
      <c r="C47">
        <v>-3820.7536</v>
      </c>
      <c r="D47">
        <v>0</v>
      </c>
      <c r="E47">
        <v>-876.72500000000002</v>
      </c>
      <c r="F47">
        <v>-3810.8836000000001</v>
      </c>
      <c r="G47">
        <v>0</v>
      </c>
    </row>
    <row r="48" spans="1:7">
      <c r="A48">
        <v>50</v>
      </c>
      <c r="B48">
        <v>-1012.8125</v>
      </c>
      <c r="C48">
        <v>-3807.2952</v>
      </c>
      <c r="D48">
        <v>0</v>
      </c>
      <c r="E48">
        <v>-1006.7987000000001</v>
      </c>
      <c r="F48">
        <v>-3798.0198999999998</v>
      </c>
      <c r="G48">
        <v>0</v>
      </c>
    </row>
    <row r="49" spans="1:7">
      <c r="A49">
        <v>52</v>
      </c>
      <c r="B49">
        <v>-1127.6823999999999</v>
      </c>
      <c r="C49">
        <v>-3764.337</v>
      </c>
      <c r="D49">
        <v>0</v>
      </c>
      <c r="E49">
        <v>-1121.1887999999999</v>
      </c>
      <c r="F49">
        <v>-3755.9378000000002</v>
      </c>
      <c r="G49">
        <v>0</v>
      </c>
    </row>
    <row r="50" spans="1:7">
      <c r="A50">
        <v>54</v>
      </c>
      <c r="B50">
        <v>-1224.0274999999999</v>
      </c>
      <c r="C50">
        <v>-3692.8824</v>
      </c>
      <c r="D50">
        <v>0</v>
      </c>
      <c r="E50">
        <v>-1217.5103999999999</v>
      </c>
      <c r="F50">
        <v>-3685.6001000000001</v>
      </c>
      <c r="G50">
        <v>0</v>
      </c>
    </row>
    <row r="51" spans="1:7">
      <c r="A51">
        <v>56</v>
      </c>
      <c r="B51">
        <v>-1299.9386999999999</v>
      </c>
      <c r="C51">
        <v>-3594.3553000000002</v>
      </c>
      <c r="D51">
        <v>0</v>
      </c>
      <c r="E51">
        <v>-1293.9344000000001</v>
      </c>
      <c r="F51">
        <v>-3588.3676</v>
      </c>
      <c r="G51">
        <v>0</v>
      </c>
    </row>
    <row r="52" spans="1:7">
      <c r="A52">
        <v>58</v>
      </c>
      <c r="B52">
        <v>-1354.154</v>
      </c>
      <c r="C52">
        <v>-3470.5938999999998</v>
      </c>
      <c r="D52">
        <v>0</v>
      </c>
      <c r="E52">
        <v>-1349.2521999999999</v>
      </c>
      <c r="F52">
        <v>-3465.9940999999999</v>
      </c>
      <c r="G52">
        <v>0</v>
      </c>
    </row>
    <row r="53" spans="1:7">
      <c r="A53">
        <v>60</v>
      </c>
      <c r="B53">
        <v>-1386.1035999999999</v>
      </c>
      <c r="C53">
        <v>-3323.8580999999999</v>
      </c>
      <c r="D53">
        <v>0</v>
      </c>
      <c r="E53">
        <v>-1382.9136000000001</v>
      </c>
      <c r="F53">
        <v>-3320.6320999999998</v>
      </c>
      <c r="G53">
        <v>0</v>
      </c>
    </row>
    <row r="54" spans="1:7">
      <c r="A54">
        <v>62</v>
      </c>
      <c r="B54">
        <v>-1395.9177</v>
      </c>
      <c r="C54">
        <v>-3156.8490999999999</v>
      </c>
      <c r="D54">
        <v>0</v>
      </c>
      <c r="E54">
        <v>-1395.0310999999999</v>
      </c>
      <c r="F54">
        <v>-3154.8517000000002</v>
      </c>
      <c r="G54">
        <v>0</v>
      </c>
    </row>
    <row r="55" spans="1:7">
      <c r="A55">
        <v>64</v>
      </c>
      <c r="B55">
        <v>-1384.3893</v>
      </c>
      <c r="C55">
        <v>-2972.7359000000001</v>
      </c>
      <c r="D55">
        <v>0</v>
      </c>
      <c r="E55">
        <v>-1386.3424</v>
      </c>
      <c r="F55">
        <v>-2971.6666</v>
      </c>
      <c r="G55">
        <v>0</v>
      </c>
    </row>
    <row r="56" spans="1:7">
      <c r="A56">
        <v>66</v>
      </c>
      <c r="B56">
        <v>-1352.8873000000001</v>
      </c>
      <c r="C56">
        <v>-2775.1777000000002</v>
      </c>
      <c r="D56">
        <v>0</v>
      </c>
      <c r="E56">
        <v>-1358.1284000000001</v>
      </c>
      <c r="F56">
        <v>-2774.5565999999999</v>
      </c>
      <c r="G56">
        <v>0</v>
      </c>
    </row>
    <row r="57" spans="1:7">
      <c r="A57">
        <v>68</v>
      </c>
      <c r="B57">
        <v>-1303.2234000000001</v>
      </c>
      <c r="C57">
        <v>-2568.3256000000001</v>
      </c>
      <c r="D57">
        <v>0</v>
      </c>
      <c r="E57">
        <v>-1312.0891999999999</v>
      </c>
      <c r="F57">
        <v>-2567.4729000000002</v>
      </c>
      <c r="G57">
        <v>0</v>
      </c>
    </row>
    <row r="58" spans="1:7">
      <c r="A58">
        <v>70</v>
      </c>
      <c r="B58">
        <v>-1237.4875999999999</v>
      </c>
      <c r="C58">
        <v>-2356.7854000000002</v>
      </c>
      <c r="D58">
        <v>0</v>
      </c>
      <c r="E58">
        <v>-1250.1904999999999</v>
      </c>
      <c r="F58">
        <v>-2354.8085999999998</v>
      </c>
      <c r="G58">
        <v>0</v>
      </c>
    </row>
    <row r="59" spans="1:7">
      <c r="A59">
        <v>72</v>
      </c>
      <c r="B59">
        <v>-1157.8743999999999</v>
      </c>
      <c r="C59">
        <v>-2145.5288</v>
      </c>
      <c r="D59">
        <v>0</v>
      </c>
      <c r="E59">
        <v>-1174.5001</v>
      </c>
      <c r="F59">
        <v>-2141.3218999999999</v>
      </c>
      <c r="G59">
        <v>0</v>
      </c>
    </row>
    <row r="60" spans="1:7">
      <c r="A60">
        <v>74</v>
      </c>
      <c r="B60">
        <v>-1066.5309</v>
      </c>
      <c r="C60">
        <v>-1939.7482</v>
      </c>
      <c r="D60">
        <v>0</v>
      </c>
      <c r="E60">
        <v>-1087.0429999999999</v>
      </c>
      <c r="F60">
        <v>-1932.0091</v>
      </c>
      <c r="G60">
        <v>0</v>
      </c>
    </row>
    <row r="61" spans="1:7">
      <c r="A61">
        <v>76</v>
      </c>
      <c r="B61">
        <v>-965.45230000000004</v>
      </c>
      <c r="C61">
        <v>-1744.6675</v>
      </c>
      <c r="D61">
        <v>0</v>
      </c>
      <c r="E61">
        <v>-989.69839999999999</v>
      </c>
      <c r="F61">
        <v>-1731.9328</v>
      </c>
      <c r="G61">
        <v>0</v>
      </c>
    </row>
    <row r="62" spans="1:7">
      <c r="A62">
        <v>78</v>
      </c>
      <c r="B62">
        <v>-856.4434</v>
      </c>
      <c r="C62">
        <v>-1565.3298</v>
      </c>
      <c r="D62">
        <v>0</v>
      </c>
      <c r="E62">
        <v>-884.15610000000004</v>
      </c>
      <c r="F62">
        <v>-1546.027</v>
      </c>
      <c r="G62">
        <v>0</v>
      </c>
    </row>
    <row r="63" spans="1:7">
      <c r="A63">
        <v>80</v>
      </c>
      <c r="B63">
        <v>-741.14340000000004</v>
      </c>
      <c r="C63">
        <v>-1406.3921</v>
      </c>
      <c r="D63">
        <v>0</v>
      </c>
      <c r="E63">
        <v>-771.93320000000006</v>
      </c>
      <c r="F63">
        <v>-1378.9034999999999</v>
      </c>
      <c r="G63">
        <v>0</v>
      </c>
    </row>
    <row r="64" spans="1:7">
      <c r="A64">
        <v>82</v>
      </c>
      <c r="B64">
        <v>-621.09960000000001</v>
      </c>
      <c r="C64">
        <v>-1271.9503</v>
      </c>
      <c r="D64">
        <v>0</v>
      </c>
      <c r="E64">
        <v>-654.44050000000004</v>
      </c>
      <c r="F64">
        <v>-1234.6822</v>
      </c>
      <c r="G64">
        <v>0</v>
      </c>
    </row>
    <row r="65" spans="1:7">
      <c r="A65">
        <v>84</v>
      </c>
      <c r="B65">
        <v>-497.86439999999999</v>
      </c>
      <c r="C65">
        <v>-1165.4113</v>
      </c>
      <c r="D65">
        <v>0</v>
      </c>
      <c r="E65">
        <v>-533.07439999999997</v>
      </c>
      <c r="F65">
        <v>-1116.8625999999999</v>
      </c>
      <c r="G65">
        <v>0</v>
      </c>
    </row>
    <row r="66" spans="1:7">
      <c r="A66">
        <v>86</v>
      </c>
      <c r="B66">
        <v>-373.08940000000001</v>
      </c>
      <c r="C66">
        <v>-1089.4141999999999</v>
      </c>
      <c r="D66">
        <v>0</v>
      </c>
      <c r="E66">
        <v>-409.31189999999998</v>
      </c>
      <c r="F66">
        <v>-1028.2398000000001</v>
      </c>
      <c r="G66">
        <v>0</v>
      </c>
    </row>
    <row r="67" spans="1:7">
      <c r="A67">
        <v>88</v>
      </c>
      <c r="B67">
        <v>-248.596</v>
      </c>
      <c r="C67">
        <v>-1045.7973999999999</v>
      </c>
      <c r="D67">
        <v>0</v>
      </c>
      <c r="E67">
        <v>-284.78739999999999</v>
      </c>
      <c r="F67">
        <v>-970.86400000000003</v>
      </c>
      <c r="G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D11" sqref="D11"/>
    </sheetView>
  </sheetViews>
  <sheetFormatPr defaultRowHeight="12.75"/>
  <cols>
    <col min="4" max="4" width="12.5703125" bestFit="1" customWidth="1"/>
    <col min="9" max="10" width="13.140625" bestFit="1" customWidth="1"/>
  </cols>
  <sheetData>
    <row r="1" spans="1:13" ht="13.5" thickBot="1"/>
    <row r="2" spans="1:13" ht="13.5" thickBot="1">
      <c r="B2" s="7"/>
      <c r="C2" s="8"/>
      <c r="D2" s="8"/>
      <c r="E2" s="9" t="s">
        <v>0</v>
      </c>
      <c r="F2" s="8"/>
      <c r="G2" s="10"/>
    </row>
    <row r="3" spans="1:13" ht="13.5" thickBot="1">
      <c r="B3" s="13" t="s">
        <v>1</v>
      </c>
      <c r="C3" s="11" t="s">
        <v>2</v>
      </c>
      <c r="D3" s="13" t="s">
        <v>3</v>
      </c>
      <c r="E3" s="11" t="s">
        <v>4</v>
      </c>
      <c r="F3" s="13" t="s">
        <v>5</v>
      </c>
      <c r="G3" s="12" t="s">
        <v>6</v>
      </c>
    </row>
    <row r="4" spans="1:13" ht="13.5" thickBot="1">
      <c r="B4" s="37">
        <v>1</v>
      </c>
      <c r="C4" s="36">
        <v>0.5</v>
      </c>
      <c r="D4" s="37">
        <v>0.75</v>
      </c>
      <c r="E4" s="41">
        <f>D29</f>
        <v>-9.0996558891464534E-4</v>
      </c>
      <c r="F4" s="42">
        <f>D30</f>
        <v>-1.9096277110176526E-3</v>
      </c>
      <c r="G4" s="43">
        <f>D31</f>
        <v>5.5548832830766082E-4</v>
      </c>
    </row>
    <row r="5" spans="1:13" ht="13.5" thickBot="1">
      <c r="M5" s="38"/>
    </row>
    <row r="6" spans="1:13" ht="13.5" thickBot="1">
      <c r="B6" s="7"/>
      <c r="C6" s="8"/>
      <c r="D6" s="8"/>
      <c r="E6" s="9" t="s">
        <v>30</v>
      </c>
      <c r="F6" s="8"/>
      <c r="G6" s="10"/>
      <c r="M6" s="17"/>
    </row>
    <row r="7" spans="1:13" ht="13.5" thickBot="1">
      <c r="B7" s="13" t="s">
        <v>1</v>
      </c>
      <c r="C7" s="11" t="s">
        <v>2</v>
      </c>
      <c r="D7" s="13" t="s">
        <v>3</v>
      </c>
      <c r="E7" s="11" t="s">
        <v>4</v>
      </c>
      <c r="F7" s="13" t="s">
        <v>5</v>
      </c>
      <c r="G7" s="12" t="s">
        <v>6</v>
      </c>
    </row>
    <row r="8" spans="1:13" ht="13.5" thickBot="1">
      <c r="B8" s="37">
        <v>0</v>
      </c>
      <c r="C8" s="36">
        <v>0</v>
      </c>
      <c r="D8" s="37">
        <v>0</v>
      </c>
      <c r="E8" s="41" t="s">
        <v>31</v>
      </c>
      <c r="F8" s="42" t="s">
        <v>31</v>
      </c>
      <c r="G8" s="43" t="s">
        <v>31</v>
      </c>
    </row>
    <row r="9" spans="1:13" ht="13.5" thickBot="1">
      <c r="A9" s="44"/>
      <c r="B9" s="44"/>
      <c r="C9" s="44"/>
      <c r="D9" s="44"/>
      <c r="E9" s="44"/>
      <c r="F9" s="45"/>
      <c r="G9" s="44"/>
    </row>
    <row r="10" spans="1:13" ht="13.5" thickBot="1">
      <c r="B10" s="7" t="s">
        <v>32</v>
      </c>
      <c r="C10" s="8"/>
      <c r="D10" s="39">
        <v>30</v>
      </c>
    </row>
    <row r="11" spans="1:13" ht="13.5" thickBot="1">
      <c r="B11" s="7" t="s">
        <v>29</v>
      </c>
      <c r="C11" s="8"/>
      <c r="D11" s="46">
        <f>D10*60</f>
        <v>1800</v>
      </c>
    </row>
    <row r="12" spans="1:13">
      <c r="C12" s="14" t="s">
        <v>9</v>
      </c>
      <c r="D12" s="19">
        <f>w</f>
        <v>1.1833536329296649E-3</v>
      </c>
      <c r="E12" t="s">
        <v>10</v>
      </c>
    </row>
    <row r="13" spans="1:13">
      <c r="C13" s="14"/>
      <c r="D13" s="19"/>
    </row>
    <row r="14" spans="1:13">
      <c r="C14" t="s">
        <v>33</v>
      </c>
      <c r="D14" s="17">
        <f>COS(D12*D11)</f>
        <v>-0.53054231080114311</v>
      </c>
      <c r="E14" s="17"/>
    </row>
    <row r="15" spans="1:13">
      <c r="C15" t="s">
        <v>34</v>
      </c>
      <c r="D15" s="17">
        <f>SIN(D12*D11)</f>
        <v>0.84765845506889348</v>
      </c>
      <c r="E15" s="17"/>
    </row>
    <row r="16" spans="1:13" hidden="1">
      <c r="C16" s="17"/>
      <c r="D16" s="21"/>
      <c r="E16" s="17"/>
    </row>
    <row r="17" spans="3:11">
      <c r="C17" s="17" t="s">
        <v>35</v>
      </c>
      <c r="D17">
        <f>4-3*D14</f>
        <v>5.5916269324034289</v>
      </c>
      <c r="E17">
        <v>0</v>
      </c>
      <c r="F17">
        <v>0</v>
      </c>
      <c r="H17" t="s">
        <v>36</v>
      </c>
      <c r="I17">
        <f>D15/D12</f>
        <v>716.31880063639085</v>
      </c>
      <c r="J17">
        <f>2/D12*(1-D14)</f>
        <v>2586.787699315094</v>
      </c>
      <c r="K17">
        <v>0</v>
      </c>
    </row>
    <row r="18" spans="3:11">
      <c r="C18" s="17"/>
      <c r="D18">
        <f>6*D15-6*D12*D11</f>
        <v>-7.6942685052270203</v>
      </c>
      <c r="E18">
        <v>1</v>
      </c>
      <c r="F18">
        <v>0</v>
      </c>
      <c r="I18">
        <f>2/D12*(D14-1)</f>
        <v>-2586.787699315094</v>
      </c>
      <c r="J18">
        <f>-3*D11+4*D15/D12</f>
        <v>-2534.7247974544366</v>
      </c>
      <c r="K18">
        <v>0</v>
      </c>
    </row>
    <row r="19" spans="3:11">
      <c r="C19" s="17"/>
      <c r="D19">
        <v>0</v>
      </c>
      <c r="E19">
        <v>0</v>
      </c>
      <c r="F19">
        <f>D14</f>
        <v>-0.53054231080114311</v>
      </c>
      <c r="I19">
        <v>0</v>
      </c>
      <c r="J19">
        <v>0</v>
      </c>
      <c r="K19">
        <f>D15/D12</f>
        <v>716.31880063639085</v>
      </c>
    </row>
    <row r="21" spans="3:11">
      <c r="C21" t="s">
        <v>37</v>
      </c>
      <c r="D21">
        <f t="array" ref="D21:D23">MMULT(D17:F19,TRANSPOSE(B4:D4))</f>
        <v>5.5916269324034289</v>
      </c>
      <c r="H21" t="s">
        <v>38</v>
      </c>
      <c r="I21">
        <f>INDEX(MINVERSE($I$17:$K$19),1,1)</f>
        <v>-5.1985828349577384E-4</v>
      </c>
      <c r="J21">
        <f>INDEX(MINVERSE($I$17:$K$19),1,2)</f>
        <v>-5.3053610178289956E-4</v>
      </c>
      <c r="K21">
        <f>INDEX(MINVERSE($I$17:$K$19),1,3)</f>
        <v>0</v>
      </c>
    </row>
    <row r="22" spans="3:11">
      <c r="D22">
        <v>-7.1942685052270203</v>
      </c>
      <c r="I22">
        <f>INDEX(MINVERSE($I$17:$K$19),2,1)</f>
        <v>5.3053610178289967E-4</v>
      </c>
      <c r="J22">
        <f>INDEX(MINVERSE($I$17:$K$19),2,2)</f>
        <v>1.469130938824452E-4</v>
      </c>
      <c r="K22">
        <f>INDEX(MINVERSE($I$17:$K$19),2,3)</f>
        <v>0</v>
      </c>
    </row>
    <row r="23" spans="3:11">
      <c r="D23">
        <v>-0.39790673310085733</v>
      </c>
      <c r="I23">
        <f>INDEX(MINVERSE($I$17:$K$19),3,1)</f>
        <v>0</v>
      </c>
      <c r="J23">
        <f>INDEX(MINVERSE($I$17:$K$19),3,2)</f>
        <v>0</v>
      </c>
      <c r="K23">
        <f>INDEX(MINVERSE($I$17:$K$19),3,3)</f>
        <v>1.396026460720536E-3</v>
      </c>
    </row>
    <row r="25" spans="3:11">
      <c r="C25" s="1" t="s">
        <v>39</v>
      </c>
      <c r="D25">
        <f>B8-D21</f>
        <v>-5.5916269324034289</v>
      </c>
    </row>
    <row r="26" spans="3:11">
      <c r="D26">
        <f>C8-D22</f>
        <v>7.1942685052270203</v>
      </c>
    </row>
    <row r="27" spans="3:11">
      <c r="D27">
        <f>D8-D23</f>
        <v>0.39790673310085733</v>
      </c>
    </row>
    <row r="29" spans="3:11">
      <c r="C29" s="1" t="s">
        <v>40</v>
      </c>
      <c r="D29">
        <f t="array" ref="D29:D31">MMULT(I21:K23,D25:D27)</f>
        <v>-9.0996558891464534E-4</v>
      </c>
    </row>
    <row r="30" spans="3:11">
      <c r="D30">
        <v>-1.9096277110176526E-3</v>
      </c>
    </row>
    <row r="31" spans="3:11">
      <c r="D31">
        <v>5.5548832830766082E-4</v>
      </c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Propogate-Entry</vt:lpstr>
      <vt:lpstr>Numerical</vt:lpstr>
      <vt:lpstr>CW Targeting</vt:lpstr>
      <vt:lpstr>Analytical Z Plot</vt:lpstr>
      <vt:lpstr>XY Plot</vt:lpstr>
      <vt:lpstr>bigc</vt:lpstr>
      <vt:lpstr>D</vt:lpstr>
      <vt:lpstr>PHI</vt:lpstr>
      <vt:lpstr>'Propogate-Entry'!Print_Area</vt:lpstr>
      <vt:lpstr>SI</vt:lpstr>
      <vt:lpstr>w</vt:lpstr>
      <vt:lpstr>X</vt:lpstr>
      <vt:lpstr>Xc</vt:lpstr>
      <vt:lpstr>xdot</vt:lpstr>
      <vt:lpstr>Y</vt:lpstr>
      <vt:lpstr>Y_c</vt:lpstr>
      <vt:lpstr>Yco</vt:lpstr>
      <vt:lpstr>ydot</vt:lpstr>
      <vt:lpstr>Z</vt:lpstr>
      <vt:lpstr>zdot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PATRICK BETTNER</dc:creator>
  <cp:lastModifiedBy>C09Shankar.Kulumani</cp:lastModifiedBy>
  <cp:lastPrinted>2005-12-14T14:45:17Z</cp:lastPrinted>
  <dcterms:created xsi:type="dcterms:W3CDTF">2005-05-05T03:51:38Z</dcterms:created>
  <dcterms:modified xsi:type="dcterms:W3CDTF">2007-12-07T18:23:25Z</dcterms:modified>
</cp:coreProperties>
</file>