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ob Details" sheetId="2" r:id="rId2"/>
    <sheet name="Transformations" sheetId="3" r:id="rId3"/>
    <sheet name="Jobs Transformations Xref" sheetId="4" r:id="rId4"/>
    <sheet name="Jobs Transformations List" sheetId="5" r:id="rId5"/>
    <sheet name="Functions" sheetId="6" r:id="rId6"/>
    <sheet name="Subject Areas" sheetId="7" r:id="rId7"/>
    <sheet name="Transformation Expressions" sheetId="8" r:id="rId8"/>
    <sheet name="Embedded SQL Summary" sheetId="9" r:id="rId9"/>
    <sheet name="Embedded SQL Programs" sheetId="10" r:id="rId10"/>
    <sheet name="Embedded SQL Script Categories" sheetId="11" r:id="rId11"/>
    <sheet name="Embedded SQL UNKNOWN Category" sheetId="12" r:id="rId12"/>
  </sheets>
  <definedNames>
    <definedName name="_xlnm._FilterDatabase" localSheetId="9" hidden="1">'Embedded SQL Programs'!$A$1:$L$1</definedName>
    <definedName name="_xlnm._FilterDatabase" localSheetId="10" hidden="1">'Embedded SQL Script Categories'!$A$1:$B$1</definedName>
    <definedName name="_xlnm._FilterDatabase" localSheetId="11" hidden="1">'Embedded SQL UNKNOWN Category'!$A$1:$B$1</definedName>
    <definedName name="_xlnm._FilterDatabase" localSheetId="5" hidden="1">'Functions'!$A$1:$B$1</definedName>
    <definedName name="_xlnm._FilterDatabase" localSheetId="1" hidden="1">'Job Details'!$A$1:$L$1</definedName>
    <definedName name="_xlnm._FilterDatabase" localSheetId="4" hidden="1">'Jobs Transformations List'!$A$1:$C$1</definedName>
    <definedName name="_xlnm._FilterDatabase" localSheetId="3" hidden="1">'Jobs Transformations Xref'!$A$1:$F$1</definedName>
    <definedName name="_xlnm._FilterDatabase" localSheetId="6" hidden="1">'Subject Areas'!$A$1:$C$1</definedName>
    <definedName name="_xlnm._FilterDatabase" localSheetId="7" hidden="1">'Transformation Expressions'!$A$1:$D$1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</commentList>
</comments>
</file>

<file path=xl/sharedStrings.xml><?xml version="1.0" encoding="utf-8"?>
<sst xmlns="http://schemas.openxmlformats.org/spreadsheetml/2006/main" count="150" uniqueCount="102">
  <si>
    <t>Run date/time: 2025-06-30 05:52:40</t>
  </si>
  <si>
    <t>Code Base Details</t>
  </si>
  <si>
    <t>Total Jobs</t>
  </si>
  <si>
    <t>Total Nodes</t>
  </si>
  <si>
    <t>Analyzer Version: 5.6.4 Build 20250530</t>
  </si>
  <si>
    <t>Command Line Options:</t>
  </si>
  <si>
    <t>Option</t>
  </si>
  <si>
    <t>Value</t>
  </si>
  <si>
    <t>-E</t>
  </si>
  <si>
    <t>-F</t>
  </si>
  <si>
    <t>-Q</t>
  </si>
  <si>
    <t>ALL</t>
  </si>
  <si>
    <t>-d</t>
  </si>
  <si>
    <t>/workspaces/codespaces-blank/datastage/input-xml</t>
  </si>
  <si>
    <t>-e</t>
  </si>
  <si>
    <t>-r</t>
  </si>
  <si>
    <t>/workspaces/codespaces-blank/datastage/analysis/datastage-inventory.xlsx</t>
  </si>
  <si>
    <t>-t</t>
  </si>
  <si>
    <t>DATASTAGE</t>
  </si>
  <si>
    <t>Analyzer run duration:</t>
  </si>
  <si>
    <t>0h, 0m, 0s</t>
  </si>
  <si>
    <t>Job Name</t>
  </si>
  <si>
    <t>Folder</t>
  </si>
  <si>
    <t>Source File</t>
  </si>
  <si>
    <t>Included</t>
  </si>
  <si>
    <t>Job Type</t>
  </si>
  <si>
    <t>Categorization</t>
  </si>
  <si>
    <t>Number of Nodes</t>
  </si>
  <si>
    <t>Categorization Metrics</t>
  </si>
  <si>
    <t>Legacy Checksum</t>
  </si>
  <si>
    <t>Checksum Extended</t>
  </si>
  <si>
    <t>LineStart</t>
  </si>
  <si>
    <t>LineEnd</t>
  </si>
  <si>
    <t>Job Complexity Categorization</t>
  </si>
  <si>
    <t>LOW</t>
  </si>
  <si>
    <t>MEDIUM</t>
  </si>
  <si>
    <t>COMPLEX</t>
  </si>
  <si>
    <t>VERY_COMPLEX</t>
  </si>
  <si>
    <t>Job Type Count</t>
  </si>
  <si>
    <t>Transformation Type</t>
  </si>
  <si>
    <t># of Occurrences</t>
  </si>
  <si>
    <t>Occurs in # of Jobs</t>
  </si>
  <si>
    <t>Supported?</t>
  </si>
  <si>
    <t>Mapped Type</t>
  </si>
  <si>
    <t>Component Level</t>
  </si>
  <si>
    <t>Priority</t>
  </si>
  <si>
    <t>Job</t>
  </si>
  <si>
    <t>Transformation</t>
  </si>
  <si>
    <t>Count</t>
  </si>
  <si>
    <t>Function</t>
  </si>
  <si>
    <t># of Calls</t>
  </si>
  <si>
    <t>Subject Area Name</t>
  </si>
  <si>
    <t>Subject Area Code</t>
  </si>
  <si>
    <t>Description</t>
  </si>
  <si>
    <t>Field</t>
  </si>
  <si>
    <t>Expression</t>
  </si>
  <si>
    <t>Run date/time: 2025-06-30 05:52:42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</si>
  <si>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</si>
  <si>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</si>
  <si>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</si>
  <si>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</si>
  <si>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</si>
  <si>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</si>
  <si>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</si>
  <si>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</si>
  <si>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</si>
  <si>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</si>
  <si>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</si>
  <si>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</si>
  <si>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</si>
  <si>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</si>
  <si>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</si>
  <si>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MLOAD Scripts</t>
  </si>
  <si>
    <t>Total FLOAD Scripts</t>
  </si>
  <si>
    <t>Total Lines of Code</t>
  </si>
  <si>
    <t>Total Duplicated SQL Items</t>
  </si>
  <si>
    <t>0h, 0m, 2s</t>
  </si>
  <si>
    <t>Program Name</t>
  </si>
  <si>
    <t>Line Count</t>
  </si>
  <si>
    <t>Complexity</t>
  </si>
  <si>
    <t>Statement Count</t>
  </si>
  <si>
    <t>Procedure And Function Counts</t>
  </si>
  <si>
    <t>Script Category</t>
  </si>
  <si>
    <t>Script Type</t>
  </si>
  <si>
    <t>SQL Script Categories</t>
  </si>
  <si>
    <t>SQL unknown category scripts</t>
  </si>
  <si>
    <t>SQL</t>
  </si>
  <si>
    <t>ETL</t>
  </si>
  <si>
    <t>Procedure or Function</t>
  </si>
  <si>
    <t>Worksheet Index</t>
  </si>
  <si>
    <t>Summary</t>
  </si>
  <si>
    <t>Job Details</t>
  </si>
  <si>
    <t>Transformations</t>
  </si>
  <si>
    <t>Jobs Transformations Xref</t>
  </si>
  <si>
    <t>Jobs Transformations List</t>
  </si>
  <si>
    <t>Functions</t>
  </si>
  <si>
    <t>Subject Areas</t>
  </si>
  <si>
    <t>Transformation Expressions</t>
  </si>
  <si>
    <t>Embedded SQL Summary</t>
  </si>
  <si>
    <t>Embedded SQL Programs</t>
  </si>
  <si>
    <t>Embedded SQL Script Categories</t>
  </si>
  <si>
    <t>Embedded SQL UNKNOWN Category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</si>
</sst>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/>
  </sheetViews>
  <sheetFormatPr defaultRowHeight="15"/>
  <cols>
    <col min="1" max="1" width="25.7109375" customWidth="1"/>
    <col min="2" max="2" width="1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2" t="s">
        <v>0</v>
      </c>
      <c r="B1" s="2"/>
      <c r="D1" s="3" t="s">
        <v>89</v>
      </c>
      <c r="E1" s="3" t="s">
        <v>4</v>
      </c>
      <c r="F1" s="3"/>
    </row>
    <row r="2" spans="1:6">
      <c r="D2" s="4" t="s">
        <v>90</v>
      </c>
      <c r="E2" s="3" t="s">
        <v>5</v>
      </c>
      <c r="F2" s="3"/>
    </row>
    <row r="3" spans="1:6">
      <c r="A3" s="5" t="s">
        <v>1</v>
      </c>
      <c r="B3" s="5"/>
      <c r="D3" s="4" t="s">
        <v>91</v>
      </c>
      <c r="E3" s="3" t="s">
        <v>6</v>
      </c>
      <c r="F3" s="3" t="s">
        <v>7</v>
      </c>
    </row>
    <row r="4" spans="1:6">
      <c r="A4" s="2" t="s">
        <v>2</v>
      </c>
      <c r="B4" s="6">
        <f>SUM(B10:B13)</f>
        <v>0</v>
      </c>
      <c r="D4" s="4" t="s">
        <v>92</v>
      </c>
      <c r="E4" s="3" t="s">
        <v>8</v>
      </c>
      <c r="F4" s="7"/>
    </row>
    <row r="5" spans="1:6">
      <c r="A5" s="2" t="s">
        <v>3</v>
      </c>
      <c r="B5" s="6">
        <v>0</v>
      </c>
      <c r="D5" s="4" t="s">
        <v>93</v>
      </c>
      <c r="E5" s="3" t="s">
        <v>9</v>
      </c>
      <c r="F5" s="7">
        <v>1000000000000</v>
      </c>
    </row>
    <row r="6" spans="1:6">
      <c r="D6" s="4" t="s">
        <v>94</v>
      </c>
      <c r="E6" s="3" t="s">
        <v>10</v>
      </c>
      <c r="F6" s="7" t="s">
        <v>11</v>
      </c>
    </row>
    <row r="7" spans="1:6">
      <c r="D7" s="4" t="s">
        <v>95</v>
      </c>
      <c r="E7" s="3" t="s">
        <v>12</v>
      </c>
      <c r="F7" s="7" t="s">
        <v>13</v>
      </c>
    </row>
    <row r="8" spans="1:6">
      <c r="D8" s="4" t="s">
        <v>96</v>
      </c>
      <c r="E8" s="3" t="s">
        <v>14</v>
      </c>
      <c r="F8" s="7">
        <v>1</v>
      </c>
    </row>
    <row r="9" spans="1:6">
      <c r="A9" s="5" t="s">
        <v>33</v>
      </c>
      <c r="B9" s="5"/>
      <c r="D9" s="4" t="s">
        <v>97</v>
      </c>
      <c r="E9" s="3" t="s">
        <v>15</v>
      </c>
      <c r="F9" s="7" t="s">
        <v>16</v>
      </c>
    </row>
    <row r="10" spans="1:6">
      <c r="A10" s="2" t="s">
        <v>34</v>
      </c>
      <c r="B10" s="6">
        <f>COUNTIFS('Job Details'!F:F,"LOW",'Job Details'!D:D,"YES")</f>
        <v>0</v>
      </c>
      <c r="D10" s="4" t="s">
        <v>98</v>
      </c>
      <c r="E10" s="3" t="s">
        <v>17</v>
      </c>
      <c r="F10" s="7" t="s">
        <v>18</v>
      </c>
    </row>
    <row r="11" spans="1:6">
      <c r="A11" s="2" t="s">
        <v>35</v>
      </c>
      <c r="B11" s="6">
        <f>COUNTIFS('Job Details'!F:F,"MEDIUM",'Job Details'!D:D,"YES")</f>
        <v>0</v>
      </c>
      <c r="D11" s="4" t="s">
        <v>99</v>
      </c>
      <c r="E11" s="3" t="s">
        <v>19</v>
      </c>
    </row>
    <row r="12" spans="1:6">
      <c r="A12" s="2" t="s">
        <v>36</v>
      </c>
      <c r="B12" s="6">
        <f>COUNTIFS('Job Details'!F:F,"COMPLEX",'Job Details'!D:D,"YES")</f>
        <v>0</v>
      </c>
      <c r="D12" s="4" t="s">
        <v>100</v>
      </c>
      <c r="E12" s="7" t="s">
        <v>20</v>
      </c>
    </row>
    <row r="13" spans="1:6">
      <c r="A13" s="2" t="s">
        <v>37</v>
      </c>
      <c r="B13" s="6">
        <f>COUNTIFS('Job Details'!F:F,"VERY_COMPLEX",'Job Details'!D:D,"YES")</f>
        <v>0</v>
      </c>
      <c r="D13" s="4" t="s">
        <v>101</v>
      </c>
    </row>
    <row r="15" spans="1:6">
      <c r="A15" s="5" t="s">
        <v>38</v>
      </c>
      <c r="B15" s="5"/>
    </row>
  </sheetData>
  <mergeCells count="6">
    <mergeCell ref="A1:B1"/>
    <mergeCell ref="A3:B3"/>
    <mergeCell ref="E1:F1"/>
    <mergeCell ref="E2:F2"/>
    <mergeCell ref="A9:B9"/>
    <mergeCell ref="A15:B15"/>
  </mergeCells>
  <hyperlinks>
    <hyperlink ref="D2" location="'Summary'!A1" display="Summary"/>
    <hyperlink ref="D3" location="'Job Details'!A1" display="Job Details"/>
    <hyperlink ref="D4" location="'Transformations'!A1" display="Transformations"/>
    <hyperlink ref="D5" location="'Jobs Transformations Xref'!A1" display="Jobs Transformations Xref"/>
    <hyperlink ref="D6" location="'Jobs Transformations List'!A1" display="Jobs Transformations List"/>
    <hyperlink ref="D7" location="'Functions'!A1" display="Functions"/>
    <hyperlink ref="D8" location="'Subject Areas'!A1" display="Subject Areas"/>
    <hyperlink ref="D9" location="'Transformation Expressions'!A1" display="Transformation Expressions"/>
    <hyperlink ref="D10" location="'Embedded SQL Summary'!A1" display="Embedded SQL Summary"/>
    <hyperlink ref="D11" location="'Embedded SQL Programs'!A1" display="Embedded SQL Programs"/>
    <hyperlink ref="D12" location="'Embedded SQL Script Categories'!A1" display="Embedded SQL Script Categories"/>
    <hyperlink ref="D13" location="'Embedded SQL UNKNOWN Category'!A1" display="Embedded SQL UNKNOWN Categor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30.7109375" customWidth="1"/>
    <col min="3" max="3" width="10.7109375" customWidth="1"/>
    <col min="4" max="4" width="10.7109375" customWidth="1"/>
    <col min="5" max="5" width="15.7109375" customWidth="1"/>
    <col min="6" max="6" width="15.7109375" customWidth="1"/>
    <col min="7" max="7" width="25.7109375" customWidth="1"/>
    <col min="8" max="8" width="30.7109375" customWidth="1"/>
    <col min="9" max="9" width="100.7109375" customWidth="1"/>
    <col min="10" max="10" width="100.7109375" customWidth="1"/>
    <col min="11" max="11" width="100.7109375" customWidth="1"/>
    <col min="12" max="12" width="30.7109375" customWidth="1"/>
  </cols>
  <sheetData>
    <row r="1" spans="1:12">
      <c r="A1" s="3" t="s">
        <v>77</v>
      </c>
      <c r="B1" s="3" t="s">
        <v>23</v>
      </c>
      <c r="C1" s="3" t="s">
        <v>24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28</v>
      </c>
      <c r="J1" s="3" t="s">
        <v>29</v>
      </c>
      <c r="K1" s="3" t="s">
        <v>30</v>
      </c>
      <c r="L1" s="3" t="s">
        <v>83</v>
      </c>
    </row>
  </sheetData>
  <autoFilter ref="A1:L1"/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3" t="s">
        <v>84</v>
      </c>
      <c r="B1" s="3" t="s">
        <v>40</v>
      </c>
    </row>
  </sheetData>
  <autoFilter ref="A1:B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3" t="s">
        <v>85</v>
      </c>
      <c r="B1" s="3" t="s">
        <v>40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20.7109375" customWidth="1"/>
    <col min="3" max="3" width="30.7109375" customWidth="1"/>
    <col min="4" max="4" width="10.7109375" customWidth="1"/>
    <col min="5" max="5" width="15.7109375" customWidth="1"/>
    <col min="6" max="6" width="15.7109375" customWidth="1"/>
    <col min="7" max="7" width="15.7109375" customWidth="1"/>
    <col min="8" max="8" width="75.7109375" customWidth="1"/>
    <col min="9" max="9" width="40.7109375" customWidth="1"/>
    <col min="10" max="10" width="15.7109375" customWidth="1"/>
    <col min="11" max="11" width="15.7109375" customWidth="1"/>
  </cols>
  <sheetData>
    <row r="1" spans="1:1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</row>
  </sheetData>
  <autoFilter ref="A1:L1"/>
  <conditionalFormatting sqref="A2:I9999">
    <cfRule type="expression" dxfId="0" priority="1">
      <formula>AND($A2 &lt;&gt; "", $D2 &lt;&gt; "YES")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15.7109375" customWidth="1"/>
    <col min="3" max="3" width="15.7109375" customWidth="1"/>
    <col min="4" max="4" width="15.7109375" customWidth="1"/>
    <col min="5" max="6" width="30.7109375" customWidth="1"/>
  </cols>
  <sheetData>
    <row r="1" spans="1:6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</cols>
  <sheetData>
    <row r="1" spans="2:6">
      <c r="B1" s="3" t="s">
        <v>24</v>
      </c>
      <c r="C1" s="3" t="s">
        <v>25</v>
      </c>
      <c r="D1" s="3" t="s">
        <v>26</v>
      </c>
      <c r="E1" s="3" t="s">
        <v>27</v>
      </c>
      <c r="F1" s="3" t="s">
        <v>45</v>
      </c>
    </row>
  </sheetData>
  <autoFilter ref="A1:F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50.7109375" customWidth="1"/>
    <col min="2" max="2" width="50.7109375" customWidth="1"/>
    <col min="3" max="3" width="50.7109375" customWidth="1"/>
  </cols>
  <sheetData>
    <row r="1" spans="1:3">
      <c r="A1" s="3" t="s">
        <v>46</v>
      </c>
      <c r="B1" s="3" t="s">
        <v>47</v>
      </c>
      <c r="C1" s="3" t="s">
        <v>48</v>
      </c>
    </row>
  </sheetData>
  <autoFilter ref="A1:C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2">
      <c r="A1" s="3" t="s">
        <v>49</v>
      </c>
      <c r="B1" s="3" t="s">
        <v>50</v>
      </c>
    </row>
  </sheetData>
  <autoFilter ref="A1:B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30.7109375" customWidth="1"/>
    <col min="2" max="2" width="30.7109375" customWidth="1"/>
    <col min="3" max="3" width="80.7109375" customWidth="1"/>
  </cols>
  <sheetData>
    <row r="1" spans="1:3">
      <c r="A1" s="3" t="s">
        <v>51</v>
      </c>
      <c r="B1" s="3" t="s">
        <v>52</v>
      </c>
      <c r="C1" s="3" t="s">
        <v>53</v>
      </c>
    </row>
  </sheetData>
  <autoFilter ref="A1:C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50.7109375" customWidth="1"/>
    <col min="3" max="3" width="50.7109375" customWidth="1"/>
    <col min="4" max="4" width="100.7109375" customWidth="1"/>
  </cols>
  <sheetData>
    <row r="1" spans="1:4">
      <c r="A1" s="3" t="s">
        <v>46</v>
      </c>
      <c r="B1" s="3" t="s">
        <v>47</v>
      </c>
      <c r="C1" s="3" t="s">
        <v>54</v>
      </c>
      <c r="D1" s="3" t="s">
        <v>55</v>
      </c>
    </row>
  </sheetData>
  <autoFilter ref="A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2" t="s">
        <v>56</v>
      </c>
      <c r="B1" s="2"/>
      <c r="D1" s="3" t="s">
        <v>89</v>
      </c>
      <c r="E1" s="3" t="s">
        <v>4</v>
      </c>
      <c r="F1" s="3"/>
    </row>
    <row r="2" spans="1:6">
      <c r="D2" s="4" t="s">
        <v>90</v>
      </c>
      <c r="E2" s="3" t="s">
        <v>5</v>
      </c>
      <c r="F2" s="3"/>
    </row>
    <row r="3" spans="1:6">
      <c r="A3" s="5" t="s">
        <v>1</v>
      </c>
      <c r="B3" s="5"/>
      <c r="D3" s="4" t="s">
        <v>91</v>
      </c>
      <c r="E3" s="3" t="s">
        <v>6</v>
      </c>
      <c r="F3" s="3" t="s">
        <v>7</v>
      </c>
    </row>
    <row r="4" spans="1:6">
      <c r="A4" s="2" t="s">
        <v>57</v>
      </c>
      <c r="B4" s="6">
        <v>0</v>
      </c>
      <c r="D4" s="4" t="s">
        <v>92</v>
      </c>
      <c r="E4" s="3" t="s">
        <v>8</v>
      </c>
      <c r="F4" s="7"/>
    </row>
    <row r="5" spans="1:6">
      <c r="A5" s="2" t="s">
        <v>58</v>
      </c>
      <c r="B5" s="6">
        <v>0</v>
      </c>
      <c r="D5" s="4" t="s">
        <v>93</v>
      </c>
      <c r="E5" s="3" t="s">
        <v>9</v>
      </c>
      <c r="F5" s="7">
        <v>1000000000000</v>
      </c>
    </row>
    <row r="6" spans="1:6">
      <c r="A6" s="2" t="s">
        <v>59</v>
      </c>
      <c r="B6" s="6">
        <v>0</v>
      </c>
      <c r="D6" s="4" t="s">
        <v>94</v>
      </c>
      <c r="E6" s="3" t="s">
        <v>10</v>
      </c>
      <c r="F6" s="7" t="s">
        <v>11</v>
      </c>
    </row>
    <row r="7" spans="1:6">
      <c r="A7" s="2" t="s">
        <v>60</v>
      </c>
      <c r="B7" s="6">
        <v>0</v>
      </c>
      <c r="D7" s="4" t="s">
        <v>95</v>
      </c>
      <c r="E7" s="3" t="s">
        <v>12</v>
      </c>
      <c r="F7" s="7" t="s">
        <v>13</v>
      </c>
    </row>
    <row r="8" spans="1:6">
      <c r="A8" s="2" t="s">
        <v>61</v>
      </c>
      <c r="B8" s="6">
        <v>0</v>
      </c>
      <c r="D8" s="4" t="s">
        <v>96</v>
      </c>
      <c r="E8" s="3" t="s">
        <v>14</v>
      </c>
      <c r="F8" s="7">
        <v>1</v>
      </c>
    </row>
    <row r="9" spans="1:6">
      <c r="A9" s="2" t="s">
        <v>62</v>
      </c>
      <c r="B9" s="6">
        <v>0</v>
      </c>
      <c r="D9" s="4" t="s">
        <v>97</v>
      </c>
      <c r="E9" s="3" t="s">
        <v>15</v>
      </c>
      <c r="F9" s="7" t="s">
        <v>16</v>
      </c>
    </row>
    <row r="10" spans="1:6">
      <c r="A10" s="2" t="s">
        <v>63</v>
      </c>
      <c r="B10" s="6">
        <v>0</v>
      </c>
      <c r="D10" s="4" t="s">
        <v>98</v>
      </c>
      <c r="E10" s="3" t="s">
        <v>17</v>
      </c>
      <c r="F10" s="7" t="s">
        <v>18</v>
      </c>
    </row>
    <row r="11" spans="1:6">
      <c r="A11" s="2" t="s">
        <v>64</v>
      </c>
      <c r="B11" s="6">
        <v>0</v>
      </c>
      <c r="D11" s="4" t="s">
        <v>99</v>
      </c>
      <c r="E11" s="3" t="s">
        <v>19</v>
      </c>
    </row>
    <row r="12" spans="1:6">
      <c r="A12" s="2" t="s">
        <v>65</v>
      </c>
      <c r="B12" s="6">
        <v>0</v>
      </c>
      <c r="D12" s="4" t="s">
        <v>100</v>
      </c>
      <c r="E12" s="7" t="s">
        <v>76</v>
      </c>
    </row>
    <row r="13" spans="1:6">
      <c r="A13" s="2" t="s">
        <v>66</v>
      </c>
      <c r="B13" s="6">
        <v>0</v>
      </c>
      <c r="D13" s="4" t="s">
        <v>101</v>
      </c>
    </row>
    <row r="14" spans="1:6">
      <c r="A14" s="2" t="s">
        <v>67</v>
      </c>
      <c r="B14" s="6">
        <v>0</v>
      </c>
    </row>
    <row r="15" spans="1:6">
      <c r="A15" s="2" t="s">
        <v>68</v>
      </c>
      <c r="B15" s="6">
        <v>0</v>
      </c>
    </row>
    <row r="16" spans="1:6">
      <c r="A16" s="2" t="s">
        <v>69</v>
      </c>
      <c r="B16" s="6">
        <v>0</v>
      </c>
    </row>
    <row r="17" spans="1:3">
      <c r="A17" s="2" t="s">
        <v>70</v>
      </c>
      <c r="B17" s="6">
        <v>0</v>
      </c>
    </row>
    <row r="18" spans="1:3">
      <c r="A18" s="2" t="s">
        <v>71</v>
      </c>
      <c r="B18" s="6">
        <v>0</v>
      </c>
    </row>
    <row r="19" spans="1:3">
      <c r="A19" s="2" t="s">
        <v>72</v>
      </c>
      <c r="B19" s="6">
        <v>0</v>
      </c>
    </row>
    <row r="20" spans="1:3">
      <c r="A20" s="2" t="s">
        <v>73</v>
      </c>
      <c r="B20" s="6">
        <v>0</v>
      </c>
    </row>
    <row r="21" spans="1:3">
      <c r="A21" s="2" t="s">
        <v>74</v>
      </c>
      <c r="B21" s="6">
        <v>0</v>
      </c>
    </row>
    <row r="22" spans="1:3">
      <c r="A22" s="2" t="s">
        <v>75</v>
      </c>
      <c r="B22" s="6">
        <v>0</v>
      </c>
    </row>
    <row r="24" spans="1:3">
      <c r="A24" s="5" t="s">
        <v>86</v>
      </c>
      <c r="B24" s="5"/>
      <c r="C24" s="5" t="s">
        <v>87</v>
      </c>
    </row>
    <row r="25" spans="1:3">
      <c r="A25" s="5" t="s">
        <v>33</v>
      </c>
      <c r="B25" s="5"/>
      <c r="C25" s="5" t="s">
        <v>88</v>
      </c>
    </row>
    <row r="26" spans="1:3">
      <c r="A26" s="2" t="s">
        <v>34</v>
      </c>
      <c r="B26" s="6">
        <f>COUNTIFS('Embedded SQL Programs'!E:E,"LOW",'Embedded SQL Programs'!C:C,"YES",'Embedded SQL Programs'!L:L,"SQL")</f>
        <v>0</v>
      </c>
      <c r="C26" s="6">
        <f>SUMIFS('Embedded SQL Programs'!G:G,'Embedded SQL Programs'!E:E,"LOW",'Embedded SQL Programs'!C:C,"YES",'Embedded SQL Programs'!L:L,"ETL")</f>
        <v>0</v>
      </c>
    </row>
    <row r="27" spans="1:3">
      <c r="A27" s="2" t="s">
        <v>35</v>
      </c>
      <c r="B27" s="6">
        <f>COUNTIFS('Embedded SQL Programs'!E:E,"MEDIUM",'Embedded SQL Programs'!C:C,"YES",'Embedded SQL Programs'!L:L,"SQL")</f>
        <v>0</v>
      </c>
      <c r="C27" s="6">
        <f>SUMIFS('Embedded SQL Programs'!G:G,'Embedded SQL Programs'!E:E,"MEDIUM",'Embedded SQL Programs'!C:C,"YES",'Embedded SQL Programs'!L:L,"ETL")</f>
        <v>0</v>
      </c>
    </row>
    <row r="28" spans="1:3">
      <c r="A28" s="2" t="s">
        <v>36</v>
      </c>
      <c r="B28" s="6">
        <f>COUNTIFS('Embedded SQL Programs'!E:E,"COMPLEX",'Embedded SQL Programs'!C:C,"YES",'Embedded SQL Programs'!L:L,"SQL")</f>
        <v>0</v>
      </c>
      <c r="C28" s="6">
        <f>SUMIFS('Embedded SQL Programs'!G:G,'Embedded SQL Programs'!E:E,"COMPLEX",'Embedded SQL Programs'!C:C,"YES",'Embedded SQL Programs'!L:L,"ETL")</f>
        <v>0</v>
      </c>
    </row>
    <row r="29" spans="1:3">
      <c r="A29" s="2" t="s">
        <v>37</v>
      </c>
      <c r="B29" s="6">
        <f>COUNTIFS('Embedded SQL Programs'!E:E,"VERY_COMPLEX",'Embedded SQL Programs'!C:C,"YES",'Embedded SQL Programs'!L:L,"SQL")</f>
        <v>0</v>
      </c>
      <c r="C29" s="6">
        <f>SUMIFS('Embedded SQL Programs'!G:G,'Embedded SQL Programs'!E:E,"VERY_COMPLEX",'Embedded SQL Programs'!C:C,"YES",'Embedded SQL Programs'!L:L,"ETL")</f>
        <v>0</v>
      </c>
    </row>
  </sheetData>
  <mergeCells count="6">
    <mergeCell ref="A1:B1"/>
    <mergeCell ref="A3:B3"/>
    <mergeCell ref="E1:F1"/>
    <mergeCell ref="E2:F2"/>
    <mergeCell ref="A24:B24"/>
    <mergeCell ref="A25:B25"/>
  </mergeCells>
  <hyperlinks>
    <hyperlink ref="D2" location="'Summary'!A1" display="Summary"/>
    <hyperlink ref="D3" location="'Job Details'!A1" display="Job Details"/>
    <hyperlink ref="D4" location="'Transformations'!A1" display="Transformations"/>
    <hyperlink ref="D5" location="'Jobs Transformations Xref'!A1" display="Jobs Transformations Xref"/>
    <hyperlink ref="D6" location="'Jobs Transformations List'!A1" display="Jobs Transformations List"/>
    <hyperlink ref="D7" location="'Functions'!A1" display="Functions"/>
    <hyperlink ref="D8" location="'Subject Areas'!A1" display="Subject Areas"/>
    <hyperlink ref="D9" location="'Transformation Expressions'!A1" display="Transformation Expressions"/>
    <hyperlink ref="D10" location="'Embedded SQL Summary'!A1" display="Embedded SQL Summary"/>
    <hyperlink ref="D11" location="'Embedded SQL Programs'!A1" display="Embedded SQL Programs"/>
    <hyperlink ref="D12" location="'Embedded SQL Script Categories'!A1" display="Embedded SQL Script Categories"/>
    <hyperlink ref="D13" location="'Embedded SQL UNKNOWN Category'!A1" display="Embedded SQL UNKNOWN Catego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Job Details</vt:lpstr>
      <vt:lpstr>Transformations</vt:lpstr>
      <vt:lpstr>Jobs Transformations Xref</vt:lpstr>
      <vt:lpstr>Jobs Transformations List</vt:lpstr>
      <vt:lpstr>Functions</vt:lpstr>
      <vt:lpstr>Subject Areas</vt:lpstr>
      <vt:lpstr>Transformation Expressions</vt:lpstr>
      <vt:lpstr>Embedded SQL Summary</vt:lpstr>
      <vt:lpstr>Embedded SQL Programs</vt:lpstr>
      <vt:lpstr>Embedded SQL Script Categories</vt:lpstr>
      <vt:lpstr>Embedded SQL UNKNOWN Category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2025-06-30T05:52:42Z</dcterms:created>
  <dcterms:modified xsi:type="dcterms:W3CDTF">2025-06-30T05:52:42Z</dcterms:modified>
</cp:coreProperties>
</file>