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dharth\Sid\Projects\Smart Cart\"/>
    </mc:Choice>
  </mc:AlternateContent>
  <bookViews>
    <workbookView xWindow="0" yWindow="0" windowWidth="20490" windowHeight="7740" activeTab="2"/>
  </bookViews>
  <sheets>
    <sheet name="Task List" sheetId="1" r:id="rId1"/>
    <sheet name="Gantt Chart" sheetId="4" r:id="rId2"/>
    <sheet name="BOM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3" i="2"/>
  <c r="D4" i="2"/>
  <c r="D5" i="2"/>
  <c r="D6" i="2"/>
  <c r="D7" i="2"/>
  <c r="D8" i="2"/>
  <c r="D9" i="2"/>
  <c r="D10" i="2"/>
  <c r="D11" i="2"/>
  <c r="D2" i="2"/>
  <c r="B3" i="2"/>
  <c r="D20" i="1"/>
  <c r="D8" i="1"/>
  <c r="D26" i="1" l="1"/>
  <c r="J9" i="1" s="1"/>
  <c r="C26" i="1"/>
  <c r="J8" i="1" s="1"/>
  <c r="D18" i="1"/>
  <c r="D17" i="1"/>
  <c r="D16" i="1"/>
  <c r="D15" i="1"/>
  <c r="D14" i="1"/>
  <c r="D4" i="1"/>
  <c r="C25" i="1"/>
  <c r="J6" i="1" s="1"/>
  <c r="D3" i="1"/>
  <c r="D6" i="1"/>
  <c r="D7" i="1"/>
  <c r="D9" i="1"/>
  <c r="D10" i="1"/>
  <c r="D5" i="1"/>
  <c r="D11" i="1"/>
  <c r="D12" i="1"/>
  <c r="D13" i="1"/>
  <c r="D19" i="1"/>
  <c r="D21" i="1"/>
  <c r="D22" i="1"/>
  <c r="D23" i="1"/>
  <c r="D24" i="1"/>
  <c r="D2" i="1"/>
  <c r="D25" i="1" l="1"/>
  <c r="J7" i="1" s="1"/>
</calcChain>
</file>

<file path=xl/sharedStrings.xml><?xml version="1.0" encoding="utf-8"?>
<sst xmlns="http://schemas.openxmlformats.org/spreadsheetml/2006/main" count="148" uniqueCount="89">
  <si>
    <t>Design storage compartment</t>
  </si>
  <si>
    <t>Design wheel base</t>
  </si>
  <si>
    <t>Design controls/power systems enclosure</t>
  </si>
  <si>
    <t>Analyze payload capacity</t>
  </si>
  <si>
    <t>Tasks</t>
  </si>
  <si>
    <t>Select sensors for obstacle detection</t>
  </si>
  <si>
    <t>Program basic motor control</t>
  </si>
  <si>
    <t>Select motors</t>
  </si>
  <si>
    <t>Select/design power transmission mechanics</t>
  </si>
  <si>
    <t>Program obstacle avoidance decision tree</t>
  </si>
  <si>
    <t>Select electrical hardware (power supplies/circuit elements)</t>
  </si>
  <si>
    <t>Weekly Time Allotment (hrs)</t>
  </si>
  <si>
    <t>Weeks to Completion</t>
  </si>
  <si>
    <t>Design sensor mounting</t>
  </si>
  <si>
    <t xml:space="preserve">Program simultaneous target tracking and obstacle avoidance with interrupt-based state machine architecture </t>
  </si>
  <si>
    <t>Build storage compartment prototype</t>
  </si>
  <si>
    <t>Build wheel base prototype</t>
  </si>
  <si>
    <t>Build sensor mounting</t>
  </si>
  <si>
    <t>Build controls/power systems enclosure</t>
  </si>
  <si>
    <t>System integration and assembly</t>
  </si>
  <si>
    <t>Y</t>
  </si>
  <si>
    <t>Time Required (All Tasks)</t>
  </si>
  <si>
    <t>Time Allotment (hrs; no margin)</t>
  </si>
  <si>
    <t>Time Allotment (hrs; conservative)</t>
  </si>
  <si>
    <t>No margin; all tasks</t>
  </si>
  <si>
    <t>Conservative; all tasks</t>
  </si>
  <si>
    <t>No margin; select tasks</t>
  </si>
  <si>
    <t>Conservative; select tasks</t>
  </si>
  <si>
    <t>Program target tracking</t>
  </si>
  <si>
    <t>Assumptions</t>
  </si>
  <si>
    <t>Select sensors for target tracking</t>
  </si>
  <si>
    <t>Arduino Mega</t>
  </si>
  <si>
    <t>Source</t>
  </si>
  <si>
    <t>Unit Price</t>
  </si>
  <si>
    <t>Quantity</t>
  </si>
  <si>
    <t>Purpose</t>
  </si>
  <si>
    <t>Mechanical Design</t>
  </si>
  <si>
    <t>Analysis</t>
  </si>
  <si>
    <t>Analyze mechanical power/torque distribution</t>
  </si>
  <si>
    <t>Analyze electrical load requirements</t>
  </si>
  <si>
    <t>Part Selection</t>
  </si>
  <si>
    <t>Fall 2018?</t>
  </si>
  <si>
    <t>Prototyping</t>
  </si>
  <si>
    <t>Time Required (Fall 2018 Tasks)</t>
  </si>
  <si>
    <t>Status</t>
  </si>
  <si>
    <t>Time Uncertainty Multiplier</t>
  </si>
  <si>
    <t>High Level</t>
  </si>
  <si>
    <t>Week</t>
  </si>
  <si>
    <t>Phase</t>
  </si>
  <si>
    <t>Controls</t>
  </si>
  <si>
    <t>Target Milestones</t>
  </si>
  <si>
    <t>End of:</t>
  </si>
  <si>
    <t>Week 4</t>
  </si>
  <si>
    <t>Testing/Tuning</t>
  </si>
  <si>
    <t>Week 6</t>
  </si>
  <si>
    <t>CAD assembly completed. After this point, only tweaks and modifications should be necessary.</t>
  </si>
  <si>
    <t>Electrical wiring/soldering/connectorizing should be complete.</t>
  </si>
  <si>
    <t>Week 7</t>
  </si>
  <si>
    <t>Basic motor control functions should be complete and sensors should be individually function-checked.</t>
  </si>
  <si>
    <t>Week 14</t>
  </si>
  <si>
    <t>Obstacle avoidance should be demonstrable and logical.</t>
  </si>
  <si>
    <t>Week 15</t>
  </si>
  <si>
    <t>Prototype demonstration/presentation.</t>
  </si>
  <si>
    <t>Configure circuit with necessary elements</t>
  </si>
  <si>
    <t>Check functionality of each sensor independently</t>
  </si>
  <si>
    <t>Not started</t>
  </si>
  <si>
    <t>Electronics enclosure; basket</t>
  </si>
  <si>
    <t>Part</t>
  </si>
  <si>
    <t>Wheel</t>
  </si>
  <si>
    <t>Ultrasonic sensor</t>
  </si>
  <si>
    <t>180 degree servomotor</t>
  </si>
  <si>
    <t>Encoder DC motor</t>
  </si>
  <si>
    <t>Spherical caster</t>
  </si>
  <si>
    <t>All</t>
  </si>
  <si>
    <t>Wood studs</t>
  </si>
  <si>
    <t>Mechanical frame</t>
  </si>
  <si>
    <t>Wheel base</t>
  </si>
  <si>
    <t>Power distribution; controls</t>
  </si>
  <si>
    <t>Home Depot</t>
  </si>
  <si>
    <t>Maker Studio</t>
  </si>
  <si>
    <t>Plywood/acrylic sheet</t>
  </si>
  <si>
    <t>Amazon</t>
  </si>
  <si>
    <t>Wood screws</t>
  </si>
  <si>
    <t>Price</t>
  </si>
  <si>
    <t>Pack</t>
  </si>
  <si>
    <t>Metric fasteners (M2.5/M3)</t>
  </si>
  <si>
    <t>Electronics mounting</t>
  </si>
  <si>
    <t>Mechanical joining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</si>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</sst>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2" xfId="0" applyFill="1" applyBorder="1"/>
    <xf numFmtId="0" fontId="0" fillId="3" borderId="2" xfId="0" applyFill="1" applyBorder="1"/>
    <xf numFmtId="0" fontId="0" fillId="0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8" xfId="0" applyBorder="1"/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5" borderId="2" xfId="0" applyFont="1" applyFill="1" applyBorder="1"/>
    <xf numFmtId="0" fontId="0" fillId="5" borderId="0" xfId="0" applyFill="1" applyAlignment="1">
      <alignment horizontal="center" vertical="center" textRotation="90" wrapText="1"/>
    </xf>
    <xf numFmtId="0" fontId="0" fillId="4" borderId="1" xfId="0" applyFill="1" applyBorder="1" applyAlignment="1">
      <alignment horizontal="center" vertical="center" textRotation="90" wrapText="1"/>
    </xf>
    <xf numFmtId="0" fontId="0" fillId="4" borderId="0" xfId="0" applyFill="1" applyAlignment="1">
      <alignment horizontal="center" vertical="center" textRotation="90" wrapText="1"/>
    </xf>
    <xf numFmtId="0" fontId="0" fillId="7" borderId="0" xfId="0" applyFill="1" applyAlignment="1">
      <alignment horizontal="center" vertical="center" textRotation="90" wrapText="1"/>
    </xf>
    <xf numFmtId="0" fontId="0" fillId="3" borderId="0" xfId="0" applyFill="1" applyAlignment="1">
      <alignment horizontal="center" vertical="center" textRotation="90"/>
    </xf>
    <xf numFmtId="0" fontId="0" fillId="6" borderId="0" xfId="0" applyFill="1" applyAlignment="1">
      <alignment horizontal="center" vertical="center" textRotation="90" wrapText="1"/>
    </xf>
    <xf numFmtId="44" fontId="0" fillId="0" borderId="0" xfId="1" applyFont="1"/>
    <xf numFmtId="0" fontId="1" fillId="0" borderId="2" xfId="0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44" fontId="0" fillId="0" borderId="2" xfId="1" applyFont="1" applyBorder="1"/>
    <xf numFmtId="44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21" workbookViewId="0">
      <selection activeCell="D29" sqref="D29"/>
    </sheetView>
  </sheetViews>
  <sheetFormatPr defaultRowHeight="15" x14ac:dyDescent="0.25"/>
  <cols>
    <col min="1" max="1" width="10.5703125" customWidth="1"/>
    <col min="2" max="2" width="31.140625" customWidth="1"/>
    <col min="3" max="3" width="16.7109375" style="11" customWidth="1"/>
    <col min="4" max="4" width="17.7109375" style="11" customWidth="1"/>
    <col min="5" max="5" width="7" style="11" customWidth="1"/>
    <col min="6" max="6" width="14.28515625" style="11" bestFit="1" customWidth="1"/>
    <col min="7" max="8" width="9.140625" customWidth="1"/>
    <col min="9" max="9" width="27.140625" bestFit="1" customWidth="1"/>
    <col min="10" max="10" width="24.85546875" customWidth="1"/>
    <col min="11" max="11" width="9.140625" customWidth="1"/>
  </cols>
  <sheetData>
    <row r="1" spans="1:10" ht="30" x14ac:dyDescent="0.25">
      <c r="A1" s="15" t="s">
        <v>46</v>
      </c>
      <c r="B1" s="15" t="s">
        <v>4</v>
      </c>
      <c r="C1" s="15" t="s">
        <v>22</v>
      </c>
      <c r="D1" s="15" t="s">
        <v>23</v>
      </c>
      <c r="E1" s="15" t="s">
        <v>41</v>
      </c>
      <c r="F1" s="15" t="s">
        <v>44</v>
      </c>
      <c r="I1" s="10" t="s">
        <v>29</v>
      </c>
      <c r="J1" s="10"/>
    </row>
    <row r="2" spans="1:10" x14ac:dyDescent="0.25">
      <c r="A2" s="42" t="s">
        <v>36</v>
      </c>
      <c r="B2" s="7" t="s">
        <v>0</v>
      </c>
      <c r="C2" s="13">
        <v>4</v>
      </c>
      <c r="D2" s="13">
        <f>C2*($J$2)</f>
        <v>8</v>
      </c>
      <c r="E2" s="13" t="s">
        <v>20</v>
      </c>
      <c r="F2" s="11" t="s">
        <v>65</v>
      </c>
      <c r="I2" s="1" t="s">
        <v>45</v>
      </c>
      <c r="J2" s="1">
        <v>2</v>
      </c>
    </row>
    <row r="3" spans="1:10" ht="15" customHeight="1" x14ac:dyDescent="0.25">
      <c r="A3" s="43"/>
      <c r="B3" s="7" t="s">
        <v>1</v>
      </c>
      <c r="C3" s="13">
        <v>7</v>
      </c>
      <c r="D3" s="13">
        <f>C3*($J$2)</f>
        <v>14</v>
      </c>
      <c r="E3" s="13" t="s">
        <v>20</v>
      </c>
      <c r="F3" s="11" t="s">
        <v>65</v>
      </c>
      <c r="I3" s="1" t="s">
        <v>11</v>
      </c>
      <c r="J3" s="1">
        <v>10</v>
      </c>
    </row>
    <row r="4" spans="1:10" x14ac:dyDescent="0.25">
      <c r="A4" s="43"/>
      <c r="B4" s="7" t="s">
        <v>13</v>
      </c>
      <c r="C4" s="13">
        <v>4</v>
      </c>
      <c r="D4" s="13">
        <f>C4*($J$2)</f>
        <v>8</v>
      </c>
      <c r="E4" s="13" t="s">
        <v>20</v>
      </c>
      <c r="F4" s="11" t="s">
        <v>65</v>
      </c>
      <c r="I4" s="1"/>
    </row>
    <row r="5" spans="1:10" ht="30" x14ac:dyDescent="0.25">
      <c r="A5" s="43"/>
      <c r="B5" s="7" t="s">
        <v>8</v>
      </c>
      <c r="C5" s="13">
        <v>8</v>
      </c>
      <c r="D5" s="13">
        <f>C5*($J$2)</f>
        <v>16</v>
      </c>
      <c r="E5" s="13" t="s">
        <v>20</v>
      </c>
      <c r="F5" s="11" t="s">
        <v>65</v>
      </c>
      <c r="I5" s="2"/>
      <c r="J5" s="3" t="s">
        <v>12</v>
      </c>
    </row>
    <row r="6" spans="1:10" ht="30" customHeight="1" x14ac:dyDescent="0.25">
      <c r="A6" s="43"/>
      <c r="B6" s="7" t="s">
        <v>2</v>
      </c>
      <c r="C6" s="13">
        <v>8</v>
      </c>
      <c r="D6" s="13">
        <f>C6*($J$2)</f>
        <v>16</v>
      </c>
      <c r="E6" s="13" t="s">
        <v>20</v>
      </c>
      <c r="F6" s="11" t="s">
        <v>65</v>
      </c>
      <c r="I6" s="5" t="s">
        <v>24</v>
      </c>
      <c r="J6" s="6">
        <f>C25/$J$3</f>
        <v>26.4</v>
      </c>
    </row>
    <row r="7" spans="1:10" x14ac:dyDescent="0.25">
      <c r="A7" s="44" t="s">
        <v>37</v>
      </c>
      <c r="B7" s="7" t="s">
        <v>3</v>
      </c>
      <c r="C7" s="13">
        <v>2</v>
      </c>
      <c r="D7" s="13">
        <f>C7*($J$2)</f>
        <v>4</v>
      </c>
      <c r="E7" s="13" t="s">
        <v>20</v>
      </c>
      <c r="F7" s="11" t="s">
        <v>65</v>
      </c>
      <c r="I7" s="5" t="s">
        <v>25</v>
      </c>
      <c r="J7" s="6">
        <f>D25/$J$3</f>
        <v>52.8</v>
      </c>
    </row>
    <row r="8" spans="1:10" ht="30" x14ac:dyDescent="0.25">
      <c r="A8" s="44"/>
      <c r="B8" s="7" t="s">
        <v>39</v>
      </c>
      <c r="C8" s="13">
        <v>3</v>
      </c>
      <c r="D8" s="13">
        <f>C8*($J$2)</f>
        <v>6</v>
      </c>
      <c r="E8" s="13" t="s">
        <v>20</v>
      </c>
      <c r="F8" s="11" t="s">
        <v>65</v>
      </c>
      <c r="I8" s="3" t="s">
        <v>26</v>
      </c>
      <c r="J8" s="4">
        <f>C26/$J$3</f>
        <v>9.9</v>
      </c>
    </row>
    <row r="9" spans="1:10" ht="30" x14ac:dyDescent="0.25">
      <c r="A9" s="44"/>
      <c r="B9" s="7" t="s">
        <v>38</v>
      </c>
      <c r="C9" s="13">
        <v>2</v>
      </c>
      <c r="D9" s="13">
        <f>C9*($J$2)</f>
        <v>4</v>
      </c>
      <c r="E9" s="13" t="s">
        <v>20</v>
      </c>
      <c r="F9" s="11" t="s">
        <v>65</v>
      </c>
      <c r="I9" s="3" t="s">
        <v>27</v>
      </c>
      <c r="J9" s="4">
        <f>D26/$J$3</f>
        <v>19.8</v>
      </c>
    </row>
    <row r="10" spans="1:10" ht="15" customHeight="1" x14ac:dyDescent="0.25">
      <c r="A10" s="41" t="s">
        <v>40</v>
      </c>
      <c r="B10" s="7" t="s">
        <v>7</v>
      </c>
      <c r="C10" s="13">
        <v>1</v>
      </c>
      <c r="D10" s="13">
        <f>C10*($J$2)</f>
        <v>2</v>
      </c>
      <c r="E10" s="13" t="s">
        <v>20</v>
      </c>
      <c r="F10" s="11" t="s">
        <v>65</v>
      </c>
    </row>
    <row r="11" spans="1:10" ht="29.25" customHeight="1" x14ac:dyDescent="0.25">
      <c r="A11" s="41"/>
      <c r="B11" s="7" t="s">
        <v>10</v>
      </c>
      <c r="C11" s="13">
        <v>5</v>
      </c>
      <c r="D11" s="13">
        <f>C11*($J$2)</f>
        <v>10</v>
      </c>
      <c r="E11" s="13" t="s">
        <v>20</v>
      </c>
      <c r="F11" s="11" t="s">
        <v>65</v>
      </c>
      <c r="G11" s="1"/>
    </row>
    <row r="12" spans="1:10" ht="30" x14ac:dyDescent="0.25">
      <c r="A12" s="41"/>
      <c r="B12" s="7" t="s">
        <v>5</v>
      </c>
      <c r="C12" s="13">
        <v>1</v>
      </c>
      <c r="D12" s="13">
        <f>C12*($J$2)</f>
        <v>2</v>
      </c>
      <c r="E12" s="13" t="s">
        <v>20</v>
      </c>
      <c r="F12" s="11" t="s">
        <v>65</v>
      </c>
    </row>
    <row r="13" spans="1:10" x14ac:dyDescent="0.25">
      <c r="A13" s="41"/>
      <c r="B13" s="7" t="s">
        <v>30</v>
      </c>
      <c r="C13" s="13">
        <v>5</v>
      </c>
      <c r="D13" s="13">
        <f>C13*($J$2)</f>
        <v>10</v>
      </c>
      <c r="E13" s="13"/>
      <c r="F13" s="11" t="s">
        <v>65</v>
      </c>
    </row>
    <row r="14" spans="1:10" ht="30" customHeight="1" x14ac:dyDescent="0.25">
      <c r="A14" s="45" t="s">
        <v>42</v>
      </c>
      <c r="B14" s="7" t="s">
        <v>15</v>
      </c>
      <c r="C14" s="13">
        <v>5</v>
      </c>
      <c r="D14" s="13">
        <f>C14*($J$2)</f>
        <v>10</v>
      </c>
      <c r="E14" s="13" t="s">
        <v>20</v>
      </c>
      <c r="F14" s="11" t="s">
        <v>65</v>
      </c>
    </row>
    <row r="15" spans="1:10" x14ac:dyDescent="0.25">
      <c r="A15" s="45"/>
      <c r="B15" s="7" t="s">
        <v>16</v>
      </c>
      <c r="C15" s="13">
        <v>3</v>
      </c>
      <c r="D15" s="13">
        <f>C15*($J$2)</f>
        <v>6</v>
      </c>
      <c r="E15" s="13" t="s">
        <v>20</v>
      </c>
      <c r="F15" s="11" t="s">
        <v>65</v>
      </c>
    </row>
    <row r="16" spans="1:10" x14ac:dyDescent="0.25">
      <c r="A16" s="45"/>
      <c r="B16" s="7" t="s">
        <v>17</v>
      </c>
      <c r="C16" s="13">
        <v>5</v>
      </c>
      <c r="D16" s="13">
        <f>C16*($J$2)</f>
        <v>10</v>
      </c>
      <c r="E16" s="13" t="s">
        <v>20</v>
      </c>
      <c r="F16" s="11" t="s">
        <v>65</v>
      </c>
    </row>
    <row r="17" spans="1:7" ht="30" x14ac:dyDescent="0.25">
      <c r="A17" s="45"/>
      <c r="B17" s="7" t="s">
        <v>18</v>
      </c>
      <c r="C17" s="13">
        <v>5</v>
      </c>
      <c r="D17" s="13">
        <f>C17*($J$2)</f>
        <v>10</v>
      </c>
      <c r="E17" s="13" t="s">
        <v>20</v>
      </c>
      <c r="F17" s="11" t="s">
        <v>65</v>
      </c>
      <c r="G17" s="1"/>
    </row>
    <row r="18" spans="1:7" x14ac:dyDescent="0.25">
      <c r="A18" s="45"/>
      <c r="B18" s="7" t="s">
        <v>19</v>
      </c>
      <c r="C18" s="13">
        <v>8</v>
      </c>
      <c r="D18" s="13">
        <f>C18*($J$2)</f>
        <v>16</v>
      </c>
      <c r="E18" s="13" t="s">
        <v>20</v>
      </c>
      <c r="F18" s="11" t="s">
        <v>65</v>
      </c>
      <c r="G18" s="1"/>
    </row>
    <row r="19" spans="1:7" ht="30" x14ac:dyDescent="0.25">
      <c r="A19" s="46" t="s">
        <v>49</v>
      </c>
      <c r="B19" s="7" t="s">
        <v>63</v>
      </c>
      <c r="C19" s="13">
        <v>2</v>
      </c>
      <c r="D19" s="13">
        <f>C19*($J$2)</f>
        <v>4</v>
      </c>
      <c r="E19" s="13" t="s">
        <v>20</v>
      </c>
      <c r="F19" s="11" t="s">
        <v>65</v>
      </c>
      <c r="G19" s="1"/>
    </row>
    <row r="20" spans="1:7" ht="30" x14ac:dyDescent="0.25">
      <c r="A20" s="46"/>
      <c r="B20" s="7" t="s">
        <v>64</v>
      </c>
      <c r="C20" s="13">
        <v>8</v>
      </c>
      <c r="D20" s="13">
        <f>C20*($J$2)</f>
        <v>16</v>
      </c>
      <c r="E20" s="13" t="s">
        <v>20</v>
      </c>
      <c r="F20" s="11" t="s">
        <v>65</v>
      </c>
      <c r="G20" s="1"/>
    </row>
    <row r="21" spans="1:7" ht="15" customHeight="1" x14ac:dyDescent="0.25">
      <c r="A21" s="46"/>
      <c r="B21" s="7" t="s">
        <v>6</v>
      </c>
      <c r="C21" s="13">
        <v>2</v>
      </c>
      <c r="D21" s="13">
        <f>C21*($J$2)</f>
        <v>4</v>
      </c>
      <c r="E21" s="13" t="s">
        <v>20</v>
      </c>
      <c r="F21" s="11" t="s">
        <v>65</v>
      </c>
      <c r="G21" s="1"/>
    </row>
    <row r="22" spans="1:7" ht="30" x14ac:dyDescent="0.25">
      <c r="A22" s="46"/>
      <c r="B22" s="7" t="s">
        <v>9</v>
      </c>
      <c r="C22" s="13">
        <v>16</v>
      </c>
      <c r="D22" s="13">
        <f>C22*($J$2)</f>
        <v>32</v>
      </c>
      <c r="E22" s="13" t="s">
        <v>20</v>
      </c>
      <c r="F22" s="11" t="s">
        <v>65</v>
      </c>
      <c r="G22" s="1"/>
    </row>
    <row r="23" spans="1:7" ht="15" customHeight="1" x14ac:dyDescent="0.25">
      <c r="A23" s="46"/>
      <c r="B23" s="7" t="s">
        <v>28</v>
      </c>
      <c r="C23" s="13">
        <v>80</v>
      </c>
      <c r="D23" s="13">
        <f>C23*($J$2)</f>
        <v>160</v>
      </c>
      <c r="E23" s="13"/>
      <c r="F23" s="11" t="s">
        <v>65</v>
      </c>
      <c r="G23" s="1"/>
    </row>
    <row r="24" spans="1:7" ht="60" x14ac:dyDescent="0.25">
      <c r="A24" s="46"/>
      <c r="B24" s="7" t="s">
        <v>14</v>
      </c>
      <c r="C24" s="13">
        <v>80</v>
      </c>
      <c r="D24" s="13">
        <f>C24*($J$2)</f>
        <v>160</v>
      </c>
      <c r="E24" s="28"/>
      <c r="F24" s="11" t="s">
        <v>65</v>
      </c>
      <c r="G24" s="1"/>
    </row>
    <row r="25" spans="1:7" x14ac:dyDescent="0.25">
      <c r="A25" s="14"/>
      <c r="B25" s="8" t="s">
        <v>21</v>
      </c>
      <c r="C25" s="29">
        <f>SUM(C2:C24)</f>
        <v>264</v>
      </c>
      <c r="D25" s="29">
        <f>SUM(D2:D24)</f>
        <v>528</v>
      </c>
      <c r="E25" s="13"/>
      <c r="F25" s="13"/>
      <c r="G25" s="1"/>
    </row>
    <row r="26" spans="1:7" x14ac:dyDescent="0.25">
      <c r="A26" s="1"/>
      <c r="B26" s="9" t="s">
        <v>43</v>
      </c>
      <c r="C26" s="13">
        <f>SUMIF($E2:$E24, "Y", C2:C24)</f>
        <v>99</v>
      </c>
      <c r="D26" s="13">
        <f>SUMIF($E2:$E24, "Y", D2:D24)</f>
        <v>198</v>
      </c>
      <c r="E26" s="13"/>
      <c r="F26" s="13"/>
      <c r="G26" s="1"/>
    </row>
    <row r="40" spans="18:18" x14ac:dyDescent="0.25">
      <c r="R40">
        <v>16</v>
      </c>
    </row>
  </sheetData>
  <mergeCells count="6">
    <mergeCell ref="A19:A24"/>
    <mergeCell ref="I1:J1"/>
    <mergeCell ref="A2:A6"/>
    <mergeCell ref="A7:A9"/>
    <mergeCell ref="A10:A13"/>
    <mergeCell ref="A14:A18"/>
  </mergeCells>
  <conditionalFormatting sqref="E45:E1048576 E1:E39">
    <cfRule type="containsText" dxfId="1" priority="1" operator="containsText" text="Y">
      <formula>NOT(ISERROR(SEARCH("Y",E1)))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"/>
  <sheetViews>
    <sheetView workbookViewId="0">
      <selection activeCell="C15" sqref="C15"/>
    </sheetView>
  </sheetViews>
  <sheetFormatPr defaultRowHeight="15" x14ac:dyDescent="0.25"/>
  <cols>
    <col min="2" max="2" width="9.140625" customWidth="1"/>
    <col min="3" max="3" width="17.7109375" bestFit="1" customWidth="1"/>
    <col min="4" max="4" width="9.140625" customWidth="1"/>
  </cols>
  <sheetData>
    <row r="2" spans="2:18" x14ac:dyDescent="0.25">
      <c r="B2" s="16"/>
      <c r="C2" s="19"/>
      <c r="D2" s="21" t="s">
        <v>47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22"/>
    </row>
    <row r="3" spans="2:18" x14ac:dyDescent="0.25">
      <c r="B3" s="16"/>
      <c r="C3" s="16"/>
      <c r="D3" s="30">
        <v>1</v>
      </c>
      <c r="E3" s="30">
        <v>2</v>
      </c>
      <c r="F3" s="30">
        <v>3</v>
      </c>
      <c r="G3" s="30">
        <v>4</v>
      </c>
      <c r="H3" s="30">
        <v>5</v>
      </c>
      <c r="I3" s="30">
        <v>6</v>
      </c>
      <c r="J3" s="30">
        <v>7</v>
      </c>
      <c r="K3" s="30">
        <v>8</v>
      </c>
      <c r="L3" s="30">
        <v>9</v>
      </c>
      <c r="M3" s="30">
        <v>10</v>
      </c>
      <c r="N3" s="30">
        <v>11</v>
      </c>
      <c r="O3" s="30">
        <v>12</v>
      </c>
      <c r="P3" s="30">
        <v>13</v>
      </c>
      <c r="Q3" s="30">
        <v>14</v>
      </c>
      <c r="R3" s="30">
        <v>15</v>
      </c>
    </row>
    <row r="4" spans="2:18" x14ac:dyDescent="0.25">
      <c r="B4" s="18" t="s">
        <v>48</v>
      </c>
      <c r="C4" s="17" t="s">
        <v>36</v>
      </c>
      <c r="D4" s="31"/>
      <c r="E4" s="31"/>
      <c r="F4" s="31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2:18" x14ac:dyDescent="0.25">
      <c r="B5" s="18"/>
      <c r="C5" s="17" t="s">
        <v>37</v>
      </c>
      <c r="D5" s="17"/>
      <c r="E5" s="26"/>
      <c r="F5" s="26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2:18" x14ac:dyDescent="0.25">
      <c r="B6" s="18"/>
      <c r="C6" s="17" t="s">
        <v>40</v>
      </c>
      <c r="D6" s="17"/>
      <c r="E6" s="40"/>
      <c r="F6" s="40"/>
      <c r="G6" s="40"/>
      <c r="H6" s="40"/>
      <c r="I6" s="40"/>
      <c r="J6" s="17"/>
      <c r="K6" s="17"/>
      <c r="L6" s="17"/>
      <c r="M6" s="17"/>
      <c r="N6" s="17"/>
      <c r="O6" s="17"/>
      <c r="P6" s="17"/>
      <c r="Q6" s="17"/>
      <c r="R6" s="17"/>
    </row>
    <row r="7" spans="2:18" x14ac:dyDescent="0.25">
      <c r="B7" s="18"/>
      <c r="C7" s="17" t="s">
        <v>42</v>
      </c>
      <c r="D7" s="17"/>
      <c r="E7" s="17"/>
      <c r="F7" s="17"/>
      <c r="G7" s="24"/>
      <c r="H7" s="24"/>
      <c r="I7" s="24"/>
      <c r="J7" s="24"/>
      <c r="K7" s="24"/>
      <c r="L7" s="24"/>
      <c r="M7" s="17"/>
      <c r="N7" s="17"/>
      <c r="O7" s="17"/>
      <c r="P7" s="17"/>
      <c r="Q7" s="17"/>
      <c r="R7" s="17"/>
    </row>
    <row r="8" spans="2:18" x14ac:dyDescent="0.25">
      <c r="B8" s="18"/>
      <c r="C8" s="17" t="s">
        <v>53</v>
      </c>
      <c r="D8" s="17"/>
      <c r="E8" s="17"/>
      <c r="F8" s="17"/>
      <c r="G8" s="25"/>
      <c r="H8" s="25"/>
      <c r="I8" s="25"/>
      <c r="J8" s="27"/>
      <c r="K8" s="27"/>
      <c r="L8" s="27"/>
      <c r="M8" s="27"/>
      <c r="N8" s="27"/>
      <c r="O8" s="27"/>
      <c r="P8" s="27"/>
      <c r="Q8" s="27"/>
      <c r="R8" s="27"/>
    </row>
    <row r="9" spans="2:18" x14ac:dyDescent="0.25">
      <c r="B9" s="18"/>
      <c r="C9" s="17" t="s">
        <v>49</v>
      </c>
      <c r="D9" s="17"/>
      <c r="E9" s="17"/>
      <c r="F9" s="23"/>
      <c r="G9" s="17"/>
      <c r="H9" s="17"/>
      <c r="I9" s="23"/>
      <c r="J9" s="23"/>
      <c r="K9" s="17"/>
      <c r="L9" s="17"/>
      <c r="M9" s="23"/>
      <c r="N9" s="23"/>
      <c r="O9" s="23"/>
      <c r="P9" s="23"/>
      <c r="Q9" s="23"/>
      <c r="R9" s="25"/>
    </row>
    <row r="12" spans="2:18" x14ac:dyDescent="0.25">
      <c r="D12" s="33" t="s">
        <v>50</v>
      </c>
      <c r="E12" s="34"/>
      <c r="F12" s="34"/>
      <c r="G12" s="34"/>
      <c r="H12" s="34"/>
      <c r="I12" s="34"/>
      <c r="J12" s="34"/>
      <c r="K12" s="34"/>
      <c r="L12" s="34"/>
      <c r="M12" s="34"/>
      <c r="N12" s="35"/>
    </row>
    <row r="13" spans="2:18" x14ac:dyDescent="0.25">
      <c r="D13" s="36" t="s">
        <v>51</v>
      </c>
      <c r="E13" s="19"/>
      <c r="F13" s="38"/>
      <c r="G13" s="38"/>
      <c r="H13" s="38"/>
      <c r="I13" s="38"/>
      <c r="J13" s="38"/>
      <c r="K13" s="38"/>
      <c r="L13" s="38"/>
      <c r="M13" s="38"/>
      <c r="N13" s="39"/>
    </row>
    <row r="14" spans="2:18" x14ac:dyDescent="0.25">
      <c r="D14" s="17" t="s">
        <v>52</v>
      </c>
      <c r="E14" s="37" t="s">
        <v>55</v>
      </c>
      <c r="F14" s="37"/>
      <c r="G14" s="37"/>
      <c r="H14" s="37"/>
      <c r="I14" s="37"/>
      <c r="J14" s="37"/>
      <c r="K14" s="37"/>
      <c r="L14" s="37"/>
      <c r="M14" s="37"/>
      <c r="N14" s="37"/>
    </row>
    <row r="15" spans="2:18" x14ac:dyDescent="0.25">
      <c r="D15" s="17" t="s">
        <v>54</v>
      </c>
      <c r="E15" s="37" t="s">
        <v>56</v>
      </c>
      <c r="F15" s="37"/>
      <c r="G15" s="37"/>
      <c r="H15" s="37"/>
      <c r="I15" s="37"/>
      <c r="J15" s="37"/>
      <c r="K15" s="37"/>
      <c r="L15" s="37"/>
      <c r="M15" s="37"/>
      <c r="N15" s="37"/>
    </row>
    <row r="16" spans="2:18" x14ac:dyDescent="0.25">
      <c r="D16" s="17" t="s">
        <v>57</v>
      </c>
      <c r="E16" s="37" t="s">
        <v>58</v>
      </c>
      <c r="F16" s="37"/>
      <c r="G16" s="37"/>
      <c r="H16" s="37"/>
      <c r="I16" s="37"/>
      <c r="J16" s="37"/>
      <c r="K16" s="37"/>
      <c r="L16" s="37"/>
      <c r="M16" s="37"/>
      <c r="N16" s="37"/>
    </row>
    <row r="17" spans="4:14" x14ac:dyDescent="0.25">
      <c r="D17" s="17" t="s">
        <v>59</v>
      </c>
      <c r="E17" s="37" t="s">
        <v>60</v>
      </c>
      <c r="F17" s="37"/>
      <c r="G17" s="37"/>
      <c r="H17" s="37"/>
      <c r="I17" s="37"/>
      <c r="J17" s="37"/>
      <c r="K17" s="37"/>
      <c r="L17" s="37"/>
      <c r="M17" s="37"/>
      <c r="N17" s="37"/>
    </row>
    <row r="18" spans="4:14" x14ac:dyDescent="0.25">
      <c r="D18" s="17" t="s">
        <v>61</v>
      </c>
      <c r="E18" s="37" t="s">
        <v>62</v>
      </c>
      <c r="F18" s="37"/>
      <c r="G18" s="37"/>
      <c r="H18" s="37"/>
      <c r="I18" s="37"/>
      <c r="J18" s="37"/>
      <c r="K18" s="37"/>
      <c r="L18" s="37"/>
      <c r="M18" s="37"/>
      <c r="N18" s="37"/>
    </row>
    <row r="19" spans="4:14" x14ac:dyDescent="0.25">
      <c r="D19" s="20"/>
    </row>
  </sheetData>
  <mergeCells count="10">
    <mergeCell ref="E13:N13"/>
    <mergeCell ref="E14:N14"/>
    <mergeCell ref="E15:N15"/>
    <mergeCell ref="E16:N16"/>
    <mergeCell ref="E17:N17"/>
    <mergeCell ref="E18:N18"/>
    <mergeCell ref="D2:R2"/>
    <mergeCell ref="B4:B9"/>
    <mergeCell ref="B2:C3"/>
    <mergeCell ref="D12:N12"/>
  </mergeCells>
  <conditionalFormatting sqref="F4:F9">
    <cfRule type="containsText" dxfId="0" priority="1" operator="containsText" text="Y">
      <formula>NOT(ISERROR(SEARCH("Y",F4)))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sqref="A1:F12"/>
    </sheetView>
  </sheetViews>
  <sheetFormatPr defaultRowHeight="15" x14ac:dyDescent="0.25"/>
  <cols>
    <col min="1" max="1" width="25.7109375" bestFit="1" customWidth="1"/>
    <col min="2" max="2" width="17.42578125" style="47" customWidth="1"/>
    <col min="3" max="3" width="9.42578125" bestFit="1" customWidth="1"/>
    <col min="5" max="5" width="12.7109375" bestFit="1" customWidth="1"/>
    <col min="6" max="6" width="27.140625" bestFit="1" customWidth="1"/>
  </cols>
  <sheetData>
    <row r="1" spans="1:6" x14ac:dyDescent="0.25">
      <c r="A1" s="48" t="s">
        <v>67</v>
      </c>
      <c r="B1" s="49" t="s">
        <v>33</v>
      </c>
      <c r="C1" s="48" t="s">
        <v>34</v>
      </c>
      <c r="D1" s="48" t="s">
        <v>83</v>
      </c>
      <c r="E1" s="48" t="s">
        <v>32</v>
      </c>
      <c r="F1" s="48" t="s">
        <v>35</v>
      </c>
    </row>
    <row r="2" spans="1:6" x14ac:dyDescent="0.25">
      <c r="A2" s="17" t="s">
        <v>31</v>
      </c>
      <c r="B2" s="50">
        <v>36.47</v>
      </c>
      <c r="C2" s="17">
        <v>1</v>
      </c>
      <c r="D2" s="51">
        <f>IFERROR(B2*C2, B2)</f>
        <v>36.47</v>
      </c>
      <c r="E2" s="17" t="s">
        <v>81</v>
      </c>
      <c r="F2" s="17" t="s">
        <v>49</v>
      </c>
    </row>
    <row r="3" spans="1:6" x14ac:dyDescent="0.25">
      <c r="A3" s="17" t="s">
        <v>69</v>
      </c>
      <c r="B3" s="50">
        <f>9.78/5</f>
        <v>1.956</v>
      </c>
      <c r="C3" s="17">
        <v>5</v>
      </c>
      <c r="D3" s="51">
        <f t="shared" ref="D3:D11" si="0">IFERROR(B3*C3, B3)</f>
        <v>9.7799999999999994</v>
      </c>
      <c r="E3" s="17" t="s">
        <v>81</v>
      </c>
      <c r="F3" s="17" t="s">
        <v>49</v>
      </c>
    </row>
    <row r="4" spans="1:6" x14ac:dyDescent="0.25">
      <c r="A4" s="17" t="s">
        <v>80</v>
      </c>
      <c r="B4" s="50">
        <v>50</v>
      </c>
      <c r="C4" s="52" t="s">
        <v>73</v>
      </c>
      <c r="D4" s="51">
        <f t="shared" si="0"/>
        <v>50</v>
      </c>
      <c r="E4" s="17" t="s">
        <v>79</v>
      </c>
      <c r="F4" s="17" t="s">
        <v>66</v>
      </c>
    </row>
    <row r="5" spans="1:6" x14ac:dyDescent="0.25">
      <c r="A5" s="17" t="s">
        <v>68</v>
      </c>
      <c r="B5" s="50">
        <v>15</v>
      </c>
      <c r="C5" s="17">
        <v>2</v>
      </c>
      <c r="D5" s="51">
        <f t="shared" si="0"/>
        <v>30</v>
      </c>
      <c r="E5" s="17" t="s">
        <v>81</v>
      </c>
      <c r="F5" s="17" t="s">
        <v>76</v>
      </c>
    </row>
    <row r="6" spans="1:6" x14ac:dyDescent="0.25">
      <c r="A6" s="17" t="s">
        <v>72</v>
      </c>
      <c r="B6" s="50">
        <v>15</v>
      </c>
      <c r="C6" s="17">
        <v>1</v>
      </c>
      <c r="D6" s="51">
        <f t="shared" si="0"/>
        <v>15</v>
      </c>
      <c r="E6" s="17" t="s">
        <v>81</v>
      </c>
      <c r="F6" s="17" t="s">
        <v>76</v>
      </c>
    </row>
    <row r="7" spans="1:6" x14ac:dyDescent="0.25">
      <c r="A7" s="17" t="s">
        <v>71</v>
      </c>
      <c r="B7" s="50">
        <v>25</v>
      </c>
      <c r="C7" s="17">
        <v>2</v>
      </c>
      <c r="D7" s="51">
        <f t="shared" si="0"/>
        <v>50</v>
      </c>
      <c r="E7" s="17" t="s">
        <v>81</v>
      </c>
      <c r="F7" s="17" t="s">
        <v>77</v>
      </c>
    </row>
    <row r="8" spans="1:6" x14ac:dyDescent="0.25">
      <c r="A8" s="17" t="s">
        <v>70</v>
      </c>
      <c r="B8" s="50">
        <v>10</v>
      </c>
      <c r="C8" s="17">
        <v>1</v>
      </c>
      <c r="D8" s="51">
        <f t="shared" si="0"/>
        <v>10</v>
      </c>
      <c r="E8" s="17" t="s">
        <v>81</v>
      </c>
      <c r="F8" s="17" t="s">
        <v>49</v>
      </c>
    </row>
    <row r="9" spans="1:6" x14ac:dyDescent="0.25">
      <c r="A9" s="17" t="s">
        <v>74</v>
      </c>
      <c r="B9" s="50">
        <v>50</v>
      </c>
      <c r="C9" s="52" t="s">
        <v>73</v>
      </c>
      <c r="D9" s="51">
        <f t="shared" si="0"/>
        <v>50</v>
      </c>
      <c r="E9" s="17" t="s">
        <v>78</v>
      </c>
      <c r="F9" s="17" t="s">
        <v>75</v>
      </c>
    </row>
    <row r="10" spans="1:6" x14ac:dyDescent="0.25">
      <c r="A10" s="17" t="s">
        <v>82</v>
      </c>
      <c r="B10" s="50">
        <v>12</v>
      </c>
      <c r="C10" s="52" t="s">
        <v>84</v>
      </c>
      <c r="D10" s="51">
        <f t="shared" si="0"/>
        <v>12</v>
      </c>
      <c r="E10" s="17" t="s">
        <v>81</v>
      </c>
      <c r="F10" s="17" t="s">
        <v>87</v>
      </c>
    </row>
    <row r="11" spans="1:6" x14ac:dyDescent="0.25">
      <c r="A11" s="17" t="s">
        <v>85</v>
      </c>
      <c r="B11" s="50">
        <v>17</v>
      </c>
      <c r="C11" s="52" t="s">
        <v>84</v>
      </c>
      <c r="D11" s="51">
        <f t="shared" si="0"/>
        <v>17</v>
      </c>
      <c r="E11" s="17" t="s">
        <v>81</v>
      </c>
      <c r="F11" s="17" t="s">
        <v>86</v>
      </c>
    </row>
    <row r="12" spans="1:6" x14ac:dyDescent="0.25">
      <c r="C12" s="53" t="s">
        <v>88</v>
      </c>
      <c r="D12" s="51">
        <f>SUM(D2:D11)</f>
        <v>280.25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List</vt:lpstr>
      <vt:lpstr>Gantt Chart</vt:lpstr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Kurwa</dc:creator>
  <cp:lastModifiedBy>Siddharth Kurwa</cp:lastModifiedBy>
  <dcterms:created xsi:type="dcterms:W3CDTF">2018-07-26T02:40:09Z</dcterms:created>
  <dcterms:modified xsi:type="dcterms:W3CDTF">2018-08-09T04:42:25Z</dcterms:modified>
</cp:coreProperties>
</file>