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anakuthyar/Documents/PIG/Bioreactor/CR_Jan_2023/"/>
    </mc:Choice>
  </mc:AlternateContent>
  <xr:revisionPtr revIDLastSave="0" documentId="13_ncr:1_{F0337FEF-FAF2-E944-83E9-BF839E118DED}" xr6:coauthVersionLast="47" xr6:coauthVersionMax="47" xr10:uidLastSave="{00000000-0000-0000-0000-000000000000}"/>
  <bookViews>
    <workbookView xWindow="1160" yWindow="500" windowWidth="27640" windowHeight="14820" xr2:uid="{6E37A178-FDAC-8C47-AED5-21240F3320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2" i="1"/>
  <c r="D33" i="1"/>
  <c r="D30" i="1"/>
  <c r="D19" i="1"/>
  <c r="D20" i="1"/>
  <c r="D21" i="1"/>
  <c r="D18" i="1"/>
  <c r="D7" i="1"/>
  <c r="D8" i="1"/>
  <c r="D9" i="1"/>
  <c r="D6" i="1"/>
  <c r="D35" i="1"/>
  <c r="D36" i="1"/>
  <c r="D37" i="1"/>
  <c r="D34" i="1"/>
  <c r="D23" i="1"/>
  <c r="D24" i="1"/>
  <c r="D25" i="1"/>
  <c r="D22" i="1"/>
  <c r="D27" i="1"/>
  <c r="D28" i="1"/>
  <c r="D29" i="1"/>
  <c r="D26" i="1"/>
  <c r="D15" i="1"/>
  <c r="D16" i="1"/>
  <c r="D17" i="1"/>
  <c r="D14" i="1"/>
  <c r="D11" i="1"/>
  <c r="D12" i="1"/>
  <c r="D13" i="1"/>
  <c r="D10" i="1"/>
  <c r="D3" i="1"/>
  <c r="D4" i="1"/>
  <c r="D5" i="1"/>
  <c r="D2" i="1"/>
  <c r="C36" i="1"/>
  <c r="C35" i="1"/>
  <c r="C34" i="1"/>
  <c r="C30" i="1"/>
  <c r="C31" i="1"/>
  <c r="C29" i="1"/>
  <c r="C28" i="1"/>
  <c r="C27" i="1"/>
  <c r="C26" i="1"/>
  <c r="C3" i="1"/>
  <c r="C5" i="1"/>
  <c r="C17" i="1"/>
  <c r="C15" i="1"/>
  <c r="C14" i="1"/>
  <c r="C13" i="1"/>
  <c r="C4" i="1"/>
  <c r="C6" i="1"/>
  <c r="C7" i="1"/>
  <c r="C8" i="1"/>
  <c r="C9" i="1"/>
  <c r="C10" i="1"/>
  <c r="C11" i="1"/>
  <c r="C12" i="1"/>
  <c r="C16" i="1"/>
  <c r="C18" i="1"/>
  <c r="C19" i="1"/>
  <c r="C20" i="1"/>
  <c r="C21" i="1"/>
  <c r="C22" i="1"/>
  <c r="C23" i="1"/>
  <c r="C24" i="1"/>
  <c r="C25" i="1"/>
  <c r="C32" i="1"/>
  <c r="C33" i="1"/>
  <c r="C37" i="1"/>
  <c r="C2" i="1"/>
</calcChain>
</file>

<file path=xl/sharedStrings.xml><?xml version="1.0" encoding="utf-8"?>
<sst xmlns="http://schemas.openxmlformats.org/spreadsheetml/2006/main" count="157" uniqueCount="55">
  <si>
    <t>Avg_SQ</t>
  </si>
  <si>
    <t>Bacterial_cells</t>
  </si>
  <si>
    <t>Sampleid</t>
  </si>
  <si>
    <t>Microbe</t>
  </si>
  <si>
    <t>Media</t>
  </si>
  <si>
    <t>PBS_Ecoli_day0</t>
  </si>
  <si>
    <t>M_Ecoli_day0</t>
  </si>
  <si>
    <t>MABX_Ecoli_day0</t>
  </si>
  <si>
    <t>PBS_Ecoli_day1</t>
  </si>
  <si>
    <t>M_Ecoli_day1</t>
  </si>
  <si>
    <t>MABX_Ecoli_day1</t>
  </si>
  <si>
    <t>N/A</t>
  </si>
  <si>
    <t>PBS_Ecoli_day2</t>
  </si>
  <si>
    <t>M_Ecoli_day2</t>
  </si>
  <si>
    <t>MABX_Ecoli_day2</t>
  </si>
  <si>
    <t>PBS_Ecoli_day3</t>
  </si>
  <si>
    <t>M_Ecoli_day3</t>
  </si>
  <si>
    <t>MABX_Ecoli_day3</t>
  </si>
  <si>
    <t>Day</t>
  </si>
  <si>
    <t>PBS</t>
  </si>
  <si>
    <t>regular_media</t>
  </si>
  <si>
    <t>abx_media</t>
  </si>
  <si>
    <t>day0</t>
  </si>
  <si>
    <t>day1</t>
  </si>
  <si>
    <t>day2</t>
  </si>
  <si>
    <t>day3</t>
  </si>
  <si>
    <t>PBS_day0_Sal</t>
  </si>
  <si>
    <t>M_day0_Sal</t>
  </si>
  <si>
    <t>PBS_day1_Sal</t>
  </si>
  <si>
    <t>MABX_day0_Sal</t>
  </si>
  <si>
    <t>M_day1_Sal</t>
  </si>
  <si>
    <t>MABX_day1_Sal</t>
  </si>
  <si>
    <t>PBS_day2_Sal</t>
  </si>
  <si>
    <t>M_day2_Sal</t>
  </si>
  <si>
    <t>MABX_day2_Sal</t>
  </si>
  <si>
    <t>PBS_day3_Sal</t>
  </si>
  <si>
    <t>M_day3_Sal</t>
  </si>
  <si>
    <t>MABX_day3_Sal</t>
  </si>
  <si>
    <t>PBS_day0_Lacto</t>
  </si>
  <si>
    <t>M_day0_Lacto</t>
  </si>
  <si>
    <t>MABX_day0_Lacto</t>
  </si>
  <si>
    <t>PBS_day1_Lacto</t>
  </si>
  <si>
    <t>M_day1_Lacto</t>
  </si>
  <si>
    <t>MABX_day1_Lacto</t>
  </si>
  <si>
    <t>PBS_day2_Lacto</t>
  </si>
  <si>
    <t>M_day2_Lacto</t>
  </si>
  <si>
    <t>MABX_day2_Lacto</t>
  </si>
  <si>
    <t>PBS_day3_Lacto</t>
  </si>
  <si>
    <t>M_day3_Lacto</t>
  </si>
  <si>
    <t>MABX_day3_Lacto</t>
  </si>
  <si>
    <t>Bacterial_cells_adj</t>
  </si>
  <si>
    <t>E.coli</t>
  </si>
  <si>
    <t>S.enterica</t>
  </si>
  <si>
    <t>L.reuteri</t>
  </si>
  <si>
    <t>Bacterial_copies_adj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</si>
</sst>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EF9A-255D-C940-93F7-E87D53A5F4FB}">
  <dimension ref="A1:H37"/>
  <sheetViews>
    <sheetView tabSelected="1" topLeftCell="A12" workbookViewId="0">
      <selection activeCell="D30" sqref="D30"/>
    </sheetView>
  </sheetViews>
  <sheetFormatPr baseColWidth="10" defaultRowHeight="16" x14ac:dyDescent="0.2"/>
  <cols>
    <col min="3" max="4" width="10.83203125" customWidth="1"/>
  </cols>
  <sheetData>
    <row r="1" spans="1:8" x14ac:dyDescent="0.2">
      <c r="A1" t="s">
        <v>0</v>
      </c>
      <c r="B1" t="s">
        <v>1</v>
      </c>
      <c r="C1" t="s">
        <v>54</v>
      </c>
      <c r="D1" t="s">
        <v>50</v>
      </c>
      <c r="E1" t="s">
        <v>2</v>
      </c>
      <c r="F1" t="s">
        <v>3</v>
      </c>
      <c r="G1" t="s">
        <v>4</v>
      </c>
      <c r="H1" t="s">
        <v>18</v>
      </c>
    </row>
    <row r="2" spans="1:8" x14ac:dyDescent="0.2">
      <c r="A2">
        <v>509.79847591693562</v>
      </c>
      <c r="B2">
        <v>420.48320632641099</v>
      </c>
      <c r="C2">
        <f>B2*10</f>
        <v>4204.8320632641098</v>
      </c>
      <c r="D2">
        <f>(C2*200)/16</f>
        <v>52560.400790801374</v>
      </c>
      <c r="E2" t="s">
        <v>7</v>
      </c>
      <c r="F2" t="s">
        <v>51</v>
      </c>
      <c r="G2" t="s">
        <v>21</v>
      </c>
      <c r="H2" t="s">
        <v>22</v>
      </c>
    </row>
    <row r="3" spans="1:8" x14ac:dyDescent="0.2">
      <c r="A3">
        <v>4419.3688130370601</v>
      </c>
      <c r="B3">
        <v>3680.2807344197499</v>
      </c>
      <c r="C3">
        <f>B3*100</f>
        <v>368028.07344197499</v>
      </c>
      <c r="D3">
        <f t="shared" ref="D3:D5" si="0">(C3*200)/16</f>
        <v>4600350.9180246871</v>
      </c>
      <c r="E3" t="s">
        <v>10</v>
      </c>
      <c r="F3" t="s">
        <v>51</v>
      </c>
      <c r="G3" t="s">
        <v>21</v>
      </c>
      <c r="H3" t="s">
        <v>23</v>
      </c>
    </row>
    <row r="4" spans="1:8" x14ac:dyDescent="0.2">
      <c r="A4">
        <v>3712.7008467034798</v>
      </c>
      <c r="B4">
        <v>3090.3917372252899</v>
      </c>
      <c r="C4">
        <f t="shared" ref="C4:C37" si="1">B4*10</f>
        <v>30903.917372252901</v>
      </c>
      <c r="D4">
        <f t="shared" si="0"/>
        <v>386298.96715316124</v>
      </c>
      <c r="E4" t="s">
        <v>14</v>
      </c>
      <c r="F4" t="s">
        <v>51</v>
      </c>
      <c r="G4" t="s">
        <v>21</v>
      </c>
      <c r="H4" t="s">
        <v>24</v>
      </c>
    </row>
    <row r="5" spans="1:8" x14ac:dyDescent="0.2">
      <c r="A5">
        <v>911.63166518182663</v>
      </c>
      <c r="B5">
        <v>750.96930543181804</v>
      </c>
      <c r="C5">
        <f>B5*100</f>
        <v>75096.930543181807</v>
      </c>
      <c r="D5">
        <f t="shared" si="0"/>
        <v>938711.63178977254</v>
      </c>
      <c r="E5" t="s">
        <v>17</v>
      </c>
      <c r="F5" t="s">
        <v>51</v>
      </c>
      <c r="G5" t="s">
        <v>21</v>
      </c>
      <c r="H5" t="s">
        <v>25</v>
      </c>
    </row>
    <row r="6" spans="1:8" x14ac:dyDescent="0.2">
      <c r="A6">
        <v>155713.54639429928</v>
      </c>
      <c r="B6">
        <v>12976.128866191608</v>
      </c>
      <c r="C6">
        <f t="shared" si="1"/>
        <v>129761.28866191607</v>
      </c>
      <c r="D6">
        <f>(B6*200)/1.5</f>
        <v>1730150.5154922146</v>
      </c>
      <c r="E6" t="s">
        <v>29</v>
      </c>
      <c r="F6" t="s">
        <v>52</v>
      </c>
      <c r="G6" t="s">
        <v>21</v>
      </c>
      <c r="H6" t="s">
        <v>22</v>
      </c>
    </row>
    <row r="7" spans="1:8" x14ac:dyDescent="0.2">
      <c r="A7">
        <v>21474.066062106998</v>
      </c>
      <c r="B7">
        <v>1789.505505175583</v>
      </c>
      <c r="C7">
        <f t="shared" si="1"/>
        <v>17895.055051755829</v>
      </c>
      <c r="D7">
        <f t="shared" ref="D7:D9" si="2">(B7*200)/1.5</f>
        <v>238600.73402341106</v>
      </c>
      <c r="E7" t="s">
        <v>31</v>
      </c>
      <c r="F7" t="s">
        <v>52</v>
      </c>
      <c r="G7" t="s">
        <v>21</v>
      </c>
      <c r="H7" t="s">
        <v>23</v>
      </c>
    </row>
    <row r="8" spans="1:8" x14ac:dyDescent="0.2">
      <c r="A8">
        <v>1256674.1812008917</v>
      </c>
      <c r="B8">
        <v>104722.84843340765</v>
      </c>
      <c r="C8">
        <f t="shared" si="1"/>
        <v>1047228.4843340765</v>
      </c>
      <c r="D8">
        <f t="shared" si="2"/>
        <v>13963046.457787687</v>
      </c>
      <c r="E8" t="s">
        <v>34</v>
      </c>
      <c r="F8" t="s">
        <v>52</v>
      </c>
      <c r="G8" t="s">
        <v>21</v>
      </c>
      <c r="H8" t="s">
        <v>24</v>
      </c>
    </row>
    <row r="9" spans="1:8" x14ac:dyDescent="0.2">
      <c r="A9">
        <v>1086634.6488366362</v>
      </c>
      <c r="B9">
        <v>90552.887403053013</v>
      </c>
      <c r="C9">
        <f t="shared" si="1"/>
        <v>905528.8740305301</v>
      </c>
      <c r="D9">
        <f t="shared" si="2"/>
        <v>12073718.320407068</v>
      </c>
      <c r="E9" t="s">
        <v>37</v>
      </c>
      <c r="F9" t="s">
        <v>52</v>
      </c>
      <c r="G9" t="s">
        <v>21</v>
      </c>
      <c r="H9" t="s">
        <v>25</v>
      </c>
    </row>
    <row r="10" spans="1:8" x14ac:dyDescent="0.2">
      <c r="A10">
        <v>3427.4002835310507</v>
      </c>
      <c r="B10">
        <v>285.61669029425423</v>
      </c>
      <c r="C10">
        <f t="shared" si="1"/>
        <v>2856.166902942542</v>
      </c>
      <c r="D10">
        <f>(C10*200)/6</f>
        <v>95205.563431418079</v>
      </c>
      <c r="E10" t="s">
        <v>40</v>
      </c>
      <c r="F10" t="s">
        <v>53</v>
      </c>
      <c r="G10" t="s">
        <v>21</v>
      </c>
      <c r="H10" t="s">
        <v>22</v>
      </c>
    </row>
    <row r="11" spans="1:8" x14ac:dyDescent="0.2">
      <c r="A11">
        <v>156665.21203964765</v>
      </c>
      <c r="B11">
        <v>13055.434336637305</v>
      </c>
      <c r="C11">
        <f t="shared" si="1"/>
        <v>130554.34336637305</v>
      </c>
      <c r="D11">
        <f t="shared" ref="D11:D13" si="3">(C11*200)/6</f>
        <v>4351811.4455457684</v>
      </c>
      <c r="E11" t="s">
        <v>43</v>
      </c>
      <c r="F11" t="s">
        <v>53</v>
      </c>
      <c r="G11" t="s">
        <v>21</v>
      </c>
      <c r="H11" t="s">
        <v>23</v>
      </c>
    </row>
    <row r="12" spans="1:8" x14ac:dyDescent="0.2">
      <c r="A12" t="s">
        <v>11</v>
      </c>
      <c r="B12">
        <v>0</v>
      </c>
      <c r="C12">
        <f t="shared" si="1"/>
        <v>0</v>
      </c>
      <c r="D12">
        <f t="shared" si="3"/>
        <v>0</v>
      </c>
      <c r="E12" t="s">
        <v>46</v>
      </c>
      <c r="F12" t="s">
        <v>53</v>
      </c>
      <c r="G12" t="s">
        <v>21</v>
      </c>
      <c r="H12" t="s">
        <v>24</v>
      </c>
    </row>
    <row r="13" spans="1:8" x14ac:dyDescent="0.2">
      <c r="A13">
        <v>735.96972318731991</v>
      </c>
      <c r="B13">
        <v>61.33081026560999</v>
      </c>
      <c r="C13">
        <f>B13*100</f>
        <v>6133.0810265609989</v>
      </c>
      <c r="D13">
        <f t="shared" si="3"/>
        <v>204436.03421869999</v>
      </c>
      <c r="E13" t="s">
        <v>49</v>
      </c>
      <c r="F13" t="s">
        <v>53</v>
      </c>
      <c r="G13" t="s">
        <v>21</v>
      </c>
      <c r="H13" t="s">
        <v>25</v>
      </c>
    </row>
    <row r="14" spans="1:8" x14ac:dyDescent="0.2">
      <c r="A14">
        <v>925.85260142163406</v>
      </c>
      <c r="B14">
        <v>77.154383451802829</v>
      </c>
      <c r="C14">
        <f>B14*100</f>
        <v>7715.4383451802832</v>
      </c>
      <c r="D14">
        <f>(C14*200)/16</f>
        <v>96442.979314753538</v>
      </c>
      <c r="E14" t="s">
        <v>5</v>
      </c>
      <c r="F14" t="s">
        <v>51</v>
      </c>
      <c r="G14" t="s">
        <v>19</v>
      </c>
      <c r="H14" t="s">
        <v>22</v>
      </c>
    </row>
    <row r="15" spans="1:8" x14ac:dyDescent="0.2">
      <c r="A15">
        <v>56.868579496524127</v>
      </c>
      <c r="B15">
        <v>4.7390482913770109</v>
      </c>
      <c r="C15">
        <f>B15*100</f>
        <v>473.90482913770109</v>
      </c>
      <c r="D15">
        <f t="shared" ref="D15:D17" si="4">(C15*200)/16</f>
        <v>5923.8103642212636</v>
      </c>
      <c r="E15" t="s">
        <v>8</v>
      </c>
      <c r="F15" t="s">
        <v>51</v>
      </c>
      <c r="G15" t="s">
        <v>19</v>
      </c>
      <c r="H15" t="s">
        <v>23</v>
      </c>
    </row>
    <row r="16" spans="1:8" x14ac:dyDescent="0.2">
      <c r="A16" t="s">
        <v>11</v>
      </c>
      <c r="B16">
        <v>0</v>
      </c>
      <c r="C16">
        <f t="shared" si="1"/>
        <v>0</v>
      </c>
      <c r="D16">
        <f t="shared" si="4"/>
        <v>0</v>
      </c>
      <c r="E16" t="s">
        <v>12</v>
      </c>
      <c r="F16" t="s">
        <v>51</v>
      </c>
      <c r="G16" t="s">
        <v>19</v>
      </c>
      <c r="H16" t="s">
        <v>24</v>
      </c>
    </row>
    <row r="17" spans="1:8" x14ac:dyDescent="0.2">
      <c r="A17">
        <v>1179.4509407166699</v>
      </c>
      <c r="B17">
        <v>98.287578393055838</v>
      </c>
      <c r="C17">
        <f>B17*10</f>
        <v>982.87578393055833</v>
      </c>
      <c r="D17">
        <f t="shared" si="4"/>
        <v>12285.94729913198</v>
      </c>
      <c r="E17" t="s">
        <v>15</v>
      </c>
      <c r="F17" t="s">
        <v>51</v>
      </c>
      <c r="G17" t="s">
        <v>19</v>
      </c>
      <c r="H17" t="s">
        <v>25</v>
      </c>
    </row>
    <row r="18" spans="1:8" x14ac:dyDescent="0.2">
      <c r="A18">
        <v>163240.44688044226</v>
      </c>
      <c r="B18">
        <v>13603.370573370188</v>
      </c>
      <c r="C18">
        <f t="shared" si="1"/>
        <v>136033.70573370188</v>
      </c>
      <c r="D18">
        <f>(B18*200)/1.5</f>
        <v>1813782.7431160251</v>
      </c>
      <c r="E18" t="s">
        <v>26</v>
      </c>
      <c r="F18" t="s">
        <v>52</v>
      </c>
      <c r="G18" t="s">
        <v>19</v>
      </c>
      <c r="H18" t="s">
        <v>22</v>
      </c>
    </row>
    <row r="19" spans="1:8" x14ac:dyDescent="0.2">
      <c r="A19">
        <v>2689.0616228420131</v>
      </c>
      <c r="B19">
        <v>224.08846857016775</v>
      </c>
      <c r="C19">
        <f t="shared" si="1"/>
        <v>2240.8846857016774</v>
      </c>
      <c r="D19">
        <f t="shared" ref="D19:D21" si="5">(B19*200)/1.5</f>
        <v>29878.462476022367</v>
      </c>
      <c r="E19" t="s">
        <v>28</v>
      </c>
      <c r="F19" t="s">
        <v>52</v>
      </c>
      <c r="G19" t="s">
        <v>19</v>
      </c>
      <c r="H19" t="s">
        <v>23</v>
      </c>
    </row>
    <row r="20" spans="1:8" x14ac:dyDescent="0.2">
      <c r="A20" t="s">
        <v>11</v>
      </c>
      <c r="B20">
        <v>0</v>
      </c>
      <c r="C20">
        <f t="shared" si="1"/>
        <v>0</v>
      </c>
      <c r="D20">
        <f t="shared" si="5"/>
        <v>0</v>
      </c>
      <c r="E20" t="s">
        <v>32</v>
      </c>
      <c r="F20" t="s">
        <v>52</v>
      </c>
      <c r="G20" t="s">
        <v>19</v>
      </c>
      <c r="H20" t="s">
        <v>24</v>
      </c>
    </row>
    <row r="21" spans="1:8" x14ac:dyDescent="0.2">
      <c r="A21" t="s">
        <v>11</v>
      </c>
      <c r="B21">
        <v>0</v>
      </c>
      <c r="C21">
        <f t="shared" si="1"/>
        <v>0</v>
      </c>
      <c r="D21">
        <f t="shared" si="5"/>
        <v>0</v>
      </c>
      <c r="E21" t="s">
        <v>35</v>
      </c>
      <c r="F21" t="s">
        <v>52</v>
      </c>
      <c r="G21" t="s">
        <v>19</v>
      </c>
      <c r="H21" t="s">
        <v>25</v>
      </c>
    </row>
    <row r="22" spans="1:8" x14ac:dyDescent="0.2">
      <c r="A22">
        <v>1867.9464641003531</v>
      </c>
      <c r="B22">
        <v>155.66220534169611</v>
      </c>
      <c r="C22">
        <f t="shared" si="1"/>
        <v>1556.6220534169611</v>
      </c>
      <c r="D22">
        <f>(C22*200)/6</f>
        <v>51887.401780565364</v>
      </c>
      <c r="E22" t="s">
        <v>38</v>
      </c>
      <c r="F22" t="s">
        <v>53</v>
      </c>
      <c r="G22" t="s">
        <v>19</v>
      </c>
      <c r="H22" t="s">
        <v>22</v>
      </c>
    </row>
    <row r="23" spans="1:8" x14ac:dyDescent="0.2">
      <c r="A23">
        <v>18711.059165824001</v>
      </c>
      <c r="B23">
        <v>1559.2549304853333</v>
      </c>
      <c r="C23">
        <f t="shared" si="1"/>
        <v>15592.549304853332</v>
      </c>
      <c r="D23">
        <f t="shared" ref="D23:D25" si="6">(C23*200)/6</f>
        <v>519751.64349511103</v>
      </c>
      <c r="E23" t="s">
        <v>41</v>
      </c>
      <c r="F23" t="s">
        <v>53</v>
      </c>
      <c r="G23" t="s">
        <v>19</v>
      </c>
      <c r="H23" t="s">
        <v>23</v>
      </c>
    </row>
    <row r="24" spans="1:8" x14ac:dyDescent="0.2">
      <c r="A24">
        <v>2157.163500568377</v>
      </c>
      <c r="B24">
        <v>179.76362504736474</v>
      </c>
      <c r="C24">
        <f t="shared" si="1"/>
        <v>1797.6362504736474</v>
      </c>
      <c r="D24">
        <f t="shared" si="6"/>
        <v>59921.208349121582</v>
      </c>
      <c r="E24" t="s">
        <v>44</v>
      </c>
      <c r="F24" t="s">
        <v>53</v>
      </c>
      <c r="G24" t="s">
        <v>19</v>
      </c>
      <c r="H24" t="s">
        <v>24</v>
      </c>
    </row>
    <row r="25" spans="1:8" x14ac:dyDescent="0.2">
      <c r="A25">
        <v>537.8703603704547</v>
      </c>
      <c r="B25">
        <v>44.822530030871228</v>
      </c>
      <c r="C25">
        <f t="shared" si="1"/>
        <v>448.22530030871229</v>
      </c>
      <c r="D25">
        <f t="shared" si="6"/>
        <v>14940.843343623745</v>
      </c>
      <c r="E25" t="s">
        <v>47</v>
      </c>
      <c r="F25" t="s">
        <v>53</v>
      </c>
      <c r="G25" t="s">
        <v>19</v>
      </c>
      <c r="H25" t="s">
        <v>25</v>
      </c>
    </row>
    <row r="26" spans="1:8" x14ac:dyDescent="0.2">
      <c r="A26">
        <v>1275.2095584520066</v>
      </c>
      <c r="B26">
        <v>106.26746320433388</v>
      </c>
      <c r="C26">
        <f>B26*100</f>
        <v>10626.746320433387</v>
      </c>
      <c r="D26">
        <f>(C26*200)/16</f>
        <v>132834.32900541733</v>
      </c>
      <c r="E26" t="s">
        <v>6</v>
      </c>
      <c r="F26" t="s">
        <v>51</v>
      </c>
      <c r="G26" t="s">
        <v>20</v>
      </c>
      <c r="H26" t="s">
        <v>22</v>
      </c>
    </row>
    <row r="27" spans="1:8" x14ac:dyDescent="0.2">
      <c r="A27">
        <v>3529.308651640587</v>
      </c>
      <c r="B27">
        <v>294.10905430338227</v>
      </c>
      <c r="C27">
        <f>B27*100</f>
        <v>29410.905430338225</v>
      </c>
      <c r="D27">
        <f t="shared" ref="D27:D29" si="7">(C27*200)/16</f>
        <v>367636.3178792278</v>
      </c>
      <c r="E27" t="s">
        <v>9</v>
      </c>
      <c r="F27" t="s">
        <v>51</v>
      </c>
      <c r="G27" t="s">
        <v>20</v>
      </c>
      <c r="H27" t="s">
        <v>23</v>
      </c>
    </row>
    <row r="28" spans="1:8" x14ac:dyDescent="0.2">
      <c r="A28">
        <v>7260.9315598579878</v>
      </c>
      <c r="B28">
        <v>605.07762998816565</v>
      </c>
      <c r="C28">
        <f>B28*100</f>
        <v>60507.762998816565</v>
      </c>
      <c r="D28">
        <f t="shared" si="7"/>
        <v>756347.03748520708</v>
      </c>
      <c r="E28" t="s">
        <v>13</v>
      </c>
      <c r="F28" t="s">
        <v>51</v>
      </c>
      <c r="G28" t="s">
        <v>20</v>
      </c>
      <c r="H28" t="s">
        <v>24</v>
      </c>
    </row>
    <row r="29" spans="1:8" x14ac:dyDescent="0.2">
      <c r="A29">
        <v>6847.0255455328397</v>
      </c>
      <c r="B29">
        <v>570.5854621277366</v>
      </c>
      <c r="C29">
        <f>B29*100</f>
        <v>57058.546212773661</v>
      </c>
      <c r="D29">
        <f t="shared" si="7"/>
        <v>713231.82765967073</v>
      </c>
      <c r="E29" t="s">
        <v>16</v>
      </c>
      <c r="F29" t="s">
        <v>51</v>
      </c>
      <c r="G29" t="s">
        <v>20</v>
      </c>
      <c r="H29" t="s">
        <v>25</v>
      </c>
    </row>
    <row r="30" spans="1:8" x14ac:dyDescent="0.2">
      <c r="A30">
        <v>107694.60542953317</v>
      </c>
      <c r="B30">
        <v>8974.5504524610969</v>
      </c>
      <c r="C30">
        <f>B30*10</f>
        <v>89745.504524610966</v>
      </c>
      <c r="D30">
        <f>(B30*200)/1.5</f>
        <v>1196606.726994813</v>
      </c>
      <c r="E30" t="s">
        <v>27</v>
      </c>
      <c r="F30" t="s">
        <v>52</v>
      </c>
      <c r="G30" t="s">
        <v>20</v>
      </c>
      <c r="H30" t="s">
        <v>22</v>
      </c>
    </row>
    <row r="31" spans="1:8" x14ac:dyDescent="0.2">
      <c r="A31">
        <v>254467.63116230498</v>
      </c>
      <c r="B31">
        <v>21205.635930192082</v>
      </c>
      <c r="C31">
        <f>B31*10</f>
        <v>212056.35930192081</v>
      </c>
      <c r="D31">
        <f t="shared" ref="D31:D33" si="8">(B31*200)/1.5</f>
        <v>2827418.1240256112</v>
      </c>
      <c r="E31" t="s">
        <v>30</v>
      </c>
      <c r="F31" t="s">
        <v>52</v>
      </c>
      <c r="G31" t="s">
        <v>20</v>
      </c>
      <c r="H31" t="s">
        <v>23</v>
      </c>
    </row>
    <row r="32" spans="1:8" x14ac:dyDescent="0.2">
      <c r="A32">
        <v>275433.00985845266</v>
      </c>
      <c r="B32">
        <v>22952.75082153772</v>
      </c>
      <c r="C32">
        <f t="shared" si="1"/>
        <v>229527.50821537719</v>
      </c>
      <c r="D32">
        <f t="shared" si="8"/>
        <v>3060366.7762050293</v>
      </c>
      <c r="E32" t="s">
        <v>33</v>
      </c>
      <c r="F32" t="s">
        <v>52</v>
      </c>
      <c r="G32" t="s">
        <v>20</v>
      </c>
      <c r="H32" t="s">
        <v>24</v>
      </c>
    </row>
    <row r="33" spans="1:8" x14ac:dyDescent="0.2">
      <c r="A33">
        <v>2166129.7213081773</v>
      </c>
      <c r="B33">
        <v>180510.8101090148</v>
      </c>
      <c r="C33">
        <f t="shared" si="1"/>
        <v>1805108.1010901481</v>
      </c>
      <c r="D33">
        <f t="shared" si="8"/>
        <v>24068108.014535308</v>
      </c>
      <c r="E33" t="s">
        <v>36</v>
      </c>
      <c r="F33" t="s">
        <v>52</v>
      </c>
      <c r="G33" t="s">
        <v>20</v>
      </c>
      <c r="H33" t="s">
        <v>25</v>
      </c>
    </row>
    <row r="34" spans="1:8" x14ac:dyDescent="0.2">
      <c r="A34">
        <v>5990.1637855996696</v>
      </c>
      <c r="B34">
        <v>499.18031546663912</v>
      </c>
      <c r="C34">
        <f>B34*100</f>
        <v>49918.031546663915</v>
      </c>
      <c r="D34">
        <f>(C34*200)/6</f>
        <v>1663934.3848887971</v>
      </c>
      <c r="E34" t="s">
        <v>39</v>
      </c>
      <c r="F34" t="s">
        <v>53</v>
      </c>
      <c r="G34" t="s">
        <v>20</v>
      </c>
      <c r="H34" t="s">
        <v>22</v>
      </c>
    </row>
    <row r="35" spans="1:8" x14ac:dyDescent="0.2">
      <c r="A35">
        <v>6532.9134423869427</v>
      </c>
      <c r="B35">
        <v>544.40945353224527</v>
      </c>
      <c r="C35">
        <f>B35*100</f>
        <v>54440.945353224524</v>
      </c>
      <c r="D35">
        <f t="shared" ref="D35:D37" si="9">(C35*200)/6</f>
        <v>1814698.1784408174</v>
      </c>
      <c r="E35" t="s">
        <v>42</v>
      </c>
      <c r="F35" t="s">
        <v>53</v>
      </c>
      <c r="G35" t="s">
        <v>20</v>
      </c>
      <c r="H35" t="s">
        <v>23</v>
      </c>
    </row>
    <row r="36" spans="1:8" x14ac:dyDescent="0.2">
      <c r="A36">
        <v>7806.9120649185325</v>
      </c>
      <c r="B36">
        <v>650.57600540987767</v>
      </c>
      <c r="C36">
        <f>B36*100</f>
        <v>65057.600540987769</v>
      </c>
      <c r="D36">
        <f t="shared" si="9"/>
        <v>2168586.6846995922</v>
      </c>
      <c r="E36" t="s">
        <v>45</v>
      </c>
      <c r="F36" t="s">
        <v>53</v>
      </c>
      <c r="G36" t="s">
        <v>20</v>
      </c>
      <c r="H36" t="s">
        <v>24</v>
      </c>
    </row>
    <row r="37" spans="1:8" x14ac:dyDescent="0.2">
      <c r="A37" t="s">
        <v>11</v>
      </c>
      <c r="B37">
        <v>0</v>
      </c>
      <c r="C37">
        <f t="shared" si="1"/>
        <v>0</v>
      </c>
      <c r="D37">
        <f t="shared" si="9"/>
        <v>0</v>
      </c>
      <c r="E37" t="s">
        <v>48</v>
      </c>
      <c r="F37" t="s">
        <v>53</v>
      </c>
      <c r="G37" t="s">
        <v>20</v>
      </c>
      <c r="H37" t="s">
        <v>25</v>
      </c>
    </row>
  </sheetData>
  <sortState xmlns:xlrd2="http://schemas.microsoft.com/office/spreadsheetml/2017/richdata2" ref="A2:H37">
    <sortCondition ref="G2:G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Sahana Kuthyar</cp:lastModifiedBy>
  <dcterms:created xsi:type="dcterms:W3CDTF">2023-06-19T17:51:32Z</dcterms:created>
  <dcterms:modified xsi:type="dcterms:W3CDTF">2023-12-01T23:02:14Z</dcterms:modified>
</cp:coreProperties>
</file>