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ixonecom-my.sharepoint.com/personal/scottkutlick_61commodities_com/Documents/Documents/GitHub/project-03/"/>
    </mc:Choice>
  </mc:AlternateContent>
  <xr:revisionPtr revIDLastSave="169" documentId="8_{F24E202F-3D40-41AA-889A-C3C095DB346A}" xr6:coauthVersionLast="47" xr6:coauthVersionMax="47" xr10:uidLastSave="{8C0F42DC-FF12-47A4-9B14-0FBACE3AE36D}"/>
  <bookViews>
    <workbookView xWindow="57600" yWindow="0" windowWidth="19200" windowHeight="21600" activeTab="1" xr2:uid="{F217124C-1929-4560-B9AF-CC2EABF9FC7B}"/>
  </bookViews>
  <sheets>
    <sheet name="Sheet3" sheetId="3" r:id="rId1"/>
    <sheet name="Sheet2" sheetId="4" r:id="rId2"/>
    <sheet name="Sheet1" sheetId="1" r:id="rId3"/>
  </sheets>
  <definedNames>
    <definedName name="_xlnm._FilterDatabase" localSheetId="2" hidden="1">Sheet1!$A$1:$Q$501</definedName>
    <definedName name="_xlnm.Print_Area" localSheetId="1">Sheet2!$A$1:$G$41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04" i="1" l="1"/>
  <c r="V473" i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S504" i="1" s="1"/>
  <c r="U439" i="1" a="1"/>
  <c r="U439" i="1" s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N3" i="1"/>
  <c r="O3" i="1"/>
  <c r="P3" i="1" s="1"/>
  <c r="N4" i="1"/>
  <c r="O4" i="1"/>
  <c r="P4" i="1" s="1"/>
  <c r="N5" i="1"/>
  <c r="O5" i="1"/>
  <c r="P5" i="1" s="1"/>
  <c r="N6" i="1"/>
  <c r="O6" i="1"/>
  <c r="P6" i="1" s="1"/>
  <c r="N7" i="1"/>
  <c r="O7" i="1"/>
  <c r="P7" i="1" s="1"/>
  <c r="N8" i="1"/>
  <c r="O8" i="1"/>
  <c r="P8" i="1" s="1"/>
  <c r="N9" i="1"/>
  <c r="O9" i="1"/>
  <c r="P9" i="1" s="1"/>
  <c r="N10" i="1"/>
  <c r="O10" i="1"/>
  <c r="P10" i="1" s="1"/>
  <c r="N11" i="1"/>
  <c r="O11" i="1"/>
  <c r="P11" i="1" s="1"/>
  <c r="N12" i="1"/>
  <c r="O12" i="1"/>
  <c r="P12" i="1" s="1"/>
  <c r="N13" i="1"/>
  <c r="O13" i="1"/>
  <c r="P13" i="1" s="1"/>
  <c r="N14" i="1"/>
  <c r="O14" i="1"/>
  <c r="P14" i="1" s="1"/>
  <c r="N15" i="1"/>
  <c r="O15" i="1"/>
  <c r="P15" i="1" s="1"/>
  <c r="N16" i="1"/>
  <c r="O16" i="1"/>
  <c r="P16" i="1" s="1"/>
  <c r="N17" i="1"/>
  <c r="O17" i="1"/>
  <c r="P17" i="1" s="1"/>
  <c r="N18" i="1"/>
  <c r="O18" i="1"/>
  <c r="P18" i="1" s="1"/>
  <c r="N19" i="1"/>
  <c r="O19" i="1"/>
  <c r="P19" i="1" s="1"/>
  <c r="N20" i="1"/>
  <c r="O20" i="1"/>
  <c r="P20" i="1" s="1"/>
  <c r="N21" i="1"/>
  <c r="O21" i="1"/>
  <c r="P21" i="1" s="1"/>
  <c r="N22" i="1"/>
  <c r="O22" i="1"/>
  <c r="P22" i="1" s="1"/>
  <c r="N23" i="1"/>
  <c r="O23" i="1"/>
  <c r="P23" i="1" s="1"/>
  <c r="N24" i="1"/>
  <c r="O24" i="1"/>
  <c r="P24" i="1" s="1"/>
  <c r="N25" i="1"/>
  <c r="O25" i="1"/>
  <c r="P25" i="1" s="1"/>
  <c r="N26" i="1"/>
  <c r="O26" i="1"/>
  <c r="P26" i="1" s="1"/>
  <c r="N27" i="1"/>
  <c r="O27" i="1"/>
  <c r="P27" i="1" s="1"/>
  <c r="N28" i="1"/>
  <c r="O28" i="1"/>
  <c r="P28" i="1" s="1"/>
  <c r="N29" i="1"/>
  <c r="O29" i="1"/>
  <c r="P29" i="1" s="1"/>
  <c r="N30" i="1"/>
  <c r="O30" i="1"/>
  <c r="P30" i="1" s="1"/>
  <c r="N31" i="1"/>
  <c r="O31" i="1"/>
  <c r="P31" i="1" s="1"/>
  <c r="N32" i="1"/>
  <c r="O32" i="1"/>
  <c r="P32" i="1" s="1"/>
  <c r="N33" i="1"/>
  <c r="O33" i="1"/>
  <c r="P33" i="1" s="1"/>
  <c r="N34" i="1"/>
  <c r="O34" i="1"/>
  <c r="P34" i="1" s="1"/>
  <c r="N35" i="1"/>
  <c r="O35" i="1"/>
  <c r="P35" i="1" s="1"/>
  <c r="N36" i="1"/>
  <c r="O36" i="1"/>
  <c r="P36" i="1" s="1"/>
  <c r="N37" i="1"/>
  <c r="O37" i="1"/>
  <c r="P37" i="1" s="1"/>
  <c r="N38" i="1"/>
  <c r="O38" i="1"/>
  <c r="P38" i="1" s="1"/>
  <c r="N39" i="1"/>
  <c r="O39" i="1"/>
  <c r="P39" i="1" s="1"/>
  <c r="N40" i="1"/>
  <c r="O40" i="1"/>
  <c r="P40" i="1" s="1"/>
  <c r="N41" i="1"/>
  <c r="O41" i="1"/>
  <c r="P41" i="1" s="1"/>
  <c r="N42" i="1"/>
  <c r="O42" i="1"/>
  <c r="P42" i="1" s="1"/>
  <c r="N43" i="1"/>
  <c r="O43" i="1"/>
  <c r="P43" i="1" s="1"/>
  <c r="N44" i="1"/>
  <c r="O44" i="1"/>
  <c r="P44" i="1" s="1"/>
  <c r="N45" i="1"/>
  <c r="O45" i="1"/>
  <c r="P45" i="1" s="1"/>
  <c r="N46" i="1"/>
  <c r="O46" i="1"/>
  <c r="P46" i="1" s="1"/>
  <c r="N47" i="1"/>
  <c r="O47" i="1"/>
  <c r="P47" i="1" s="1"/>
  <c r="N48" i="1"/>
  <c r="O48" i="1"/>
  <c r="P48" i="1" s="1"/>
  <c r="N49" i="1"/>
  <c r="O49" i="1"/>
  <c r="P49" i="1" s="1"/>
  <c r="N50" i="1"/>
  <c r="O50" i="1"/>
  <c r="P50" i="1" s="1"/>
  <c r="N51" i="1"/>
  <c r="O51" i="1"/>
  <c r="P51" i="1" s="1"/>
  <c r="N52" i="1"/>
  <c r="O52" i="1"/>
  <c r="P52" i="1" s="1"/>
  <c r="N53" i="1"/>
  <c r="O53" i="1"/>
  <c r="P53" i="1" s="1"/>
  <c r="N54" i="1"/>
  <c r="O54" i="1"/>
  <c r="P54" i="1" s="1"/>
  <c r="N55" i="1"/>
  <c r="O55" i="1"/>
  <c r="P55" i="1" s="1"/>
  <c r="N56" i="1"/>
  <c r="O56" i="1"/>
  <c r="P56" i="1" s="1"/>
  <c r="N57" i="1"/>
  <c r="O57" i="1"/>
  <c r="P57" i="1" s="1"/>
  <c r="N58" i="1"/>
  <c r="O58" i="1"/>
  <c r="P58" i="1" s="1"/>
  <c r="N59" i="1"/>
  <c r="O59" i="1"/>
  <c r="P59" i="1" s="1"/>
  <c r="N60" i="1"/>
  <c r="O60" i="1"/>
  <c r="P60" i="1" s="1"/>
  <c r="N61" i="1"/>
  <c r="O61" i="1"/>
  <c r="P61" i="1" s="1"/>
  <c r="N62" i="1"/>
  <c r="O62" i="1"/>
  <c r="P62" i="1" s="1"/>
  <c r="N63" i="1"/>
  <c r="O63" i="1"/>
  <c r="P63" i="1" s="1"/>
  <c r="N64" i="1"/>
  <c r="O64" i="1"/>
  <c r="P64" i="1" s="1"/>
  <c r="N65" i="1"/>
  <c r="O65" i="1"/>
  <c r="P65" i="1" s="1"/>
  <c r="N66" i="1"/>
  <c r="O66" i="1"/>
  <c r="P66" i="1" s="1"/>
  <c r="N67" i="1"/>
  <c r="O67" i="1"/>
  <c r="P67" i="1" s="1"/>
  <c r="N68" i="1"/>
  <c r="O68" i="1"/>
  <c r="P68" i="1" s="1"/>
  <c r="N69" i="1"/>
  <c r="O69" i="1"/>
  <c r="P69" i="1" s="1"/>
  <c r="N70" i="1"/>
  <c r="O70" i="1"/>
  <c r="P70" i="1" s="1"/>
  <c r="N71" i="1"/>
  <c r="O71" i="1"/>
  <c r="P71" i="1" s="1"/>
  <c r="N72" i="1"/>
  <c r="O72" i="1"/>
  <c r="P72" i="1" s="1"/>
  <c r="N73" i="1"/>
  <c r="O73" i="1"/>
  <c r="P73" i="1" s="1"/>
  <c r="N74" i="1"/>
  <c r="O74" i="1"/>
  <c r="P74" i="1" s="1"/>
  <c r="N75" i="1"/>
  <c r="O75" i="1"/>
  <c r="P75" i="1" s="1"/>
  <c r="N76" i="1"/>
  <c r="O76" i="1"/>
  <c r="P76" i="1" s="1"/>
  <c r="N77" i="1"/>
  <c r="O77" i="1"/>
  <c r="P77" i="1" s="1"/>
  <c r="N78" i="1"/>
  <c r="O78" i="1"/>
  <c r="P78" i="1" s="1"/>
  <c r="N79" i="1"/>
  <c r="O79" i="1"/>
  <c r="P79" i="1" s="1"/>
  <c r="N80" i="1"/>
  <c r="O80" i="1"/>
  <c r="P80" i="1" s="1"/>
  <c r="N81" i="1"/>
  <c r="O81" i="1"/>
  <c r="P81" i="1" s="1"/>
  <c r="N82" i="1"/>
  <c r="O82" i="1"/>
  <c r="P82" i="1" s="1"/>
  <c r="N83" i="1"/>
  <c r="O83" i="1"/>
  <c r="P83" i="1" s="1"/>
  <c r="N84" i="1"/>
  <c r="O84" i="1"/>
  <c r="P84" i="1" s="1"/>
  <c r="N85" i="1"/>
  <c r="O85" i="1"/>
  <c r="P85" i="1" s="1"/>
  <c r="N86" i="1"/>
  <c r="O86" i="1"/>
  <c r="P86" i="1" s="1"/>
  <c r="N87" i="1"/>
  <c r="O87" i="1"/>
  <c r="P87" i="1" s="1"/>
  <c r="N88" i="1"/>
  <c r="O88" i="1"/>
  <c r="P88" i="1" s="1"/>
  <c r="N89" i="1"/>
  <c r="O89" i="1"/>
  <c r="P89" i="1" s="1"/>
  <c r="N90" i="1"/>
  <c r="O90" i="1"/>
  <c r="P90" i="1" s="1"/>
  <c r="N91" i="1"/>
  <c r="O91" i="1"/>
  <c r="P91" i="1" s="1"/>
  <c r="N92" i="1"/>
  <c r="O92" i="1"/>
  <c r="P92" i="1" s="1"/>
  <c r="N93" i="1"/>
  <c r="O93" i="1"/>
  <c r="P93" i="1" s="1"/>
  <c r="N94" i="1"/>
  <c r="O94" i="1"/>
  <c r="P94" i="1" s="1"/>
  <c r="N95" i="1"/>
  <c r="O95" i="1"/>
  <c r="P95" i="1" s="1"/>
  <c r="N96" i="1"/>
  <c r="O96" i="1"/>
  <c r="P96" i="1" s="1"/>
  <c r="N97" i="1"/>
  <c r="O97" i="1"/>
  <c r="P97" i="1" s="1"/>
  <c r="N98" i="1"/>
  <c r="O98" i="1"/>
  <c r="P98" i="1" s="1"/>
  <c r="N99" i="1"/>
  <c r="O99" i="1"/>
  <c r="P99" i="1" s="1"/>
  <c r="N100" i="1"/>
  <c r="O100" i="1"/>
  <c r="P100" i="1" s="1"/>
  <c r="N101" i="1"/>
  <c r="O101" i="1"/>
  <c r="P101" i="1" s="1"/>
  <c r="N102" i="1"/>
  <c r="O102" i="1"/>
  <c r="P102" i="1" s="1"/>
  <c r="N103" i="1"/>
  <c r="O103" i="1"/>
  <c r="P103" i="1" s="1"/>
  <c r="N104" i="1"/>
  <c r="O104" i="1"/>
  <c r="P104" i="1" s="1"/>
  <c r="N105" i="1"/>
  <c r="O105" i="1"/>
  <c r="P105" i="1" s="1"/>
  <c r="N106" i="1"/>
  <c r="O106" i="1"/>
  <c r="P106" i="1" s="1"/>
  <c r="N107" i="1"/>
  <c r="O107" i="1"/>
  <c r="P107" i="1" s="1"/>
  <c r="N108" i="1"/>
  <c r="O108" i="1"/>
  <c r="P108" i="1" s="1"/>
  <c r="N109" i="1"/>
  <c r="O109" i="1"/>
  <c r="P109" i="1" s="1"/>
  <c r="N110" i="1"/>
  <c r="O110" i="1"/>
  <c r="P110" i="1" s="1"/>
  <c r="N111" i="1"/>
  <c r="O111" i="1"/>
  <c r="P111" i="1" s="1"/>
  <c r="N112" i="1"/>
  <c r="O112" i="1"/>
  <c r="P112" i="1" s="1"/>
  <c r="N113" i="1"/>
  <c r="O113" i="1"/>
  <c r="P113" i="1" s="1"/>
  <c r="N114" i="1"/>
  <c r="O114" i="1"/>
  <c r="P114" i="1" s="1"/>
  <c r="N115" i="1"/>
  <c r="O115" i="1"/>
  <c r="P115" i="1" s="1"/>
  <c r="N116" i="1"/>
  <c r="O116" i="1"/>
  <c r="P116" i="1" s="1"/>
  <c r="N117" i="1"/>
  <c r="O117" i="1"/>
  <c r="P117" i="1" s="1"/>
  <c r="N118" i="1"/>
  <c r="O118" i="1"/>
  <c r="P118" i="1" s="1"/>
  <c r="N119" i="1"/>
  <c r="O119" i="1"/>
  <c r="P119" i="1" s="1"/>
  <c r="N120" i="1"/>
  <c r="O120" i="1"/>
  <c r="P120" i="1" s="1"/>
  <c r="N121" i="1"/>
  <c r="O121" i="1"/>
  <c r="P121" i="1" s="1"/>
  <c r="N122" i="1"/>
  <c r="O122" i="1"/>
  <c r="P122" i="1" s="1"/>
  <c r="N123" i="1"/>
  <c r="O123" i="1"/>
  <c r="P123" i="1" s="1"/>
  <c r="N124" i="1"/>
  <c r="O124" i="1"/>
  <c r="P124" i="1" s="1"/>
  <c r="N125" i="1"/>
  <c r="O125" i="1"/>
  <c r="P125" i="1" s="1"/>
  <c r="N126" i="1"/>
  <c r="O126" i="1"/>
  <c r="P126" i="1" s="1"/>
  <c r="N127" i="1"/>
  <c r="O127" i="1"/>
  <c r="P127" i="1" s="1"/>
  <c r="N128" i="1"/>
  <c r="O128" i="1"/>
  <c r="P128" i="1" s="1"/>
  <c r="N129" i="1"/>
  <c r="O129" i="1"/>
  <c r="P129" i="1" s="1"/>
  <c r="N130" i="1"/>
  <c r="O130" i="1"/>
  <c r="P130" i="1" s="1"/>
  <c r="N131" i="1"/>
  <c r="O131" i="1"/>
  <c r="P131" i="1" s="1"/>
  <c r="N132" i="1"/>
  <c r="O132" i="1"/>
  <c r="P132" i="1" s="1"/>
  <c r="N133" i="1"/>
  <c r="O133" i="1"/>
  <c r="P133" i="1" s="1"/>
  <c r="N134" i="1"/>
  <c r="O134" i="1"/>
  <c r="P134" i="1" s="1"/>
  <c r="N135" i="1"/>
  <c r="O135" i="1"/>
  <c r="P135" i="1" s="1"/>
  <c r="N136" i="1"/>
  <c r="O136" i="1"/>
  <c r="P136" i="1" s="1"/>
  <c r="N137" i="1"/>
  <c r="O137" i="1"/>
  <c r="P137" i="1" s="1"/>
  <c r="N138" i="1"/>
  <c r="O138" i="1"/>
  <c r="P138" i="1" s="1"/>
  <c r="N139" i="1"/>
  <c r="O139" i="1"/>
  <c r="P139" i="1" s="1"/>
  <c r="N140" i="1"/>
  <c r="O140" i="1"/>
  <c r="P140" i="1" s="1"/>
  <c r="N141" i="1"/>
  <c r="O141" i="1"/>
  <c r="P141" i="1" s="1"/>
  <c r="N142" i="1"/>
  <c r="O142" i="1"/>
  <c r="P142" i="1" s="1"/>
  <c r="N143" i="1"/>
  <c r="O143" i="1"/>
  <c r="P143" i="1" s="1"/>
  <c r="N144" i="1"/>
  <c r="O144" i="1"/>
  <c r="P144" i="1" s="1"/>
  <c r="N145" i="1"/>
  <c r="O145" i="1"/>
  <c r="P145" i="1" s="1"/>
  <c r="N146" i="1"/>
  <c r="O146" i="1"/>
  <c r="P146" i="1" s="1"/>
  <c r="N147" i="1"/>
  <c r="O147" i="1"/>
  <c r="P147" i="1" s="1"/>
  <c r="N148" i="1"/>
  <c r="O148" i="1"/>
  <c r="P148" i="1" s="1"/>
  <c r="N149" i="1"/>
  <c r="O149" i="1"/>
  <c r="P149" i="1" s="1"/>
  <c r="N150" i="1"/>
  <c r="O150" i="1"/>
  <c r="P150" i="1" s="1"/>
  <c r="N151" i="1"/>
  <c r="O151" i="1"/>
  <c r="P151" i="1" s="1"/>
  <c r="N152" i="1"/>
  <c r="O152" i="1"/>
  <c r="P152" i="1" s="1"/>
  <c r="N153" i="1"/>
  <c r="O153" i="1"/>
  <c r="P153" i="1" s="1"/>
  <c r="N154" i="1"/>
  <c r="O154" i="1"/>
  <c r="P154" i="1" s="1"/>
  <c r="N155" i="1"/>
  <c r="O155" i="1"/>
  <c r="P155" i="1" s="1"/>
  <c r="N156" i="1"/>
  <c r="O156" i="1"/>
  <c r="P156" i="1" s="1"/>
  <c r="N157" i="1"/>
  <c r="O157" i="1"/>
  <c r="P157" i="1" s="1"/>
  <c r="N158" i="1"/>
  <c r="O158" i="1"/>
  <c r="P158" i="1" s="1"/>
  <c r="N159" i="1"/>
  <c r="O159" i="1"/>
  <c r="P159" i="1" s="1"/>
  <c r="N160" i="1"/>
  <c r="O160" i="1"/>
  <c r="P160" i="1" s="1"/>
  <c r="N161" i="1"/>
  <c r="O161" i="1"/>
  <c r="P161" i="1" s="1"/>
  <c r="N162" i="1"/>
  <c r="O162" i="1"/>
  <c r="P162" i="1" s="1"/>
  <c r="N163" i="1"/>
  <c r="O163" i="1"/>
  <c r="P163" i="1" s="1"/>
  <c r="N164" i="1"/>
  <c r="O164" i="1"/>
  <c r="P164" i="1" s="1"/>
  <c r="N165" i="1"/>
  <c r="O165" i="1"/>
  <c r="P165" i="1" s="1"/>
  <c r="N166" i="1"/>
  <c r="O166" i="1"/>
  <c r="P166" i="1" s="1"/>
  <c r="N167" i="1"/>
  <c r="O167" i="1"/>
  <c r="P167" i="1" s="1"/>
  <c r="N168" i="1"/>
  <c r="O168" i="1"/>
  <c r="P168" i="1" s="1"/>
  <c r="N169" i="1"/>
  <c r="O169" i="1"/>
  <c r="P169" i="1" s="1"/>
  <c r="N170" i="1"/>
  <c r="O170" i="1"/>
  <c r="P170" i="1" s="1"/>
  <c r="N171" i="1"/>
  <c r="O171" i="1"/>
  <c r="P171" i="1" s="1"/>
  <c r="N172" i="1"/>
  <c r="O172" i="1"/>
  <c r="P172" i="1" s="1"/>
  <c r="N173" i="1"/>
  <c r="O173" i="1"/>
  <c r="P173" i="1" s="1"/>
  <c r="N174" i="1"/>
  <c r="O174" i="1"/>
  <c r="P174" i="1" s="1"/>
  <c r="N175" i="1"/>
  <c r="O175" i="1"/>
  <c r="P175" i="1" s="1"/>
  <c r="N176" i="1"/>
  <c r="O176" i="1"/>
  <c r="P176" i="1" s="1"/>
  <c r="N177" i="1"/>
  <c r="O177" i="1"/>
  <c r="P177" i="1" s="1"/>
  <c r="N178" i="1"/>
  <c r="O178" i="1"/>
  <c r="P178" i="1" s="1"/>
  <c r="N179" i="1"/>
  <c r="O179" i="1"/>
  <c r="P179" i="1" s="1"/>
  <c r="N180" i="1"/>
  <c r="O180" i="1"/>
  <c r="P180" i="1" s="1"/>
  <c r="N181" i="1"/>
  <c r="O181" i="1"/>
  <c r="P181" i="1" s="1"/>
  <c r="N182" i="1"/>
  <c r="O182" i="1"/>
  <c r="P182" i="1" s="1"/>
  <c r="N183" i="1"/>
  <c r="O183" i="1"/>
  <c r="P183" i="1" s="1"/>
  <c r="N184" i="1"/>
  <c r="O184" i="1"/>
  <c r="P184" i="1" s="1"/>
  <c r="N185" i="1"/>
  <c r="O185" i="1"/>
  <c r="P185" i="1" s="1"/>
  <c r="N186" i="1"/>
  <c r="O186" i="1"/>
  <c r="P186" i="1" s="1"/>
  <c r="N187" i="1"/>
  <c r="O187" i="1"/>
  <c r="P187" i="1" s="1"/>
  <c r="N188" i="1"/>
  <c r="O188" i="1"/>
  <c r="P188" i="1" s="1"/>
  <c r="N189" i="1"/>
  <c r="O189" i="1"/>
  <c r="P189" i="1" s="1"/>
  <c r="N190" i="1"/>
  <c r="O190" i="1"/>
  <c r="P190" i="1" s="1"/>
  <c r="N191" i="1"/>
  <c r="O191" i="1"/>
  <c r="P191" i="1" s="1"/>
  <c r="N192" i="1"/>
  <c r="O192" i="1"/>
  <c r="P192" i="1" s="1"/>
  <c r="N193" i="1"/>
  <c r="O193" i="1"/>
  <c r="P193" i="1" s="1"/>
  <c r="N194" i="1"/>
  <c r="O194" i="1"/>
  <c r="P194" i="1" s="1"/>
  <c r="N195" i="1"/>
  <c r="O195" i="1"/>
  <c r="P195" i="1" s="1"/>
  <c r="N196" i="1"/>
  <c r="O196" i="1"/>
  <c r="P196" i="1" s="1"/>
  <c r="N197" i="1"/>
  <c r="O197" i="1"/>
  <c r="P197" i="1" s="1"/>
  <c r="N198" i="1"/>
  <c r="O198" i="1"/>
  <c r="P198" i="1" s="1"/>
  <c r="N199" i="1"/>
  <c r="O199" i="1"/>
  <c r="P199" i="1" s="1"/>
  <c r="N200" i="1"/>
  <c r="O200" i="1"/>
  <c r="P200" i="1" s="1"/>
  <c r="N201" i="1"/>
  <c r="O201" i="1"/>
  <c r="P201" i="1" s="1"/>
  <c r="N202" i="1"/>
  <c r="O202" i="1"/>
  <c r="P202" i="1" s="1"/>
  <c r="N203" i="1"/>
  <c r="O203" i="1"/>
  <c r="P203" i="1" s="1"/>
  <c r="N204" i="1"/>
  <c r="O204" i="1"/>
  <c r="P204" i="1" s="1"/>
  <c r="N205" i="1"/>
  <c r="O205" i="1"/>
  <c r="P205" i="1" s="1"/>
  <c r="N206" i="1"/>
  <c r="O206" i="1"/>
  <c r="P206" i="1" s="1"/>
  <c r="N207" i="1"/>
  <c r="O207" i="1"/>
  <c r="P207" i="1" s="1"/>
  <c r="N208" i="1"/>
  <c r="O208" i="1"/>
  <c r="P208" i="1" s="1"/>
  <c r="N209" i="1"/>
  <c r="O209" i="1"/>
  <c r="P209" i="1" s="1"/>
  <c r="N210" i="1"/>
  <c r="O210" i="1"/>
  <c r="P210" i="1" s="1"/>
  <c r="N211" i="1"/>
  <c r="O211" i="1"/>
  <c r="P211" i="1" s="1"/>
  <c r="N212" i="1"/>
  <c r="O212" i="1"/>
  <c r="P212" i="1" s="1"/>
  <c r="N213" i="1"/>
  <c r="O213" i="1"/>
  <c r="P213" i="1" s="1"/>
  <c r="N214" i="1"/>
  <c r="O214" i="1"/>
  <c r="P214" i="1" s="1"/>
  <c r="N215" i="1"/>
  <c r="O215" i="1"/>
  <c r="P215" i="1" s="1"/>
  <c r="N216" i="1"/>
  <c r="O216" i="1"/>
  <c r="P216" i="1" s="1"/>
  <c r="N217" i="1"/>
  <c r="O217" i="1"/>
  <c r="P217" i="1" s="1"/>
  <c r="N218" i="1"/>
  <c r="O218" i="1"/>
  <c r="P218" i="1" s="1"/>
  <c r="N219" i="1"/>
  <c r="O219" i="1"/>
  <c r="P219" i="1" s="1"/>
  <c r="N220" i="1"/>
  <c r="O220" i="1"/>
  <c r="P220" i="1" s="1"/>
  <c r="N221" i="1"/>
  <c r="O221" i="1"/>
  <c r="P221" i="1" s="1"/>
  <c r="N222" i="1"/>
  <c r="O222" i="1"/>
  <c r="P222" i="1" s="1"/>
  <c r="N223" i="1"/>
  <c r="O223" i="1"/>
  <c r="P223" i="1" s="1"/>
  <c r="N224" i="1"/>
  <c r="O224" i="1"/>
  <c r="P224" i="1" s="1"/>
  <c r="N225" i="1"/>
  <c r="O225" i="1"/>
  <c r="P225" i="1" s="1"/>
  <c r="N226" i="1"/>
  <c r="O226" i="1"/>
  <c r="P226" i="1" s="1"/>
  <c r="N227" i="1"/>
  <c r="O227" i="1"/>
  <c r="P227" i="1" s="1"/>
  <c r="N228" i="1"/>
  <c r="O228" i="1"/>
  <c r="P228" i="1" s="1"/>
  <c r="N229" i="1"/>
  <c r="O229" i="1"/>
  <c r="P229" i="1" s="1"/>
  <c r="N230" i="1"/>
  <c r="O230" i="1"/>
  <c r="P230" i="1" s="1"/>
  <c r="N231" i="1"/>
  <c r="O231" i="1"/>
  <c r="P231" i="1" s="1"/>
  <c r="N232" i="1"/>
  <c r="O232" i="1"/>
  <c r="P232" i="1" s="1"/>
  <c r="N233" i="1"/>
  <c r="O233" i="1"/>
  <c r="P233" i="1" s="1"/>
  <c r="N234" i="1"/>
  <c r="O234" i="1"/>
  <c r="P234" i="1" s="1"/>
  <c r="N235" i="1"/>
  <c r="O235" i="1"/>
  <c r="P235" i="1" s="1"/>
  <c r="N236" i="1"/>
  <c r="O236" i="1"/>
  <c r="P236" i="1" s="1"/>
  <c r="N237" i="1"/>
  <c r="O237" i="1"/>
  <c r="P237" i="1" s="1"/>
  <c r="N238" i="1"/>
  <c r="O238" i="1"/>
  <c r="P238" i="1" s="1"/>
  <c r="N239" i="1"/>
  <c r="O239" i="1"/>
  <c r="P239" i="1" s="1"/>
  <c r="N240" i="1"/>
  <c r="O240" i="1"/>
  <c r="P240" i="1" s="1"/>
  <c r="N241" i="1"/>
  <c r="O241" i="1"/>
  <c r="P241" i="1" s="1"/>
  <c r="N242" i="1"/>
  <c r="O242" i="1"/>
  <c r="P242" i="1" s="1"/>
  <c r="N243" i="1"/>
  <c r="O243" i="1"/>
  <c r="P243" i="1" s="1"/>
  <c r="N244" i="1"/>
  <c r="O244" i="1"/>
  <c r="P244" i="1" s="1"/>
  <c r="N245" i="1"/>
  <c r="O245" i="1"/>
  <c r="P245" i="1" s="1"/>
  <c r="N246" i="1"/>
  <c r="O246" i="1"/>
  <c r="P246" i="1" s="1"/>
  <c r="N247" i="1"/>
  <c r="O247" i="1"/>
  <c r="P247" i="1" s="1"/>
  <c r="N248" i="1"/>
  <c r="O248" i="1"/>
  <c r="P248" i="1" s="1"/>
  <c r="N249" i="1"/>
  <c r="O249" i="1"/>
  <c r="P249" i="1" s="1"/>
  <c r="N250" i="1"/>
  <c r="O250" i="1"/>
  <c r="P250" i="1" s="1"/>
  <c r="N251" i="1"/>
  <c r="O251" i="1"/>
  <c r="P251" i="1" s="1"/>
  <c r="N252" i="1"/>
  <c r="O252" i="1"/>
  <c r="P252" i="1" s="1"/>
  <c r="N253" i="1"/>
  <c r="O253" i="1"/>
  <c r="P253" i="1" s="1"/>
  <c r="N254" i="1"/>
  <c r="O254" i="1"/>
  <c r="P254" i="1" s="1"/>
  <c r="N255" i="1"/>
  <c r="O255" i="1"/>
  <c r="P255" i="1" s="1"/>
  <c r="N256" i="1"/>
  <c r="O256" i="1"/>
  <c r="P256" i="1" s="1"/>
  <c r="N257" i="1"/>
  <c r="O257" i="1"/>
  <c r="P257" i="1" s="1"/>
  <c r="N258" i="1"/>
  <c r="O258" i="1"/>
  <c r="P258" i="1" s="1"/>
  <c r="N259" i="1"/>
  <c r="O259" i="1"/>
  <c r="P259" i="1" s="1"/>
  <c r="N260" i="1"/>
  <c r="O260" i="1"/>
  <c r="P260" i="1" s="1"/>
  <c r="N261" i="1"/>
  <c r="O261" i="1"/>
  <c r="P261" i="1" s="1"/>
  <c r="N262" i="1"/>
  <c r="O262" i="1"/>
  <c r="P262" i="1" s="1"/>
  <c r="N263" i="1"/>
  <c r="O263" i="1"/>
  <c r="P263" i="1" s="1"/>
  <c r="N264" i="1"/>
  <c r="O264" i="1"/>
  <c r="P264" i="1" s="1"/>
  <c r="N265" i="1"/>
  <c r="O265" i="1"/>
  <c r="P265" i="1" s="1"/>
  <c r="N266" i="1"/>
  <c r="O266" i="1"/>
  <c r="P266" i="1" s="1"/>
  <c r="N267" i="1"/>
  <c r="O267" i="1"/>
  <c r="P267" i="1" s="1"/>
  <c r="N268" i="1"/>
  <c r="O268" i="1"/>
  <c r="P268" i="1" s="1"/>
  <c r="N269" i="1"/>
  <c r="O269" i="1"/>
  <c r="P269" i="1" s="1"/>
  <c r="N270" i="1"/>
  <c r="O270" i="1"/>
  <c r="P270" i="1" s="1"/>
  <c r="N271" i="1"/>
  <c r="O271" i="1"/>
  <c r="P271" i="1" s="1"/>
  <c r="N272" i="1"/>
  <c r="O272" i="1"/>
  <c r="P272" i="1" s="1"/>
  <c r="N273" i="1"/>
  <c r="O273" i="1"/>
  <c r="P273" i="1" s="1"/>
  <c r="N274" i="1"/>
  <c r="O274" i="1"/>
  <c r="P274" i="1" s="1"/>
  <c r="N275" i="1"/>
  <c r="O275" i="1"/>
  <c r="P275" i="1" s="1"/>
  <c r="N276" i="1"/>
  <c r="O276" i="1"/>
  <c r="P276" i="1" s="1"/>
  <c r="N277" i="1"/>
  <c r="O277" i="1"/>
  <c r="P277" i="1" s="1"/>
  <c r="N278" i="1"/>
  <c r="O278" i="1"/>
  <c r="P278" i="1" s="1"/>
  <c r="N279" i="1"/>
  <c r="O279" i="1"/>
  <c r="P279" i="1" s="1"/>
  <c r="N280" i="1"/>
  <c r="O280" i="1"/>
  <c r="P280" i="1" s="1"/>
  <c r="N281" i="1"/>
  <c r="O281" i="1"/>
  <c r="P281" i="1" s="1"/>
  <c r="N282" i="1"/>
  <c r="O282" i="1"/>
  <c r="P282" i="1" s="1"/>
  <c r="N283" i="1"/>
  <c r="O283" i="1"/>
  <c r="P283" i="1" s="1"/>
  <c r="N284" i="1"/>
  <c r="O284" i="1"/>
  <c r="P284" i="1" s="1"/>
  <c r="N285" i="1"/>
  <c r="O285" i="1"/>
  <c r="P285" i="1" s="1"/>
  <c r="N286" i="1"/>
  <c r="O286" i="1"/>
  <c r="P286" i="1" s="1"/>
  <c r="N287" i="1"/>
  <c r="O287" i="1"/>
  <c r="P287" i="1" s="1"/>
  <c r="N288" i="1"/>
  <c r="O288" i="1"/>
  <c r="P288" i="1" s="1"/>
  <c r="N289" i="1"/>
  <c r="O289" i="1"/>
  <c r="P289" i="1" s="1"/>
  <c r="N290" i="1"/>
  <c r="O290" i="1"/>
  <c r="P290" i="1" s="1"/>
  <c r="N291" i="1"/>
  <c r="O291" i="1"/>
  <c r="P291" i="1" s="1"/>
  <c r="N292" i="1"/>
  <c r="O292" i="1"/>
  <c r="P292" i="1" s="1"/>
  <c r="N293" i="1"/>
  <c r="O293" i="1"/>
  <c r="P293" i="1" s="1"/>
  <c r="N294" i="1"/>
  <c r="O294" i="1"/>
  <c r="P294" i="1" s="1"/>
  <c r="N295" i="1"/>
  <c r="O295" i="1"/>
  <c r="P295" i="1" s="1"/>
  <c r="N296" i="1"/>
  <c r="O296" i="1"/>
  <c r="P296" i="1" s="1"/>
  <c r="N297" i="1"/>
  <c r="O297" i="1"/>
  <c r="P297" i="1" s="1"/>
  <c r="N298" i="1"/>
  <c r="O298" i="1"/>
  <c r="P298" i="1" s="1"/>
  <c r="N299" i="1"/>
  <c r="O299" i="1"/>
  <c r="P299" i="1" s="1"/>
  <c r="N300" i="1"/>
  <c r="O300" i="1"/>
  <c r="P300" i="1" s="1"/>
  <c r="N301" i="1"/>
  <c r="O301" i="1"/>
  <c r="P301" i="1" s="1"/>
  <c r="N302" i="1"/>
  <c r="O302" i="1"/>
  <c r="P302" i="1" s="1"/>
  <c r="N303" i="1"/>
  <c r="O303" i="1"/>
  <c r="P303" i="1" s="1"/>
  <c r="N304" i="1"/>
  <c r="O304" i="1"/>
  <c r="P304" i="1" s="1"/>
  <c r="N305" i="1"/>
  <c r="O305" i="1"/>
  <c r="P305" i="1" s="1"/>
  <c r="N306" i="1"/>
  <c r="O306" i="1"/>
  <c r="P306" i="1" s="1"/>
  <c r="N307" i="1"/>
  <c r="O307" i="1"/>
  <c r="P307" i="1" s="1"/>
  <c r="N308" i="1"/>
  <c r="O308" i="1"/>
  <c r="P308" i="1" s="1"/>
  <c r="N309" i="1"/>
  <c r="O309" i="1"/>
  <c r="P309" i="1" s="1"/>
  <c r="N310" i="1"/>
  <c r="O310" i="1"/>
  <c r="P310" i="1" s="1"/>
  <c r="N311" i="1"/>
  <c r="O311" i="1"/>
  <c r="P311" i="1" s="1"/>
  <c r="N312" i="1"/>
  <c r="O312" i="1"/>
  <c r="P312" i="1" s="1"/>
  <c r="N313" i="1"/>
  <c r="O313" i="1"/>
  <c r="P313" i="1" s="1"/>
  <c r="N314" i="1"/>
  <c r="O314" i="1"/>
  <c r="P314" i="1" s="1"/>
  <c r="N315" i="1"/>
  <c r="O315" i="1"/>
  <c r="P315" i="1" s="1"/>
  <c r="N316" i="1"/>
  <c r="O316" i="1"/>
  <c r="P316" i="1" s="1"/>
  <c r="N317" i="1"/>
  <c r="O317" i="1"/>
  <c r="P317" i="1" s="1"/>
  <c r="N318" i="1"/>
  <c r="O318" i="1"/>
  <c r="P318" i="1" s="1"/>
  <c r="N319" i="1"/>
  <c r="O319" i="1"/>
  <c r="P319" i="1" s="1"/>
  <c r="N320" i="1"/>
  <c r="O320" i="1"/>
  <c r="P320" i="1" s="1"/>
  <c r="N321" i="1"/>
  <c r="O321" i="1"/>
  <c r="P321" i="1" s="1"/>
  <c r="N322" i="1"/>
  <c r="O322" i="1"/>
  <c r="P322" i="1" s="1"/>
  <c r="N323" i="1"/>
  <c r="O323" i="1"/>
  <c r="P323" i="1" s="1"/>
  <c r="N324" i="1"/>
  <c r="O324" i="1"/>
  <c r="P324" i="1" s="1"/>
  <c r="N325" i="1"/>
  <c r="O325" i="1"/>
  <c r="P325" i="1" s="1"/>
  <c r="N326" i="1"/>
  <c r="O326" i="1"/>
  <c r="P326" i="1" s="1"/>
  <c r="N327" i="1"/>
  <c r="O327" i="1"/>
  <c r="P327" i="1" s="1"/>
  <c r="N328" i="1"/>
  <c r="O328" i="1"/>
  <c r="P328" i="1" s="1"/>
  <c r="N329" i="1"/>
  <c r="O329" i="1"/>
  <c r="P329" i="1" s="1"/>
  <c r="N330" i="1"/>
  <c r="O330" i="1"/>
  <c r="P330" i="1" s="1"/>
  <c r="N331" i="1"/>
  <c r="O331" i="1"/>
  <c r="P331" i="1" s="1"/>
  <c r="N332" i="1"/>
  <c r="O332" i="1"/>
  <c r="P332" i="1" s="1"/>
  <c r="N333" i="1"/>
  <c r="O333" i="1"/>
  <c r="P333" i="1" s="1"/>
  <c r="N334" i="1"/>
  <c r="O334" i="1"/>
  <c r="P334" i="1" s="1"/>
  <c r="N335" i="1"/>
  <c r="O335" i="1"/>
  <c r="P335" i="1" s="1"/>
  <c r="N336" i="1"/>
  <c r="O336" i="1"/>
  <c r="P336" i="1" s="1"/>
  <c r="N337" i="1"/>
  <c r="O337" i="1"/>
  <c r="P337" i="1" s="1"/>
  <c r="N338" i="1"/>
  <c r="O338" i="1"/>
  <c r="P338" i="1" s="1"/>
  <c r="N339" i="1"/>
  <c r="O339" i="1"/>
  <c r="P339" i="1" s="1"/>
  <c r="N340" i="1"/>
  <c r="O340" i="1"/>
  <c r="P340" i="1" s="1"/>
  <c r="N341" i="1"/>
  <c r="O341" i="1"/>
  <c r="P341" i="1" s="1"/>
  <c r="N342" i="1"/>
  <c r="O342" i="1"/>
  <c r="P342" i="1" s="1"/>
  <c r="N343" i="1"/>
  <c r="O343" i="1"/>
  <c r="P343" i="1" s="1"/>
  <c r="N344" i="1"/>
  <c r="O344" i="1"/>
  <c r="P344" i="1" s="1"/>
  <c r="N345" i="1"/>
  <c r="O345" i="1"/>
  <c r="P345" i="1" s="1"/>
  <c r="N346" i="1"/>
  <c r="O346" i="1"/>
  <c r="P346" i="1" s="1"/>
  <c r="N347" i="1"/>
  <c r="O347" i="1"/>
  <c r="P347" i="1" s="1"/>
  <c r="N348" i="1"/>
  <c r="O348" i="1"/>
  <c r="P348" i="1" s="1"/>
  <c r="N349" i="1"/>
  <c r="O349" i="1"/>
  <c r="P349" i="1" s="1"/>
  <c r="N350" i="1"/>
  <c r="O350" i="1"/>
  <c r="P350" i="1" s="1"/>
  <c r="N351" i="1"/>
  <c r="O351" i="1"/>
  <c r="P351" i="1" s="1"/>
  <c r="N352" i="1"/>
  <c r="O352" i="1"/>
  <c r="P352" i="1" s="1"/>
  <c r="N353" i="1"/>
  <c r="O353" i="1"/>
  <c r="P353" i="1" s="1"/>
  <c r="N354" i="1"/>
  <c r="O354" i="1"/>
  <c r="P354" i="1" s="1"/>
  <c r="N355" i="1"/>
  <c r="O355" i="1"/>
  <c r="P355" i="1" s="1"/>
  <c r="N356" i="1"/>
  <c r="O356" i="1"/>
  <c r="P356" i="1" s="1"/>
  <c r="N357" i="1"/>
  <c r="O357" i="1"/>
  <c r="P357" i="1" s="1"/>
  <c r="N358" i="1"/>
  <c r="O358" i="1"/>
  <c r="P358" i="1" s="1"/>
  <c r="N359" i="1"/>
  <c r="O359" i="1"/>
  <c r="P359" i="1" s="1"/>
  <c r="N360" i="1"/>
  <c r="O360" i="1"/>
  <c r="P360" i="1" s="1"/>
  <c r="N361" i="1"/>
  <c r="O361" i="1"/>
  <c r="P361" i="1" s="1"/>
  <c r="N362" i="1"/>
  <c r="O362" i="1"/>
  <c r="P362" i="1" s="1"/>
  <c r="N363" i="1"/>
  <c r="O363" i="1"/>
  <c r="P363" i="1" s="1"/>
  <c r="N364" i="1"/>
  <c r="O364" i="1"/>
  <c r="P364" i="1" s="1"/>
  <c r="N365" i="1"/>
  <c r="O365" i="1"/>
  <c r="P365" i="1" s="1"/>
  <c r="N366" i="1"/>
  <c r="O366" i="1"/>
  <c r="P366" i="1" s="1"/>
  <c r="N367" i="1"/>
  <c r="O367" i="1"/>
  <c r="P367" i="1" s="1"/>
  <c r="N368" i="1"/>
  <c r="O368" i="1"/>
  <c r="P368" i="1" s="1"/>
  <c r="N369" i="1"/>
  <c r="O369" i="1"/>
  <c r="P369" i="1" s="1"/>
  <c r="N370" i="1"/>
  <c r="O370" i="1"/>
  <c r="P370" i="1" s="1"/>
  <c r="N371" i="1"/>
  <c r="O371" i="1"/>
  <c r="P371" i="1" s="1"/>
  <c r="N372" i="1"/>
  <c r="O372" i="1"/>
  <c r="P372" i="1" s="1"/>
  <c r="N373" i="1"/>
  <c r="O373" i="1"/>
  <c r="P373" i="1" s="1"/>
  <c r="N374" i="1"/>
  <c r="O374" i="1"/>
  <c r="P374" i="1" s="1"/>
  <c r="N375" i="1"/>
  <c r="O375" i="1"/>
  <c r="P375" i="1" s="1"/>
  <c r="N376" i="1"/>
  <c r="O376" i="1"/>
  <c r="P376" i="1" s="1"/>
  <c r="N377" i="1"/>
  <c r="O377" i="1"/>
  <c r="P377" i="1" s="1"/>
  <c r="N378" i="1"/>
  <c r="O378" i="1"/>
  <c r="P378" i="1" s="1"/>
  <c r="N379" i="1"/>
  <c r="O379" i="1"/>
  <c r="P379" i="1" s="1"/>
  <c r="N380" i="1"/>
  <c r="O380" i="1"/>
  <c r="P380" i="1" s="1"/>
  <c r="N381" i="1"/>
  <c r="O381" i="1"/>
  <c r="P381" i="1" s="1"/>
  <c r="N382" i="1"/>
  <c r="O382" i="1"/>
  <c r="P382" i="1" s="1"/>
  <c r="N383" i="1"/>
  <c r="O383" i="1"/>
  <c r="P383" i="1" s="1"/>
  <c r="N384" i="1"/>
  <c r="O384" i="1"/>
  <c r="P384" i="1" s="1"/>
  <c r="N385" i="1"/>
  <c r="O385" i="1"/>
  <c r="P385" i="1" s="1"/>
  <c r="N386" i="1"/>
  <c r="O386" i="1"/>
  <c r="P386" i="1" s="1"/>
  <c r="N387" i="1"/>
  <c r="O387" i="1"/>
  <c r="P387" i="1" s="1"/>
  <c r="N388" i="1"/>
  <c r="O388" i="1"/>
  <c r="P388" i="1" s="1"/>
  <c r="N389" i="1"/>
  <c r="O389" i="1"/>
  <c r="P389" i="1" s="1"/>
  <c r="N390" i="1"/>
  <c r="O390" i="1"/>
  <c r="P390" i="1" s="1"/>
  <c r="N391" i="1"/>
  <c r="O391" i="1"/>
  <c r="P391" i="1" s="1"/>
  <c r="N392" i="1"/>
  <c r="O392" i="1"/>
  <c r="P392" i="1" s="1"/>
  <c r="N393" i="1"/>
  <c r="O393" i="1"/>
  <c r="P393" i="1" s="1"/>
  <c r="N394" i="1"/>
  <c r="O394" i="1"/>
  <c r="P394" i="1" s="1"/>
  <c r="N395" i="1"/>
  <c r="O395" i="1"/>
  <c r="P395" i="1" s="1"/>
  <c r="N396" i="1"/>
  <c r="O396" i="1"/>
  <c r="P396" i="1" s="1"/>
  <c r="N397" i="1"/>
  <c r="O397" i="1"/>
  <c r="P397" i="1" s="1"/>
  <c r="N398" i="1"/>
  <c r="O398" i="1"/>
  <c r="P398" i="1" s="1"/>
  <c r="N399" i="1"/>
  <c r="O399" i="1"/>
  <c r="P399" i="1" s="1"/>
  <c r="N400" i="1"/>
  <c r="O400" i="1"/>
  <c r="P400" i="1" s="1"/>
  <c r="N401" i="1"/>
  <c r="O401" i="1"/>
  <c r="P401" i="1" s="1"/>
  <c r="N402" i="1"/>
  <c r="O402" i="1"/>
  <c r="P402" i="1" s="1"/>
  <c r="N403" i="1"/>
  <c r="O403" i="1"/>
  <c r="P403" i="1" s="1"/>
  <c r="N404" i="1"/>
  <c r="O404" i="1"/>
  <c r="P404" i="1" s="1"/>
  <c r="N405" i="1"/>
  <c r="O405" i="1"/>
  <c r="P405" i="1" s="1"/>
  <c r="N406" i="1"/>
  <c r="O406" i="1"/>
  <c r="P406" i="1" s="1"/>
  <c r="N407" i="1"/>
  <c r="O407" i="1"/>
  <c r="P407" i="1" s="1"/>
  <c r="N408" i="1"/>
  <c r="O408" i="1"/>
  <c r="P408" i="1" s="1"/>
  <c r="N409" i="1"/>
  <c r="O409" i="1"/>
  <c r="P409" i="1" s="1"/>
  <c r="N410" i="1"/>
  <c r="O410" i="1"/>
  <c r="P410" i="1" s="1"/>
  <c r="N411" i="1"/>
  <c r="O411" i="1"/>
  <c r="P411" i="1" s="1"/>
  <c r="N412" i="1"/>
  <c r="O412" i="1"/>
  <c r="P412" i="1" s="1"/>
  <c r="N413" i="1"/>
  <c r="O413" i="1"/>
  <c r="P413" i="1" s="1"/>
  <c r="N414" i="1"/>
  <c r="O414" i="1"/>
  <c r="P414" i="1" s="1"/>
  <c r="N415" i="1"/>
  <c r="O415" i="1"/>
  <c r="P415" i="1" s="1"/>
  <c r="N416" i="1"/>
  <c r="O416" i="1"/>
  <c r="P416" i="1" s="1"/>
  <c r="N417" i="1"/>
  <c r="O417" i="1"/>
  <c r="P417" i="1" s="1"/>
  <c r="N418" i="1"/>
  <c r="O418" i="1"/>
  <c r="P418" i="1" s="1"/>
  <c r="N419" i="1"/>
  <c r="O419" i="1"/>
  <c r="P419" i="1" s="1"/>
  <c r="N420" i="1"/>
  <c r="O420" i="1"/>
  <c r="P420" i="1" s="1"/>
  <c r="N421" i="1"/>
  <c r="O421" i="1"/>
  <c r="P421" i="1" s="1"/>
  <c r="N422" i="1"/>
  <c r="O422" i="1"/>
  <c r="P422" i="1" s="1"/>
  <c r="N423" i="1"/>
  <c r="O423" i="1"/>
  <c r="P423" i="1" s="1"/>
  <c r="N424" i="1"/>
  <c r="O424" i="1"/>
  <c r="P424" i="1" s="1"/>
  <c r="N425" i="1"/>
  <c r="O425" i="1"/>
  <c r="P425" i="1" s="1"/>
  <c r="N426" i="1"/>
  <c r="O426" i="1"/>
  <c r="P426" i="1" s="1"/>
  <c r="N427" i="1"/>
  <c r="O427" i="1"/>
  <c r="P427" i="1" s="1"/>
  <c r="N428" i="1"/>
  <c r="O428" i="1"/>
  <c r="P428" i="1" s="1"/>
  <c r="N429" i="1"/>
  <c r="O429" i="1"/>
  <c r="P429" i="1" s="1"/>
  <c r="N430" i="1"/>
  <c r="O430" i="1"/>
  <c r="P430" i="1" s="1"/>
  <c r="N431" i="1"/>
  <c r="O431" i="1"/>
  <c r="P431" i="1" s="1"/>
  <c r="N432" i="1"/>
  <c r="O432" i="1"/>
  <c r="P432" i="1" s="1"/>
  <c r="N433" i="1"/>
  <c r="O433" i="1"/>
  <c r="P433" i="1" s="1"/>
  <c r="N434" i="1"/>
  <c r="O434" i="1"/>
  <c r="P434" i="1" s="1"/>
  <c r="N435" i="1"/>
  <c r="O435" i="1"/>
  <c r="P435" i="1" s="1"/>
  <c r="N436" i="1"/>
  <c r="O436" i="1"/>
  <c r="P436" i="1" s="1"/>
  <c r="N437" i="1"/>
  <c r="O437" i="1"/>
  <c r="P437" i="1" s="1"/>
  <c r="N438" i="1"/>
  <c r="O438" i="1"/>
  <c r="P438" i="1" s="1"/>
  <c r="N439" i="1"/>
  <c r="O439" i="1"/>
  <c r="P439" i="1" s="1"/>
  <c r="N440" i="1"/>
  <c r="O440" i="1"/>
  <c r="P440" i="1" s="1"/>
  <c r="N441" i="1"/>
  <c r="O441" i="1"/>
  <c r="P441" i="1" s="1"/>
  <c r="N442" i="1"/>
  <c r="O442" i="1"/>
  <c r="P442" i="1" s="1"/>
  <c r="N443" i="1"/>
  <c r="O443" i="1"/>
  <c r="P443" i="1" s="1"/>
  <c r="N444" i="1"/>
  <c r="O444" i="1"/>
  <c r="P444" i="1" s="1"/>
  <c r="N445" i="1"/>
  <c r="O445" i="1"/>
  <c r="P445" i="1" s="1"/>
  <c r="N446" i="1"/>
  <c r="O446" i="1"/>
  <c r="P446" i="1" s="1"/>
  <c r="N447" i="1"/>
  <c r="O447" i="1"/>
  <c r="P447" i="1" s="1"/>
  <c r="N448" i="1"/>
  <c r="O448" i="1"/>
  <c r="P448" i="1" s="1"/>
  <c r="N449" i="1"/>
  <c r="O449" i="1"/>
  <c r="P449" i="1" s="1"/>
  <c r="N450" i="1"/>
  <c r="O450" i="1"/>
  <c r="P450" i="1" s="1"/>
  <c r="N451" i="1"/>
  <c r="O451" i="1"/>
  <c r="P451" i="1" s="1"/>
  <c r="N452" i="1"/>
  <c r="O452" i="1"/>
  <c r="P452" i="1" s="1"/>
  <c r="N453" i="1"/>
  <c r="O453" i="1"/>
  <c r="P453" i="1" s="1"/>
  <c r="N454" i="1"/>
  <c r="O454" i="1"/>
  <c r="P454" i="1" s="1"/>
  <c r="N455" i="1"/>
  <c r="O455" i="1"/>
  <c r="P455" i="1" s="1"/>
  <c r="N456" i="1"/>
  <c r="O456" i="1"/>
  <c r="P456" i="1" s="1"/>
  <c r="N457" i="1"/>
  <c r="O457" i="1"/>
  <c r="P457" i="1" s="1"/>
  <c r="N458" i="1"/>
  <c r="O458" i="1"/>
  <c r="P458" i="1" s="1"/>
  <c r="N459" i="1"/>
  <c r="O459" i="1"/>
  <c r="P459" i="1" s="1"/>
  <c r="N460" i="1"/>
  <c r="O460" i="1"/>
  <c r="P460" i="1" s="1"/>
  <c r="N461" i="1"/>
  <c r="O461" i="1"/>
  <c r="P461" i="1" s="1"/>
  <c r="N462" i="1"/>
  <c r="O462" i="1"/>
  <c r="P462" i="1" s="1"/>
  <c r="N463" i="1"/>
  <c r="O463" i="1"/>
  <c r="P463" i="1" s="1"/>
  <c r="N464" i="1"/>
  <c r="O464" i="1"/>
  <c r="P464" i="1" s="1"/>
  <c r="N465" i="1"/>
  <c r="O465" i="1"/>
  <c r="P465" i="1" s="1"/>
  <c r="N466" i="1"/>
  <c r="O466" i="1"/>
  <c r="P466" i="1" s="1"/>
  <c r="N467" i="1"/>
  <c r="O467" i="1"/>
  <c r="P467" i="1" s="1"/>
  <c r="N468" i="1"/>
  <c r="O468" i="1"/>
  <c r="P468" i="1" s="1"/>
  <c r="N469" i="1"/>
  <c r="O469" i="1"/>
  <c r="P469" i="1" s="1"/>
  <c r="N470" i="1"/>
  <c r="O470" i="1"/>
  <c r="P470" i="1" s="1"/>
  <c r="N471" i="1"/>
  <c r="O471" i="1"/>
  <c r="P471" i="1" s="1"/>
  <c r="N472" i="1"/>
  <c r="O472" i="1"/>
  <c r="P472" i="1" s="1"/>
  <c r="N473" i="1"/>
  <c r="O473" i="1"/>
  <c r="P473" i="1" s="1"/>
  <c r="N474" i="1"/>
  <c r="O474" i="1"/>
  <c r="P474" i="1" s="1"/>
  <c r="N475" i="1"/>
  <c r="O475" i="1"/>
  <c r="P475" i="1" s="1"/>
  <c r="N476" i="1"/>
  <c r="O476" i="1"/>
  <c r="P476" i="1" s="1"/>
  <c r="N477" i="1"/>
  <c r="O477" i="1"/>
  <c r="P477" i="1" s="1"/>
  <c r="N478" i="1"/>
  <c r="O478" i="1"/>
  <c r="P478" i="1" s="1"/>
  <c r="N479" i="1"/>
  <c r="O479" i="1"/>
  <c r="P479" i="1" s="1"/>
  <c r="N480" i="1"/>
  <c r="O480" i="1"/>
  <c r="P480" i="1" s="1"/>
  <c r="N481" i="1"/>
  <c r="O481" i="1"/>
  <c r="P481" i="1" s="1"/>
  <c r="N482" i="1"/>
  <c r="O482" i="1"/>
  <c r="P482" i="1" s="1"/>
  <c r="N483" i="1"/>
  <c r="O483" i="1"/>
  <c r="P483" i="1" s="1"/>
  <c r="N484" i="1"/>
  <c r="O484" i="1"/>
  <c r="P484" i="1" s="1"/>
  <c r="N485" i="1"/>
  <c r="O485" i="1"/>
  <c r="P485" i="1" s="1"/>
  <c r="N486" i="1"/>
  <c r="O486" i="1"/>
  <c r="P486" i="1" s="1"/>
  <c r="N487" i="1"/>
  <c r="O487" i="1"/>
  <c r="P487" i="1" s="1"/>
  <c r="N488" i="1"/>
  <c r="O488" i="1"/>
  <c r="P488" i="1" s="1"/>
  <c r="N489" i="1"/>
  <c r="O489" i="1"/>
  <c r="P489" i="1" s="1"/>
  <c r="N490" i="1"/>
  <c r="O490" i="1"/>
  <c r="P490" i="1" s="1"/>
  <c r="N491" i="1"/>
  <c r="O491" i="1"/>
  <c r="P491" i="1" s="1"/>
  <c r="N492" i="1"/>
  <c r="O492" i="1"/>
  <c r="P492" i="1" s="1"/>
  <c r="N493" i="1"/>
  <c r="O493" i="1"/>
  <c r="P493" i="1" s="1"/>
  <c r="N494" i="1"/>
  <c r="O494" i="1"/>
  <c r="P494" i="1" s="1"/>
  <c r="N495" i="1"/>
  <c r="O495" i="1"/>
  <c r="P495" i="1" s="1"/>
  <c r="N496" i="1"/>
  <c r="O496" i="1"/>
  <c r="P496" i="1" s="1"/>
  <c r="N497" i="1"/>
  <c r="O497" i="1"/>
  <c r="P497" i="1" s="1"/>
  <c r="N498" i="1"/>
  <c r="O498" i="1"/>
  <c r="P498" i="1" s="1"/>
  <c r="N499" i="1"/>
  <c r="O499" i="1"/>
  <c r="P499" i="1" s="1"/>
  <c r="N500" i="1"/>
  <c r="O500" i="1"/>
  <c r="P500" i="1" s="1"/>
  <c r="N501" i="1"/>
  <c r="O501" i="1"/>
  <c r="P501" i="1" s="1"/>
  <c r="O2" i="1"/>
  <c r="P2" i="1" s="1"/>
  <c r="N2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<sst xmlns="http://schemas.openxmlformats.org/spreadsheetml/2006/main" count="2202" uniqueCount="1045">
  <si>
    <t>rank</t>
  </si>
  <si>
    <t>release_date</t>
  </si>
  <si>
    <t>title</t>
  </si>
  <si>
    <t>url</t>
  </si>
  <si>
    <t>production_cost</t>
  </si>
  <si>
    <t>domestic_gross</t>
  </si>
  <si>
    <t>worldwide_gross</t>
  </si>
  <si>
    <t>opening_weekend</t>
  </si>
  <si>
    <t>mpaa</t>
  </si>
  <si>
    <t>genre</t>
  </si>
  <si>
    <t>theaters</t>
  </si>
  <si>
    <t>runtime</t>
  </si>
  <si>
    <t>year</t>
  </si>
  <si>
    <t>Avengers: Endgame</t>
  </si>
  <si>
    <t>/movie/Avengers-Endgame-(2019)#tab=summary</t>
  </si>
  <si>
    <t>PG-13</t>
  </si>
  <si>
    <t>Action</t>
  </si>
  <si>
    <t>Pirates of the Caribbean: On Stranger Tides</t>
  </si>
  <si>
    <t>/movie/Pirates-of-the-Caribbean-On-Stranger-Tides#tab=summary</t>
  </si>
  <si>
    <t>Adventure</t>
  </si>
  <si>
    <t>Avengers: Age of Ultron</t>
  </si>
  <si>
    <t>/movie/Avengers-Age-of-Ultron#tab=summary</t>
  </si>
  <si>
    <t>Star Wars Ep. VII: The Force Awakens</t>
  </si>
  <si>
    <t>/movie/Star-Wars-Ep-VII-The-Force-Awakens#tab=summary</t>
  </si>
  <si>
    <t>Avengers: Infinity War</t>
  </si>
  <si>
    <t>/movie/Avengers-Infinity-War#tab=summary</t>
  </si>
  <si>
    <t>Pirates of the Caribbean: At World’s End</t>
  </si>
  <si>
    <t>/movie/Pirates-of-the-Caribbean-At-Worlds-End#tab=summary</t>
  </si>
  <si>
    <t>Justice League</t>
  </si>
  <si>
    <t>/movie/Justice-League-(2017)#tab=summary</t>
  </si>
  <si>
    <t>Spectre</t>
  </si>
  <si>
    <t>/movie/Spectre#tab=summary</t>
  </si>
  <si>
    <t>Mission: Impossible Dead Reckoning Part One</t>
  </si>
  <si>
    <t>/movie/Mission-Impossible-Dead-Reckoning-Part-One-(2023)#tab=summary</t>
  </si>
  <si>
    <t>NA</t>
  </si>
  <si>
    <t>Star Wars: The Rise of Skywalker</t>
  </si>
  <si>
    <t>/movie/Star-Wars-The-Rise-of-Skywalker-(2019)#tab=summary</t>
  </si>
  <si>
    <t>Solo: A Star Wars Story</t>
  </si>
  <si>
    <t>/movie/Solo-A-Star-Wars-Story#tab=summary</t>
  </si>
  <si>
    <t>John Carter</t>
  </si>
  <si>
    <t>/movie/John-Carter-of-Mars#tab=summary</t>
  </si>
  <si>
    <t>Batman v Superman: Dawn of Justice</t>
  </si>
  <si>
    <t>/movie/Batman-v-Superman-Dawn-of-Justice#tab=summary</t>
  </si>
  <si>
    <t>Star Wars Ep. VIII: The Last Jedi</t>
  </si>
  <si>
    <t>/movie/Star-Wars-Ep-VIII-The-Last-Jedi#tab=summary</t>
  </si>
  <si>
    <t>The Lion King</t>
  </si>
  <si>
    <t>/movie/Lion-King-The-(Live-Action)-(2019)#tab=summary</t>
  </si>
  <si>
    <t>PG</t>
  </si>
  <si>
    <t>Tangled</t>
  </si>
  <si>
    <t>/movie/Tangled#tab=summary</t>
  </si>
  <si>
    <t>Musical</t>
  </si>
  <si>
    <t>Spider-Man 3</t>
  </si>
  <si>
    <t>/movie/Spider-Man-3#tab=summary</t>
  </si>
  <si>
    <t>Captain America: Civil War</t>
  </si>
  <si>
    <t>/movie/Captain-America-Civil-War#tab=summary</t>
  </si>
  <si>
    <t>Thor: Love and Thunder</t>
  </si>
  <si>
    <t>/movie/Thor-Love-and-Thunder-(2022)#tab=summary</t>
  </si>
  <si>
    <t>Harry Potter and the Half-Blood Prince</t>
  </si>
  <si>
    <t>/movie/Harry-Potter-and-the-Half-Blood-Prince#tab=summary</t>
  </si>
  <si>
    <t>The Hobbit: The Desolation of Smaug</t>
  </si>
  <si>
    <t>/movie/Hobbit-The-Desolation-of-Smaug-The#tab=summary</t>
  </si>
  <si>
    <t>The Hobbit: The Battle of the Five Armies</t>
  </si>
  <si>
    <t>/movie/Hobbit-The-Battle-of-the-Five-Armies-The#tab=summary</t>
  </si>
  <si>
    <t>The Fate of the Furious</t>
  </si>
  <si>
    <t>/movie/Fate-of-the-Furious-The#tab=summary</t>
  </si>
  <si>
    <t>No Time to Die</t>
  </si>
  <si>
    <t>/movie/No-Time-to-Die-(2021)#tab=summary</t>
  </si>
  <si>
    <t>Avatar</t>
  </si>
  <si>
    <t>/movie/Avatar#tab=summary</t>
  </si>
  <si>
    <t>Superman Returns</t>
  </si>
  <si>
    <t>/movie/Superman-Returns#tab=summary</t>
  </si>
  <si>
    <t>The Dark Knight Rises</t>
  </si>
  <si>
    <t>/movie/Dark-Knight-Rises-The#tab=summary</t>
  </si>
  <si>
    <t>Pirates of the Caribbean: Dead Men Tell No Tales</t>
  </si>
  <si>
    <t>/movie/Pirates-of-the-Caribbean-Dead-Men-Tell-No-Tales#tab=summary</t>
  </si>
  <si>
    <t>Quantum of Solace</t>
  </si>
  <si>
    <t>/movie/Quantum-of-Solace#tab=summary</t>
  </si>
  <si>
    <t>The Avengers</t>
  </si>
  <si>
    <t>/movie/Avengers-The-(2012)#tab=summary</t>
  </si>
  <si>
    <t>Pirates of the Caribbean: Dead Man’s Chest</t>
  </si>
  <si>
    <t>/movie/Pirates-of-the-Caribbean-Dead-Mans-Chest#tab=summary</t>
  </si>
  <si>
    <t>Man of Steel</t>
  </si>
  <si>
    <t>/movie/Man-of-Steel#tab=summary</t>
  </si>
  <si>
    <t>The Chronicles of Narnia: Prince Caspian</t>
  </si>
  <si>
    <t>/movie/Chronicles-of-Narnia-Prince-Caspian-The#tab=summary</t>
  </si>
  <si>
    <t>The Lone Ranger</t>
  </si>
  <si>
    <t>/movie/Lone-Ranger-The#tab=summary</t>
  </si>
  <si>
    <t>Western</t>
  </si>
  <si>
    <t>The Amazing Spider-Man</t>
  </si>
  <si>
    <t>/movie/Amazing-Spider-Man-The#tab=summary</t>
  </si>
  <si>
    <t>Battleship</t>
  </si>
  <si>
    <t>/movie/Battleship#tab=summary</t>
  </si>
  <si>
    <t>Transformers: The Last Knight</t>
  </si>
  <si>
    <t>/movie/Transformers-The-Last-Knight#tab=summary</t>
  </si>
  <si>
    <t>Jurassic World</t>
  </si>
  <si>
    <t>/movie/Jurassic-World#tab=summary</t>
  </si>
  <si>
    <t>Men in Black 3</t>
  </si>
  <si>
    <t>/movie/Men-in-Black-3#tab=summary</t>
  </si>
  <si>
    <t>Transformers: Revenge of the Fallen</t>
  </si>
  <si>
    <t>/movie/Transformers-Revenge-of-the-Fallen#tab=summary</t>
  </si>
  <si>
    <t>Transformers: Age of Extinction</t>
  </si>
  <si>
    <t>/movie/Transformers-Age-of-Extinction#tab=summary</t>
  </si>
  <si>
    <t>X-Men: The Last Stand</t>
  </si>
  <si>
    <t>/movie/X-Men-The-Last-Stand#tab=summary</t>
  </si>
  <si>
    <t>Robin Hood</t>
  </si>
  <si>
    <t>/movie/Robin-Hood-(2010)#tab=summary</t>
  </si>
  <si>
    <t>King Kong</t>
  </si>
  <si>
    <t>/movie/King-Kong-(2005)#tab=summary</t>
  </si>
  <si>
    <t>The Golden Compass</t>
  </si>
  <si>
    <t>/movie/His-Dark-Materials-The-Golden-Compass#tab=summary</t>
  </si>
  <si>
    <t>Tenet</t>
  </si>
  <si>
    <t>/movie/Tenet-(2020)#tab=summary</t>
  </si>
  <si>
    <t>Spider-Man: No Way Home</t>
  </si>
  <si>
    <t>/movie/Spider-Man-No-Way-Home-(2021)#tab=summary</t>
  </si>
  <si>
    <t>Black Panther</t>
  </si>
  <si>
    <t>/movie/Black-Panther#tab=summary</t>
  </si>
  <si>
    <t>Titanic</t>
  </si>
  <si>
    <t>/movie/Titanic-(1997)#tab=summary</t>
  </si>
  <si>
    <t>Drama</t>
  </si>
  <si>
    <t>Incredibles 2</t>
  </si>
  <si>
    <t>/movie/Incredibles-2#tab=summary</t>
  </si>
  <si>
    <t>Rogue One: A Star Wars Story</t>
  </si>
  <si>
    <t>/movie/Rogue-One-A-Star-Wars-Story#tab=summary</t>
  </si>
  <si>
    <t>Finding Dory</t>
  </si>
  <si>
    <t>/movie/Finding-Dory#tab=summary</t>
  </si>
  <si>
    <t>Toy Story 4</t>
  </si>
  <si>
    <t>/movie/Toy-Story-4-(2019)#tab=summary</t>
  </si>
  <si>
    <t>G</t>
  </si>
  <si>
    <t>Toy Story 3</t>
  </si>
  <si>
    <t>/movie/Toy-Story-3#tab=summary</t>
  </si>
  <si>
    <t>Doctor Strange in the Multiverse of Madness</t>
  </si>
  <si>
    <t>/movie/Doctor-Strange-in-the-Multiverse-of-Madness-(2022)#tab=summary</t>
  </si>
  <si>
    <t>Iron Man 3</t>
  </si>
  <si>
    <t>/movie/Iron-Man-3#tab=summary</t>
  </si>
  <si>
    <t>Guardians of the Galaxy Vol 2</t>
  </si>
  <si>
    <t>/movie/Guardians-of-the-Galaxy-Vol-2#tab=summary</t>
  </si>
  <si>
    <t>Spider-Man 2</t>
  </si>
  <si>
    <t>/movie/Spider-Man-2#tab=summary</t>
  </si>
  <si>
    <t>The Batman</t>
  </si>
  <si>
    <t>/movie/Batman-The-(2021)#tab=summary</t>
  </si>
  <si>
    <t>Alice in Wonderland</t>
  </si>
  <si>
    <t>/movie/Alice-in-Wonderland-(2010)#tab=summary</t>
  </si>
  <si>
    <t>Skyfall</t>
  </si>
  <si>
    <t>/movie/Skyfall#tab=summary</t>
  </si>
  <si>
    <t>The Hobbit: An Unexpected Journey</t>
  </si>
  <si>
    <t>/movie/Hobbit-An-Unexpected-Journey-The#tab=summary</t>
  </si>
  <si>
    <t>Monsters University</t>
  </si>
  <si>
    <t>/movie/Monsters-University#tab=summary</t>
  </si>
  <si>
    <t>Oz the Great and Powerful</t>
  </si>
  <si>
    <t>/movie/Oz-The-Great-and-Powerful#tab=summary</t>
  </si>
  <si>
    <t>X-Men: Days of Future Past</t>
  </si>
  <si>
    <t>/movie/X-Men-Days-of-Future-Past#tab=summary</t>
  </si>
  <si>
    <t>The Amazing Spider-Man 2</t>
  </si>
  <si>
    <t>/movie/Amazing-Spider-Man-2-The#tab=summary</t>
  </si>
  <si>
    <t>Cars 2</t>
  </si>
  <si>
    <t>/movie/Cars-2#tab=summary</t>
  </si>
  <si>
    <t>Black Widow</t>
  </si>
  <si>
    <t>/movie/Black-Widow-(2021)#tab=summary</t>
  </si>
  <si>
    <t>Fast &amp; Furious Presents: Hobbs &amp; Shaw</t>
  </si>
  <si>
    <t>/movie/Fast-and-Furious-Presents-Hobbs-and-Shaw-(2019)#tab=summary</t>
  </si>
  <si>
    <t>F9: The Fast Saga</t>
  </si>
  <si>
    <t>/movie/F9-The-Fast-Saga-(2021)#tab=summary</t>
  </si>
  <si>
    <t>Tron: Legacy</t>
  </si>
  <si>
    <t>/movie/Tron-Legacy#tab=summary</t>
  </si>
  <si>
    <t>/movie/2012#tab=summary</t>
  </si>
  <si>
    <t>Eternals</t>
  </si>
  <si>
    <t>/movie/Eternals-(2021)#tab=summary</t>
  </si>
  <si>
    <t>Fantastic Beasts: The Crimes of Grindelwald</t>
  </si>
  <si>
    <t>/movie/Fantastic-Beasts-The-Crimes-of-Grindelwald-(2018)#tab=summary</t>
  </si>
  <si>
    <t>Terminator Salvation</t>
  </si>
  <si>
    <t>/movie/Terminator-Salvation#tab=summary</t>
  </si>
  <si>
    <t>Lightyear</t>
  </si>
  <si>
    <t>/movie/Lightyear-(2022)#tab=summary</t>
  </si>
  <si>
    <t>Jungle Cruise</t>
  </si>
  <si>
    <t>/movie/Jungle-Cruise-(2021)#tab=summary</t>
  </si>
  <si>
    <t>Green Lantern</t>
  </si>
  <si>
    <t>/movie/Green-Lantern-(2011)#tab=summary</t>
  </si>
  <si>
    <t>Fantastic Beasts: The Secrets of Dumbledore</t>
  </si>
  <si>
    <t>/movie/Fantastic-Beasts-The-Secrets-of-Dumbledore-(2021)#tab=summary</t>
  </si>
  <si>
    <t>Prince of Persia: Sands of Time</t>
  </si>
  <si>
    <t>/movie/Prince-of-Persia-Sands-of-Time#tab=summary</t>
  </si>
  <si>
    <t>Dark Phoenix</t>
  </si>
  <si>
    <t>/movie/Dark-Phoenix-(2019)#tab=summary</t>
  </si>
  <si>
    <t>Onward</t>
  </si>
  <si>
    <t>/movie/Onward-(2020)#tab=summary</t>
  </si>
  <si>
    <t>Wonder Woman 1984</t>
  </si>
  <si>
    <t>/movie/Wonder-Woman-1984-(2020)#tab=summary</t>
  </si>
  <si>
    <t>Mulan</t>
  </si>
  <si>
    <t>/movie/Mulan-(2020)#tab=summary</t>
  </si>
  <si>
    <t>The Tomorrow War</t>
  </si>
  <si>
    <t>/movie/Tomorrow-War-The#tab=summary</t>
  </si>
  <si>
    <t>The Gray Man</t>
  </si>
  <si>
    <t>/movie/Gray-Man-The-(2022)#tab=summary</t>
  </si>
  <si>
    <t>Thriller/Suspense</t>
  </si>
  <si>
    <t>Transformers: Dark of the Moon</t>
  </si>
  <si>
    <t>/movie/Transformers-Dark-of-the-Moon-(2011)#tab=summary</t>
  </si>
  <si>
    <t>The Mummy</t>
  </si>
  <si>
    <t>/movie/Mummy-The-(2017)#tab=summary</t>
  </si>
  <si>
    <t>Jack the Giant Slayer</t>
  </si>
  <si>
    <t>/movie/Jack-the-Giant-Slayer#tab=summary</t>
  </si>
  <si>
    <t>Furious 7</t>
  </si>
  <si>
    <t>/movie/Furious-7#tab=summary</t>
  </si>
  <si>
    <t>Star Trek Into Darkness</t>
  </si>
  <si>
    <t>/movie/Star-Trek-Into-Darkness#tab=summary</t>
  </si>
  <si>
    <t>World War Z</t>
  </si>
  <si>
    <t>/movie/World-War-Z#tab=summary</t>
  </si>
  <si>
    <t>The Great Gatsby</t>
  </si>
  <si>
    <t>/movie/Great-Gatsby-The-(2011)#tab=summary</t>
  </si>
  <si>
    <t>Disney’s A Christmas Carol</t>
  </si>
  <si>
    <t>/movie/Disneys-A-Christmas-Carol#tab=summary</t>
  </si>
  <si>
    <t>Pacific Rim</t>
  </si>
  <si>
    <t>/movie/Pacific-Rim#tab=summary</t>
  </si>
  <si>
    <t>The Matrix Resurrections</t>
  </si>
  <si>
    <t>/movie/Matrix-Resurrections-The-(2021)#tab=summary</t>
  </si>
  <si>
    <t>R</t>
  </si>
  <si>
    <t>The Good Dinosaur</t>
  </si>
  <si>
    <t>/movie/Good-Dinosaur-The#tab=summary</t>
  </si>
  <si>
    <t>Iron Man</t>
  </si>
  <si>
    <t>/movie/Iron-Man#tab=summary</t>
  </si>
  <si>
    <t>The Dark Knight</t>
  </si>
  <si>
    <t>/movie/Dark-Knight-The#tab=summary</t>
  </si>
  <si>
    <t>Indiana Jones and the Kingdom of the Crystal Skull</t>
  </si>
  <si>
    <t>/movie/Indiana-Jones-and-the-Kingdom-of-the-Crystal-Skull#tab=summary</t>
  </si>
  <si>
    <t>Brave</t>
  </si>
  <si>
    <t>/movie/Brave#tab=summary</t>
  </si>
  <si>
    <t>Kong: Skull Island</t>
  </si>
  <si>
    <t>/movie/Kong-Skull-Island#tab=summary</t>
  </si>
  <si>
    <t>Star Trek Beyond</t>
  </si>
  <si>
    <t>/movie/Star-Trek-Beyond#tab=summary</t>
  </si>
  <si>
    <t>Maleficent: Mistress of Evil</t>
  </si>
  <si>
    <t>/movie/Maleficent-Mistress-of-Evil-(2019)#tab=summary</t>
  </si>
  <si>
    <t>Blade Runner 2049</t>
  </si>
  <si>
    <t>/movie/Blade-Runner-2049#tab=summary</t>
  </si>
  <si>
    <t>Terminator: Dark Fate</t>
  </si>
  <si>
    <t>/movie/Terminator-Dark-Fate-(2019)#tab=summary</t>
  </si>
  <si>
    <t>The Suicide Squad</t>
  </si>
  <si>
    <t>/movie/Suicide-Squad-The-(2021)#tab=summary</t>
  </si>
  <si>
    <t>Aladdin</t>
  </si>
  <si>
    <t>/movie/Aladdin-(2019)#tab=summary</t>
  </si>
  <si>
    <t>Thor: Ragnarok</t>
  </si>
  <si>
    <t>/movie/Thor-Ragnarok#tab=summary</t>
  </si>
  <si>
    <t>The Chronicles of Narnia: The Lion, the Witch a…</t>
  </si>
  <si>
    <t>/movie/Chronicles-of-Narnia-The-Lion-the-Witch-and-the-Wardrobe-The#tab=summary</t>
  </si>
  <si>
    <t>Maleficent</t>
  </si>
  <si>
    <t>/movie/Maleficent#tab=summary</t>
  </si>
  <si>
    <t>Fantastic Beasts and Where to Find Them</t>
  </si>
  <si>
    <t>/movie/Fantastic-Beasts-and-Where-to-Find-Them#tab=summary</t>
  </si>
  <si>
    <t>WALL-E</t>
  </si>
  <si>
    <t>/movie/WALL-E#tab=summary</t>
  </si>
  <si>
    <t>Rush Hour 3</t>
  </si>
  <si>
    <t>/movie/Rush-Hour-3#tab=summary</t>
  </si>
  <si>
    <t>The Legend of Tarzan</t>
  </si>
  <si>
    <t>/movie/Legend-of-Tarzan-The#tab=summary</t>
  </si>
  <si>
    <t>Hugo</t>
  </si>
  <si>
    <t>/movie/Hugo#tab=summary</t>
  </si>
  <si>
    <t>Valerian and the City of a Thousand Planets</t>
  </si>
  <si>
    <t>/movie/Valerian-and-the-City-of-a-Thousand-Planets-(France)#tab=summary</t>
  </si>
  <si>
    <t>Jupiter Ascending</t>
  </si>
  <si>
    <t>/movie/Jupiter-Ascending#tab=summary</t>
  </si>
  <si>
    <t>Mission: Impossible—Fallout</t>
  </si>
  <si>
    <t>/movie/Mission-Impossible-Fallout#tab=summary</t>
  </si>
  <si>
    <t>X-Men: Apocalypse</t>
  </si>
  <si>
    <t>/movie/X-Men-Apocalypse-(2016)#tab=summary</t>
  </si>
  <si>
    <t>The Meg</t>
  </si>
  <si>
    <t>/movie/Meg-The#tab=summary</t>
  </si>
  <si>
    <t>Edge of Tomorrow</t>
  </si>
  <si>
    <t>/movie/Edge-of-Tomorrow#tab=summary</t>
  </si>
  <si>
    <t>Captain Marvel</t>
  </si>
  <si>
    <t>/movie/Captain-Marvel-(2019)#tab=summary</t>
  </si>
  <si>
    <t>The Jungle Book</t>
  </si>
  <si>
    <t>/movie/Jungle-Book-The-(2016)#tab=summary</t>
  </si>
  <si>
    <t>Inside Out</t>
  </si>
  <si>
    <t>/movie/Inside-Out-(2015)#tab=summary</t>
  </si>
  <si>
    <t>Spider-Man: Homecoming</t>
  </si>
  <si>
    <t>/movie/Spider-Man-Homecoming#tab=summary</t>
  </si>
  <si>
    <t>Suicide Squad</t>
  </si>
  <si>
    <t>/movie/Suicide-Squad#tab=summary</t>
  </si>
  <si>
    <t>Up</t>
  </si>
  <si>
    <t>/movie/Up#tab=summary</t>
  </si>
  <si>
    <t>Coco</t>
  </si>
  <si>
    <t>/movie/Coco-(2017)#tab=summary</t>
  </si>
  <si>
    <t>Ralph Breaks The Internet</t>
  </si>
  <si>
    <t>/movie/Ralph-Breaks-The-Internet-(2018)#tab=summary</t>
  </si>
  <si>
    <t>Monsters vs. Aliens</t>
  </si>
  <si>
    <t>/movie/Monsters-vs-Aliens#tab=summary</t>
  </si>
  <si>
    <t>Cars 3</t>
  </si>
  <si>
    <t>/movie/Cars-3#tab=summary</t>
  </si>
  <si>
    <t>G.I. Joe: The Rise of Cobra</t>
  </si>
  <si>
    <t>/movie/GI-Joe-The-Rise-of-Cobra-(2009)#tab=summary</t>
  </si>
  <si>
    <t>Wild Wild West</t>
  </si>
  <si>
    <t>/movie/Wild-Wild-West#tab=summary</t>
  </si>
  <si>
    <t>The Mummy: Tomb of the Dragon Emperor</t>
  </si>
  <si>
    <t>/movie/Mummy-Tomb-of-the-Dragon-Emperor-The#tab=summary</t>
  </si>
  <si>
    <t>Evan Almighty</t>
  </si>
  <si>
    <t>/movie/Evan-Almighty#tab=summary</t>
  </si>
  <si>
    <t>Comedy</t>
  </si>
  <si>
    <t>Waterworld</t>
  </si>
  <si>
    <t>/movie/Waterworld#tab=summary</t>
  </si>
  <si>
    <t>Dolittle</t>
  </si>
  <si>
    <t>/movie/Dolittle#tab=summary</t>
  </si>
  <si>
    <t>King Arthur: Legend of the Sword</t>
  </si>
  <si>
    <t>/movie/King-Arthur-Legend-of-the-Sword#tab=summary</t>
  </si>
  <si>
    <t>47 Ronin</t>
  </si>
  <si>
    <t>/movie/47-Ronin#tab=summary</t>
  </si>
  <si>
    <t>Turning Red</t>
  </si>
  <si>
    <t>/movie/Turning-Red-(2022)#tab=summary</t>
  </si>
  <si>
    <t>Top Gun: Maverick</t>
  </si>
  <si>
    <t>/movie/Top-Gun-Maverick-(2020)#tab=summary</t>
  </si>
  <si>
    <t>Jurassic World: Fallen Kingdom</t>
  </si>
  <si>
    <t>/movie/Jurassic-World-Fallen-Kingdom-(2018)#tab=summary</t>
  </si>
  <si>
    <t>Guardians of the Galaxy</t>
  </si>
  <si>
    <t>/movie/Guardians-of-the-Galaxy#tab=summary</t>
  </si>
  <si>
    <t>Iron Man 2</t>
  </si>
  <si>
    <t>/movie/Iron-Man-2#tab=summary</t>
  </si>
  <si>
    <t>Captain America: The Winter Soldier</t>
  </si>
  <si>
    <t>/movie/Captain-America-The-Winter-Soldier#tab=summary</t>
  </si>
  <si>
    <t>Dawn of the Planet of the Apes</t>
  </si>
  <si>
    <t>/movie/Dawn-of-the-Planet-of-the-Apes#tab=summary</t>
  </si>
  <si>
    <t>The Polar Express</t>
  </si>
  <si>
    <t>/movie/Polar-Express-The#tab=summary</t>
  </si>
  <si>
    <t>Snow White and the Huntsman</t>
  </si>
  <si>
    <t>/movie/Snow-White-and-the-Huntsman#tab=summary</t>
  </si>
  <si>
    <t>Terminator 3: Rise of the Machines</t>
  </si>
  <si>
    <t>/movie/Terminator-3-Rise-of-the-Machines#tab=summary</t>
  </si>
  <si>
    <t>Van Helsing</t>
  </si>
  <si>
    <t>/movie/Van-Helsing#tab=summary</t>
  </si>
  <si>
    <t>Dumbo</t>
  </si>
  <si>
    <t>/movie/Dumbo-(2019)#tab=summary</t>
  </si>
  <si>
    <t>Godzilla: King of the Monsters</t>
  </si>
  <si>
    <t>/movie/Godzilla-King-of-the-Monsters-(2019)#tab=summary</t>
  </si>
  <si>
    <t>Tomorrowland</t>
  </si>
  <si>
    <t>/movie/Tomorrowland#tab=summary</t>
  </si>
  <si>
    <t>Alita: Battle Angel</t>
  </si>
  <si>
    <t>/movie/Alita-Battle-Angel-(2019)#tab=summary</t>
  </si>
  <si>
    <t>Alice Through the Looking Glass</t>
  </si>
  <si>
    <t>/movie/Alice-Through-the-Looking-Glass#tab=summary</t>
  </si>
  <si>
    <t>Jurassic World: Dominion</t>
  </si>
  <si>
    <t>/movie/Jurassic-World-Dominion-(2022)#tab=summary</t>
  </si>
  <si>
    <t>Shrek Forever After</t>
  </si>
  <si>
    <t>/movie/Shrek-Forever-After-(2010)#tab=summary</t>
  </si>
  <si>
    <t>Doctor Strange</t>
  </si>
  <si>
    <t>/movie/Doctor-Strange-(2016)#tab=summary</t>
  </si>
  <si>
    <t>Big Hero 6</t>
  </si>
  <si>
    <t>/movie/Big-Hero-6#tab=summary</t>
  </si>
  <si>
    <t>How to Train Your Dragon</t>
  </si>
  <si>
    <t>/movie/How-to-Train-Your-Dragon#tab=summary</t>
  </si>
  <si>
    <t>Wreck-It Ralph</t>
  </si>
  <si>
    <t>/movie/Wreck-It-Ralph#tab=summary</t>
  </si>
  <si>
    <t>Interstellar</t>
  </si>
  <si>
    <t>/movie/Interstellar#tab=summary</t>
  </si>
  <si>
    <t>Dune</t>
  </si>
  <si>
    <t>/movie/Dune-(2020)#tab=summary</t>
  </si>
  <si>
    <t>Independence Day: Resurgence</t>
  </si>
  <si>
    <t>/movie/Independence-Day-Resurgence#tab=summary</t>
  </si>
  <si>
    <t>Cowboys and Aliens</t>
  </si>
  <si>
    <t>/movie/Cowboys-and-Aliens#tab=summary</t>
  </si>
  <si>
    <t>Beauty and the Beast</t>
  </si>
  <si>
    <t>/movie/Beauty-and-the-Beast-(2017)#tab=summary</t>
  </si>
  <si>
    <t>Spider-Man: Far From Home</t>
  </si>
  <si>
    <t>/movie/Spider-Man-Far-From-Home-(2019)#tab=summary</t>
  </si>
  <si>
    <t>Aquaman</t>
  </si>
  <si>
    <t>/movie/Aquaman-(2018)#tab=summary</t>
  </si>
  <si>
    <t>Shrek the Third</t>
  </si>
  <si>
    <t>/movie/Shrek-the-Third#tab=summary</t>
  </si>
  <si>
    <t>Inception</t>
  </si>
  <si>
    <t>/movie/Inception#tab=summary</t>
  </si>
  <si>
    <t>The Hunger Games: Mockingjay - Part 2</t>
  </si>
  <si>
    <t>/movie/Hunger-Games-Mockingjay-Part-2-The#tab=summary</t>
  </si>
  <si>
    <t>Fast and Furious 6</t>
  </si>
  <si>
    <t>/movie/Fast-and-Furious-6#tab=summary</t>
  </si>
  <si>
    <t>Godzilla</t>
  </si>
  <si>
    <t>/movie/Godzilla-(2014)#tab=summary</t>
  </si>
  <si>
    <t>X-Men: First Class</t>
  </si>
  <si>
    <t>/movie/X-Men-First-Class#tab=summary</t>
  </si>
  <si>
    <t>The Curious Case of Benjamin Button</t>
  </si>
  <si>
    <t>/movie/Curious-Case-of-Benjamin-Button-The#tab=summary</t>
  </si>
  <si>
    <t>The Sorcerer's Apprentice</t>
  </si>
  <si>
    <t>/movie/Sorcerers-Apprentice-The#tab=summary</t>
  </si>
  <si>
    <t>Poseidon</t>
  </si>
  <si>
    <t>/movie/Poseidon#tab=summary</t>
  </si>
  <si>
    <t>Warcraft</t>
  </si>
  <si>
    <t>/movie/Warcraft#tab=summary</t>
  </si>
  <si>
    <t>The Irishman</t>
  </si>
  <si>
    <t>/movie/Irishman-The-(2019)#tab=summary</t>
  </si>
  <si>
    <t>Deepwater Horizon</t>
  </si>
  <si>
    <t>/movie/Deepwater-Horizon#tab=summary</t>
  </si>
  <si>
    <t>The Chronicles of Narnia: The Voyage of the Daw…</t>
  </si>
  <si>
    <t>/movie/Chronicles-of-Narnia-The-Voyage-of-the-Dawn-Treader-The#tab=summary</t>
  </si>
  <si>
    <t>Godzilla vs. Kong</t>
  </si>
  <si>
    <t>/movie/Godzilla-vs-Kong-(2020)#tab=summary</t>
  </si>
  <si>
    <t>Terminator: Genisys</t>
  </si>
  <si>
    <t>/movie/Terminator-Genisys#tab=summary</t>
  </si>
  <si>
    <t>Pacific Rim: Uprising</t>
  </si>
  <si>
    <t>/movie/Pacific-Rim-Uprising#tab=summary</t>
  </si>
  <si>
    <t>Alexander</t>
  </si>
  <si>
    <t>/movie/Alexander#tab=summary</t>
  </si>
  <si>
    <t>War for the Planet of the Apes</t>
  </si>
  <si>
    <t>/movie/War-for-the-Planet-of-the-Apes#tab=summary</t>
  </si>
  <si>
    <t>Pearl Harbor</t>
  </si>
  <si>
    <t>/movie/Pearl-Harbor#tab=summary</t>
  </si>
  <si>
    <t>Transformers</t>
  </si>
  <si>
    <t>/movie/Transformers#tab=summary</t>
  </si>
  <si>
    <t>Frozen II</t>
  </si>
  <si>
    <t>/movie/Frozen-II-(2019)#tab=summary</t>
  </si>
  <si>
    <t>Wonder Woman</t>
  </si>
  <si>
    <t>/movie/Wonder-Woman-(2017)#tab=summary</t>
  </si>
  <si>
    <t>Frozen</t>
  </si>
  <si>
    <t>/movie/Frozen-(2013)#tab=summary</t>
  </si>
  <si>
    <t>Zootopia</t>
  </si>
  <si>
    <t>/movie/Zootopia-(2016)#tab=summary</t>
  </si>
  <si>
    <t>Harry Potter and the Order of the Phoenix</t>
  </si>
  <si>
    <t>/movie/Harry-Potter-and-the-Order-of-the-Phoenix#tab=summary</t>
  </si>
  <si>
    <t>Harry Potter and the Goblet of Fire</t>
  </si>
  <si>
    <t>/movie/Harry-Potter-and-the-Goblet-of-Fire#tab=summary</t>
  </si>
  <si>
    <t>The Matrix Reloaded</t>
  </si>
  <si>
    <t>/movie/Matrix-Reloaded-The#tab=summary</t>
  </si>
  <si>
    <t>I am Legend</t>
  </si>
  <si>
    <t>/movie/I-am-Legend#tab=summary</t>
  </si>
  <si>
    <t>Horror</t>
  </si>
  <si>
    <t>Moana</t>
  </si>
  <si>
    <t>/movie/Moana-(2016)#tab=summary</t>
  </si>
  <si>
    <t>Hancock</t>
  </si>
  <si>
    <t>/movie/Hancock-(2008)#tab=summary</t>
  </si>
  <si>
    <t>Shang-Chi and the Legend of the Ten Rings</t>
  </si>
  <si>
    <t>/movie/Shang-Chi-and-the-Legend-of-the-Ten-Rings-(2021)#tab=summary</t>
  </si>
  <si>
    <t>Charlie and the Chocolate Factory</t>
  </si>
  <si>
    <t>/movie/Charlie-and-the-Chocolate-Factory-(2005)#tab=summary</t>
  </si>
  <si>
    <t>Ratatouille</t>
  </si>
  <si>
    <t>/movie/Ratatouille#tab=summary</t>
  </si>
  <si>
    <t>Thor: The Dark World</t>
  </si>
  <si>
    <t>/movie/Thor-The-Dark-World#tab=summary</t>
  </si>
  <si>
    <t>Batman Begins</t>
  </si>
  <si>
    <t>/movie/Batman-Begins#tab=summary</t>
  </si>
  <si>
    <t>Mission: Impossible—Rogue Nation</t>
  </si>
  <si>
    <t>/movie/Mission-Impossible-Rogue-Nation#tab=summary</t>
  </si>
  <si>
    <t>Dunkirk</t>
  </si>
  <si>
    <t>/movie/Dunkirk-(2017)#tab=summary</t>
  </si>
  <si>
    <t>Thor</t>
  </si>
  <si>
    <t>/movie/Thor#tab=summary</t>
  </si>
  <si>
    <t>Madagascar: Escape 2 Africa</t>
  </si>
  <si>
    <t>/movie/Madagascar-Escape-2-Africa#tab=summary</t>
  </si>
  <si>
    <t>X-Men Origins: Wolverine</t>
  </si>
  <si>
    <t>/movie/X-Men-Origins-Wolverine#tab=summary</t>
  </si>
  <si>
    <t>Night at the Museum: Battle of the Smithsonian</t>
  </si>
  <si>
    <t>/movie/Night-at-the-Museum-Battle-of-the-Smithsonian#tab=summary</t>
  </si>
  <si>
    <t>Kung Fu Panda 2</t>
  </si>
  <si>
    <t>/movie/Kung-Fu-Panda-2#tab=summary</t>
  </si>
  <si>
    <t>Mad Max: Fury Road</t>
  </si>
  <si>
    <t>/movie/Mad-Max-Fury-Road#tab=summary</t>
  </si>
  <si>
    <t>Pokémon: Detective Pikachu</t>
  </si>
  <si>
    <t>/movie/Pokemon-Detective-Pikachu-(2019)#tab=summary</t>
  </si>
  <si>
    <t>The Matrix Revolutions</t>
  </si>
  <si>
    <t>/movie/Matrix-Revolutions-The#tab=summary</t>
  </si>
  <si>
    <t>Ready Player One</t>
  </si>
  <si>
    <t>/movie/Ready-Player-One#tab=summary</t>
  </si>
  <si>
    <t>Chicken Little</t>
  </si>
  <si>
    <t>/movie/Chicken-Little#tab=summary</t>
  </si>
  <si>
    <t>Mission: Impossible III</t>
  </si>
  <si>
    <t>/movie/Mission-Impossible-III#tab=summary</t>
  </si>
  <si>
    <t>Angels &amp; Demons</t>
  </si>
  <si>
    <t>/movie/Angels-and-Demons#tab=summary</t>
  </si>
  <si>
    <t>Troy</t>
  </si>
  <si>
    <t>/movie/Troy#tab=summary</t>
  </si>
  <si>
    <t>The Last Airbender</t>
  </si>
  <si>
    <t>/movie/Last-Airbender-The#tab=summary</t>
  </si>
  <si>
    <t>Bee Movie</t>
  </si>
  <si>
    <t>/movie/Bee-Movie#tab=summary</t>
  </si>
  <si>
    <t>G-Force</t>
  </si>
  <si>
    <t>/movie/G-Force#tab=summary</t>
  </si>
  <si>
    <t>Bolt</t>
  </si>
  <si>
    <t>/movie/Bolt#tab=summary</t>
  </si>
  <si>
    <t>Encanto</t>
  </si>
  <si>
    <t>/movie/Encanto-(2021)#tab=summary</t>
  </si>
  <si>
    <t>Wrath of the Titans</t>
  </si>
  <si>
    <t>/movie/Wrath-of-the-Titans#tab=summary</t>
  </si>
  <si>
    <t>Beowulf</t>
  </si>
  <si>
    <t>/movie/Beowulf#tab=summary</t>
  </si>
  <si>
    <t>Dark Shadows</t>
  </si>
  <si>
    <t>/movie/Dark-Shadows#tab=summary</t>
  </si>
  <si>
    <t>Black Comedy</t>
  </si>
  <si>
    <t>White House Down</t>
  </si>
  <si>
    <t>/movie/White-House-Down#tab=summary</t>
  </si>
  <si>
    <t>Space Jam: A New Legacy</t>
  </si>
  <si>
    <t>/movie/Space-Jam-A-New-Legacy#tab=summary</t>
  </si>
  <si>
    <t>The Wolfman</t>
  </si>
  <si>
    <t>/movie/Wolfman-The-(2010)#tab=summary</t>
  </si>
  <si>
    <t>The Great Wall</t>
  </si>
  <si>
    <t>/movie/Great-Wall-The#tab=summary</t>
  </si>
  <si>
    <t>Pan</t>
  </si>
  <si>
    <t>/movie/Pan-(2015)#tab=summary</t>
  </si>
  <si>
    <t>Mars Needs Moms</t>
  </si>
  <si>
    <t>/movie/Mars-Needs-Moms#tab=summary</t>
  </si>
  <si>
    <t>Moonfall</t>
  </si>
  <si>
    <t>/movie/Moonfall-(2022)#tab=summary</t>
  </si>
  <si>
    <t>Red Notice</t>
  </si>
  <si>
    <t>/movie/Red-Notice-(2020)#tab=summary</t>
  </si>
  <si>
    <t>6 Underground</t>
  </si>
  <si>
    <t>/movie/6-Underground-(2019)#tab=summary</t>
  </si>
  <si>
    <t>Flushed Away</t>
  </si>
  <si>
    <t>/movie/Flushed-Away#tab=summary</t>
  </si>
  <si>
    <t>Madagascar 3: Europe's Most Wanted</t>
  </si>
  <si>
    <t>/movie/Madagascar-3#tab=summary</t>
  </si>
  <si>
    <t>Mission: Impossible—Ghost Protocol</t>
  </si>
  <si>
    <t>/movie/Mission-Impossible-Ghost-Protocol#tab=summary</t>
  </si>
  <si>
    <t>How to Train Your Dragon 2</t>
  </si>
  <si>
    <t>/movie/How-to-Train-Your-Dragon-2-(2014)#tab=summary</t>
  </si>
  <si>
    <t>Tarzan</t>
  </si>
  <si>
    <t>/movie/Tarzan#tab=summary</t>
  </si>
  <si>
    <t>Mr. Peabody &amp; Sherman</t>
  </si>
  <si>
    <t>/movie/Mr-Peabody-and-Sherman#tab=summary</t>
  </si>
  <si>
    <t>Rise of the Guardians</t>
  </si>
  <si>
    <t>/movie/Rise-of-the-Guardians#tab=summary</t>
  </si>
  <si>
    <t>Sahara</t>
  </si>
  <si>
    <t>/movie/Sahara#tab=summary</t>
  </si>
  <si>
    <t>Ghostbusters</t>
  </si>
  <si>
    <t>/movie/Ghostbusters-(2016)#tab=summary</t>
  </si>
  <si>
    <t>Die Another Day</t>
  </si>
  <si>
    <t>/movie/Die-Another-Day#tab=summary</t>
  </si>
  <si>
    <t>Pirates of the Caribbean: The Curse of the Blac…</t>
  </si>
  <si>
    <t>/movie/Pirates-of-the-Caribbean-The-Curse-of-the-Black-Pearl#tab=summary</t>
  </si>
  <si>
    <t>Star Trek</t>
  </si>
  <si>
    <t>/movie/Star-Trek#tab=summary</t>
  </si>
  <si>
    <t>Armageddon</t>
  </si>
  <si>
    <t>/movie/Armageddon#tab=summary</t>
  </si>
  <si>
    <t>Men in Black 2</t>
  </si>
  <si>
    <t>/movie/Men-in-Black-2#tab=summary</t>
  </si>
  <si>
    <t>Captain America: The First Avenger</t>
  </si>
  <si>
    <t>/movie/Captain-America-The-First-Avenger#tab=summary</t>
  </si>
  <si>
    <t>Kung Fu Panda 3</t>
  </si>
  <si>
    <t>/movie/Kung-Fu-Panda-3#tab=summary</t>
  </si>
  <si>
    <t>Lethal Weapon 4</t>
  </si>
  <si>
    <t>/movie/Lethal-Weapon-4#tab=summary</t>
  </si>
  <si>
    <t>G.I. Joe: Retaliation</t>
  </si>
  <si>
    <t>/movie/GI-Joe-Retaliation#tab=summary</t>
  </si>
  <si>
    <t>The Last Samurai</t>
  </si>
  <si>
    <t>/movie/Last-Samurai-The#tab=summary</t>
  </si>
  <si>
    <t>Fun With Dick And Jane</t>
  </si>
  <si>
    <t>/movie/Fun-With-Dick-And-Jane#tab=summary</t>
  </si>
  <si>
    <t>Exodus: Gods and Kings</t>
  </si>
  <si>
    <t>/movie/Exodus-Gods-and-Kings#tab=summary</t>
  </si>
  <si>
    <t>The BFG</t>
  </si>
  <si>
    <t>/movie/BFG-The-(2016)#tab=summary</t>
  </si>
  <si>
    <t>Gemini Man</t>
  </si>
  <si>
    <t>/movie/Gemini-Man-(2019)#tab=summary</t>
  </si>
  <si>
    <t>Gods of Egypt</t>
  </si>
  <si>
    <t>/movie/Gods-of-Egypt#tab=summary</t>
  </si>
  <si>
    <t>Desert Warrior</t>
  </si>
  <si>
    <t>/movie/Desert-Warrior-(2022-Saudi-Arabia)#tab=summary</t>
  </si>
  <si>
    <t>Spider-Man</t>
  </si>
  <si>
    <t>/movie/Spider-Man#tab=summary</t>
  </si>
  <si>
    <t>Watchmen</t>
  </si>
  <si>
    <t>/movie/Watchmen#tab=summary</t>
  </si>
  <si>
    <t>Stealth</t>
  </si>
  <si>
    <t>/movie/Stealth#tab=summary</t>
  </si>
  <si>
    <t>The Incredible Hulk</t>
  </si>
  <si>
    <t>/movie/Incredible-Hulk-The#tab=summary</t>
  </si>
  <si>
    <t>Hulk</t>
  </si>
  <si>
    <t>/movie/Hulk#tab=summary</t>
  </si>
  <si>
    <t>Final Fantasy: The Spirits Within</t>
  </si>
  <si>
    <t>/movie/Final-Fantasy-The-Spirits-Within#tab=summary</t>
  </si>
  <si>
    <t>The Twilight Saga: Breaking Dawn, Part 2</t>
  </si>
  <si>
    <t>/movie/Twilight-Saga-Breaking-Dawn-Part-2-The#tab=summary</t>
  </si>
  <si>
    <t>The Croods</t>
  </si>
  <si>
    <t>/movie/Croods-The#tab=summary</t>
  </si>
  <si>
    <t>The Revenant</t>
  </si>
  <si>
    <t>/movie/Revenant-The-(2015)#tab=summary</t>
  </si>
  <si>
    <t>The World is Not Enough</t>
  </si>
  <si>
    <t>/movie/World-is-Not-Enough-The#tab=summary</t>
  </si>
  <si>
    <t>Rango</t>
  </si>
  <si>
    <t>/movie/Rango#tab=summary</t>
  </si>
  <si>
    <t>Master and Commander: The Far Side of the World</t>
  </si>
  <si>
    <t>/movie/Master-and-Commander-The-Far-Side-of-the-World#tab=summary</t>
  </si>
  <si>
    <t>Turbo</t>
  </si>
  <si>
    <t>/movie/Turbo#tab=summary</t>
  </si>
  <si>
    <t>Teenage Mutant Ninja Turtles: Out of the Shadows</t>
  </si>
  <si>
    <t>/movie/Teenage-Mutant-Ninja-Turtles-Out-of-the-Shadows#tab=summary</t>
  </si>
  <si>
    <t>Happy Feet Two</t>
  </si>
  <si>
    <t>/movie/Happy-Feet-2#tab=summary</t>
  </si>
  <si>
    <t>Miami Vice</t>
  </si>
  <si>
    <t>/movie/Miami-Vice-(2006)#tab=summary</t>
  </si>
  <si>
    <t>The Nutcracker and the Four Realms</t>
  </si>
  <si>
    <t>/movie/Nutcracker-and-the-Four-Realms-The-(2018)#tab=summary</t>
  </si>
  <si>
    <t>War of the Worlds</t>
  </si>
  <si>
    <t>/movie/War-of-the-Worlds#tab=summary</t>
  </si>
  <si>
    <t>Penguins of Madagascar</t>
  </si>
  <si>
    <t>/movie/Penguins-of-Madagascar#tab=summary</t>
  </si>
  <si>
    <t>The Hunger Games: Catching Fire</t>
  </si>
  <si>
    <t>/movie/Hunger-Games-Catching-Fire-The#tab=summary</t>
  </si>
  <si>
    <t>Harry Potter and the Prisoner of Azkaban</t>
  </si>
  <si>
    <t>/movie/Harry-Potter-and-the-Prisoner-of-Azkaban#tab=summary</t>
  </si>
  <si>
    <t>The Bourne Ultimatum</t>
  </si>
  <si>
    <t>/movie/Bourne-Ultimatum-The#tab=summary</t>
  </si>
  <si>
    <t>Ant-Man and the Wasp</t>
  </si>
  <si>
    <t>/movie/Ant-Man-and-the-Wasp#tab=summary</t>
  </si>
  <si>
    <t>Kung Fu Panda</t>
  </si>
  <si>
    <t>/movie/Kung-Fu-Panda#tab=summary</t>
  </si>
  <si>
    <t>Ant-Man</t>
  </si>
  <si>
    <t>/movie/Ant-Man#tab=summary</t>
  </si>
  <si>
    <t>Home</t>
  </si>
  <si>
    <t>/movie/Home-(2015)#tab=summary</t>
  </si>
  <si>
    <t>Mary Poppins Returns</t>
  </si>
  <si>
    <t>/movie/Mary-Poppins-Returns-(2018)#tab=summary</t>
  </si>
  <si>
    <t>Puss in Boots</t>
  </si>
  <si>
    <t>/movie/Puss-in-Boots#tab=summary</t>
  </si>
  <si>
    <t>Megamind</t>
  </si>
  <si>
    <t>/movie/Megamind#tab=summary</t>
  </si>
  <si>
    <t>Bad Boys II</t>
  </si>
  <si>
    <t>/movie/Bad-Boys-II#tab=summary</t>
  </si>
  <si>
    <t>Rio 2</t>
  </si>
  <si>
    <t>/movie/Rio-2#tab=summary</t>
  </si>
  <si>
    <t>Salt</t>
  </si>
  <si>
    <t>/movie/Salt#tab=summary</t>
  </si>
  <si>
    <t>Noah</t>
  </si>
  <si>
    <t>/movie/Noah#tab=summary</t>
  </si>
  <si>
    <t>The Adventures of Tintin</t>
  </si>
  <si>
    <t>/movie/Adventures-of-Tintin-The#tab=summary</t>
  </si>
  <si>
    <t>After Earth</t>
  </si>
  <si>
    <t>/movie/After-Earth#tab=summary</t>
  </si>
  <si>
    <t>Australia</t>
  </si>
  <si>
    <t>/movie/Australia-(2008)#tab=summary</t>
  </si>
  <si>
    <t>R.I.P.D.</t>
  </si>
  <si>
    <t>/movie/RIPD#tab=summary</t>
  </si>
  <si>
    <t>How to Train Your Dragon: The Hidden World</t>
  </si>
  <si>
    <t>/movie/How-to-Train-Your-Dragon-The-Hidden-World-(2019)#tab=summary</t>
  </si>
  <si>
    <t>The Twilight Saga: Breaking Dawn, Part 1</t>
  </si>
  <si>
    <t>/movie/Twilight-Saga-Breaking-Dawn-Part-1-The#tab=summary</t>
  </si>
  <si>
    <t>Dinosaur</t>
  </si>
  <si>
    <t>/movie/Dinosaur#tab=summary</t>
  </si>
  <si>
    <t>Logan</t>
  </si>
  <si>
    <t>/movie/Logan-(2017)#tab=summary</t>
  </si>
  <si>
    <t>Night at the Museum: Secret of the Tomb</t>
  </si>
  <si>
    <t>/movie/Night-at-the-Museum-Secret-of-the-Tomb#tab=summary</t>
  </si>
  <si>
    <t>Harry Potter and the Deathly Hallows: Part II</t>
  </si>
  <si>
    <t>/movie/Harry-Potter-and-the-Deathly-Hallows-Part-II#tab=summary</t>
  </si>
  <si>
    <t>The Hunger Games: Mockingjay - Part 1</t>
  </si>
  <si>
    <t>/movie/Hunger-Games-Mockingjay-Part-1-The#tab=summary</t>
  </si>
  <si>
    <t>Harry Potter and the Sorcerer’s Stone</t>
  </si>
  <si>
    <t>/movie/Harry-Potter-and-the-Sorcerers-Stone#tab=summary</t>
  </si>
  <si>
    <t>Jumanji: The Next Level</t>
  </si>
  <si>
    <t>/movie/Jumanji-The-Next-Level#tab=summary</t>
  </si>
  <si>
    <t>Harry Potter and the Deathly Hallows: Part I</t>
  </si>
  <si>
    <t>/movie/Harry-Potter-and-the-Deathly-Hallows-Part-I#tab=summary</t>
  </si>
  <si>
    <t>The Da Vinci Code</t>
  </si>
  <si>
    <t>/movie/Da-Vinci-Code-The#tab=summary</t>
  </si>
  <si>
    <t>X-Men 2</t>
  </si>
  <si>
    <t>/movie/X-Men-2-(2003)#tab=summary</t>
  </si>
  <si>
    <t>Fast Five</t>
  </si>
  <si>
    <t>/movie/Fast-Five#tab=summary</t>
  </si>
  <si>
    <t>Teenage Mutant Ninja Turtles</t>
  </si>
  <si>
    <t>/movie/Teenage-Mutant-Ninja-Turtles-(2014)#tab=summary</t>
  </si>
  <si>
    <t>Sherlock Holmes: A Game of Shadows</t>
  </si>
  <si>
    <t>/movie/Sherlock-Holmes-A-Game-of-Shadows-(2011)#tab=summary</t>
  </si>
  <si>
    <t>The Day After Tomorrow</t>
  </si>
  <si>
    <t>/movie/Day-After-Tomorrow-The#tab=summary</t>
  </si>
  <si>
    <t>The Boss Baby</t>
  </si>
  <si>
    <t>/movie/Boss-Baby-The#tab=summary</t>
  </si>
  <si>
    <t>Clash of the Titans</t>
  </si>
  <si>
    <t>/movie/Clash-of-the-Titans-(2010)#tab=summary</t>
  </si>
  <si>
    <t>Trolls</t>
  </si>
  <si>
    <t>/movie/Trolls#tab=summary</t>
  </si>
  <si>
    <t>/movie/Godzilla#tab=summary</t>
  </si>
  <si>
    <t>Prometheus</t>
  </si>
  <si>
    <t>/movie/Prometheus#tab=summary</t>
  </si>
  <si>
    <t>The Bourne Legacy</t>
  </si>
  <si>
    <t>/movie/Bourne-Legacy-The#tab=summary</t>
  </si>
  <si>
    <t>Batman &amp; Robin</t>
  </si>
  <si>
    <t>/movie/Batman-and-Robin#tab=summary</t>
  </si>
  <si>
    <t>Skyscraper</t>
  </si>
  <si>
    <t>/movie/Skyscraper#tab=summary</t>
  </si>
  <si>
    <t>The Call of the Wild</t>
  </si>
  <si>
    <t>/movie/Call-of-the-Wild-The-(2020)#tab=summary</t>
  </si>
  <si>
    <t>Total Recall</t>
  </si>
  <si>
    <t>/movie/Total-Recall-(Remake)#tab=summary</t>
  </si>
  <si>
    <t>Assassin’s Creed</t>
  </si>
  <si>
    <t>/movie/Assassins-Creed#tab=summary</t>
  </si>
  <si>
    <t>Monster Trucks</t>
  </si>
  <si>
    <t>/movie/Monster-Trucks#tab=summary</t>
  </si>
  <si>
    <t>The 13th Warrior</t>
  </si>
  <si>
    <t>/movie/13th-Warrior-The#tab=summary</t>
  </si>
  <si>
    <t>How the Grinch Stole Christmas</t>
  </si>
  <si>
    <t>/movie/How-the-Grinch-Stole-Christmas-(2000)#tab=summary</t>
  </si>
  <si>
    <t>Mission: Impossible 2</t>
  </si>
  <si>
    <t>/movie/Mission-Impossible-2#tab=summary</t>
  </si>
  <si>
    <t>The Perfect Storm</t>
  </si>
  <si>
    <t>/movie/Perfect-Storm-The#tab=summary</t>
  </si>
  <si>
    <t>Jason Bourne</t>
  </si>
  <si>
    <t>/movie/Jason-Bourne#tab=summary</t>
  </si>
  <si>
    <t>Uncharted</t>
  </si>
  <si>
    <t>/movie/Uncharted-(2022)#tab=summary</t>
  </si>
  <si>
    <t>Fantastic Four: Rise of the Silver Surfer</t>
  </si>
  <si>
    <t>/movie/Fantastic-Four-Rise-of-the-Silver-Surfer#tab=summary</t>
  </si>
  <si>
    <t>Life of Pi</t>
  </si>
  <si>
    <t>/movie/Life-of-Pi#tab=summary</t>
  </si>
  <si>
    <t>Ghost Rider</t>
  </si>
  <si>
    <t>/movie/Ghost-Rider#tab=summary</t>
  </si>
  <si>
    <t>Rampage</t>
  </si>
  <si>
    <t>/movie/Rampage-(2018)#tab=summary</t>
  </si>
  <si>
    <t>Charlie's Angels: Full Throttle</t>
  </si>
  <si>
    <t>/movie/Charlies-Angels-Full-Throttle#tab=summary</t>
  </si>
  <si>
    <t>Elysium</t>
  </si>
  <si>
    <t>/movie/Elysium#tab=summary</t>
  </si>
  <si>
    <t>Oblivion</t>
  </si>
  <si>
    <t>/movie/Oblivion-(2013)#tab=summary</t>
  </si>
  <si>
    <t>Power Rangers</t>
  </si>
  <si>
    <t>/movie/Power-Rangers-(2017)#tab=summary</t>
  </si>
  <si>
    <t>Stuart Little 2</t>
  </si>
  <si>
    <t>/movie/Stuart-Little-2#tab=summary</t>
  </si>
  <si>
    <t>RoboCop</t>
  </si>
  <si>
    <t>/movie/RoboCop-(2013)#tab=summary</t>
  </si>
  <si>
    <t>The Chronicles of Riddick</t>
  </si>
  <si>
    <t>/movie/Chronicles-of-Riddick-The#tab=summary</t>
  </si>
  <si>
    <t>The Fantastic Four</t>
  </si>
  <si>
    <t>/movie/Fantastic-Four-The-(2015)#tab=summary</t>
  </si>
  <si>
    <t>Speed Racer</t>
  </si>
  <si>
    <t>/movie/Speed-Racer#tab=summary</t>
  </si>
  <si>
    <t>The Island</t>
  </si>
  <si>
    <t>/movie/Island-The-(2005)#tab=summary</t>
  </si>
  <si>
    <t>How Do You Know?</t>
  </si>
  <si>
    <t>/movie/How-Do-You-Know#tab=summary</t>
  </si>
  <si>
    <t>Romantic Comedy</t>
  </si>
  <si>
    <t>Outlaw King</t>
  </si>
  <si>
    <t>/movie/Outlaw-King-(2018)#tab=summary</t>
  </si>
  <si>
    <t>Emancipation</t>
  </si>
  <si>
    <t>/movie/Emancipation-(2022)#tab=summary</t>
  </si>
  <si>
    <t>Knight and Day</t>
  </si>
  <si>
    <t>/movie/Knight-and-Day#tab=summary</t>
  </si>
  <si>
    <t>Tang Ren Jie Tan An 3</t>
  </si>
  <si>
    <t>/movie/Tang-Ren-Jie-Tan-An-3-(China)#tab=summary</t>
  </si>
  <si>
    <t>Venom</t>
  </si>
  <si>
    <t>/movie/Venom-(2018)#tab=summary</t>
  </si>
  <si>
    <t>Star Wars Ep. I: The Phantom Menace</t>
  </si>
  <si>
    <t>/movie/Star-Wars-Ep-I-The-Phantom-Menace#tab=summary</t>
  </si>
  <si>
    <t>Star Wars Ep. III: Revenge of the Sith</t>
  </si>
  <si>
    <t>/movie/Star-Wars-Ep-III-Revenge-of-the-Sith#tab=summary</t>
  </si>
  <si>
    <t>Star Wars Ep. II: Attack of the Clones</t>
  </si>
  <si>
    <t>/movie/Star-Wars-Ep-II-Attack-of-the-Clones#tab=summary</t>
  </si>
  <si>
    <t>Monsters, Inc.</t>
  </si>
  <si>
    <t>/movie/Monsters-Inc#tab=summary</t>
  </si>
  <si>
    <t>The Wolverine</t>
  </si>
  <si>
    <t>/movie/Wolverine-The#tab=summary</t>
  </si>
  <si>
    <t>Dante’s Peak</t>
  </si>
  <si>
    <t>/movie/Dantes-Peak-(1997)#tab=summary</t>
  </si>
  <si>
    <t>The Huntsman: Winter’s War</t>
  </si>
  <si>
    <t>/movie/Huntsman-Winters-War-The#tab=summary</t>
  </si>
  <si>
    <t>Windtalkers</t>
  </si>
  <si>
    <t>/movie/Windtalkers#tab=summary</t>
  </si>
  <si>
    <t>Triple Frontier</t>
  </si>
  <si>
    <t>/movie/Triple-Frontier-(2019)#tab=summary</t>
  </si>
  <si>
    <t>Astérix aux Jeux Olympiques</t>
  </si>
  <si>
    <t>/movie/Asterix-aux-Jeux-Olympiques#tab=summary</t>
  </si>
  <si>
    <t>Unrated</t>
  </si>
  <si>
    <t>Gulliver's Travels</t>
  </si>
  <si>
    <t>/movie/Gullivers-Travels-(2010)#tab=summary</t>
  </si>
  <si>
    <t>Ferdinand</t>
  </si>
  <si>
    <t>/movie/Ferdinand#tab=summary</t>
  </si>
  <si>
    <t>Deadpool 2</t>
  </si>
  <si>
    <t>/movie/Deadpool-2#tab=summary</t>
  </si>
  <si>
    <t>Gravity</t>
  </si>
  <si>
    <t>/movie/Gravity#tab=summary</t>
  </si>
  <si>
    <t>Night at the Museum</t>
  </si>
  <si>
    <t>/movie/Night-at-the-Museum#tab=summary</t>
  </si>
  <si>
    <t>Venom: Let There be Carnage</t>
  </si>
  <si>
    <t>/movie/Venom-Let-There-be-Carnage#tab=summary</t>
  </si>
  <si>
    <t>Mr. and Mrs. Smith</t>
  </si>
  <si>
    <t>/movie/Mr-and-Mrs-Smith#tab=summary</t>
  </si>
  <si>
    <t>San Andreas</t>
  </si>
  <si>
    <t>/movie/San-Andreas#tab=summary</t>
  </si>
  <si>
    <t>The Smurfs</t>
  </si>
  <si>
    <t>/movie/Smurfs-The#tab=summary</t>
  </si>
  <si>
    <t>Live Free or Die Hard</t>
  </si>
  <si>
    <t>/movie/Live-Free-or-Die-Hard#tab=summary</t>
  </si>
  <si>
    <t>The Divergent Series: Insurgent</t>
  </si>
  <si>
    <t>/movie/Divergent-Series-Insurgent-The#tab=summary</t>
  </si>
  <si>
    <t>Ocean's Twelve</t>
  </si>
  <si>
    <t>/movie/Oceans-Twelve#tab=summary</t>
  </si>
  <si>
    <t>Tomorrow Never Dies</t>
  </si>
  <si>
    <t>/movie/Tomorrow-Never-Dies#tab=summary</t>
  </si>
  <si>
    <t>The Patriot</t>
  </si>
  <si>
    <t>/movie/Patriot-The-(2000)#tab=summary</t>
  </si>
  <si>
    <t>300: Rise of an Empire</t>
  </si>
  <si>
    <t>/movie/300-Rise-of-an-Empire#tab=summary</t>
  </si>
  <si>
    <t>The Aviator</t>
  </si>
  <si>
    <t>/movie/Aviator-The-(2004)#tab=summary</t>
  </si>
  <si>
    <t>Passengers</t>
  </si>
  <si>
    <t>/movie/Passengers-(2015)#tab=summary</t>
  </si>
  <si>
    <t>The Green Hornet</t>
  </si>
  <si>
    <t>/movie/Green-Hornet-The#tab=summary</t>
  </si>
  <si>
    <t>Miss Peregrine’s Home for Peculiar Children</t>
  </si>
  <si>
    <t>/movie/Miss-Peregrines-Home-for-Peculiar-Children#tab=summary</t>
  </si>
  <si>
    <t>Real Steel</t>
  </si>
  <si>
    <t>/movie/Real-Steel#tab=summary</t>
  </si>
  <si>
    <t>Men in Black: International</t>
  </si>
  <si>
    <t>/movie/Men-in-Black-International-(2019)#tab=summary</t>
  </si>
  <si>
    <t>The A-Team</t>
  </si>
  <si>
    <t>/movie/A-Team-The#tab=summary</t>
  </si>
  <si>
    <t>The Smurfs 2</t>
  </si>
  <si>
    <t>/movie/Smurfs-2-The#tab=summary</t>
  </si>
  <si>
    <t>The Divergent Series: Allegiant</t>
  </si>
  <si>
    <t>/movie/Divergent-Series-Allegiant-The#tab=summary</t>
  </si>
  <si>
    <t>The Taking of Pelham 123</t>
  </si>
  <si>
    <t>/movie/Taking-of-Pelham-123-The#tab=summary</t>
  </si>
  <si>
    <t>Ender's Game</t>
  </si>
  <si>
    <t>/movie/Enders-Game#tab=summary</t>
  </si>
  <si>
    <t>Home on the Range</t>
  </si>
  <si>
    <t>/movie/Home-on-the-Range#tab=summary</t>
  </si>
  <si>
    <t>Speed 2: Cruise Control</t>
  </si>
  <si>
    <t>/movie/Speed-2-Cruise-Control#tab=summary</t>
  </si>
  <si>
    <t>Kingdom of Heaven</t>
  </si>
  <si>
    <t>/movie/Kingdom-of-Heaven#tab=summary</t>
  </si>
  <si>
    <t>Ghost in the Shell</t>
  </si>
  <si>
    <t>/movie/Ghost-in-the-Shell#tab=summary</t>
  </si>
  <si>
    <t>Around the World in 80 Days</t>
  </si>
  <si>
    <t>/movie/Around-the-World-in-80-Days-(2004)#tab=summary</t>
  </si>
  <si>
    <t>Dr. Seuss’ The Cat in the Hat</t>
  </si>
  <si>
    <t>/movie/Dr-Seuss-The-Cat-in-the-Hat-(2003)#tab=summary</t>
  </si>
  <si>
    <t>Ali</t>
  </si>
  <si>
    <t>/movie/Ali-(2001)#tab=summary</t>
  </si>
  <si>
    <t>The Martian</t>
  </si>
  <si>
    <t>/movie/Martian-The#tab=summary</t>
  </si>
  <si>
    <t>Allied</t>
  </si>
  <si>
    <t>/movie/Allied#tab=summary</t>
  </si>
  <si>
    <t>I, Robot</t>
  </si>
  <si>
    <t>/movie/I-Robot#tab=summary</t>
  </si>
  <si>
    <t>Stuart Little</t>
  </si>
  <si>
    <t>/movie/Stuart-Little#tab=summary</t>
  </si>
  <si>
    <t>The Princess and the Frog</t>
  </si>
  <si>
    <t>/movie/Princess-and-the-Frog-The#tab=summary</t>
  </si>
  <si>
    <t>10,000 B.C.</t>
  </si>
  <si>
    <t>/movie/10-000-B-C#tab=summary</t>
  </si>
  <si>
    <t>Ice Age: Collision Course</t>
  </si>
  <si>
    <t>/movie/Ice-Age-Collision-Course#tab=summary</t>
  </si>
  <si>
    <t>Starship Troopers</t>
  </si>
  <si>
    <t>/movie/Starship-Troopers#tab=summary</t>
  </si>
  <si>
    <t>Town &amp; Country</t>
  </si>
  <si>
    <t>/movie/Town-and-Country#tab=summary</t>
  </si>
  <si>
    <t>Kingsman: The Golden Circle</t>
  </si>
  <si>
    <t>/movie/Kingsman-The-Golden-Circle#tab=summary</t>
  </si>
  <si>
    <t>Gone in 60 Seconds</t>
  </si>
  <si>
    <t>/movie/Gone-in-60-Seconds#tab=summary</t>
  </si>
  <si>
    <t>Gladiator</t>
  </si>
  <si>
    <t>/movie/Gladiator-(2000)#tab=summary</t>
  </si>
  <si>
    <t>The Hangover 3</t>
  </si>
  <si>
    <t>/movie/Hangover-3-The#tab=summary</t>
  </si>
  <si>
    <t>A Wrinkle in Time</t>
  </si>
  <si>
    <t>/movie/Wrinkle-in-Time-A-(2018)#tab=summary</t>
  </si>
  <si>
    <t>Public Enemies</t>
  </si>
  <si>
    <t>/movie/Public-Enemies-(2009)#tab=summary</t>
  </si>
  <si>
    <t>Casino Royale</t>
  </si>
  <si>
    <t>/movie/Casino-Royale-(2006)#tab=summary</t>
  </si>
  <si>
    <t>Minority Report</t>
  </si>
  <si>
    <t>/movie/Minority-Report#tab=summary</t>
  </si>
  <si>
    <t>Bumblebee</t>
  </si>
  <si>
    <t>/movie/Bumblebee#tab=summary</t>
  </si>
  <si>
    <t>Cloud Atlas</t>
  </si>
  <si>
    <t>/movie/Cloud-Atlas#tab=summary</t>
  </si>
  <si>
    <t>Harry Potter and the Chamber of Secrets</t>
  </si>
  <si>
    <t>/movie/Harry-Potter-and-the-Chamber-of-Secrets#tab=summary</t>
  </si>
  <si>
    <t>Terminator 2: Judgment Day</t>
  </si>
  <si>
    <t>/movie/Terminator-2-Judgment-Day#tab=summary</t>
  </si>
  <si>
    <t>Batman Forever</t>
  </si>
  <si>
    <t>/movie/Batman-Forever-(1995)#tab=summary</t>
  </si>
  <si>
    <t>Planet of the Apes</t>
  </si>
  <si>
    <t>/movie/Planet-of-the-Apes-(2001)#tab=summary</t>
  </si>
  <si>
    <t>National Treasure</t>
  </si>
  <si>
    <t>/movie/National-Treasure#tab=summary</t>
  </si>
  <si>
    <t>Django Unchained</t>
  </si>
  <si>
    <t>/movie/Django-Unchained#tab=summary</t>
  </si>
  <si>
    <t>/movie/1917-(2019)#tab=summary</t>
  </si>
  <si>
    <t>Little Fockers</t>
  </si>
  <si>
    <t>/movie/Little-Fockers#tab=summary</t>
  </si>
  <si>
    <t>True Lies</t>
  </si>
  <si>
    <t>/movie/True-Lies#tab=summary</t>
  </si>
  <si>
    <t>American Gangster</t>
  </si>
  <si>
    <t>/movie/American-Gangster-(2007)#tab=summary</t>
  </si>
  <si>
    <t>Cloudy with a Chance of Meatballs</t>
  </si>
  <si>
    <t>/movie/Cloudy-with-a-Chance-of-Meatballs#tab=summary</t>
  </si>
  <si>
    <t>The Other Guys</t>
  </si>
  <si>
    <t>/movie/Other-Guys-The-(2010)#tab=summary</t>
  </si>
  <si>
    <t>Lemony Snicket's A Series of Unfortunate Events</t>
  </si>
  <si>
    <t>/movie/Lemony-Snickets-A-Series-of-Unfortunate-Events#tab=summary</t>
  </si>
  <si>
    <t>The Wolf of Wall Street</t>
  </si>
  <si>
    <t>/movie/Wolf-of-Wall-Street-The#tab=summary</t>
  </si>
  <si>
    <t>Epic</t>
  </si>
  <si>
    <t>/movie/Epic#tab=summary</t>
  </si>
  <si>
    <t>Eraser</t>
  </si>
  <si>
    <t>/movie/Eraser#tab=summary</t>
  </si>
  <si>
    <t>The Hunchback of Notre Dame</t>
  </si>
  <si>
    <t>/movie/Hunchback-of-Notre-Dame-The#tab=summary</t>
  </si>
  <si>
    <t>The Emperor's New Groove</t>
  </si>
  <si>
    <t>/movie/Emperors-New-Groove-The#tab=summary</t>
  </si>
  <si>
    <t>The Expendables 2</t>
  </si>
  <si>
    <t>/movie/Expendables-2-The#tab=summary</t>
  </si>
  <si>
    <t>Where the Wild Things Are</t>
  </si>
  <si>
    <t>/movie/Where-the-Wild-Things-Are#tab=summary</t>
  </si>
  <si>
    <t>Eragon</t>
  </si>
  <si>
    <t>/movie/Eragon#tab=summary</t>
  </si>
  <si>
    <t>Hercules</t>
  </si>
  <si>
    <t>/movie/Hercules-(2014)#tab=summary</t>
  </si>
  <si>
    <t>The Tourist</t>
  </si>
  <si>
    <t>/movie/Tourist-The#tab=summary</t>
  </si>
  <si>
    <t>End of Days</t>
  </si>
  <si>
    <t>/movie/End-of-Days#tab=summary</t>
  </si>
  <si>
    <t>Spies in Disguise</t>
  </si>
  <si>
    <t>/movie/Spies-in-Disguise-(2019)#tab=summary</t>
  </si>
  <si>
    <t>The Stepford Wives</t>
  </si>
  <si>
    <t>/movie/Stepford-Wives-The-(2004)#tab=summary</t>
  </si>
  <si>
    <t>Surf’s Up</t>
  </si>
  <si>
    <t>/movie/Surfs-Up-(2007)#tab=summary</t>
  </si>
  <si>
    <t>Blood Diamond</t>
  </si>
  <si>
    <t>/movie/Blood-Diamond#tab=summary</t>
  </si>
  <si>
    <t>Midway</t>
  </si>
  <si>
    <t>/movie/Midway-(2019)#tab=summary</t>
  </si>
  <si>
    <t>Legend of the Guardians: The Owls of Ga'Hoole</t>
  </si>
  <si>
    <t>/movie/Legend-of-the-Guardians-The-Owls-of-GaHoole#tab=summary</t>
  </si>
  <si>
    <t>Land of the Lost</t>
  </si>
  <si>
    <t>/movie/Land-of-the-Lost#tab=summary</t>
  </si>
  <si>
    <t>Peter Pan</t>
  </si>
  <si>
    <t>/movie/Peter-Pan-(2003)#tab=summary</t>
  </si>
  <si>
    <t>Wonder Park</t>
  </si>
  <si>
    <t>/movie/Wonder-Park-(2019)#tab=summary</t>
  </si>
  <si>
    <t>Catwoman</t>
  </si>
  <si>
    <t>/movie/Catwoman#tab=summary</t>
  </si>
  <si>
    <t>The Expendables 3</t>
  </si>
  <si>
    <t>/movie/Expendables-3-The#tab=summary</t>
  </si>
  <si>
    <t>West Side Story</t>
  </si>
  <si>
    <t>/movie/West-Side-Story-(2020)#tab=summary</t>
  </si>
  <si>
    <t>Treasure Planet</t>
  </si>
  <si>
    <t>/movie/Treasure-Planet#tab=summary</t>
  </si>
  <si>
    <t>The King’s Man</t>
  </si>
  <si>
    <t>/movie/Kings-Man-The-(2020)#tab=summary</t>
  </si>
  <si>
    <t>Green Zone</t>
  </si>
  <si>
    <t>/movie/Green-Zone#tab=summary</t>
  </si>
  <si>
    <t>Geostorm</t>
  </si>
  <si>
    <t>/movie/Geostorm#tab=summary</t>
  </si>
  <si>
    <t>Point Break</t>
  </si>
  <si>
    <t>/movie/Point-Break-(Remake)#tab=summary</t>
  </si>
  <si>
    <t>Cats</t>
  </si>
  <si>
    <t>/movie/Cats-(2019)#tab=summary</t>
  </si>
  <si>
    <t>In the Heart of the Sea</t>
  </si>
  <si>
    <t>/movie/In-the-Heart-of-the-Sea#tab=summary</t>
  </si>
  <si>
    <t>Transcendence</t>
  </si>
  <si>
    <t>/movie/Transcendence#tab=summary</t>
  </si>
  <si>
    <t>Son of the Mask</t>
  </si>
  <si>
    <t>/movie/Son-of-the-Mask#tab=summary</t>
  </si>
  <si>
    <t>Mortal Engines</t>
  </si>
  <si>
    <t>/movie/Mortal-Engines-(2018)#tab=summary</t>
  </si>
  <si>
    <t>Chaos Walking</t>
  </si>
  <si>
    <t>/movie/Chaos-Walking#tab=summary</t>
  </si>
  <si>
    <t>The Last Duel</t>
  </si>
  <si>
    <t>/movie/Last-Duel-The#tab=summary</t>
  </si>
  <si>
    <t>The Adventures of Pluto Nash</t>
  </si>
  <si>
    <t>/movie/Adventures-of-Pluto-Nash-The#tab=summary</t>
  </si>
  <si>
    <t>Jin líng shí san chai</t>
  </si>
  <si>
    <t>/movie/Jin-ling-shi-san-chai#tab=summary</t>
  </si>
  <si>
    <t>The Midnight Sky</t>
  </si>
  <si>
    <t>/movie/Midnight-Sky-The-(2020)#tab=summary</t>
  </si>
  <si>
    <t>Artemis Fowl</t>
  </si>
  <si>
    <t>/movie/Artemis-Fowl-(2020)#tab=summary</t>
  </si>
  <si>
    <t>The Peanuts Movie</t>
  </si>
  <si>
    <t>/movie/Peanuts-Movie-The#tab=summary</t>
  </si>
  <si>
    <t>The LEGO Movie 2: The Second Part</t>
  </si>
  <si>
    <t>/movie/Lego-Movie-2-The-Second-Part-The-(2019)#tab=summary</t>
  </si>
  <si>
    <t>/movie/Robin-Hood-(2018)#tab=summary</t>
  </si>
  <si>
    <t>The Mummy Returns</t>
  </si>
  <si>
    <t>/movie/Mummy-Returns-The#tab=summary</t>
  </si>
  <si>
    <t>Ford v. Ferrari</t>
  </si>
  <si>
    <t>/movie/Ford-v-Ferrari-(2019)#tab=summary</t>
  </si>
  <si>
    <t>Gangs of New York</t>
  </si>
  <si>
    <t>/movie/Gangs-of-New-York#tab=summary</t>
  </si>
  <si>
    <t>Alien: Covenant</t>
  </si>
  <si>
    <t>/movie/Alien-Covenant#tab=summary</t>
  </si>
  <si>
    <t>Cinderella</t>
  </si>
  <si>
    <t>/movie/Cinderella-(2015)#tab=summary</t>
  </si>
  <si>
    <t>Ice Age: Continental Drift</t>
  </si>
  <si>
    <t>/movie/Ice-Age-Continental-Drift#tab=summary</t>
  </si>
  <si>
    <t>Black Hawk Down</t>
  </si>
  <si>
    <t>/movie/Black-Hawk-Down#tab=summary</t>
  </si>
  <si>
    <t>Sex and the City 2</t>
  </si>
  <si>
    <t>/movie/Sex-and-the-City-2#tab=summary</t>
  </si>
  <si>
    <t>Percy Jackson &amp; the Olympians: The Lightning Thief</t>
  </si>
  <si>
    <t>/movie/Percy-Jackson-and-the-Lightning-Thief#tab=summary</t>
  </si>
  <si>
    <t>The Campaign</t>
  </si>
  <si>
    <t>/movie/Campaign-The#tab=summary</t>
  </si>
  <si>
    <t>Unstoppable</t>
  </si>
  <si>
    <t>/movie/Unstoppable#tab=summary</t>
  </si>
  <si>
    <t>The Fifth Element</t>
  </si>
  <si>
    <t>/movie/Fifth-Element-The#tab=summary</t>
  </si>
  <si>
    <t>The Road to El Dorado</t>
  </si>
  <si>
    <t>/movie/Road-to-El-Dorado-The#tab=summary</t>
  </si>
  <si>
    <t>The Lovely Bones</t>
  </si>
  <si>
    <t>/movie/Lovely-Bones-The#tab=summary</t>
  </si>
  <si>
    <t>Ben-Hur</t>
  </si>
  <si>
    <t>/movie/Ben-Hur-(2016)#tab=summary</t>
  </si>
  <si>
    <t>Seventh Son</t>
  </si>
  <si>
    <t>/movie/Seventh-Son#tab=summary</t>
  </si>
  <si>
    <t>Finding Nemo</t>
  </si>
  <si>
    <t>/movie/Finding-Nemo#tab=summary</t>
  </si>
  <si>
    <t>The Lord of the Rings: The Return of the King</t>
  </si>
  <si>
    <t>/movie/Lord-of-the-Rings-The-Return-of-the-King-The#tab=summary</t>
  </si>
  <si>
    <t>The Lord of the Rings: The Two Towers</t>
  </si>
  <si>
    <t>/movie/Lord-of-the-Rings-The-Two-Towers-The#tab=summary</t>
  </si>
  <si>
    <t>Lara Croft: Tomb Raider</t>
  </si>
  <si>
    <t>/movie/Lara-Croft-Tomb-Raider#tab=summary</t>
  </si>
  <si>
    <t>Kingsman: The Secret Service</t>
  </si>
  <si>
    <t>/movie/Kingsman-The-Secret-Service#tab=summary</t>
  </si>
  <si>
    <t>The Lord of the Rings: The Fellowship of the Ring</t>
  </si>
  <si>
    <t>/movie/Lord-of-the-Rings-The-Fellowship-of-the-Ring-The#tab=summary</t>
  </si>
  <si>
    <t>Jurassic Park III</t>
  </si>
  <si>
    <t>/movie/Jurassic-Park-3#tab=summary</t>
  </si>
  <si>
    <t>Rise of the Planet of the Apes</t>
  </si>
  <si>
    <t>/movie/Rise-of-the-Planet-of-the-Apes#tab=summary</t>
  </si>
  <si>
    <t>The Spiderwick Chronicles</t>
  </si>
  <si>
    <t>/movie/Spiderwick-Chronicles-The#tab=summary</t>
  </si>
  <si>
    <t>The Incredibles</t>
  </si>
  <si>
    <t>/movie/Incredibles-The#tab=summary</t>
  </si>
  <si>
    <t>A Good Day to Die Hard</t>
  </si>
  <si>
    <t>/movie/Die-Hard-5#tab=summary</t>
  </si>
  <si>
    <t>The Alamo</t>
  </si>
  <si>
    <t>/movie/Alamo-The-(2004)#tab=summary</t>
  </si>
  <si>
    <t>Cutthroat Island</t>
  </si>
  <si>
    <t>/movie/Cutthroat-Island#tab=summary</t>
  </si>
  <si>
    <t>The Secret Life of Walter Mitty</t>
  </si>
  <si>
    <t>/movie/Secret-Life-of-Walter-Mitty-The-(2012)#tab=summary</t>
  </si>
  <si>
    <t>/movie/65-(2022)#tab=summary</t>
  </si>
  <si>
    <t>domestic_net</t>
  </si>
  <si>
    <t>worldwide_net</t>
  </si>
  <si>
    <t xml:space="preserve">user interaction options:  </t>
  </si>
  <si>
    <t>rating</t>
  </si>
  <si>
    <t>free-form / search field</t>
  </si>
  <si>
    <t>deployment onto web</t>
  </si>
  <si>
    <t>create visual framework / wirework to help guide / organize what we want</t>
  </si>
  <si>
    <t>worldwide_net_per_theater</t>
  </si>
  <si>
    <t>Notes</t>
  </si>
  <si>
    <t>%_opening_weekend</t>
  </si>
  <si>
    <t>Column Labels</t>
  </si>
  <si>
    <t>Grand Total</t>
  </si>
  <si>
    <t>Sum of worldwide_net</t>
  </si>
  <si>
    <t>Row Labels</t>
  </si>
  <si>
    <t>(All)</t>
  </si>
  <si>
    <t>1991','1994','1995','1996','1997','1998','1999','2000','2001','2002','2003','2004','2005','2006','2007','2008','2009','2010','2011','2012','2013','2014','2015','2016','2017','2018','2019','2020','2021','2022','2023','NA'</t>
  </si>
  <si>
    <t>Top 500 Movies (by Production Cost)</t>
  </si>
  <si>
    <t>Production Cost vs. Worldwide Gross</t>
  </si>
  <si>
    <t>Ratings Distribution</t>
  </si>
  <si>
    <t>Movie Releases</t>
  </si>
  <si>
    <t>Opening 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</si>
</sst>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(&quot;$&quot;* #,##0_);_(&quot;$&quot;* \(#,##0\);_(&quot;$&quot;* &quot;-&quot;_);_(@_)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42" fontId="0" fillId="0" borderId="0" xfId="0" applyNumberForma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42" fontId="0" fillId="3" borderId="0" xfId="0" applyNumberFormat="1" applyFill="1"/>
    <xf numFmtId="9" fontId="0" fillId="3" borderId="0" xfId="0" applyNumberFormat="1" applyFill="1"/>
    <xf numFmtId="0" fontId="0" fillId="0" borderId="0" xfId="0" pivotButton="1"/>
    <xf numFmtId="38" fontId="0" fillId="0" borderId="0" xfId="0" applyNumberFormat="1"/>
    <xf numFmtId="0" fontId="0" fillId="0" borderId="0" xfId="0" applyAlignment="1">
      <alignment horizontal="left"/>
    </xf>
    <xf numFmtId="0" fontId="0" fillId="0" borderId="0" xfId="0" quotePrefix="1"/>
    <xf numFmtId="0" fontId="0" fillId="4" borderId="0" xfId="0" applyFill="1"/>
    <xf numFmtId="0" fontId="1" fillId="4" borderId="0" xfId="0" applyFont="1" applyFill="1"/>
    <xf numFmtId="0" fontId="0" fillId="5" borderId="0" xfId="0" applyFill="1" applyBorder="1"/>
    <xf numFmtId="0" fontId="0" fillId="5" borderId="0" xfId="0" applyFill="1"/>
    <xf numFmtId="0" fontId="0" fillId="6" borderId="0" xfId="0" applyFill="1"/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[movies_data_scratchpad.xlsx]Sheet3!PivotTable2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Sheet3!$A$5:$A$37</c:f>
              <c:strCache>
                <c:ptCount val="32"/>
                <c:pt idx="0">
                  <c:v>1991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NA</c:v>
                </c:pt>
              </c:strCache>
            </c:strRef>
          </c:cat>
          <c:val>
            <c:numRef>
              <c:f>Sheet3!$B$5:$B$37</c:f>
              <c:numCache>
                <c:formatCode>#,##0_);[Red]\(#,##0\)</c:formatCode>
                <c:ptCount val="32"/>
                <c:pt idx="3">
                  <c:v>225500000</c:v>
                </c:pt>
                <c:pt idx="6">
                  <c:v>303191819</c:v>
                </c:pt>
                <c:pt idx="7">
                  <c:v>69630573</c:v>
                </c:pt>
                <c:pt idx="8">
                  <c:v>445483719</c:v>
                </c:pt>
                <c:pt idx="10">
                  <c:v>842094852</c:v>
                </c:pt>
                <c:pt idx="11">
                  <c:v>142719437</c:v>
                </c:pt>
                <c:pt idx="12">
                  <c:v>160043823</c:v>
                </c:pt>
                <c:pt idx="14">
                  <c:v>476549695</c:v>
                </c:pt>
                <c:pt idx="15">
                  <c:v>352508025</c:v>
                </c:pt>
                <c:pt idx="16">
                  <c:v>165997378</c:v>
                </c:pt>
                <c:pt idx="17">
                  <c:v>868879522</c:v>
                </c:pt>
                <c:pt idx="18">
                  <c:v>360155383</c:v>
                </c:pt>
                <c:pt idx="20">
                  <c:v>543455810</c:v>
                </c:pt>
                <c:pt idx="21">
                  <c:v>362846291</c:v>
                </c:pt>
                <c:pt idx="22">
                  <c:v>151091610</c:v>
                </c:pt>
                <c:pt idx="24">
                  <c:v>208541369</c:v>
                </c:pt>
                <c:pt idx="26">
                  <c:v>873080329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7-4A0A-9A8E-012FEBF88E74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Sheet3!$A$5:$A$37</c:f>
              <c:strCache>
                <c:ptCount val="32"/>
                <c:pt idx="0">
                  <c:v>1991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NA</c:v>
                </c:pt>
              </c:strCache>
            </c:strRef>
          </c:cat>
          <c:val>
            <c:numRef>
              <c:f>Sheet3!$C$5:$C$37</c:f>
              <c:numCache>
                <c:formatCode>#,##0_);[Red]\(#,##0\)</c:formatCode>
                <c:ptCount val="32"/>
                <c:pt idx="10">
                  <c:v>514310819</c:v>
                </c:pt>
                <c:pt idx="12">
                  <c:v>540539572</c:v>
                </c:pt>
                <c:pt idx="17">
                  <c:v>263186950</c:v>
                </c:pt>
                <c:pt idx="22">
                  <c:v>47849187</c:v>
                </c:pt>
                <c:pt idx="29">
                  <c:v>-120000000</c:v>
                </c:pt>
                <c:pt idx="30">
                  <c:v>-381000000</c:v>
                </c:pt>
                <c:pt idx="31">
                  <c:v>-140000000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65-4516-8757-4F51239F0C99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PG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Sheet3!$A$5:$A$37</c:f>
              <c:strCache>
                <c:ptCount val="32"/>
                <c:pt idx="0">
                  <c:v>1991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NA</c:v>
                </c:pt>
              </c:strCache>
            </c:strRef>
          </c:cat>
          <c:val>
            <c:numRef>
              <c:f>Sheet3!$D$5:$D$37</c:f>
              <c:numCache>
                <c:formatCode>#,##0_);[Red]\(#,##0\)</c:formatCode>
                <c:ptCount val="32"/>
                <c:pt idx="6">
                  <c:v>1105859901</c:v>
                </c:pt>
                <c:pt idx="7">
                  <c:v>421793466</c:v>
                </c:pt>
                <c:pt idx="8">
                  <c:v>840054122</c:v>
                </c:pt>
                <c:pt idx="9">
                  <c:v>1354758168</c:v>
                </c:pt>
                <c:pt idx="10">
                  <c:v>20073768</c:v>
                </c:pt>
                <c:pt idx="11">
                  <c:v>1471799854</c:v>
                </c:pt>
                <c:pt idx="12">
                  <c:v>285743906</c:v>
                </c:pt>
                <c:pt idx="13">
                  <c:v>649291648</c:v>
                </c:pt>
                <c:pt idx="14">
                  <c:v>998933278</c:v>
                </c:pt>
                <c:pt idx="15">
                  <c:v>1365681751</c:v>
                </c:pt>
                <c:pt idx="16">
                  <c:v>2099271760</c:v>
                </c:pt>
                <c:pt idx="17">
                  <c:v>2977623064</c:v>
                </c:pt>
                <c:pt idx="18">
                  <c:v>1660846906</c:v>
                </c:pt>
                <c:pt idx="19">
                  <c:v>2749015731</c:v>
                </c:pt>
                <c:pt idx="20">
                  <c:v>2490315608</c:v>
                </c:pt>
                <c:pt idx="21">
                  <c:v>2118043611</c:v>
                </c:pt>
                <c:pt idx="22">
                  <c:v>1565777340</c:v>
                </c:pt>
                <c:pt idx="23">
                  <c:v>4002952536</c:v>
                </c:pt>
                <c:pt idx="24">
                  <c:v>2313185311</c:v>
                </c:pt>
                <c:pt idx="25">
                  <c:v>1863205031</c:v>
                </c:pt>
                <c:pt idx="26">
                  <c:v>4855622700</c:v>
                </c:pt>
                <c:pt idx="27">
                  <c:v>-107911403</c:v>
                </c:pt>
                <c:pt idx="28">
                  <c:v>74876898</c:v>
                </c:pt>
                <c:pt idx="29">
                  <c:v>-145463609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65-4516-8757-4F51239F0C99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PG-13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Sheet3!$A$5:$A$37</c:f>
              <c:strCache>
                <c:ptCount val="32"/>
                <c:pt idx="0">
                  <c:v>1991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NA</c:v>
                </c:pt>
              </c:strCache>
            </c:strRef>
          </c:cat>
          <c:val>
            <c:numRef>
              <c:f>Sheet3!$E$5:$E$37</c:f>
              <c:numCache>
                <c:formatCode>#,##0_);[Red]\(#,##0\)</c:formatCode>
                <c:ptCount val="32"/>
                <c:pt idx="2">
                  <c:v>252292686</c:v>
                </c:pt>
                <c:pt idx="4">
                  <c:v>2623370473</c:v>
                </c:pt>
                <c:pt idx="5">
                  <c:v>665600000</c:v>
                </c:pt>
                <c:pt idx="6">
                  <c:v>272959995</c:v>
                </c:pt>
                <c:pt idx="7">
                  <c:v>767642958</c:v>
                </c:pt>
                <c:pt idx="8">
                  <c:v>2095570827</c:v>
                </c:pt>
                <c:pt idx="9">
                  <c:v>2263484790</c:v>
                </c:pt>
                <c:pt idx="10">
                  <c:v>1600669765</c:v>
                </c:pt>
                <c:pt idx="11">
                  <c:v>1648030414</c:v>
                </c:pt>
                <c:pt idx="12">
                  <c:v>2895181191</c:v>
                </c:pt>
                <c:pt idx="13">
                  <c:v>2655825167</c:v>
                </c:pt>
                <c:pt idx="14">
                  <c:v>4060087998</c:v>
                </c:pt>
                <c:pt idx="15">
                  <c:v>3427961629</c:v>
                </c:pt>
                <c:pt idx="16">
                  <c:v>4932513470</c:v>
                </c:pt>
                <c:pt idx="17">
                  <c:v>3364222498</c:v>
                </c:pt>
                <c:pt idx="18">
                  <c:v>6222092242</c:v>
                </c:pt>
                <c:pt idx="19">
                  <c:v>6367684655</c:v>
                </c:pt>
                <c:pt idx="20">
                  <c:v>6472142819</c:v>
                </c:pt>
                <c:pt idx="21">
                  <c:v>7114941992</c:v>
                </c:pt>
                <c:pt idx="22">
                  <c:v>8938146078</c:v>
                </c:pt>
                <c:pt idx="23">
                  <c:v>6443062341</c:v>
                </c:pt>
                <c:pt idx="24">
                  <c:v>7571683820</c:v>
                </c:pt>
                <c:pt idx="25">
                  <c:v>8973145513</c:v>
                </c:pt>
                <c:pt idx="26">
                  <c:v>7171472707</c:v>
                </c:pt>
                <c:pt idx="27">
                  <c:v>-106147822</c:v>
                </c:pt>
                <c:pt idx="28">
                  <c:v>3927171700</c:v>
                </c:pt>
                <c:pt idx="29">
                  <c:v>4156320366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65-4516-8757-4F51239F0C99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Sheet3!$A$5:$A$37</c:f>
              <c:strCache>
                <c:ptCount val="32"/>
                <c:pt idx="0">
                  <c:v>1991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NA</c:v>
                </c:pt>
              </c:strCache>
            </c:strRef>
          </c:cat>
          <c:val>
            <c:numRef>
              <c:f>Sheet3!$F$5:$F$37</c:f>
              <c:numCache>
                <c:formatCode>#,##0_);[Red]\(#,##0\)</c:formatCode>
                <c:ptCount val="32"/>
                <c:pt idx="0">
                  <c:v>415376182</c:v>
                </c:pt>
                <c:pt idx="1">
                  <c:v>265300000</c:v>
                </c:pt>
                <c:pt idx="3">
                  <c:v>134400000</c:v>
                </c:pt>
                <c:pt idx="4">
                  <c:v>16100000</c:v>
                </c:pt>
                <c:pt idx="5">
                  <c:v>145400000</c:v>
                </c:pt>
                <c:pt idx="6">
                  <c:v>48725874</c:v>
                </c:pt>
                <c:pt idx="7">
                  <c:v>458735588</c:v>
                </c:pt>
                <c:pt idx="8">
                  <c:v>-51260180</c:v>
                </c:pt>
                <c:pt idx="9">
                  <c:v>48752886</c:v>
                </c:pt>
                <c:pt idx="10">
                  <c:v>1589018042</c:v>
                </c:pt>
                <c:pt idx="11">
                  <c:v>345449231</c:v>
                </c:pt>
                <c:pt idx="12">
                  <c:v>108674938</c:v>
                </c:pt>
                <c:pt idx="13">
                  <c:v>101297992</c:v>
                </c:pt>
                <c:pt idx="14">
                  <c:v>167985456</c:v>
                </c:pt>
                <c:pt idx="16">
                  <c:v>201123329</c:v>
                </c:pt>
                <c:pt idx="17">
                  <c:v>119466333</c:v>
                </c:pt>
                <c:pt idx="19">
                  <c:v>876077004</c:v>
                </c:pt>
                <c:pt idx="20">
                  <c:v>927360264</c:v>
                </c:pt>
                <c:pt idx="21">
                  <c:v>220780051</c:v>
                </c:pt>
                <c:pt idx="22">
                  <c:v>925957900</c:v>
                </c:pt>
                <c:pt idx="23">
                  <c:v>13266661</c:v>
                </c:pt>
                <c:pt idx="24">
                  <c:v>1007356316</c:v>
                </c:pt>
                <c:pt idx="25">
                  <c:v>556362370</c:v>
                </c:pt>
                <c:pt idx="26">
                  <c:v>-87114020</c:v>
                </c:pt>
                <c:pt idx="28">
                  <c:v>481852651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65-4516-8757-4F51239F0C99}"/>
            </c:ext>
          </c:extLst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Unrated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Sheet3!$A$5:$A$37</c:f>
              <c:strCache>
                <c:ptCount val="32"/>
                <c:pt idx="0">
                  <c:v>1991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NA</c:v>
                </c:pt>
              </c:strCache>
            </c:strRef>
          </c:cat>
          <c:val>
            <c:numRef>
              <c:f>Sheet3!$G$5:$G$37</c:f>
              <c:numCache>
                <c:formatCode>#,##0_);[Red]\(#,##0\)</c:formatCode>
                <c:ptCount val="32"/>
                <c:pt idx="15">
                  <c:v>19499811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65-4516-8757-4F51239F0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38741072"/>
        <c:axId val="438739152"/>
      </c:barChart>
      <c:catAx>
        <c:axId val="4387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39152"/>
        <c:crosses val="autoZero"/>
        <c:auto val="1"/>
        <c:lblAlgn val="ctr"/>
        <c:lblOffset val="100"/>
        <c:noMultiLvlLbl val="0"/>
      </c:catAx>
      <c:valAx>
        <c:axId val="43873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4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612774</xdr:colOff>
      <xdr:row>40</xdr:row>
      <xdr:rowOff>168274</xdr:rowOff>
    </xdr:from>
    <xdr:to>
      <xdr:col>16</xdr:col>
      <xdr:colOff>118819</xdr:colOff>
      <xdr:row>64</xdr:row>
      <xdr:rowOff>44449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BD6A70-15FA-3D22-E5EB-5829C5284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19540</xdr:rowOff>
    </xdr:from>
    <xdr:to>
      <xdr:col>1</xdr:col>
      <xdr:colOff>600809</xdr:colOff>
      <xdr:row>14</xdr:row>
      <xdr:rowOff>177863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F8AAF0-81A7-C9EE-2FAB-0E8EA2B00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591040"/>
          <a:ext cx="2779346" cy="22049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483577</xdr:colOff>
      <xdr:row>3</xdr:row>
      <xdr:rowOff>63506</xdr:rowOff>
    </xdr:from>
    <xdr:to>
      <xdr:col>6</xdr:col>
      <xdr:colOff>706165</xdr:colOff>
      <xdr:row>15</xdr:row>
      <xdr:rowOff>19545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F8C720B-95CC-E3CE-E7C2-B01DC6FC1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3269" y="635006"/>
          <a:ext cx="2743050" cy="2188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410308</xdr:colOff>
      <xdr:row>17</xdr:row>
      <xdr:rowOff>166079</xdr:rowOff>
    </xdr:from>
    <xdr:to>
      <xdr:col>1</xdr:col>
      <xdr:colOff>312616</xdr:colOff>
      <xdr:row>29</xdr:row>
      <xdr:rowOff>115778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16D453-5C5D-1CE2-F574-89A2F167B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308" y="3355733"/>
          <a:ext cx="2080846" cy="2181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322385</xdr:colOff>
      <xdr:row>18</xdr:row>
      <xdr:rowOff>43962</xdr:rowOff>
    </xdr:from>
    <xdr:to>
      <xdr:col>6</xdr:col>
      <xdr:colOff>932962</xdr:colOff>
      <xdr:row>29</xdr:row>
      <xdr:rowOff>81037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38BF9F-BE7E-0129-4681-F7A1514337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1500" y="3424116"/>
          <a:ext cx="3741616" cy="20788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97692</xdr:colOff>
      <xdr:row>32</xdr:row>
      <xdr:rowOff>83040</xdr:rowOff>
    </xdr:from>
    <xdr:to>
      <xdr:col>6</xdr:col>
      <xdr:colOff>1068365</xdr:colOff>
      <xdr:row>39</xdr:row>
      <xdr:rowOff>34193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E3B754D-8629-0DF8-4E1E-D702A46CE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92" y="6061809"/>
          <a:ext cx="6890827" cy="12504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ott Kutlick" refreshedDate="45524.852331249996" createdVersion="8" refreshedVersion="8" minRefreshableVersion="3" recordCount="500" xr:uid="{637DA329-8263-4634-9FAA-F5E924810B56}">
  <cacheSource type="worksheet">
    <worksheetSource ref="A1:Q501" sheet="Sheet1"/>
  </cacheSource>
  <cacheFields count="17">
    <cacheField name="rank" numFmtId="0">
      <sharedItems containsSemiMixedTypes="0" containsString="0" containsNumber="1" containsInteger="1" minValue="1" maxValue="500"/>
    </cacheField>
    <cacheField name="release_date" numFmtId="0">
      <sharedItems containsDate="1" containsMixedTypes="1" minDate="1991-07-02T00:00:00" maxDate="2023-07-12T00:00:00"/>
    </cacheField>
    <cacheField name="title" numFmtId="0">
      <sharedItems containsMixedTypes="1" containsNumber="1" containsInteger="1" minValue="65" maxValue="2012"/>
    </cacheField>
    <cacheField name="url" numFmtId="0">
      <sharedItems/>
    </cacheField>
    <cacheField name="production_cost" numFmtId="42">
      <sharedItems containsSemiMixedTypes="0" containsString="0" containsNumber="1" containsInteger="1" minValue="91000000" maxValue="400000000"/>
    </cacheField>
    <cacheField name="domestic_gross" numFmtId="42">
      <sharedItems containsSemiMixedTypes="0" containsString="0" containsNumber="1" containsInteger="1" minValue="0" maxValue="936662225"/>
    </cacheField>
    <cacheField name="worldwide_gross" numFmtId="42">
      <sharedItems containsSemiMixedTypes="0" containsString="0" containsNumber="1" containsInteger="1" minValue="0" maxValue="2910370905"/>
    </cacheField>
    <cacheField name="opening_weekend" numFmtId="42">
      <sharedItems containsMixedTypes="1" containsNumber="1" containsInteger="1" minValue="48558" maxValue="357115007"/>
    </cacheField>
    <cacheField name="mpaa" numFmtId="0">
      <sharedItems count="6">
        <s v="PG-13"/>
        <s v="NA"/>
        <s v="PG"/>
        <s v="G"/>
        <s v="R"/>
        <s v="Unrated"/>
      </sharedItems>
    </cacheField>
    <cacheField name="genre" numFmtId="0">
      <sharedItems count="11">
        <s v="Action"/>
        <s v="Adventure"/>
        <s v="Musical"/>
        <s v="Western"/>
        <s v="Drama"/>
        <s v="Thriller/Suspense"/>
        <s v="NA"/>
        <s v="Comedy"/>
        <s v="Horror"/>
        <s v="Black Comedy"/>
        <s v="Romantic Comedy"/>
      </sharedItems>
    </cacheField>
    <cacheField name="theaters" numFmtId="0">
      <sharedItems containsMixedTypes="1" containsNumber="1" containsInteger="1" minValue="30" maxValue="4802"/>
    </cacheField>
    <cacheField name="runtime" numFmtId="0">
      <sharedItems containsMixedTypes="1" containsNumber="1" containsInteger="1" minValue="76" maxValue="210"/>
    </cacheField>
    <cacheField name="year" numFmtId="0">
      <sharedItems containsMixedTypes="1" containsNumber="1" containsInteger="1" minValue="1991" maxValue="2023" count="32">
        <n v="2019"/>
        <n v="2011"/>
        <n v="2015"/>
        <n v="2018"/>
        <n v="2007"/>
        <n v="2017"/>
        <n v="2023"/>
        <n v="2012"/>
        <n v="2016"/>
        <n v="2010"/>
        <n v="2022"/>
        <n v="2009"/>
        <n v="2013"/>
        <n v="2014"/>
        <n v="2021"/>
        <n v="2006"/>
        <n v="2008"/>
        <n v="2005"/>
        <n v="2020"/>
        <n v="1997"/>
        <n v="2004"/>
        <n v="1999"/>
        <n v="1995"/>
        <n v="2003"/>
        <n v="2001"/>
        <n v="2002"/>
        <n v="1998"/>
        <s v="NA"/>
        <n v="2000"/>
        <n v="1991"/>
        <n v="1994"/>
        <n v="1996"/>
      </sharedItems>
    </cacheField>
    <cacheField name="domestic_net" numFmtId="42">
      <sharedItems containsSemiMixedTypes="0" containsString="0" containsNumber="1" containsInteger="1" minValue="-290000000" maxValue="630662225"/>
    </cacheField>
    <cacheField name="worldwide_net" numFmtId="42">
      <sharedItems containsSemiMixedTypes="0" containsString="0" containsNumber="1" containsInteger="1" minValue="-290000000" maxValue="2673370905"/>
    </cacheField>
    <cacheField name="worldwide_net_per_theater" numFmtId="42">
      <sharedItems containsMixedTypes="1" containsNumber="1" minValue="-59099.433333333334" maxValue="772427.30569199659"/>
    </cacheField>
    <cacheField name="%_opening_weekend" numFmtId="9">
      <sharedItems containsMixedTypes="1" containsNumber="1" minValue="1.9289288017685838E-4" maxValue="0.423229432240896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d v="2019-04-23T00:00:00"/>
    <s v="Avengers: Endgame"/>
    <s v="/movie/Avengers-Endgame-(2019)#tab=summary"/>
    <n v="400000000"/>
    <n v="858373000"/>
    <n v="2797800564"/>
    <n v="357115007"/>
    <x v="0"/>
    <x v="0"/>
    <n v="4662"/>
    <n v="181"/>
    <x v="0"/>
    <n v="458373000"/>
    <n v="2397800564"/>
    <n v="514328.73530673533"/>
    <n v="0.1276413378405481"/>
  </r>
  <r>
    <n v="2"/>
    <d v="2011-05-20T00:00:00"/>
    <s v="Pirates of the Caribbean: On Stranger Tides"/>
    <s v="/movie/Pirates-of-the-Caribbean-On-Stranger-Tides#tab=summary"/>
    <n v="379000000"/>
    <n v="241071802"/>
    <n v="1045713802"/>
    <n v="90151958"/>
    <x v="0"/>
    <x v="1"/>
    <n v="4164"/>
    <n v="136"/>
    <x v="1"/>
    <n v="-137928198"/>
    <n v="666713802"/>
    <n v="160113.78530259366"/>
    <n v="8.6210928676257445E-2"/>
  </r>
  <r>
    <n v="3"/>
    <d v="2015-04-22T00:00:00"/>
    <s v="Avengers: Age of Ultron"/>
    <s v="/movie/Avengers-Age-of-Ultron#tab=summary"/>
    <n v="365000000"/>
    <n v="459005868"/>
    <n v="1395316979"/>
    <n v="191271109"/>
    <x v="0"/>
    <x v="0"/>
    <n v="4276"/>
    <n v="141"/>
    <x v="2"/>
    <n v="94005868"/>
    <n v="1030316979"/>
    <n v="240953.45626753976"/>
    <n v="0.13708075790569163"/>
  </r>
  <r>
    <n v="4"/>
    <d v="2015-12-16T00:00:00"/>
    <s v="Star Wars Ep. VII: The Force Awakens"/>
    <s v="/movie/Star-Wars-Ep-VII-The-Force-Awakens#tab=summary"/>
    <n v="306000000"/>
    <n v="936662225"/>
    <n v="2064615817"/>
    <n v="247966675"/>
    <x v="0"/>
    <x v="1"/>
    <n v="4134"/>
    <n v="136"/>
    <x v="2"/>
    <n v="630662225"/>
    <n v="1758615817"/>
    <n v="425402.95524915337"/>
    <n v="0.12010305886366267"/>
  </r>
  <r>
    <n v="5"/>
    <d v="2018-04-25T00:00:00"/>
    <s v="Avengers: Infinity War"/>
    <s v="/movie/Avengers-Infinity-War#tab=summary"/>
    <n v="300000000"/>
    <n v="678815482"/>
    <n v="2048359754"/>
    <n v="257698183"/>
    <x v="0"/>
    <x v="0"/>
    <n v="4474"/>
    <n v="156"/>
    <x v="3"/>
    <n v="378815482"/>
    <n v="1748359754"/>
    <n v="390782.24273580691"/>
    <n v="0.1258070915017597"/>
  </r>
  <r>
    <n v="6"/>
    <d v="2007-05-24T00:00:00"/>
    <s v="Pirates of the Caribbean: At World’s End"/>
    <s v="/movie/Pirates-of-the-Caribbean-At-Worlds-End#tab=summary"/>
    <n v="300000000"/>
    <n v="309420425"/>
    <n v="960996492"/>
    <n v="114732820"/>
    <x v="0"/>
    <x v="1"/>
    <n v="4362"/>
    <n v="167"/>
    <x v="4"/>
    <n v="9420425"/>
    <n v="660996492"/>
    <n v="151535.18844566713"/>
    <n v="0.11938942644964411"/>
  </r>
  <r>
    <n v="7"/>
    <d v="2017-11-13T00:00:00"/>
    <s v="Justice League"/>
    <s v="/movie/Justice-League-(2017)#tab=summary"/>
    <n v="300000000"/>
    <n v="229024295"/>
    <n v="655945209"/>
    <n v="93842239"/>
    <x v="0"/>
    <x v="0"/>
    <n v="4051"/>
    <n v="121"/>
    <x v="5"/>
    <n v="-70975705"/>
    <n v="355945209"/>
    <n v="87866.010614663042"/>
    <n v="0.14306414272476226"/>
  </r>
  <r>
    <n v="8"/>
    <d v="2015-10-06T00:00:00"/>
    <s v="Spectre"/>
    <s v="/movie/Spectre#tab=summary"/>
    <n v="300000000"/>
    <n v="200074175"/>
    <n v="879500760"/>
    <n v="70403148"/>
    <x v="0"/>
    <x v="0"/>
    <n v="3929"/>
    <n v="148"/>
    <x v="2"/>
    <n v="-99925825"/>
    <n v="579500760"/>
    <n v="147493.19419699669"/>
    <n v="8.0048990520485738E-2"/>
  </r>
  <r>
    <n v="9"/>
    <d v="2023-07-11T00:00:00"/>
    <s v="Mission: Impossible Dead Reckoning Part One"/>
    <s v="/movie/Mission-Impossible-Dead-Reckoning-Part-One-(2023)#tab=summary"/>
    <n v="290000000"/>
    <n v="0"/>
    <n v="0"/>
    <s v="NA"/>
    <x v="1"/>
    <x v="0"/>
    <s v="NA"/>
    <s v="NA"/>
    <x v="6"/>
    <n v="-290000000"/>
    <n v="-290000000"/>
    <e v="#VALUE!"/>
    <e v="#VALUE!"/>
  </r>
  <r>
    <n v="10"/>
    <d v="2019-12-18T00:00:00"/>
    <s v="Star Wars: The Rise of Skywalker"/>
    <s v="/movie/Star-Wars-The-Rise-of-Skywalker-(2019)#tab=summary"/>
    <n v="275000000"/>
    <n v="515202542"/>
    <n v="1072848487"/>
    <n v="177383864"/>
    <x v="0"/>
    <x v="1"/>
    <n v="4406"/>
    <n v="142"/>
    <x v="0"/>
    <n v="240202542"/>
    <n v="797848487"/>
    <n v="181082.2712210622"/>
    <n v="0.16533915659984522"/>
  </r>
  <r>
    <n v="11"/>
    <d v="2018-05-23T00:00:00"/>
    <s v="Solo: A Star Wars Story"/>
    <s v="/movie/Solo-A-Star-Wars-Story#tab=summary"/>
    <n v="275000000"/>
    <n v="213767512"/>
    <n v="393151347"/>
    <n v="84420489"/>
    <x v="0"/>
    <x v="1"/>
    <n v="4381"/>
    <n v="135"/>
    <x v="3"/>
    <n v="-61232488"/>
    <n v="118151347"/>
    <n v="26969.036064825381"/>
    <n v="0.21472771146323963"/>
  </r>
  <r>
    <n v="12"/>
    <d v="2012-03-07T00:00:00"/>
    <s v="John Carter"/>
    <s v="/movie/John-Carter-of-Mars#tab=summary"/>
    <n v="263700000"/>
    <n v="73058679"/>
    <n v="282778100"/>
    <n v="30180188"/>
    <x v="0"/>
    <x v="1"/>
    <n v="3749"/>
    <n v="132"/>
    <x v="7"/>
    <n v="-190641321"/>
    <n v="19078100"/>
    <n v="5088.8503600960257"/>
    <n v="0.10672745873884859"/>
  </r>
  <r>
    <n v="13"/>
    <d v="2016-03-23T00:00:00"/>
    <s v="Batman v Superman: Dawn of Justice"/>
    <s v="/movie/Batman-v-Superman-Dawn-of-Justice#tab=summary"/>
    <n v="263000000"/>
    <n v="330360194"/>
    <n v="872395091"/>
    <n v="166007347"/>
    <x v="0"/>
    <x v="0"/>
    <n v="4256"/>
    <n v="151"/>
    <x v="8"/>
    <n v="67360194"/>
    <n v="609395091"/>
    <n v="143184.93679511279"/>
    <n v="0.19028918057036615"/>
  </r>
  <r>
    <n v="14"/>
    <d v="2017-12-13T00:00:00"/>
    <s v="Star Wars Ep. VIII: The Last Jedi"/>
    <s v="/movie/Star-Wars-Ep-VIII-The-Last-Jedi#tab=summary"/>
    <n v="262000000"/>
    <n v="620181382"/>
    <n v="1331635141"/>
    <n v="220009584"/>
    <x v="0"/>
    <x v="1"/>
    <n v="4232"/>
    <n v="150"/>
    <x v="5"/>
    <n v="358181382"/>
    <n v="1069635141"/>
    <n v="252749.32443289226"/>
    <n v="0.16521761646721217"/>
  </r>
  <r>
    <n v="15"/>
    <d v="2019-07-11T00:00:00"/>
    <s v="The Lion King"/>
    <s v="/movie/Lion-King-The-(Live-Action)-(2019)#tab=summary"/>
    <n v="260000000"/>
    <n v="543638043"/>
    <n v="1647778651"/>
    <n v="191770759"/>
    <x v="2"/>
    <x v="1"/>
    <n v="4802"/>
    <n v="118"/>
    <x v="0"/>
    <n v="283638043"/>
    <n v="1387778651"/>
    <n v="289000.13556851313"/>
    <n v="0.11638138343619067"/>
  </r>
  <r>
    <n v="16"/>
    <d v="2010-11-24T00:00:00"/>
    <s v="Tangled"/>
    <s v="/movie/Tangled#tab=summary"/>
    <n v="260000000"/>
    <n v="200821936"/>
    <n v="583777242"/>
    <n v="48767052"/>
    <x v="2"/>
    <x v="2"/>
    <n v="3603"/>
    <n v="101"/>
    <x v="9"/>
    <n v="-59178064"/>
    <n v="323777242"/>
    <n v="89863.236747155155"/>
    <n v="8.353708999159648E-2"/>
  </r>
  <r>
    <n v="17"/>
    <d v="2007-05-04T00:00:00"/>
    <s v="Spider-Man 3"/>
    <s v="/movie/Spider-Man-3#tab=summary"/>
    <n v="258000000"/>
    <n v="336530303"/>
    <n v="894860230"/>
    <n v="151116516"/>
    <x v="0"/>
    <x v="1"/>
    <n v="4324"/>
    <n v="139"/>
    <x v="4"/>
    <n v="78530303"/>
    <n v="636860230"/>
    <n v="147284.97456059203"/>
    <n v="0.16887164155233494"/>
  </r>
  <r>
    <n v="18"/>
    <d v="2016-04-22T00:00:00"/>
    <s v="Captain America: Civil War"/>
    <s v="/movie/Captain-America-Civil-War#tab=summary"/>
    <n v="250000000"/>
    <n v="408084349"/>
    <n v="1151918521"/>
    <n v="179139142"/>
    <x v="0"/>
    <x v="0"/>
    <n v="4226"/>
    <n v="146"/>
    <x v="8"/>
    <n v="158084349"/>
    <n v="901918521"/>
    <n v="213421.32536677711"/>
    <n v="0.15551372665185231"/>
  </r>
  <r>
    <n v="19"/>
    <d v="2022-07-01T00:00:00"/>
    <s v="Thor: Love and Thunder"/>
    <s v="/movie/Thor-Love-and-Thunder-(2022)#tab=summary"/>
    <n v="250000000"/>
    <n v="343256830"/>
    <n v="745453552"/>
    <n v="144165107"/>
    <x v="0"/>
    <x v="0"/>
    <n v="4375"/>
    <n v="119"/>
    <x v="10"/>
    <n v="93256830"/>
    <n v="495453552"/>
    <n v="113246.52617142857"/>
    <n v="0.19339247443816593"/>
  </r>
  <r>
    <n v="20"/>
    <d v="2009-07-15T00:00:00"/>
    <s v="Harry Potter and the Half-Blood Prince"/>
    <s v="/movie/Harry-Potter-and-the-Half-Blood-Prince#tab=summary"/>
    <n v="250000000"/>
    <n v="302089278"/>
    <n v="929411069"/>
    <n v="77835727"/>
    <x v="2"/>
    <x v="1"/>
    <n v="4455"/>
    <n v="153"/>
    <x v="11"/>
    <n v="52089278"/>
    <n v="679411069"/>
    <n v="152505.29046015712"/>
    <n v="8.3747363891143844E-2"/>
  </r>
  <r>
    <n v="21"/>
    <d v="2013-12-12T00:00:00"/>
    <s v="The Hobbit: The Desolation of Smaug"/>
    <s v="/movie/Hobbit-The-Desolation-of-Smaug-The#tab=summary"/>
    <n v="250000000"/>
    <n v="258241522"/>
    <n v="959358436"/>
    <n v="73645197"/>
    <x v="0"/>
    <x v="1"/>
    <n v="3928"/>
    <n v="201"/>
    <x v="12"/>
    <n v="8241522"/>
    <n v="709358436"/>
    <n v="180590.23319755599"/>
    <n v="7.6765048637149835E-2"/>
  </r>
  <r>
    <n v="22"/>
    <d v="2014-12-10T00:00:00"/>
    <s v="The Hobbit: The Battle of the Five Armies"/>
    <s v="/movie/Hobbit-The-Battle-of-the-Five-Armies-The#tab=summary"/>
    <n v="250000000"/>
    <n v="255119788"/>
    <n v="940389558"/>
    <n v="54724334"/>
    <x v="0"/>
    <x v="1"/>
    <n v="3875"/>
    <n v="144"/>
    <x v="13"/>
    <n v="5119788"/>
    <n v="690389558"/>
    <n v="178165.04722580645"/>
    <n v="5.8193259946852795E-2"/>
  </r>
  <r>
    <n v="23"/>
    <d v="2017-04-07T00:00:00"/>
    <s v="The Fate of the Furious"/>
    <s v="/movie/Fate-of-the-Furious-The#tab=summary"/>
    <n v="250000000"/>
    <n v="225764765"/>
    <n v="1236703796"/>
    <n v="98786705"/>
    <x v="0"/>
    <x v="0"/>
    <n v="4329"/>
    <n v="136"/>
    <x v="5"/>
    <n v="-24235235"/>
    <n v="986703796"/>
    <n v="227928.80480480479"/>
    <n v="7.9879034348819933E-2"/>
  </r>
  <r>
    <n v="24"/>
    <d v="2021-09-29T00:00:00"/>
    <s v="No Time to Die"/>
    <s v="/movie/No-Time-to-Die-(2021)#tab=summary"/>
    <n v="250000000"/>
    <n v="160891007"/>
    <n v="760008036"/>
    <n v="55225007"/>
    <x v="0"/>
    <x v="0"/>
    <n v="4407"/>
    <n v="163"/>
    <x v="14"/>
    <n v="-89108993"/>
    <n v="510008036"/>
    <n v="115726.80644429316"/>
    <n v="7.2663714571565396E-2"/>
  </r>
  <r>
    <n v="25"/>
    <d v="2009-12-17T00:00:00"/>
    <s v="Avatar"/>
    <s v="/movie/Avatar#tab=summary"/>
    <n v="237000000"/>
    <n v="785221649"/>
    <n v="2910370905"/>
    <n v="77025481"/>
    <x v="0"/>
    <x v="0"/>
    <n v="3461"/>
    <n v="162"/>
    <x v="11"/>
    <n v="548221649"/>
    <n v="2673370905"/>
    <n v="772427.30569199659"/>
    <n v="2.6465864150741297E-2"/>
  </r>
  <r>
    <n v="26"/>
    <d v="2006-06-28T00:00:00"/>
    <s v="Superman Returns"/>
    <s v="/movie/Superman-Returns#tab=summary"/>
    <n v="232000000"/>
    <n v="200120000"/>
    <n v="391081192"/>
    <n v="52535096"/>
    <x v="0"/>
    <x v="1"/>
    <n v="4065"/>
    <n v="150"/>
    <x v="15"/>
    <n v="-31880000"/>
    <n v="159081192"/>
    <n v="39134.364575645755"/>
    <n v="0.13433296480286885"/>
  </r>
  <r>
    <n v="27"/>
    <d v="2012-07-19T00:00:00"/>
    <s v="The Dark Knight Rises"/>
    <s v="/movie/Dark-Knight-Rises-The#tab=summary"/>
    <n v="230000000"/>
    <n v="448139099"/>
    <n v="1082228107"/>
    <n v="160887295"/>
    <x v="0"/>
    <x v="0"/>
    <n v="4404"/>
    <n v="164"/>
    <x v="7"/>
    <n v="218139099"/>
    <n v="852228107"/>
    <n v="193512.28587647594"/>
    <n v="0.14866301656680223"/>
  </r>
  <r>
    <n v="28"/>
    <d v="2017-05-23T00:00:00"/>
    <s v="Pirates of the Caribbean: Dead Men Tell No Tales"/>
    <s v="/movie/Pirates-of-the-Caribbean-Dead-Men-Tell-No-Tales#tab=summary"/>
    <n v="230000000"/>
    <n v="172558876"/>
    <n v="794861794"/>
    <n v="62983253"/>
    <x v="0"/>
    <x v="1"/>
    <n v="4276"/>
    <n v="135"/>
    <x v="5"/>
    <n v="-57441124"/>
    <n v="564861794"/>
    <n v="132100.51309635173"/>
    <n v="7.9237992661652573E-2"/>
  </r>
  <r>
    <n v="29"/>
    <d v="2008-11-14T00:00:00"/>
    <s v="Quantum of Solace"/>
    <s v="/movie/Quantum-of-Solace#tab=summary"/>
    <n v="230000000"/>
    <n v="169368427"/>
    <n v="591692078"/>
    <n v="67528882"/>
    <x v="0"/>
    <x v="0"/>
    <n v="3501"/>
    <n v="106"/>
    <x v="16"/>
    <n v="-60631573"/>
    <n v="361692078"/>
    <n v="103311.07626392459"/>
    <n v="0.11412842001917085"/>
  </r>
  <r>
    <n v="30"/>
    <d v="2012-04-25T00:00:00"/>
    <s v="The Avengers"/>
    <s v="/movie/Avengers-The-(2012)#tab=summary"/>
    <n v="225000000"/>
    <n v="623357910"/>
    <n v="1515100211"/>
    <n v="207438708"/>
    <x v="0"/>
    <x v="0"/>
    <n v="4349"/>
    <n v="143"/>
    <x v="7"/>
    <n v="398357910"/>
    <n v="1290100211"/>
    <n v="296642.9549321683"/>
    <n v="0.13691418329556287"/>
  </r>
  <r>
    <n v="31"/>
    <d v="2006-07-06T00:00:00"/>
    <s v="Pirates of the Caribbean: Dead Man’s Chest"/>
    <s v="/movie/Pirates-of-the-Caribbean-Dead-Mans-Chest#tab=summary"/>
    <n v="225000000"/>
    <n v="423315812"/>
    <n v="1066179725"/>
    <n v="135634554"/>
    <x v="0"/>
    <x v="1"/>
    <n v="4133"/>
    <n v="151"/>
    <x v="15"/>
    <n v="198315812"/>
    <n v="841179725"/>
    <n v="203527.63730946044"/>
    <n v="0.12721546923057461"/>
  </r>
  <r>
    <n v="32"/>
    <d v="2013-06-14T00:00:00"/>
    <s v="Man of Steel"/>
    <s v="/movie/Man-of-Steel#tab=summary"/>
    <n v="225000000"/>
    <n v="291045518"/>
    <n v="667999518"/>
    <n v="116619362"/>
    <x v="0"/>
    <x v="0"/>
    <n v="4207"/>
    <n v="142"/>
    <x v="12"/>
    <n v="66045518"/>
    <n v="442999518"/>
    <n v="105300.57475635844"/>
    <n v="0.17458000920294078"/>
  </r>
  <r>
    <n v="33"/>
    <d v="2008-05-16T00:00:00"/>
    <s v="The Chronicles of Narnia: Prince Caspian"/>
    <s v="/movie/Chronicles-of-Narnia-Prince-Caspian-The#tab=summary"/>
    <n v="225000000"/>
    <n v="141621490"/>
    <n v="417341288"/>
    <n v="55034805"/>
    <x v="2"/>
    <x v="1"/>
    <n v="3929"/>
    <n v="144"/>
    <x v="16"/>
    <n v="-83378510"/>
    <n v="192341288"/>
    <n v="48954.260117078134"/>
    <n v="0.13187002240717674"/>
  </r>
  <r>
    <n v="34"/>
    <d v="2013-07-02T00:00:00"/>
    <s v="The Lone Ranger"/>
    <s v="/movie/Lone-Ranger-The#tab=summary"/>
    <n v="225000000"/>
    <n v="89302115"/>
    <n v="260002115"/>
    <n v="29210849"/>
    <x v="0"/>
    <x v="3"/>
    <n v="3904"/>
    <n v="149"/>
    <x v="12"/>
    <n v="-135697885"/>
    <n v="35002115"/>
    <n v="8965.7056864754104"/>
    <n v="0.11234850531888943"/>
  </r>
  <r>
    <n v="35"/>
    <d v="2012-06-27T00:00:00"/>
    <s v="The Amazing Spider-Man"/>
    <s v="/movie/Amazing-Spider-Man-The#tab=summary"/>
    <n v="220000000"/>
    <n v="262030663"/>
    <n v="757890267"/>
    <n v="62004688"/>
    <x v="0"/>
    <x v="1"/>
    <n v="4318"/>
    <n v="136"/>
    <x v="7"/>
    <n v="42030663"/>
    <n v="537890267"/>
    <n v="124569.30685502547"/>
    <n v="8.1812223615744098E-2"/>
  </r>
  <r>
    <n v="36"/>
    <d v="2012-04-11T00:00:00"/>
    <s v="Battleship"/>
    <s v="/movie/Battleship#tab=summary"/>
    <n v="220000000"/>
    <n v="65233400"/>
    <n v="313477717"/>
    <n v="25534825"/>
    <x v="0"/>
    <x v="0"/>
    <n v="3702"/>
    <n v="130"/>
    <x v="7"/>
    <n v="-154766600"/>
    <n v="93477717"/>
    <n v="25250.598865478121"/>
    <n v="8.1456587231685113E-2"/>
  </r>
  <r>
    <n v="37"/>
    <d v="2017-06-20T00:00:00"/>
    <s v="Transformers: The Last Knight"/>
    <s v="/movie/Transformers-The-Last-Knight#tab=summary"/>
    <n v="217000000"/>
    <n v="130168683"/>
    <n v="602893340"/>
    <n v="44680073"/>
    <x v="0"/>
    <x v="0"/>
    <n v="4132"/>
    <n v="148"/>
    <x v="5"/>
    <n v="-86831317"/>
    <n v="385893340"/>
    <n v="93391.41819941916"/>
    <n v="7.4109415439885265E-2"/>
  </r>
  <r>
    <n v="38"/>
    <d v="2015-06-09T00:00:00"/>
    <s v="Jurassic World"/>
    <s v="/movie/Jurassic-World#tab=summary"/>
    <n v="215000000"/>
    <n v="652306625"/>
    <n v="1669979967"/>
    <n v="208806270"/>
    <x v="0"/>
    <x v="0"/>
    <n v="4291"/>
    <n v="124"/>
    <x v="2"/>
    <n v="437306625"/>
    <n v="1454979967"/>
    <n v="339077.13050570962"/>
    <n v="0.12503519450901293"/>
  </r>
  <r>
    <n v="39"/>
    <d v="2012-05-23T00:00:00"/>
    <s v="Men in Black 3"/>
    <s v="/movie/Men-in-Black-3#tab=summary"/>
    <n v="215000000"/>
    <n v="179020854"/>
    <n v="654213485"/>
    <n v="54592779"/>
    <x v="0"/>
    <x v="1"/>
    <n v="4248"/>
    <n v="104"/>
    <x v="7"/>
    <n v="-35979146"/>
    <n v="439213485"/>
    <n v="103393.00494350282"/>
    <n v="8.3447957359056885E-2"/>
  </r>
  <r>
    <n v="40"/>
    <d v="2009-06-24T00:00:00"/>
    <s v="Transformers: Revenge of the Fallen"/>
    <s v="/movie/Transformers-Revenge-of-the-Fallen#tab=summary"/>
    <n v="210000000"/>
    <n v="402111870"/>
    <n v="836519699"/>
    <n v="108966307"/>
    <x v="0"/>
    <x v="0"/>
    <n v="4293"/>
    <n v="149"/>
    <x v="11"/>
    <n v="192111870"/>
    <n v="626519699"/>
    <n v="145939.83205217795"/>
    <n v="0.13026149549169194"/>
  </r>
  <r>
    <n v="41"/>
    <d v="2014-06-25T00:00:00"/>
    <s v="Transformers: Age of Extinction"/>
    <s v="/movie/Transformers-Age-of-Extinction#tab=summary"/>
    <n v="210000000"/>
    <n v="245439076"/>
    <n v="1104054072"/>
    <n v="100038390"/>
    <x v="0"/>
    <x v="0"/>
    <n v="4233"/>
    <n v="165"/>
    <x v="13"/>
    <n v="35439076"/>
    <n v="894054072"/>
    <n v="211210.50602409639"/>
    <n v="9.0610045773192885E-2"/>
  </r>
  <r>
    <n v="42"/>
    <d v="2006-05-26T00:00:00"/>
    <s v="X-Men: The Last Stand"/>
    <s v="/movie/X-Men-The-Last-Stand#tab=summary"/>
    <n v="210000000"/>
    <n v="234362462"/>
    <n v="459260946"/>
    <n v="102750665"/>
    <x v="0"/>
    <x v="0"/>
    <n v="3714"/>
    <n v="104"/>
    <x v="15"/>
    <n v="24362462"/>
    <n v="249260946"/>
    <n v="67113.878836833595"/>
    <n v="0.22373046498928736"/>
  </r>
  <r>
    <n v="43"/>
    <d v="2010-05-14T00:00:00"/>
    <s v="Robin Hood"/>
    <s v="/movie/Robin-Hood-(2010)#tab=summary"/>
    <n v="210000000"/>
    <n v="105487148"/>
    <n v="322459006"/>
    <n v="36063385"/>
    <x v="0"/>
    <x v="0"/>
    <n v="3505"/>
    <n v="139"/>
    <x v="9"/>
    <n v="-104512852"/>
    <n v="112459006"/>
    <n v="32085.308416547789"/>
    <n v="0.1118386657806667"/>
  </r>
  <r>
    <n v="44"/>
    <d v="2005-12-14T00:00:00"/>
    <s v="King Kong"/>
    <s v="/movie/King-Kong-(2005)#tab=summary"/>
    <n v="207000000"/>
    <n v="218080025"/>
    <n v="550517357"/>
    <n v="50130145"/>
    <x v="0"/>
    <x v="1"/>
    <n v="3627"/>
    <n v="189"/>
    <x v="17"/>
    <n v="11080025"/>
    <n v="343517357"/>
    <n v="94711.154397573759"/>
    <n v="9.1060062616699661E-2"/>
  </r>
  <r>
    <n v="45"/>
    <d v="2007-12-07T00:00:00"/>
    <s v="The Golden Compass"/>
    <s v="/movie/His-Dark-Materials-The-Golden-Compass#tab=summary"/>
    <n v="205000000"/>
    <n v="70107728"/>
    <n v="367262558"/>
    <n v="25783232"/>
    <x v="0"/>
    <x v="1"/>
    <n v="3528"/>
    <n v="113"/>
    <x v="4"/>
    <n v="-134892272"/>
    <n v="162262558"/>
    <n v="45992.788548752833"/>
    <n v="7.0203813153204689E-2"/>
  </r>
  <r>
    <n v="46"/>
    <d v="2020-08-26T00:00:00"/>
    <s v="Tenet"/>
    <s v="/movie/Tenet-(2020)#tab=summary"/>
    <n v="205000000"/>
    <n v="58504105"/>
    <n v="362450957"/>
    <n v="20001852"/>
    <x v="0"/>
    <x v="0"/>
    <n v="2930"/>
    <n v="110"/>
    <x v="18"/>
    <n v="-146495895"/>
    <n v="157450957"/>
    <n v="53737.527986348126"/>
    <n v="5.5184988792842393E-2"/>
  </r>
  <r>
    <n v="47"/>
    <d v="2021-12-14T00:00:00"/>
    <s v="Spider-Man: No Way Home"/>
    <s v="/movie/Spider-Man-No-Way-Home-(2021)#tab=summary"/>
    <n v="200000000"/>
    <n v="814108407"/>
    <n v="1912775610"/>
    <n v="260138569"/>
    <x v="0"/>
    <x v="0"/>
    <n v="4336"/>
    <n v="148"/>
    <x v="14"/>
    <n v="614108407"/>
    <n v="1712775610"/>
    <n v="395012.82518450182"/>
    <n v="0.1360005677822293"/>
  </r>
  <r>
    <n v="48"/>
    <d v="2018-02-13T00:00:00"/>
    <s v="Black Panther"/>
    <s v="/movie/Black-Panther#tab=summary"/>
    <n v="200000000"/>
    <n v="700059566"/>
    <n v="1336494321"/>
    <n v="202003951"/>
    <x v="0"/>
    <x v="0"/>
    <n v="4084"/>
    <n v="120"/>
    <x v="3"/>
    <n v="500059566"/>
    <n v="1136494321"/>
    <n v="278279.70641527913"/>
    <n v="0.15114463849637264"/>
  </r>
  <r>
    <n v="49"/>
    <d v="1997-12-18T00:00:00"/>
    <s v="Titanic"/>
    <s v="/movie/Titanic-(1997)#tab=summary"/>
    <n v="200000000"/>
    <n v="659363944"/>
    <n v="2207986545"/>
    <n v="28638131"/>
    <x v="0"/>
    <x v="4"/>
    <n v="3265"/>
    <n v="194"/>
    <x v="19"/>
    <n v="459363944"/>
    <n v="2007986545"/>
    <n v="615003.53598774888"/>
    <n v="1.2970247062805357E-2"/>
  </r>
  <r>
    <n v="50"/>
    <d v="2018-06-15T00:00:00"/>
    <s v="Incredibles 2"/>
    <s v="/movie/Incredibles-2#tab=summary"/>
    <n v="200000000"/>
    <n v="608581744"/>
    <n v="1242805359"/>
    <n v="182687905"/>
    <x v="2"/>
    <x v="1"/>
    <n v="4413"/>
    <n v="118"/>
    <x v="3"/>
    <n v="408581744"/>
    <n v="1042805359"/>
    <n v="236303.04985270792"/>
    <n v="0.14699639302086401"/>
  </r>
  <r>
    <n v="51"/>
    <d v="2016-12-14T00:00:00"/>
    <s v="Rogue One: A Star Wars Story"/>
    <s v="/movie/Rogue-One-A-Star-Wars-Story#tab=summary"/>
    <n v="200000000"/>
    <n v="533539991"/>
    <n v="1055083596"/>
    <n v="155081681"/>
    <x v="0"/>
    <x v="1"/>
    <n v="4157"/>
    <n v="134"/>
    <x v="8"/>
    <n v="333539991"/>
    <n v="855083596"/>
    <n v="205697.2807312966"/>
    <n v="0.14698520722712477"/>
  </r>
  <r>
    <n v="52"/>
    <d v="2016-06-16T00:00:00"/>
    <s v="Finding Dory"/>
    <s v="/movie/Finding-Dory#tab=summary"/>
    <n v="200000000"/>
    <n v="486295561"/>
    <n v="1025006125"/>
    <n v="135060273"/>
    <x v="2"/>
    <x v="1"/>
    <n v="4305"/>
    <n v="103"/>
    <x v="8"/>
    <n v="286295561"/>
    <n v="825006125"/>
    <n v="191639.05342624855"/>
    <n v="0.13176533262179288"/>
  </r>
  <r>
    <n v="53"/>
    <d v="2019-06-20T00:00:00"/>
    <s v="Toy Story 4"/>
    <s v="/movie/Toy-Story-4-(2019)#tab=summary"/>
    <n v="200000000"/>
    <n v="434038008"/>
    <n v="1073080329"/>
    <n v="120908065"/>
    <x v="3"/>
    <x v="1"/>
    <n v="4575"/>
    <n v="89"/>
    <x v="0"/>
    <n v="234038008"/>
    <n v="873080329"/>
    <n v="190837.23038251366"/>
    <n v="0.11267382481297912"/>
  </r>
  <r>
    <n v="54"/>
    <d v="2010-06-18T00:00:00"/>
    <s v="Toy Story 3"/>
    <s v="/movie/Toy-Story-3#tab=summary"/>
    <n v="200000000"/>
    <n v="415004880"/>
    <n v="1068879522"/>
    <n v="110307189"/>
    <x v="3"/>
    <x v="1"/>
    <n v="4028"/>
    <n v="102"/>
    <x v="9"/>
    <n v="215004880"/>
    <n v="868879522"/>
    <n v="215709.91112214499"/>
    <n v="0.10319889821970038"/>
  </r>
  <r>
    <n v="55"/>
    <d v="2022-05-04T00:00:00"/>
    <s v="Doctor Strange in the Multiverse of Madness"/>
    <s v="/movie/Doctor-Strange-in-the-Multiverse-of-Madness-(2022)#tab=summary"/>
    <n v="200000000"/>
    <n v="411331607"/>
    <n v="952224986"/>
    <n v="187420998"/>
    <x v="0"/>
    <x v="0"/>
    <n v="4534"/>
    <n v="126"/>
    <x v="10"/>
    <n v="211331607"/>
    <n v="752224986"/>
    <n v="165907.58403176002"/>
    <n v="0.1968242807692929"/>
  </r>
  <r>
    <n v="56"/>
    <d v="2013-04-24T00:00:00"/>
    <s v="Iron Man 3"/>
    <s v="/movie/Iron-Man-3#tab=summary"/>
    <n v="200000000"/>
    <n v="408992272"/>
    <n v="1215392272"/>
    <n v="174144585"/>
    <x v="0"/>
    <x v="0"/>
    <n v="4253"/>
    <n v="130"/>
    <x v="12"/>
    <n v="208992272"/>
    <n v="1015392272"/>
    <n v="238747.30119915353"/>
    <n v="0.14328261665958658"/>
  </r>
  <r>
    <n v="57"/>
    <d v="2017-04-28T00:00:00"/>
    <s v="Guardians of the Galaxy Vol 2"/>
    <s v="/movie/Guardians-of-the-Galaxy-Vol-2#tab=summary"/>
    <n v="200000000"/>
    <n v="389813101"/>
    <n v="869113101"/>
    <n v="146510104"/>
    <x v="0"/>
    <x v="0"/>
    <n v="4347"/>
    <n v="136"/>
    <x v="5"/>
    <n v="189813101"/>
    <n v="669113101"/>
    <n v="153925.25902921555"/>
    <n v="0.16857426706768744"/>
  </r>
  <r>
    <n v="58"/>
    <d v="2004-06-30T00:00:00"/>
    <s v="Spider-Man 2"/>
    <s v="/movie/Spider-Man-2#tab=summary"/>
    <n v="200000000"/>
    <n v="373524485"/>
    <n v="794697557"/>
    <n v="88156227"/>
    <x v="0"/>
    <x v="1"/>
    <n v="4166"/>
    <n v="127"/>
    <x v="20"/>
    <n v="173524485"/>
    <n v="594697557"/>
    <n v="142750.2537205953"/>
    <n v="0.11093053731383246"/>
  </r>
  <r>
    <n v="59"/>
    <d v="2022-03-01T00:00:00"/>
    <s v="The Batman"/>
    <s v="/movie/Batman-The-(2021)#tab=summary"/>
    <n v="200000000"/>
    <n v="369345583"/>
    <n v="767820302"/>
    <n v="134008624"/>
    <x v="0"/>
    <x v="0"/>
    <n v="4417"/>
    <n v="175"/>
    <x v="10"/>
    <n v="169345583"/>
    <n v="567820302"/>
    <n v="128553.3851030111"/>
    <n v="0.17453123296028711"/>
  </r>
  <r>
    <n v="60"/>
    <d v="2010-03-04T00:00:00"/>
    <s v="Alice in Wonderland"/>
    <s v="/movie/Alice-in-Wonderland-(2010)#tab=summary"/>
    <n v="200000000"/>
    <n v="334191110"/>
    <n v="1025491110"/>
    <n v="116101023"/>
    <x v="2"/>
    <x v="1"/>
    <n v="3739"/>
    <n v="108"/>
    <x v="9"/>
    <n v="134191110"/>
    <n v="825491110"/>
    <n v="220778.57983418027"/>
    <n v="0.1132150458135127"/>
  </r>
  <r>
    <n v="61"/>
    <d v="2012-10-26T00:00:00"/>
    <s v="Skyfall"/>
    <s v="/movie/Skyfall#tab=summary"/>
    <n v="200000000"/>
    <n v="304360277"/>
    <n v="1110526981"/>
    <n v="88364714"/>
    <x v="0"/>
    <x v="0"/>
    <n v="3526"/>
    <n v="143"/>
    <x v="7"/>
    <n v="104360277"/>
    <n v="910526981"/>
    <n v="258232.2691435054"/>
    <n v="7.9570073948523001E-2"/>
  </r>
  <r>
    <n v="62"/>
    <d v="2012-12-11T00:00:00"/>
    <s v="The Hobbit: An Unexpected Journey"/>
    <s v="/movie/Hobbit-An-Unexpected-Journey-The#tab=summary"/>
    <n v="200000000"/>
    <n v="303003568"/>
    <n v="1014938545"/>
    <n v="84617303"/>
    <x v="0"/>
    <x v="1"/>
    <n v="4100"/>
    <n v="169"/>
    <x v="7"/>
    <n v="103003568"/>
    <n v="814938545"/>
    <n v="198765.4987804878"/>
    <n v="8.3371848883717389E-2"/>
  </r>
  <r>
    <n v="63"/>
    <d v="2013-06-21T00:00:00"/>
    <s v="Monsters University"/>
    <s v="/movie/Monsters-University#tab=summary"/>
    <n v="200000000"/>
    <n v="268488329"/>
    <n v="743455810"/>
    <n v="82429469"/>
    <x v="3"/>
    <x v="1"/>
    <n v="4004"/>
    <n v="102"/>
    <x v="12"/>
    <n v="68488329"/>
    <n v="543455810"/>
    <n v="135728.22427572426"/>
    <n v="0.1108733940757017"/>
  </r>
  <r>
    <n v="64"/>
    <d v="2013-03-08T00:00:00"/>
    <s v="Oz the Great and Powerful"/>
    <s v="/movie/Oz-The-Great-and-Powerful#tab=summary"/>
    <n v="200000000"/>
    <n v="234770996"/>
    <n v="490359051"/>
    <n v="79110453"/>
    <x v="2"/>
    <x v="1"/>
    <n v="3912"/>
    <n v="130"/>
    <x v="12"/>
    <n v="34770996"/>
    <n v="290359051"/>
    <n v="74222.661298568506"/>
    <n v="0.16133168713551491"/>
  </r>
  <r>
    <n v="65"/>
    <d v="2014-05-21T00:00:00"/>
    <s v="X-Men: Days of Future Past"/>
    <s v="/movie/X-Men-Days-of-Future-Past#tab=summary"/>
    <n v="200000000"/>
    <n v="233921534"/>
    <n v="747862775"/>
    <n v="90823660"/>
    <x v="0"/>
    <x v="0"/>
    <n v="4001"/>
    <n v="131"/>
    <x v="13"/>
    <n v="33921534"/>
    <n v="547862775"/>
    <n v="136931.46088477882"/>
    <n v="0.12144428501605793"/>
  </r>
  <r>
    <n v="66"/>
    <d v="2014-04-16T00:00:00"/>
    <s v="The Amazing Spider-Man 2"/>
    <s v="/movie/Amazing-Spider-Man-2-The#tab=summary"/>
    <n v="200000000"/>
    <n v="202853933"/>
    <n v="708996336"/>
    <n v="91608337"/>
    <x v="0"/>
    <x v="0"/>
    <n v="4324"/>
    <n v="141"/>
    <x v="13"/>
    <n v="2853933"/>
    <n v="508996336"/>
    <n v="117714.23126734505"/>
    <n v="0.12920847731997306"/>
  </r>
  <r>
    <n v="67"/>
    <d v="2011-06-23T00:00:00"/>
    <s v="Cars 2"/>
    <s v="/movie/Cars-2#tab=summary"/>
    <n v="200000000"/>
    <n v="191450875"/>
    <n v="560155383"/>
    <n v="66135507"/>
    <x v="3"/>
    <x v="1"/>
    <n v="4115"/>
    <n v="107"/>
    <x v="1"/>
    <n v="-8549125"/>
    <n v="360155383"/>
    <n v="87522.571810449575"/>
    <n v="0.11806635981216662"/>
  </r>
  <r>
    <n v="68"/>
    <d v="2021-07-07T00:00:00"/>
    <s v="Black Widow"/>
    <s v="/movie/Black-Widow-(2021)#tab=summary"/>
    <n v="200000000"/>
    <n v="183651655"/>
    <n v="379751655"/>
    <n v="80366312"/>
    <x v="0"/>
    <x v="0"/>
    <n v="4275"/>
    <n v="133"/>
    <x v="14"/>
    <n v="-16348345"/>
    <n v="179751655"/>
    <n v="42047.170760233916"/>
    <n v="0.21162860238225953"/>
  </r>
  <r>
    <n v="69"/>
    <d v="2019-07-31T00:00:00"/>
    <s v="Fast &amp; Furious Presents: Hobbs &amp; Shaw"/>
    <s v="/movie/Fast-and-Furious-Presents-Hobbs-and-Shaw-(2019)#tab=summary"/>
    <n v="200000000"/>
    <n v="173956935"/>
    <n v="760381706"/>
    <n v="60038950"/>
    <x v="0"/>
    <x v="0"/>
    <n v="4344"/>
    <n v="134"/>
    <x v="0"/>
    <n v="-26043065"/>
    <n v="560381706"/>
    <n v="129001.3135359116"/>
    <n v="7.8958961698113242E-2"/>
  </r>
  <r>
    <n v="70"/>
    <d v="2021-05-20T00:00:00"/>
    <s v="F9: The Fast Saga"/>
    <s v="/movie/F9-The-Fast-Saga-(2021)#tab=summary"/>
    <n v="200000000"/>
    <n v="173005945"/>
    <n v="721077945"/>
    <n v="70043165"/>
    <x v="0"/>
    <x v="0"/>
    <n v="4203"/>
    <n v="145"/>
    <x v="14"/>
    <n v="-26994055"/>
    <n v="521077945"/>
    <n v="123977.62193671188"/>
    <n v="9.7136745736967456E-2"/>
  </r>
  <r>
    <n v="71"/>
    <d v="2010-12-17T00:00:00"/>
    <s v="Tron: Legacy"/>
    <s v="/movie/Tron-Legacy#tab=summary"/>
    <n v="200000000"/>
    <n v="172062763"/>
    <n v="399866199"/>
    <n v="44026211"/>
    <x v="2"/>
    <x v="1"/>
    <n v="3451"/>
    <n v="125"/>
    <x v="9"/>
    <n v="-27937237"/>
    <n v="199866199"/>
    <n v="57915.444508838016"/>
    <n v="0.11010235701367697"/>
  </r>
  <r>
    <n v="72"/>
    <d v="2009-11-12T00:00:00"/>
    <n v="2012"/>
    <s v="/movie/2012#tab=summary"/>
    <n v="200000000"/>
    <n v="166112167"/>
    <n v="757677748"/>
    <n v="65237614"/>
    <x v="0"/>
    <x v="0"/>
    <n v="3444"/>
    <n v="158"/>
    <x v="11"/>
    <n v="-33887833"/>
    <n v="557677748"/>
    <n v="161927.33681765388"/>
    <n v="8.6102058787134922E-2"/>
  </r>
  <r>
    <n v="73"/>
    <d v="2021-11-03T00:00:00"/>
    <s v="Eternals"/>
    <s v="/movie/Eternals-(2021)#tab=summary"/>
    <n v="200000000"/>
    <n v="164870264"/>
    <n v="402064929"/>
    <n v="71297219"/>
    <x v="0"/>
    <x v="0"/>
    <n v="4090"/>
    <n v="156"/>
    <x v="14"/>
    <n v="-35129736"/>
    <n v="202064929"/>
    <n v="49404.628117359411"/>
    <n v="0.17732762511101782"/>
  </r>
  <r>
    <n v="74"/>
    <d v="2018-11-14T00:00:00"/>
    <s v="Fantastic Beasts: The Crimes of Grindelwald"/>
    <s v="/movie/Fantastic-Beasts-The-Crimes-of-Grindelwald-(2018)#tab=summary"/>
    <n v="200000000"/>
    <n v="159555901"/>
    <n v="648455339"/>
    <n v="62163104"/>
    <x v="0"/>
    <x v="1"/>
    <n v="4163"/>
    <n v="134"/>
    <x v="3"/>
    <n v="-40444099"/>
    <n v="448455339"/>
    <n v="107724.07854912322"/>
    <n v="9.5863354438354004E-2"/>
  </r>
  <r>
    <n v="75"/>
    <d v="2009-05-21T00:00:00"/>
    <s v="Terminator Salvation"/>
    <s v="/movie/Terminator-Salvation#tab=summary"/>
    <n v="200000000"/>
    <n v="125322469"/>
    <n v="365491792"/>
    <n v="42558390"/>
    <x v="0"/>
    <x v="0"/>
    <n v="3602"/>
    <n v="116"/>
    <x v="11"/>
    <n v="-74677531"/>
    <n v="165491792"/>
    <n v="45944.417545807883"/>
    <n v="0.11644143844412243"/>
  </r>
  <r>
    <n v="76"/>
    <d v="2022-06-15T00:00:00"/>
    <s v="Lightyear"/>
    <s v="/movie/Lightyear-(2022)#tab=summary"/>
    <n v="200000000"/>
    <n v="118307188"/>
    <n v="218571346"/>
    <n v="50577961"/>
    <x v="2"/>
    <x v="1"/>
    <n v="4255"/>
    <n v="110"/>
    <x v="10"/>
    <n v="-81692812"/>
    <n v="18571346"/>
    <n v="4364.5936545240893"/>
    <n v="0.23140252336644346"/>
  </r>
  <r>
    <n v="77"/>
    <d v="2021-07-28T00:00:00"/>
    <s v="Jungle Cruise"/>
    <s v="/movie/Jungle-Cruise-(2021)#tab=summary"/>
    <n v="200000000"/>
    <n v="116987516"/>
    <n v="210384144"/>
    <n v="35018731"/>
    <x v="0"/>
    <x v="1"/>
    <n v="4310"/>
    <n v="90"/>
    <x v="14"/>
    <n v="-83012484"/>
    <n v="10384144"/>
    <n v="2409.3141531322508"/>
    <n v="0.16645137952981856"/>
  </r>
  <r>
    <n v="78"/>
    <d v="2011-06-17T00:00:00"/>
    <s v="Green Lantern"/>
    <s v="/movie/Green-Lantern-(2011)#tab=summary"/>
    <n v="200000000"/>
    <n v="116601172"/>
    <n v="219535492"/>
    <n v="53174303"/>
    <x v="0"/>
    <x v="0"/>
    <n v="3816"/>
    <n v="113"/>
    <x v="1"/>
    <n v="-83398828"/>
    <n v="19535492"/>
    <n v="5119.3637316561844"/>
    <n v="0.24221278534771043"/>
  </r>
  <r>
    <n v="79"/>
    <d v="2022-04-06T00:00:00"/>
    <s v="Fantastic Beasts: The Secrets of Dumbledore"/>
    <s v="/movie/Fantastic-Beasts-The-Secrets-of-Dumbledore-(2021)#tab=summary"/>
    <n v="200000000"/>
    <n v="95850844"/>
    <n v="404560146"/>
    <n v="42151256"/>
    <x v="0"/>
    <x v="1"/>
    <n v="4245"/>
    <s v="NA"/>
    <x v="10"/>
    <n v="-104149156"/>
    <n v="204560146"/>
    <n v="48188.491401649"/>
    <n v="0.10419033218363531"/>
  </r>
  <r>
    <n v="80"/>
    <d v="2010-05-28T00:00:00"/>
    <s v="Prince of Persia: Sands of Time"/>
    <s v="/movie/Prince-of-Persia-Sands-of-Time#tab=summary"/>
    <n v="200000000"/>
    <n v="90759676"/>
    <n v="336359676"/>
    <n v="30095259"/>
    <x v="0"/>
    <x v="0"/>
    <n v="3646"/>
    <n v="115"/>
    <x v="9"/>
    <n v="-109240324"/>
    <n v="136359676"/>
    <n v="37399.801426220518"/>
    <n v="8.9473445086800482E-2"/>
  </r>
  <r>
    <n v="81"/>
    <d v="2019-06-05T00:00:00"/>
    <s v="Dark Phoenix"/>
    <s v="/movie/Dark-Phoenix-(2019)#tab=summary"/>
    <n v="200000000"/>
    <n v="65845974"/>
    <n v="246356895"/>
    <n v="32828348"/>
    <x v="0"/>
    <x v="0"/>
    <n v="3721"/>
    <n v="114"/>
    <x v="0"/>
    <n v="-134154026"/>
    <n v="46356895"/>
    <n v="12458.181940338618"/>
    <n v="0.13325524337364295"/>
  </r>
  <r>
    <n v="82"/>
    <d v="2020-02-28T00:00:00"/>
    <s v="Onward"/>
    <s v="/movie/Onward-(2020)#tab=summary"/>
    <n v="200000000"/>
    <n v="61555145"/>
    <n v="133317030"/>
    <n v="39119861"/>
    <x v="2"/>
    <x v="1"/>
    <n v="4310"/>
    <n v="114"/>
    <x v="18"/>
    <n v="-138444855"/>
    <n v="-66682970"/>
    <n v="-15471.686774941996"/>
    <n v="0.29343483724472408"/>
  </r>
  <r>
    <n v="83"/>
    <d v="2020-12-16T00:00:00"/>
    <s v="Wonder Woman 1984"/>
    <s v="/movie/Wonder-Woman-1984-(2020)#tab=summary"/>
    <n v="200000000"/>
    <n v="46801036"/>
    <n v="166360232"/>
    <n v="16701957"/>
    <x v="0"/>
    <x v="0"/>
    <n v="2218"/>
    <n v="151"/>
    <x v="18"/>
    <n v="-153198964"/>
    <n v="-33639768"/>
    <n v="-15166.712353471596"/>
    <n v="0.10039633149826335"/>
  </r>
  <r>
    <n v="84"/>
    <d v="2020-09-04T00:00:00"/>
    <s v="Mulan"/>
    <s v="/movie/Mulan-(2020)#tab=summary"/>
    <n v="200000000"/>
    <n v="0"/>
    <n v="69965374"/>
    <s v="NA"/>
    <x v="0"/>
    <x v="1"/>
    <s v="NA"/>
    <n v="115"/>
    <x v="18"/>
    <n v="-200000000"/>
    <n v="-130034626"/>
    <e v="#VALUE!"/>
    <e v="#VALUE!"/>
  </r>
  <r>
    <n v="85"/>
    <d v="2021-07-02T00:00:00"/>
    <s v="The Tomorrow War"/>
    <s v="/movie/Tomorrow-War-The#tab=summary"/>
    <n v="200000000"/>
    <n v="0"/>
    <n v="19220000"/>
    <s v="NA"/>
    <x v="0"/>
    <x v="0"/>
    <s v="NA"/>
    <n v="140"/>
    <x v="14"/>
    <n v="-200000000"/>
    <n v="-180780000"/>
    <e v="#VALUE!"/>
    <e v="#VALUE!"/>
  </r>
  <r>
    <n v="86"/>
    <d v="2022-07-13T00:00:00"/>
    <s v="The Gray Man"/>
    <s v="/movie/Gray-Man-The-(2022)#tab=summary"/>
    <n v="200000000"/>
    <n v="0"/>
    <n v="451178"/>
    <s v="NA"/>
    <x v="0"/>
    <x v="5"/>
    <s v="NA"/>
    <n v="129"/>
    <x v="10"/>
    <n v="-200000000"/>
    <n v="-199548822"/>
    <e v="#VALUE!"/>
    <e v="#VALUE!"/>
  </r>
  <r>
    <n v="87"/>
    <d v="2011-06-29T00:00:00"/>
    <s v="Transformers: Dark of the Moon"/>
    <s v="/movie/Transformers-Dark-of-the-Moon-(2011)#tab=summary"/>
    <n v="195000000"/>
    <n v="352390543"/>
    <n v="1123794079"/>
    <n v="97852865"/>
    <x v="0"/>
    <x v="0"/>
    <n v="4107"/>
    <n v="154"/>
    <x v="1"/>
    <n v="157390543"/>
    <n v="928794079"/>
    <n v="226149.03311419528"/>
    <n v="8.7073661294846533E-2"/>
  </r>
  <r>
    <n v="88"/>
    <d v="2017-06-02T00:00:00"/>
    <s v="The Mummy"/>
    <s v="/movie/Mummy-The-(2017)#tab=summary"/>
    <n v="195000000"/>
    <n v="80101125"/>
    <n v="409953905"/>
    <n v="31668375"/>
    <x v="0"/>
    <x v="1"/>
    <n v="4035"/>
    <n v="107"/>
    <x v="5"/>
    <n v="-114898875"/>
    <n v="214953905"/>
    <n v="53272.343246592318"/>
    <n v="7.724862384223416E-2"/>
  </r>
  <r>
    <n v="89"/>
    <d v="2013-02-27T00:00:00"/>
    <s v="Jack the Giant Slayer"/>
    <s v="/movie/Jack-the-Giant-Slayer#tab=summary"/>
    <n v="195000000"/>
    <n v="65187603"/>
    <n v="197687603"/>
    <n v="27202226"/>
    <x v="0"/>
    <x v="1"/>
    <n v="3525"/>
    <n v="113"/>
    <x v="12"/>
    <n v="-129812397"/>
    <n v="2687603"/>
    <n v="762.44056737588653"/>
    <n v="0.13760208322218365"/>
  </r>
  <r>
    <n v="90"/>
    <d v="2015-04-01T00:00:00"/>
    <s v="Furious 7"/>
    <s v="/movie/Furious-7#tab=summary"/>
    <n v="190000000"/>
    <n v="353007020"/>
    <n v="1514553486"/>
    <n v="147187040"/>
    <x v="0"/>
    <x v="0"/>
    <n v="4022"/>
    <n v="137"/>
    <x v="2"/>
    <n v="163007020"/>
    <n v="1324553486"/>
    <n v="329327.07260069618"/>
    <n v="9.7181803984174378E-2"/>
  </r>
  <r>
    <n v="91"/>
    <d v="2013-05-16T00:00:00"/>
    <s v="Star Trek Into Darkness"/>
    <s v="/movie/Star-Trek-Into-Darkness#tab=summary"/>
    <n v="190000000"/>
    <n v="228778661"/>
    <n v="467381584"/>
    <n v="70165559"/>
    <x v="0"/>
    <x v="1"/>
    <n v="3907"/>
    <n v="132"/>
    <x v="12"/>
    <n v="38778661"/>
    <n v="277381584"/>
    <n v="70996.054261581783"/>
    <n v="0.1501247832648879"/>
  </r>
  <r>
    <n v="92"/>
    <d v="2013-06-19T00:00:00"/>
    <s v="World War Z"/>
    <s v="/movie/World-War-Z#tab=summary"/>
    <n v="190000000"/>
    <n v="202706711"/>
    <n v="531861650"/>
    <n v="66411834"/>
    <x v="0"/>
    <x v="0"/>
    <n v="3607"/>
    <n v="115"/>
    <x v="12"/>
    <n v="12706711"/>
    <n v="341861650"/>
    <n v="94777.280288328257"/>
    <n v="0.12486674683162435"/>
  </r>
  <r>
    <n v="93"/>
    <d v="2013-05-10T00:00:00"/>
    <s v="The Great Gatsby"/>
    <s v="/movie/Great-Gatsby-The-(2011)#tab=summary"/>
    <n v="190000000"/>
    <n v="144840419"/>
    <n v="353640419"/>
    <n v="50085184"/>
    <x v="0"/>
    <x v="4"/>
    <n v="3550"/>
    <n v="141"/>
    <x v="12"/>
    <n v="-45159581"/>
    <n v="163640419"/>
    <n v="46095.892676056341"/>
    <n v="0.14162743088481636"/>
  </r>
  <r>
    <n v="94"/>
    <d v="2009-11-06T00:00:00"/>
    <s v="Disney’s A Christmas Carol"/>
    <s v="/movie/Disneys-A-Christmas-Carol#tab=summary"/>
    <n v="190000000"/>
    <n v="137855863"/>
    <n v="315709697"/>
    <n v="30051075"/>
    <x v="2"/>
    <x v="4"/>
    <n v="3683"/>
    <n v="95"/>
    <x v="11"/>
    <n v="-52144137"/>
    <n v="125709697"/>
    <n v="34132.418408905782"/>
    <n v="9.5185783919712802E-2"/>
  </r>
  <r>
    <n v="95"/>
    <d v="2013-07-11T00:00:00"/>
    <s v="Pacific Rim"/>
    <s v="/movie/Pacific-Rim#tab=summary"/>
    <n v="190000000"/>
    <n v="101802906"/>
    <n v="411002906"/>
    <n v="37285325"/>
    <x v="0"/>
    <x v="0"/>
    <n v="3285"/>
    <n v="131"/>
    <x v="12"/>
    <n v="-88197094"/>
    <n v="221002906"/>
    <n v="67276.379299847787"/>
    <n v="9.0717910885038847E-2"/>
  </r>
  <r>
    <n v="96"/>
    <d v="2021-12-16T00:00:00"/>
    <s v="The Matrix Resurrections"/>
    <s v="/movie/Matrix-Resurrections-The-(2021)#tab=summary"/>
    <n v="190000000"/>
    <n v="37686805"/>
    <n v="156467817"/>
    <n v="10749011"/>
    <x v="4"/>
    <x v="0"/>
    <n v="3552"/>
    <n v="148"/>
    <x v="14"/>
    <n v="-152313195"/>
    <n v="-33532183"/>
    <n v="-9440.3668355855862"/>
    <n v="6.8697903543960104E-2"/>
  </r>
  <r>
    <n v="97"/>
    <d v="2015-11-25T00:00:00"/>
    <s v="The Good Dinosaur"/>
    <s v="/movie/Good-Dinosaur-The#tab=summary"/>
    <n v="187500000"/>
    <n v="123087120"/>
    <n v="333771037"/>
    <n v="39155217"/>
    <x v="2"/>
    <x v="1"/>
    <n v="3749"/>
    <n v="92"/>
    <x v="2"/>
    <n v="-64412880"/>
    <n v="146271037"/>
    <n v="39016.01413710323"/>
    <n v="0.11731160783732113"/>
  </r>
  <r>
    <n v="98"/>
    <d v="2008-05-02T00:00:00"/>
    <s v="Iron Man"/>
    <s v="/movie/Iron-Man#tab=summary"/>
    <n v="186000000"/>
    <n v="318604126"/>
    <n v="585171547"/>
    <n v="102118668"/>
    <x v="0"/>
    <x v="1"/>
    <n v="4154"/>
    <n v="126"/>
    <x v="16"/>
    <n v="132604126"/>
    <n v="399171547"/>
    <n v="96093.294896485313"/>
    <n v="0.17451065166023871"/>
  </r>
  <r>
    <n v="99"/>
    <d v="2008-07-11T00:00:00"/>
    <s v="The Dark Knight"/>
    <s v="/movie/Dark-Knight-The#tab=summary"/>
    <n v="185000000"/>
    <n v="533720947"/>
    <n v="998615789"/>
    <n v="158411483"/>
    <x v="0"/>
    <x v="0"/>
    <n v="4366"/>
    <n v="152"/>
    <x v="16"/>
    <n v="348720947"/>
    <n v="813615789"/>
    <n v="186352.67727897389"/>
    <n v="0.15863106186076936"/>
  </r>
  <r>
    <n v="100"/>
    <d v="2008-05-22T00:00:00"/>
    <s v="Indiana Jones and the Kingdom of the Crystal Skull"/>
    <s v="/movie/Indiana-Jones-and-the-Kingdom-of-the-Crystal-Skull#tab=summary"/>
    <n v="185000000"/>
    <n v="317101119"/>
    <n v="786635413"/>
    <n v="100137835"/>
    <x v="0"/>
    <x v="1"/>
    <n v="4264"/>
    <n v="123"/>
    <x v="16"/>
    <n v="132101119"/>
    <n v="601635413"/>
    <n v="141096.4852251407"/>
    <n v="0.12729891553966946"/>
  </r>
  <r>
    <n v="101"/>
    <d v="2012-06-21T00:00:00"/>
    <s v="Brave"/>
    <s v="/movie/Brave#tab=summary"/>
    <n v="185000000"/>
    <n v="237282182"/>
    <n v="554606532"/>
    <n v="66323594"/>
    <x v="2"/>
    <x v="1"/>
    <n v="4164"/>
    <n v="93"/>
    <x v="7"/>
    <n v="52282182"/>
    <n v="369606532"/>
    <n v="88762.375600384243"/>
    <n v="0.11958675236086112"/>
  </r>
  <r>
    <n v="102"/>
    <d v="2017-02-23T00:00:00"/>
    <s v="Kong: Skull Island"/>
    <s v="/movie/Kong-Skull-Island#tab=summary"/>
    <n v="185000000"/>
    <n v="168052812"/>
    <n v="561072059"/>
    <n v="61025472"/>
    <x v="0"/>
    <x v="1"/>
    <n v="3846"/>
    <n v="118"/>
    <x v="5"/>
    <n v="-16947188"/>
    <n v="376072059"/>
    <n v="97782.64664586584"/>
    <n v="0.10876583679601839"/>
  </r>
  <r>
    <n v="103"/>
    <d v="2016-07-21T00:00:00"/>
    <s v="Star Trek Beyond"/>
    <s v="/movie/Star-Trek-Beyond#tab=summary"/>
    <n v="185000000"/>
    <n v="158848340"/>
    <n v="335673708"/>
    <n v="59253211"/>
    <x v="0"/>
    <x v="1"/>
    <n v="3928"/>
    <n v="122"/>
    <x v="8"/>
    <n v="-26151660"/>
    <n v="150673708"/>
    <n v="38358.886965376783"/>
    <n v="0.17652026234953141"/>
  </r>
  <r>
    <n v="104"/>
    <d v="2019-10-17T00:00:00"/>
    <s v="Maleficent: Mistress of Evil"/>
    <s v="/movie/Maleficent-Mistress-of-Evil-(2019)#tab=summary"/>
    <n v="185000000"/>
    <n v="113929605"/>
    <n v="489346495"/>
    <n v="36948713"/>
    <x v="2"/>
    <x v="1"/>
    <n v="3820"/>
    <n v="118"/>
    <x v="0"/>
    <n v="-71070395"/>
    <n v="304346495"/>
    <n v="79671.857329842926"/>
    <n v="7.5506238171788684E-2"/>
  </r>
  <r>
    <n v="105"/>
    <d v="2017-09-29T00:00:00"/>
    <s v="Blade Runner 2049"/>
    <s v="/movie/Blade-Runner-2049#tab=summary"/>
    <n v="185000000"/>
    <n v="92054159"/>
    <n v="258829058"/>
    <n v="32753122"/>
    <x v="4"/>
    <x v="5"/>
    <n v="4058"/>
    <n v="164"/>
    <x v="5"/>
    <n v="-92945841"/>
    <n v="73829058"/>
    <n v="18193.459339576148"/>
    <n v="0.12654345015620311"/>
  </r>
  <r>
    <n v="106"/>
    <d v="2019-10-25T00:00:00"/>
    <s v="Terminator: Dark Fate"/>
    <s v="/movie/Terminator-Dark-Fate-(2019)#tab=summary"/>
    <n v="185000000"/>
    <n v="62253077"/>
    <n v="250372367"/>
    <n v="29033832"/>
    <x v="4"/>
    <x v="0"/>
    <n v="4086"/>
    <n v="128"/>
    <x v="0"/>
    <n v="-122746923"/>
    <n v="65372367"/>
    <n v="15999.110866372981"/>
    <n v="0.11596260541004511"/>
  </r>
  <r>
    <n v="107"/>
    <d v="2021-07-28T00:00:00"/>
    <s v="The Suicide Squad"/>
    <s v="/movie/Suicide-Squad-The-(2021)#tab=summary"/>
    <n v="185000000"/>
    <n v="55817425"/>
    <n v="167120232"/>
    <n v="26205415"/>
    <x v="4"/>
    <x v="0"/>
    <n v="4019"/>
    <n v="132"/>
    <x v="14"/>
    <n v="-129182575"/>
    <n v="-17879768"/>
    <n v="-4448.8101517790492"/>
    <n v="0.15680576005902147"/>
  </r>
  <r>
    <n v="108"/>
    <d v="2019-05-22T00:00:00"/>
    <s v="Aladdin"/>
    <s v="/movie/Aladdin-(2019)#tab=summary"/>
    <n v="182000000"/>
    <n v="355559216"/>
    <n v="1046649706"/>
    <n v="91500929"/>
    <x v="2"/>
    <x v="1"/>
    <n v="4476"/>
    <n v="128"/>
    <x v="0"/>
    <n v="173559216"/>
    <n v="864649706"/>
    <n v="193174.6438784629"/>
    <n v="8.7422686382525011E-2"/>
  </r>
  <r>
    <n v="109"/>
    <d v="2017-10-25T00:00:00"/>
    <s v="Thor: Ragnarok"/>
    <s v="/movie/Thor-Ragnarok#tab=summary"/>
    <n v="180000000"/>
    <n v="315058289"/>
    <n v="850482778"/>
    <n v="122744989"/>
    <x v="0"/>
    <x v="0"/>
    <n v="4080"/>
    <n v="130"/>
    <x v="5"/>
    <n v="135058289"/>
    <n v="670482778"/>
    <n v="164334.01421568627"/>
    <n v="0.14432389717361213"/>
  </r>
  <r>
    <n v="110"/>
    <d v="2005-12-09T00:00:00"/>
    <s v="The Chronicles of Narnia: The Lion, the Witch a…"/>
    <s v="/movie/Chronicles-of-Narnia-The-Lion-the-Witch-and-the-Wardrobe-The#tab=summary"/>
    <n v="180000000"/>
    <n v="291710957"/>
    <n v="720539572"/>
    <s v="NA"/>
    <x v="1"/>
    <x v="6"/>
    <s v="NA"/>
    <s v="NA"/>
    <x v="17"/>
    <n v="111710957"/>
    <n v="540539572"/>
    <e v="#VALUE!"/>
    <e v="#VALUE!"/>
  </r>
  <r>
    <n v="111"/>
    <d v="2014-05-28T00:00:00"/>
    <s v="Maleficent"/>
    <s v="/movie/Maleficent#tab=summary"/>
    <n v="180000000"/>
    <n v="241407328"/>
    <n v="758536735"/>
    <n v="69431298"/>
    <x v="2"/>
    <x v="1"/>
    <n v="3948"/>
    <n v="97"/>
    <x v="13"/>
    <n v="61407328"/>
    <n v="578536735"/>
    <n v="146539.19326241134"/>
    <n v="9.1533204387260161E-2"/>
  </r>
  <r>
    <n v="112"/>
    <d v="2016-11-14T00:00:00"/>
    <s v="Fantastic Beasts and Where to Find Them"/>
    <s v="/movie/Fantastic-Beasts-and-Where-to-Find-Them#tab=summary"/>
    <n v="180000000"/>
    <n v="234037575"/>
    <n v="811724385"/>
    <n v="74403387"/>
    <x v="0"/>
    <x v="1"/>
    <n v="4144"/>
    <n v="133"/>
    <x v="8"/>
    <n v="54037575"/>
    <n v="631724385"/>
    <n v="152443.14309845559"/>
    <n v="9.1660899160988005E-2"/>
  </r>
  <r>
    <n v="113"/>
    <d v="2008-06-27T00:00:00"/>
    <s v="WALL-E"/>
    <s v="/movie/WALL-E#tab=summary"/>
    <n v="180000000"/>
    <n v="223808164"/>
    <n v="532508025"/>
    <n v="63087526"/>
    <x v="3"/>
    <x v="1"/>
    <n v="3992"/>
    <n v="100"/>
    <x v="16"/>
    <n v="43808164"/>
    <n v="352508025"/>
    <n v="88303.613476953906"/>
    <n v="0.11847244180029023"/>
  </r>
  <r>
    <n v="114"/>
    <d v="2007-08-10T00:00:00"/>
    <s v="Rush Hour 3"/>
    <s v="/movie/Rush-Hour-3#tab=summary"/>
    <n v="180000000"/>
    <n v="140125968"/>
    <n v="256585882"/>
    <n v="49100158"/>
    <x v="0"/>
    <x v="0"/>
    <n v="3778"/>
    <n v="91"/>
    <x v="4"/>
    <n v="-39874032"/>
    <n v="76585882"/>
    <n v="20271.541026998413"/>
    <n v="0.19135954643053976"/>
  </r>
  <r>
    <n v="115"/>
    <d v="2016-06-27T00:00:00"/>
    <s v="The Legend of Tarzan"/>
    <s v="/movie/Legend-of-Tarzan-The#tab=summary"/>
    <n v="180000000"/>
    <n v="126643061"/>
    <n v="348902025"/>
    <n v="38527856"/>
    <x v="0"/>
    <x v="1"/>
    <n v="3591"/>
    <n v="110"/>
    <x v="8"/>
    <n v="-53356939"/>
    <n v="168902025"/>
    <n v="47034.816207184631"/>
    <n v="0.11042600282987752"/>
  </r>
  <r>
    <n v="116"/>
    <d v="2011-11-23T00:00:00"/>
    <s v="Hugo"/>
    <s v="/movie/Hugo#tab=summary"/>
    <n v="180000000"/>
    <n v="73864507"/>
    <n v="180047784"/>
    <n v="11364505"/>
    <x v="2"/>
    <x v="1"/>
    <n v="2608"/>
    <n v="126"/>
    <x v="1"/>
    <n v="-106135493"/>
    <n v="47784"/>
    <n v="18.322085889570552"/>
    <n v="6.3119382796735776E-2"/>
  </r>
  <r>
    <n v="117"/>
    <d v="2017-07-20T00:00:00"/>
    <s v="Valerian and the City of a Thousand Planets"/>
    <s v="/movie/Valerian-and-the-City-of-a-Thousand-Planets-(France)#tab=summary"/>
    <n v="180000000"/>
    <n v="40479370"/>
    <n v="215098356"/>
    <n v="17007624"/>
    <x v="0"/>
    <x v="1"/>
    <n v="3553"/>
    <n v="129"/>
    <x v="5"/>
    <n v="-139520630"/>
    <n v="35098356"/>
    <n v="9878.5128060793704"/>
    <n v="7.9069056204223151E-2"/>
  </r>
  <r>
    <n v="118"/>
    <d v="2015-02-06T00:00:00"/>
    <s v="Jupiter Ascending"/>
    <s v="/movie/Jupiter-Ascending#tab=summary"/>
    <n v="179000000"/>
    <n v="47482519"/>
    <n v="181982519"/>
    <n v="18372372"/>
    <x v="0"/>
    <x v="0"/>
    <n v="3885"/>
    <n v="127"/>
    <x v="2"/>
    <n v="-131517481"/>
    <n v="2982519"/>
    <n v="767.70115830115833"/>
    <n v="0.10095679574585953"/>
  </r>
  <r>
    <n v="119"/>
    <d v="2018-07-16T00:00:00"/>
    <s v="Mission: Impossible—Fallout"/>
    <s v="/movie/Mission-Impossible-Fallout#tab=summary"/>
    <n v="178000000"/>
    <n v="220159104"/>
    <n v="787176729"/>
    <n v="61236534"/>
    <x v="0"/>
    <x v="0"/>
    <n v="4395"/>
    <n v="147"/>
    <x v="3"/>
    <n v="42159104"/>
    <n v="609176729"/>
    <n v="138606.76427758817"/>
    <n v="7.7792612184804558E-2"/>
  </r>
  <r>
    <n v="120"/>
    <d v="2016-05-18T00:00:00"/>
    <s v="X-Men: Apocalypse"/>
    <s v="/movie/X-Men-Apocalypse-(2016)#tab=summary"/>
    <n v="178000000"/>
    <n v="155442489"/>
    <n v="542537546"/>
    <n v="65769562"/>
    <x v="0"/>
    <x v="0"/>
    <n v="4153"/>
    <n v="136"/>
    <x v="8"/>
    <n v="-22557511"/>
    <n v="364537546"/>
    <n v="87776.919335420185"/>
    <n v="0.12122582572377397"/>
  </r>
  <r>
    <n v="121"/>
    <d v="2018-08-09T00:00:00"/>
    <s v="The Meg"/>
    <s v="/movie/Meg-The#tab=summary"/>
    <n v="178000000"/>
    <n v="145443742"/>
    <n v="527370715"/>
    <n v="45402195"/>
    <x v="0"/>
    <x v="0"/>
    <n v="4118"/>
    <n v="113"/>
    <x v="3"/>
    <n v="-32556258"/>
    <n v="349370715"/>
    <n v="84839.901651287029"/>
    <n v="8.609161204561766E-2"/>
  </r>
  <r>
    <n v="122"/>
    <d v="2014-05-28T00:00:00"/>
    <s v="Edge of Tomorrow"/>
    <s v="/movie/Edge-of-Tomorrow#tab=summary"/>
    <n v="178000000"/>
    <n v="100206256"/>
    <n v="367028980"/>
    <n v="28760246"/>
    <x v="0"/>
    <x v="0"/>
    <n v="3505"/>
    <n v="136"/>
    <x v="13"/>
    <n v="-77793744"/>
    <n v="189028980"/>
    <n v="53931.235378031386"/>
    <n v="7.835960528239487E-2"/>
  </r>
  <r>
    <n v="123"/>
    <d v="2019-03-06T00:00:00"/>
    <s v="Captain Marvel"/>
    <s v="/movie/Captain-Marvel-(2019)#tab=summary"/>
    <n v="175000000"/>
    <n v="426829839"/>
    <n v="1129727388"/>
    <n v="153433423"/>
    <x v="0"/>
    <x v="0"/>
    <n v="4310"/>
    <n v="124"/>
    <x v="0"/>
    <n v="251829839"/>
    <n v="954727388"/>
    <n v="221514.47517401393"/>
    <n v="0.13581455546689819"/>
  </r>
  <r>
    <n v="124"/>
    <d v="2016-04-07T00:00:00"/>
    <s v="The Jungle Book"/>
    <s v="/movie/Jungle-Book-The-(2016)#tab=summary"/>
    <n v="175000000"/>
    <n v="364001123"/>
    <n v="953554418"/>
    <n v="103261464"/>
    <x v="2"/>
    <x v="1"/>
    <n v="4144"/>
    <n v="105"/>
    <x v="8"/>
    <n v="189001123"/>
    <n v="778554418"/>
    <n v="187875.10086872586"/>
    <n v="0.10829110751390802"/>
  </r>
  <r>
    <n v="125"/>
    <d v="2015-06-12T00:00:00"/>
    <s v="Inside Out"/>
    <s v="/movie/Inside-Out-(2015)#tab=summary"/>
    <n v="175000000"/>
    <n v="356461711"/>
    <n v="853003563"/>
    <n v="90440272"/>
    <x v="2"/>
    <x v="1"/>
    <n v="4158"/>
    <n v="95"/>
    <x v="2"/>
    <n v="181461711"/>
    <n v="678003563"/>
    <n v="163060.01996151995"/>
    <n v="0.10602566732772252"/>
  </r>
  <r>
    <n v="126"/>
    <d v="2017-07-05T00:00:00"/>
    <s v="Spider-Man: Homecoming"/>
    <s v="/movie/Spider-Man-Homecoming#tab=summary"/>
    <n v="175000000"/>
    <n v="334201140"/>
    <n v="878346440"/>
    <n v="117027503"/>
    <x v="0"/>
    <x v="0"/>
    <n v="4348"/>
    <n v="133"/>
    <x v="5"/>
    <n v="159201140"/>
    <n v="703346440"/>
    <n v="161763.21067157315"/>
    <n v="0.13323615565630345"/>
  </r>
  <r>
    <n v="127"/>
    <d v="2016-08-02T00:00:00"/>
    <s v="Suicide Squad"/>
    <s v="/movie/Suicide-Squad#tab=summary"/>
    <n v="175000000"/>
    <n v="325100054"/>
    <n v="745744980"/>
    <n v="133682248"/>
    <x v="0"/>
    <x v="0"/>
    <n v="4255"/>
    <n v="123"/>
    <x v="8"/>
    <n v="150100054"/>
    <n v="570744980"/>
    <n v="134135.13043478262"/>
    <n v="0.17926000386888291"/>
  </r>
  <r>
    <n v="128"/>
    <d v="2009-05-28T00:00:00"/>
    <s v="Up"/>
    <s v="/movie/Up#tab=summary"/>
    <n v="175000000"/>
    <n v="293004164"/>
    <n v="731463377"/>
    <n v="68108790"/>
    <x v="2"/>
    <x v="1"/>
    <n v="3886"/>
    <n v="89"/>
    <x v="11"/>
    <n v="118004164"/>
    <n v="556463377"/>
    <n v="143196.95753988676"/>
    <n v="9.3113055474272913E-2"/>
  </r>
  <r>
    <n v="129"/>
    <d v="2017-10-27T00:00:00"/>
    <s v="Coco"/>
    <s v="/movie/Coco-(2017)#tab=summary"/>
    <n v="175000000"/>
    <n v="210460015"/>
    <n v="797666425"/>
    <n v="50802605"/>
    <x v="2"/>
    <x v="2"/>
    <n v="3987"/>
    <n v="105"/>
    <x v="5"/>
    <n v="35460015"/>
    <n v="622666425"/>
    <n v="156174.17231000753"/>
    <n v="6.3689035175324066E-2"/>
  </r>
  <r>
    <n v="130"/>
    <d v="2018-11-21T00:00:00"/>
    <s v="Ralph Breaks The Internet"/>
    <s v="/movie/Ralph-Breaks-The-Internet-(2018)#tab=summary"/>
    <n v="175000000"/>
    <n v="201091711"/>
    <n v="529290830"/>
    <n v="56237634"/>
    <x v="2"/>
    <x v="1"/>
    <n v="4017"/>
    <n v="112"/>
    <x v="3"/>
    <n v="26091711"/>
    <n v="354290830"/>
    <n v="88197.866567089863"/>
    <n v="0.10625091313219993"/>
  </r>
  <r>
    <n v="131"/>
    <d v="2009-03-27T00:00:00"/>
    <s v="Monsters vs. Aliens"/>
    <s v="/movie/Monsters-vs-Aliens#tab=summary"/>
    <n v="175000000"/>
    <n v="198351526"/>
    <n v="381687380"/>
    <n v="59321095"/>
    <x v="2"/>
    <x v="1"/>
    <n v="4136"/>
    <n v="95"/>
    <x v="11"/>
    <n v="23351526"/>
    <n v="206687380"/>
    <n v="49972.770793036747"/>
    <n v="0.15541801513060244"/>
  </r>
  <r>
    <n v="132"/>
    <d v="2017-06-16T00:00:00"/>
    <s v="Cars 3"/>
    <s v="/movie/Cars-3#tab=summary"/>
    <n v="175000000"/>
    <n v="152901115"/>
    <n v="383541369"/>
    <n v="53688680"/>
    <x v="3"/>
    <x v="1"/>
    <n v="4256"/>
    <n v="109"/>
    <x v="5"/>
    <n v="-22098885"/>
    <n v="208541369"/>
    <n v="48999.381813909771"/>
    <n v="0.13998145790630476"/>
  </r>
  <r>
    <n v="133"/>
    <d v="2009-08-07T00:00:00"/>
    <s v="G.I. Joe: The Rise of Cobra"/>
    <s v="/movie/GI-Joe-The-Rise-of-Cobra-(2009)#tab=summary"/>
    <n v="175000000"/>
    <n v="150201498"/>
    <n v="302469017"/>
    <n v="54713046"/>
    <x v="0"/>
    <x v="0"/>
    <n v="4007"/>
    <n v="118"/>
    <x v="11"/>
    <n v="-24798502"/>
    <n v="127469017"/>
    <n v="31811.583978038434"/>
    <n v="0.18088810068106909"/>
  </r>
  <r>
    <n v="134"/>
    <d v="1999-06-30T00:00:00"/>
    <s v="Wild Wild West"/>
    <s v="/movie/Wild-Wild-West#tab=summary"/>
    <n v="175000000"/>
    <n v="113805681"/>
    <n v="221229335"/>
    <n v="27687484"/>
    <x v="0"/>
    <x v="1"/>
    <n v="3342"/>
    <n v="107"/>
    <x v="21"/>
    <n v="-61194319"/>
    <n v="46229335"/>
    <n v="13832.835128665471"/>
    <n v="0.12515286004001233"/>
  </r>
  <r>
    <n v="135"/>
    <d v="2008-08-01T00:00:00"/>
    <s v="The Mummy: Tomb of the Dragon Emperor"/>
    <s v="/movie/Mummy-Tomb-of-the-Dragon-Emperor-The#tab=summary"/>
    <n v="175000000"/>
    <n v="102491776"/>
    <n v="405760225"/>
    <n v="40457770"/>
    <x v="0"/>
    <x v="1"/>
    <n v="3778"/>
    <n v="111"/>
    <x v="16"/>
    <n v="-72508224"/>
    <n v="230760225"/>
    <n v="61079.996029645314"/>
    <n v="9.9708565569727792E-2"/>
  </r>
  <r>
    <n v="136"/>
    <d v="2007-06-22T00:00:00"/>
    <s v="Evan Almighty"/>
    <s v="/movie/Evan-Almighty#tab=summary"/>
    <n v="175000000"/>
    <n v="100289690"/>
    <n v="174131329"/>
    <n v="31192615"/>
    <x v="2"/>
    <x v="7"/>
    <n v="3636"/>
    <n v="96"/>
    <x v="4"/>
    <n v="-74710310"/>
    <n v="-868671"/>
    <n v="-238.90841584158414"/>
    <n v="0.17913269932029291"/>
  </r>
  <r>
    <n v="137"/>
    <d v="1995-07-28T00:00:00"/>
    <s v="Waterworld"/>
    <s v="/movie/Waterworld#tab=summary"/>
    <n v="175000000"/>
    <n v="88246220"/>
    <n v="264246220"/>
    <n v="21171780"/>
    <x v="0"/>
    <x v="0"/>
    <n v="2420"/>
    <n v="135"/>
    <x v="22"/>
    <n v="-86753780"/>
    <n v="89246220"/>
    <n v="36878.603305785124"/>
    <n v="8.0121411008263435E-2"/>
  </r>
  <r>
    <n v="138"/>
    <d v="2020-01-08T00:00:00"/>
    <s v="Dolittle"/>
    <s v="/movie/Dolittle#tab=summary"/>
    <n v="175000000"/>
    <n v="77047065"/>
    <n v="251410631"/>
    <n v="21844045"/>
    <x v="2"/>
    <x v="1"/>
    <n v="4155"/>
    <n v="103"/>
    <x v="18"/>
    <n v="-97952935"/>
    <n v="76410631"/>
    <n v="18390.043561973525"/>
    <n v="8.6885924088070887E-2"/>
  </r>
  <r>
    <n v="139"/>
    <d v="2017-05-11T00:00:00"/>
    <s v="King Arthur: Legend of the Sword"/>
    <s v="/movie/King-Arthur-Legend-of-the-Sword#tab=summary"/>
    <n v="175000000"/>
    <n v="39175066"/>
    <n v="139630336"/>
    <n v="15371270"/>
    <x v="0"/>
    <x v="1"/>
    <n v="3702"/>
    <n v="126"/>
    <x v="5"/>
    <n v="-135824934"/>
    <n v="-35369664"/>
    <n v="-9554.2042139384121"/>
    <n v="0.1100854616578449"/>
  </r>
  <r>
    <n v="140"/>
    <d v="2013-12-06T00:00:00"/>
    <s v="47 Ronin"/>
    <s v="/movie/47-Ronin#tab=summary"/>
    <n v="175000000"/>
    <n v="38362475"/>
    <n v="151716815"/>
    <n v="9910310"/>
    <x v="0"/>
    <x v="0"/>
    <n v="2690"/>
    <n v="127"/>
    <x v="12"/>
    <n v="-136637525"/>
    <n v="-23283185"/>
    <n v="-8655.4591078066915"/>
    <n v="6.532110498101347E-2"/>
  </r>
  <r>
    <n v="141"/>
    <d v="2022-03-10T00:00:00"/>
    <s v="Turning Red"/>
    <s v="/movie/Turning-Red-(2022)#tab=summary"/>
    <n v="175000000"/>
    <n v="0"/>
    <n v="10965045"/>
    <s v="NA"/>
    <x v="2"/>
    <x v="1"/>
    <s v="NA"/>
    <n v="100"/>
    <x v="10"/>
    <n v="-175000000"/>
    <n v="-164034955"/>
    <e v="#VALUE!"/>
    <e v="#VALUE!"/>
  </r>
  <r>
    <n v="142"/>
    <d v="2022-05-20T00:00:00"/>
    <s v="Top Gun: Maverick"/>
    <s v="/movie/Top-Gun-Maverick-(2020)#tab=summary"/>
    <n v="170000000"/>
    <n v="715270567"/>
    <n v="1478823595"/>
    <n v="126707459"/>
    <x v="0"/>
    <x v="0"/>
    <n v="4751"/>
    <n v="131"/>
    <x v="10"/>
    <n v="545270567"/>
    <n v="1308823595"/>
    <n v="275483.81288149866"/>
    <n v="8.5681253280246727E-2"/>
  </r>
  <r>
    <n v="143"/>
    <d v="2018-06-06T00:00:00"/>
    <s v="Jurassic World: Fallen Kingdom"/>
    <s v="/movie/Jurassic-World-Fallen-Kingdom-(2018)#tab=summary"/>
    <n v="170000000"/>
    <n v="417719760"/>
    <n v="1308334005"/>
    <n v="148024610"/>
    <x v="0"/>
    <x v="0"/>
    <n v="4485"/>
    <n v="128"/>
    <x v="3"/>
    <n v="247719760"/>
    <n v="1138334005"/>
    <n v="253809.14269788182"/>
    <n v="0.11313977121614292"/>
  </r>
  <r>
    <n v="144"/>
    <d v="2014-07-31T00:00:00"/>
    <s v="Guardians of the Galaxy"/>
    <s v="/movie/Guardians-of-the-Galaxy#tab=summary"/>
    <n v="170000000"/>
    <n v="333714112"/>
    <n v="770882395"/>
    <n v="94320883"/>
    <x v="0"/>
    <x v="0"/>
    <n v="4088"/>
    <n v="121"/>
    <x v="13"/>
    <n v="163714112"/>
    <n v="600882395"/>
    <n v="146986.88723091976"/>
    <n v="0.1223544390321691"/>
  </r>
  <r>
    <n v="145"/>
    <d v="2010-05-07T00:00:00"/>
    <s v="Iron Man 2"/>
    <s v="/movie/Iron-Man-2#tab=summary"/>
    <n v="170000000"/>
    <n v="312433331"/>
    <n v="621156389"/>
    <n v="128122480"/>
    <x v="0"/>
    <x v="0"/>
    <n v="4390"/>
    <n v="125"/>
    <x v="9"/>
    <n v="142433331"/>
    <n v="451156389"/>
    <n v="102769.10911161732"/>
    <n v="0.20626444848496922"/>
  </r>
  <r>
    <n v="146"/>
    <d v="2014-03-28T00:00:00"/>
    <s v="Captain America: The Winter Soldier"/>
    <s v="/movie/Captain-America-The-Winter-Soldier#tab=summary"/>
    <n v="170000000"/>
    <n v="259746958"/>
    <n v="714401889"/>
    <n v="95023721"/>
    <x v="0"/>
    <x v="0"/>
    <n v="3938"/>
    <n v="135"/>
    <x v="13"/>
    <n v="89746958"/>
    <n v="544401889"/>
    <n v="138243.24250888775"/>
    <n v="0.13301157578546099"/>
  </r>
  <r>
    <n v="147"/>
    <d v="2014-07-09T00:00:00"/>
    <s v="Dawn of the Planet of the Apes"/>
    <s v="/movie/Dawn-of-the-Planet-of-the-Apes#tab=summary"/>
    <n v="170000000"/>
    <n v="208545589"/>
    <n v="710644566"/>
    <n v="72611427"/>
    <x v="0"/>
    <x v="1"/>
    <n v="3969"/>
    <n v="130"/>
    <x v="13"/>
    <n v="38545589"/>
    <n v="540644566"/>
    <n v="136216.82186948854"/>
    <n v="0.10217685531419374"/>
  </r>
  <r>
    <n v="148"/>
    <d v="2004-11-10T00:00:00"/>
    <s v="The Polar Express"/>
    <s v="/movie/Polar-Express-The#tab=summary"/>
    <n v="170000000"/>
    <n v="188578855"/>
    <n v="312719437"/>
    <n v="23325035"/>
    <x v="3"/>
    <x v="1"/>
    <n v="3650"/>
    <n v="92"/>
    <x v="20"/>
    <n v="18578855"/>
    <n v="142719437"/>
    <n v="39101.215616438356"/>
    <n v="7.4587736610692346E-2"/>
  </r>
  <r>
    <n v="149"/>
    <d v="2012-05-30T00:00:00"/>
    <s v="Snow White and the Huntsman"/>
    <s v="/movie/Snow-White-and-the-Huntsman#tab=summary"/>
    <n v="170000000"/>
    <n v="155136755"/>
    <n v="401021746"/>
    <n v="56217700"/>
    <x v="0"/>
    <x v="1"/>
    <n v="3777"/>
    <n v="127"/>
    <x v="7"/>
    <n v="-14863245"/>
    <n v="231021746"/>
    <n v="61165.407995763831"/>
    <n v="0.14018616337080134"/>
  </r>
  <r>
    <n v="150"/>
    <d v="2003-07-01T00:00:00"/>
    <s v="Terminator 3: Rise of the Machines"/>
    <s v="/movie/Terminator-3-Rise-of-the-Machines#tab=summary"/>
    <n v="170000000"/>
    <n v="150358296"/>
    <n v="433058296"/>
    <n v="44041440"/>
    <x v="4"/>
    <x v="0"/>
    <n v="3504"/>
    <n v="109"/>
    <x v="23"/>
    <n v="-19641704"/>
    <n v="263058296"/>
    <n v="75073.714611872143"/>
    <n v="0.10169864059133507"/>
  </r>
  <r>
    <n v="151"/>
    <d v="2004-05-05T00:00:00"/>
    <s v="Van Helsing"/>
    <s v="/movie/Van-Helsing#tab=summary"/>
    <n v="170000000"/>
    <n v="120150546"/>
    <n v="300150546"/>
    <n v="51748040"/>
    <x v="0"/>
    <x v="0"/>
    <n v="3580"/>
    <n v="132"/>
    <x v="20"/>
    <n v="-49849454"/>
    <n v="130150546"/>
    <n v="36354.901117318434"/>
    <n v="0.17240694941131307"/>
  </r>
  <r>
    <n v="152"/>
    <d v="2019-03-27T00:00:00"/>
    <s v="Dumbo"/>
    <s v="/movie/Dumbo-(2019)#tab=summary"/>
    <n v="170000000"/>
    <n v="114766307"/>
    <n v="353166307"/>
    <n v="45990748"/>
    <x v="2"/>
    <x v="1"/>
    <n v="4259"/>
    <n v="130"/>
    <x v="0"/>
    <n v="-55233693"/>
    <n v="183166307"/>
    <n v="43006.881192768255"/>
    <n v="0.13022405333813455"/>
  </r>
  <r>
    <n v="153"/>
    <d v="2019-05-29T00:00:00"/>
    <s v="Godzilla: King of the Monsters"/>
    <s v="/movie/Godzilla-King-of-the-Monsters-(2019)#tab=summary"/>
    <n v="170000000"/>
    <n v="110500138"/>
    <n v="383299915"/>
    <n v="47776293"/>
    <x v="0"/>
    <x v="0"/>
    <n v="4108"/>
    <n v="132"/>
    <x v="0"/>
    <n v="-59499862"/>
    <n v="213299915"/>
    <n v="51923.056231742943"/>
    <n v="0.12464467413200443"/>
  </r>
  <r>
    <n v="154"/>
    <d v="2015-05-20T00:00:00"/>
    <s v="Tomorrowland"/>
    <s v="/movie/Tomorrowland#tab=summary"/>
    <n v="170000000"/>
    <n v="93436322"/>
    <n v="206627518"/>
    <n v="33028165"/>
    <x v="2"/>
    <x v="1"/>
    <n v="3972"/>
    <n v="129"/>
    <x v="2"/>
    <n v="-76563678"/>
    <n v="36627518"/>
    <n v="9221.4295065458209"/>
    <n v="0.15984398070348016"/>
  </r>
  <r>
    <n v="155"/>
    <d v="2019-02-01T00:00:00"/>
    <s v="Alita: Battle Angel"/>
    <s v="/movie/Alita-Battle-Angel-(2019)#tab=summary"/>
    <n v="170000000"/>
    <n v="85838210"/>
    <n v="401900040"/>
    <n v="28525613"/>
    <x v="0"/>
    <x v="0"/>
    <n v="3802"/>
    <n v="122"/>
    <x v="0"/>
    <n v="-84161790"/>
    <n v="231900040"/>
    <n v="60994.224092582852"/>
    <n v="7.0976885197622769E-2"/>
  </r>
  <r>
    <n v="156"/>
    <d v="2016-05-20T00:00:00"/>
    <s v="Alice Through the Looking Glass"/>
    <s v="/movie/Alice-Through-the-Looking-Glass#tab=summary"/>
    <n v="170000000"/>
    <n v="77042381"/>
    <n v="276928112"/>
    <n v="26858726"/>
    <x v="2"/>
    <x v="1"/>
    <n v="3763"/>
    <n v="113"/>
    <x v="8"/>
    <n v="-92957619"/>
    <n v="106928112"/>
    <n v="28415.655593941003"/>
    <n v="9.6988080430057605E-2"/>
  </r>
  <r>
    <n v="157"/>
    <d v="2022-06-01T00:00:00"/>
    <s v="Jurassic World: Dominion"/>
    <s v="/movie/Jurassic-World-Dominion-(2022)#tab=summary"/>
    <n v="165000000"/>
    <n v="376009080"/>
    <n v="1001188755"/>
    <n v="145075625"/>
    <x v="0"/>
    <x v="0"/>
    <n v="4697"/>
    <n v="146"/>
    <x v="10"/>
    <n v="211009080"/>
    <n v="836188755"/>
    <n v="178026.13476687248"/>
    <n v="0.14490337039392737"/>
  </r>
  <r>
    <n v="158"/>
    <d v="2010-05-21T00:00:00"/>
    <s v="Shrek Forever After"/>
    <s v="/movie/Shrek-Forever-After-(2010)#tab=summary"/>
    <n v="165000000"/>
    <n v="238736787"/>
    <n v="756244673"/>
    <n v="70838207"/>
    <x v="2"/>
    <x v="1"/>
    <n v="4386"/>
    <n v="93"/>
    <x v="9"/>
    <n v="73736787"/>
    <n v="591244673"/>
    <n v="134802.70702234382"/>
    <n v="9.3671016179177766E-2"/>
  </r>
  <r>
    <n v="159"/>
    <d v="2016-10-24T00:00:00"/>
    <s v="Doctor Strange"/>
    <s v="/movie/Doctor-Strange-(2016)#tab=summary"/>
    <n v="165000000"/>
    <n v="232641920"/>
    <n v="676354481"/>
    <n v="85058311"/>
    <x v="0"/>
    <x v="0"/>
    <n v="3882"/>
    <n v="115"/>
    <x v="8"/>
    <n v="67641920"/>
    <n v="511354481"/>
    <n v="131724.49278722308"/>
    <n v="0.12575995781714944"/>
  </r>
  <r>
    <n v="160"/>
    <d v="2014-10-25T00:00:00"/>
    <s v="Big Hero 6"/>
    <s v="/movie/Big-Hero-6#tab=summary"/>
    <n v="165000000"/>
    <n v="222527828"/>
    <n v="648415024"/>
    <n v="56215889"/>
    <x v="2"/>
    <x v="1"/>
    <n v="3773"/>
    <n v="108"/>
    <x v="13"/>
    <n v="57527828"/>
    <n v="483415024"/>
    <n v="128124.84071031009"/>
    <n v="8.6697388122209826E-2"/>
  </r>
  <r>
    <n v="161"/>
    <d v="2010-03-26T00:00:00"/>
    <s v="How to Train Your Dragon"/>
    <s v="/movie/How-to-Train-Your-Dragon#tab=summary"/>
    <n v="165000000"/>
    <n v="217581232"/>
    <n v="494870992"/>
    <n v="43732319"/>
    <x v="2"/>
    <x v="1"/>
    <n v="4060"/>
    <n v="91"/>
    <x v="9"/>
    <n v="52581232"/>
    <n v="329870992"/>
    <n v="81249.01280788178"/>
    <n v="8.8371150677589119E-2"/>
  </r>
  <r>
    <n v="162"/>
    <d v="2012-11-01T00:00:00"/>
    <s v="Wreck-It Ralph"/>
    <s v="/movie/Wreck-It-Ralph#tab=summary"/>
    <n v="165000000"/>
    <n v="189412677"/>
    <n v="496511521"/>
    <n v="49038712"/>
    <x v="2"/>
    <x v="1"/>
    <n v="3752"/>
    <n v="101"/>
    <x v="7"/>
    <n v="24412677"/>
    <n v="331511521"/>
    <n v="88355.949093816627"/>
    <n v="9.876651381871962E-2"/>
  </r>
  <r>
    <n v="163"/>
    <d v="2014-11-05T00:00:00"/>
    <s v="Interstellar"/>
    <s v="/movie/Interstellar#tab=summary"/>
    <n v="165000000"/>
    <n v="188017894"/>
    <n v="649133873"/>
    <n v="47510360"/>
    <x v="0"/>
    <x v="1"/>
    <n v="3561"/>
    <n v="165"/>
    <x v="13"/>
    <n v="23017894"/>
    <n v="484133873"/>
    <n v="135954.47149677057"/>
    <n v="7.3190387955613584E-2"/>
  </r>
  <r>
    <n v="164"/>
    <d v="2021-09-15T00:00:00"/>
    <s v="Dune"/>
    <s v="/movie/Dune-(2020)#tab=summary"/>
    <n v="165000000"/>
    <n v="108327830"/>
    <n v="397720527"/>
    <n v="41011174"/>
    <x v="0"/>
    <x v="0"/>
    <n v="4125"/>
    <n v="156"/>
    <x v="14"/>
    <n v="-56672170"/>
    <n v="232720527"/>
    <n v="56417.097454545452"/>
    <n v="0.10311555782485424"/>
  </r>
  <r>
    <n v="165"/>
    <d v="2016-06-22T00:00:00"/>
    <s v="Independence Day: Resurgence"/>
    <s v="/movie/Independence-Day-Resurgence#tab=summary"/>
    <n v="165000000"/>
    <n v="103144286"/>
    <n v="384169424"/>
    <n v="41039944"/>
    <x v="0"/>
    <x v="0"/>
    <n v="4091"/>
    <n v="119"/>
    <x v="8"/>
    <n v="-61855714"/>
    <n v="219169424"/>
    <n v="53573.557565387433"/>
    <n v="0.10682772088598076"/>
  </r>
  <r>
    <n v="166"/>
    <d v="2011-07-29T00:00:00"/>
    <s v="Cowboys and Aliens"/>
    <s v="/movie/Cowboys-and-Aliens#tab=summary"/>
    <n v="163000000"/>
    <n v="100368560"/>
    <n v="176038324"/>
    <n v="36431290"/>
    <x v="0"/>
    <x v="0"/>
    <n v="3754"/>
    <n v="118"/>
    <x v="1"/>
    <n v="-62631440"/>
    <n v="13038324"/>
    <n v="3473.1816728822591"/>
    <n v="0.20695090235010419"/>
  </r>
  <r>
    <n v="167"/>
    <d v="2017-03-16T00:00:00"/>
    <s v="Beauty and the Beast"/>
    <s v="/movie/Beauty-and-the-Beast-(2017)#tab=summary"/>
    <n v="160000000"/>
    <n v="504014165"/>
    <n v="1270042058"/>
    <n v="174750616"/>
    <x v="2"/>
    <x v="2"/>
    <n v="4210"/>
    <n v="123"/>
    <x v="5"/>
    <n v="344014165"/>
    <n v="1110042058"/>
    <n v="263667.94726840855"/>
    <n v="0.13759435358793448"/>
  </r>
  <r>
    <n v="168"/>
    <d v="2019-06-27T00:00:00"/>
    <s v="Spider-Man: Far From Home"/>
    <s v="/movie/Spider-Man-Far-From-Home-(2019)#tab=summary"/>
    <n v="160000000"/>
    <n v="390532085"/>
    <n v="1132532832"/>
    <n v="92579212"/>
    <x v="0"/>
    <x v="0"/>
    <n v="4634"/>
    <n v="129"/>
    <x v="0"/>
    <n v="230532085"/>
    <n v="972532832"/>
    <n v="209868.97539922313"/>
    <n v="8.1745278709942068E-2"/>
  </r>
  <r>
    <n v="169"/>
    <d v="2018-12-06T00:00:00"/>
    <s v="Aquaman"/>
    <s v="/movie/Aquaman-(2018)#tab=summary"/>
    <n v="160000000"/>
    <n v="335061807"/>
    <n v="1143758700"/>
    <n v="67873522"/>
    <x v="0"/>
    <x v="0"/>
    <n v="4184"/>
    <n v="143"/>
    <x v="3"/>
    <n v="175061807"/>
    <n v="983758700"/>
    <n v="235123.97227533461"/>
    <n v="5.9342518662371703E-2"/>
  </r>
  <r>
    <n v="170"/>
    <d v="2007-05-17T00:00:00"/>
    <s v="Shrek the Third"/>
    <s v="/movie/Shrek-the-Third#tab=summary"/>
    <n v="160000000"/>
    <n v="322719944"/>
    <n v="807330936"/>
    <n v="121629270"/>
    <x v="2"/>
    <x v="1"/>
    <n v="4172"/>
    <n v="92"/>
    <x v="4"/>
    <n v="162719944"/>
    <n v="647330936"/>
    <n v="155160.81879194631"/>
    <n v="0.15065602539972531"/>
  </r>
  <r>
    <n v="171"/>
    <d v="2010-07-16T00:00:00"/>
    <s v="Inception"/>
    <s v="/movie/Inception#tab=summary"/>
    <n v="160000000"/>
    <n v="292576195"/>
    <n v="728582465"/>
    <n v="62785337"/>
    <x v="0"/>
    <x v="5"/>
    <n v="3792"/>
    <n v="147"/>
    <x v="9"/>
    <n v="132576195"/>
    <n v="568582465"/>
    <n v="149942.6331751055"/>
    <n v="8.6174647368160315E-2"/>
  </r>
  <r>
    <n v="172"/>
    <d v="2015-11-18T00:00:00"/>
    <s v="The Hunger Games: Mockingjay - Part 2"/>
    <s v="/movie/Hunger-Games-Mockingjay-Part-2-The#tab=summary"/>
    <n v="160000000"/>
    <n v="281723902"/>
    <n v="648986787"/>
    <n v="102665981"/>
    <x v="0"/>
    <x v="5"/>
    <n v="4175"/>
    <n v="136"/>
    <x v="2"/>
    <n v="121723902"/>
    <n v="488986787"/>
    <n v="117122.58371257485"/>
    <n v="0.15819425457732778"/>
  </r>
  <r>
    <n v="173"/>
    <d v="2013-05-17T00:00:00"/>
    <s v="Fast and Furious 6"/>
    <s v="/movie/Fast-and-Furious-6#tab=summary"/>
    <n v="160000000"/>
    <n v="238679850"/>
    <n v="789300444"/>
    <n v="97375245"/>
    <x v="0"/>
    <x v="0"/>
    <n v="3771"/>
    <n v="130"/>
    <x v="12"/>
    <n v="78679850"/>
    <n v="629300444"/>
    <n v="166878.9297268629"/>
    <n v="0.1233690488079847"/>
  </r>
  <r>
    <n v="174"/>
    <d v="2014-05-14T00:00:00"/>
    <s v="Godzilla"/>
    <s v="/movie/Godzilla-(2014)#tab=summary"/>
    <n v="160000000"/>
    <n v="200676069"/>
    <n v="529076069"/>
    <n v="93188384"/>
    <x v="0"/>
    <x v="0"/>
    <n v="3952"/>
    <n v="123"/>
    <x v="13"/>
    <n v="40676069"/>
    <n v="369076069"/>
    <n v="93389.693572874501"/>
    <n v="0.17613418837131339"/>
  </r>
  <r>
    <n v="175"/>
    <d v="2011-06-03T00:00:00"/>
    <s v="X-Men: First Class"/>
    <s v="/movie/X-Men-First-Class#tab=summary"/>
    <n v="160000000"/>
    <n v="146408305"/>
    <n v="355408305"/>
    <n v="55101604"/>
    <x v="0"/>
    <x v="0"/>
    <n v="3692"/>
    <n v="132"/>
    <x v="1"/>
    <n v="-13591695"/>
    <n v="195408305"/>
    <n v="52927.493228602383"/>
    <n v="0.15503746880647598"/>
  </r>
  <r>
    <n v="176"/>
    <d v="2008-12-25T00:00:00"/>
    <s v="The Curious Case of Benjamin Button"/>
    <s v="/movie/Curious-Case-of-Benjamin-Button-The#tab=summary"/>
    <n v="160000000"/>
    <n v="127509326"/>
    <n v="329631958"/>
    <n v="26853816"/>
    <x v="0"/>
    <x v="4"/>
    <n v="2988"/>
    <n v="167"/>
    <x v="16"/>
    <n v="-32490674"/>
    <n v="169631958"/>
    <n v="56771.070281124499"/>
    <n v="8.1466057365712094E-2"/>
  </r>
  <r>
    <n v="177"/>
    <d v="2010-07-14T00:00:00"/>
    <s v="The Sorcerer's Apprentice"/>
    <s v="/movie/Sorcerers-Apprentice-The#tab=summary"/>
    <n v="160000000"/>
    <n v="63150991"/>
    <n v="217986320"/>
    <n v="17619622"/>
    <x v="2"/>
    <x v="1"/>
    <n v="3504"/>
    <n v="108"/>
    <x v="9"/>
    <n v="-96849009"/>
    <n v="57986320"/>
    <n v="16548.607305936071"/>
    <n v="8.0829026335230578E-2"/>
  </r>
  <r>
    <n v="178"/>
    <d v="2006-05-12T00:00:00"/>
    <s v="Poseidon"/>
    <s v="/movie/Poseidon#tab=summary"/>
    <n v="160000000"/>
    <n v="60674817"/>
    <n v="181674817"/>
    <n v="22155410"/>
    <x v="0"/>
    <x v="1"/>
    <n v="3555"/>
    <s v="NA"/>
    <x v="15"/>
    <n v="-99325183"/>
    <n v="21674817"/>
    <n v="6096.9949367088611"/>
    <n v="0.12195091408843968"/>
  </r>
  <r>
    <n v="179"/>
    <d v="2016-05-25T00:00:00"/>
    <s v="Warcraft"/>
    <s v="/movie/Warcraft#tab=summary"/>
    <n v="160000000"/>
    <n v="47365290"/>
    <n v="438899824"/>
    <n v="24166110"/>
    <x v="0"/>
    <x v="0"/>
    <n v="3406"/>
    <n v="123"/>
    <x v="8"/>
    <n v="-112634710"/>
    <n v="278899824"/>
    <n v="81884.8573106283"/>
    <n v="5.506065092429839E-2"/>
  </r>
  <r>
    <n v="180"/>
    <d v="2019-11-01T00:00:00"/>
    <s v="The Irishman"/>
    <s v="/movie/Irishman-The-(2019)#tab=summary"/>
    <n v="159000000"/>
    <n v="0"/>
    <n v="910234"/>
    <s v="NA"/>
    <x v="4"/>
    <x v="4"/>
    <s v="NA"/>
    <n v="210"/>
    <x v="0"/>
    <n v="-159000000"/>
    <n v="-158089766"/>
    <e v="#VALUE!"/>
    <e v="#VALUE!"/>
  </r>
  <r>
    <n v="181"/>
    <d v="2016-09-29T00:00:00"/>
    <s v="Deepwater Horizon"/>
    <s v="/movie/Deepwater-Horizon#tab=summary"/>
    <n v="156000000"/>
    <n v="61433527"/>
    <n v="122359309"/>
    <n v="20223544"/>
    <x v="0"/>
    <x v="5"/>
    <n v="3403"/>
    <n v="107"/>
    <x v="8"/>
    <n v="-94566473"/>
    <n v="-33640691"/>
    <n v="-9885.5982956215103"/>
    <n v="0.16527997882040998"/>
  </r>
  <r>
    <n v="182"/>
    <d v="2010-12-10T00:00:00"/>
    <s v="The Chronicles of Narnia: The Voyage of the Daw…"/>
    <s v="/movie/Chronicles-of-Narnia-The-Voyage-of-the-Dawn-Treader-The#tab=summary"/>
    <n v="155000000"/>
    <n v="104386950"/>
    <n v="418186950"/>
    <s v="NA"/>
    <x v="1"/>
    <x v="6"/>
    <s v="NA"/>
    <s v="NA"/>
    <x v="9"/>
    <n v="-50613050"/>
    <n v="263186950"/>
    <e v="#VALUE!"/>
    <e v="#VALUE!"/>
  </r>
  <r>
    <n v="183"/>
    <d v="2021-03-25T00:00:00"/>
    <s v="Godzilla vs. Kong"/>
    <s v="/movie/Godzilla-vs-Kong-(2020)#tab=summary"/>
    <n v="155000000"/>
    <n v="100916094"/>
    <n v="468064628"/>
    <n v="32200000"/>
    <x v="0"/>
    <x v="0"/>
    <n v="3084"/>
    <n v="113"/>
    <x v="14"/>
    <n v="-54083906"/>
    <n v="313064628"/>
    <n v="101512.52529182879"/>
    <n v="6.8793918774823548E-2"/>
  </r>
  <r>
    <n v="184"/>
    <d v="2015-06-24T00:00:00"/>
    <s v="Terminator: Genisys"/>
    <s v="/movie/Terminator-Genisys#tab=summary"/>
    <n v="155000000"/>
    <n v="89760956"/>
    <n v="432150894"/>
    <n v="27018486"/>
    <x v="0"/>
    <x v="0"/>
    <n v="3783"/>
    <n v="126"/>
    <x v="2"/>
    <n v="-65239044"/>
    <n v="277150894"/>
    <n v="73262.197726671948"/>
    <n v="6.2520953618575639E-2"/>
  </r>
  <r>
    <n v="185"/>
    <d v="2018-03-16T00:00:00"/>
    <s v="Pacific Rim: Uprising"/>
    <s v="/movie/Pacific-Rim-Uprising#tab=summary"/>
    <n v="155000000"/>
    <n v="59874525"/>
    <n v="290930148"/>
    <n v="28116535"/>
    <x v="0"/>
    <x v="0"/>
    <n v="3708"/>
    <n v="111"/>
    <x v="3"/>
    <n v="-95125475"/>
    <n v="135930148"/>
    <n v="36658.615965480043"/>
    <n v="9.6643593636779088E-2"/>
  </r>
  <r>
    <n v="186"/>
    <d v="2004-11-24T00:00:00"/>
    <s v="Alexander"/>
    <s v="/movie/Alexander#tab=summary"/>
    <n v="155000000"/>
    <n v="34297191"/>
    <n v="167297191"/>
    <n v="13687087"/>
    <x v="4"/>
    <x v="0"/>
    <n v="2445"/>
    <n v="175"/>
    <x v="20"/>
    <n v="-120702809"/>
    <n v="12297191"/>
    <n v="5029.5259713701435"/>
    <n v="8.1813011433049102E-2"/>
  </r>
  <r>
    <n v="187"/>
    <d v="2017-07-14T00:00:00"/>
    <s v="War for the Planet of the Apes"/>
    <s v="/movie/War-for-the-Planet-of-the-Apes#tab=summary"/>
    <n v="152000000"/>
    <n v="146880162"/>
    <n v="489592267"/>
    <n v="56262929"/>
    <x v="0"/>
    <x v="0"/>
    <n v="4100"/>
    <n v="142"/>
    <x v="5"/>
    <n v="-5119838"/>
    <n v="337592267"/>
    <n v="82339.57731707317"/>
    <n v="0.11491792822781656"/>
  </r>
  <r>
    <n v="188"/>
    <d v="2001-05-25T00:00:00"/>
    <s v="Pearl Harbor"/>
    <s v="/movie/Pearl-Harbor#tab=summary"/>
    <n v="151500000"/>
    <n v="198539855"/>
    <n v="449239853"/>
    <n v="59078912"/>
    <x v="0"/>
    <x v="0"/>
    <n v="3255"/>
    <n v="182"/>
    <x v="24"/>
    <n v="47039855"/>
    <n v="297739853"/>
    <n v="91471.537019969284"/>
    <n v="0.13150861751350454"/>
  </r>
  <r>
    <n v="189"/>
    <d v="2007-07-02T00:00:00"/>
    <s v="Transformers"/>
    <s v="/movie/Transformers#tab=summary"/>
    <n v="151000000"/>
    <n v="319246193"/>
    <n v="708272592"/>
    <n v="70502384"/>
    <x v="0"/>
    <x v="0"/>
    <n v="4050"/>
    <n v="142"/>
    <x v="4"/>
    <n v="168246193"/>
    <n v="557272592"/>
    <n v="137598.17086419754"/>
    <n v="9.9541313325307954E-2"/>
  </r>
  <r>
    <n v="190"/>
    <d v="2019-11-20T00:00:00"/>
    <s v="Frozen II"/>
    <s v="/movie/Frozen-II-(2019)#tab=summary"/>
    <n v="150000000"/>
    <n v="477373578"/>
    <n v="1445182280"/>
    <n v="130263358"/>
    <x v="2"/>
    <x v="1"/>
    <n v="4440"/>
    <n v="103"/>
    <x v="0"/>
    <n v="327373578"/>
    <n v="1295182280"/>
    <n v="291707.72072072071"/>
    <n v="9.0136282324192352E-2"/>
  </r>
  <r>
    <n v="191"/>
    <d v="2017-05-29T00:00:00"/>
    <s v="Wonder Woman"/>
    <s v="/movie/Wonder-Woman-(2017)#tab=summary"/>
    <n v="150000000"/>
    <n v="412563408"/>
    <n v="818058221"/>
    <n v="103251471"/>
    <x v="0"/>
    <x v="0"/>
    <n v="4165"/>
    <n v="141"/>
    <x v="5"/>
    <n v="262563408"/>
    <n v="668058221"/>
    <n v="160398.13229291717"/>
    <n v="0.12621530882457815"/>
  </r>
  <r>
    <n v="192"/>
    <d v="2013-11-22T00:00:00"/>
    <s v="Frozen"/>
    <s v="/movie/Frozen-(2013)#tab=summary"/>
    <n v="150000000"/>
    <n v="400953009"/>
    <n v="1261788407"/>
    <n v="243390"/>
    <x v="2"/>
    <x v="2"/>
    <n v="3742"/>
    <n v="102"/>
    <x v="12"/>
    <n v="250953009"/>
    <n v="1111788407"/>
    <n v="297110.74478888296"/>
    <n v="1.9289288017685838E-4"/>
  </r>
  <r>
    <n v="193"/>
    <d v="2016-02-10T00:00:00"/>
    <s v="Zootopia"/>
    <s v="/movie/Zootopia-(2016)#tab=summary"/>
    <n v="150000000"/>
    <n v="341268248"/>
    <n v="1004629935"/>
    <n v="75063401"/>
    <x v="2"/>
    <x v="1"/>
    <n v="3959"/>
    <n v="108"/>
    <x v="8"/>
    <n v="191268248"/>
    <n v="854629935"/>
    <n v="215870.15281636777"/>
    <n v="7.4717463998322922E-2"/>
  </r>
  <r>
    <n v="194"/>
    <d v="2007-07-11T00:00:00"/>
    <s v="Harry Potter and the Order of the Phoenix"/>
    <s v="/movie/Harry-Potter-and-the-Order-of-the-Phoenix#tab=summary"/>
    <n v="150000000"/>
    <n v="292137260"/>
    <n v="939619849"/>
    <n v="77108414"/>
    <x v="0"/>
    <x v="1"/>
    <n v="4285"/>
    <n v="138"/>
    <x v="4"/>
    <n v="142137260"/>
    <n v="789619849"/>
    <n v="184275.3439906651"/>
    <n v="8.2063415414290589E-2"/>
  </r>
  <r>
    <n v="195"/>
    <d v="2005-11-18T00:00:00"/>
    <s v="Harry Potter and the Goblet of Fire"/>
    <s v="/movie/Harry-Potter-and-the-Goblet-of-Fire#tab=summary"/>
    <n v="150000000"/>
    <n v="290201752"/>
    <n v="886746240"/>
    <n v="102685961"/>
    <x v="0"/>
    <x v="1"/>
    <n v="3858"/>
    <n v="150"/>
    <x v="17"/>
    <n v="140201752"/>
    <n v="736746240"/>
    <n v="190965.84758942458"/>
    <n v="0.1158008417379926"/>
  </r>
  <r>
    <n v="196"/>
    <d v="2003-05-15T00:00:00"/>
    <s v="The Matrix Reloaded"/>
    <s v="/movie/Matrix-Reloaded-The#tab=summary"/>
    <n v="150000000"/>
    <n v="281553689"/>
    <n v="738576929"/>
    <n v="91774413"/>
    <x v="4"/>
    <x v="0"/>
    <n v="3603"/>
    <n v="138"/>
    <x v="23"/>
    <n v="131553689"/>
    <n v="588576929"/>
    <n v="163357.46017207883"/>
    <n v="0.12425843456044373"/>
  </r>
  <r>
    <n v="197"/>
    <d v="2007-12-14T00:00:00"/>
    <s v="I am Legend"/>
    <s v="/movie/I-am-Legend#tab=summary"/>
    <n v="150000000"/>
    <n v="256393010"/>
    <n v="585532684"/>
    <n v="77211321"/>
    <x v="0"/>
    <x v="8"/>
    <n v="3648"/>
    <n v="100"/>
    <x v="4"/>
    <n v="106393010"/>
    <n v="435532684"/>
    <n v="119389.44188596492"/>
    <n v="0.13186509158214643"/>
  </r>
  <r>
    <n v="198"/>
    <d v="2016-01-27T00:00:00"/>
    <s v="Moana"/>
    <s v="/movie/Moana-(2016)#tab=summary"/>
    <n v="150000000"/>
    <n v="248757044"/>
    <n v="631617146"/>
    <n v="56631401"/>
    <x v="2"/>
    <x v="2"/>
    <n v="3875"/>
    <n v="113"/>
    <x v="8"/>
    <n v="98757044"/>
    <n v="481617146"/>
    <n v="124288.29574193548"/>
    <n v="8.9660962117073376E-2"/>
  </r>
  <r>
    <n v="199"/>
    <d v="2008-07-01T00:00:00"/>
    <s v="Hancock"/>
    <s v="/movie/Hancock-(2008)#tab=summary"/>
    <n v="150000000"/>
    <n v="227946274"/>
    <n v="624234272"/>
    <n v="62603879"/>
    <x v="0"/>
    <x v="0"/>
    <n v="3965"/>
    <n v="92"/>
    <x v="16"/>
    <n v="77946274"/>
    <n v="474234272"/>
    <n v="119605.11273644389"/>
    <n v="0.1002890770470225"/>
  </r>
  <r>
    <n v="200"/>
    <d v="2021-09-01T00:00:00"/>
    <s v="Shang-Chi and the Legend of the Ten Rings"/>
    <s v="/movie/Shang-Chi-and-the-Legend-of-the-Ten-Rings-(2021)#tab=summary"/>
    <n v="150000000"/>
    <n v="224543292"/>
    <n v="432243292"/>
    <n v="75388688"/>
    <x v="0"/>
    <x v="0"/>
    <n v="4300"/>
    <n v="132"/>
    <x v="14"/>
    <n v="74543292"/>
    <n v="282243292"/>
    <n v="65637.974883720934"/>
    <n v="0.17441262685922723"/>
  </r>
  <r>
    <n v="201"/>
    <d v="2005-07-15T00:00:00"/>
    <s v="Charlie and the Chocolate Factory"/>
    <s v="/movie/Charlie-and-the-Chocolate-Factory-(2005)#tab=summary"/>
    <n v="150000000"/>
    <n v="206459076"/>
    <n v="475825484"/>
    <n v="56178450"/>
    <x v="2"/>
    <x v="1"/>
    <n v="3790"/>
    <n v="115"/>
    <x v="17"/>
    <n v="56459076"/>
    <n v="325825484"/>
    <n v="85969.784696569914"/>
    <n v="0.11806524007024391"/>
  </r>
  <r>
    <n v="202"/>
    <d v="2007-06-29T00:00:00"/>
    <s v="Ratatouille"/>
    <s v="/movie/Ratatouille#tab=summary"/>
    <n v="150000000"/>
    <n v="206445654"/>
    <n v="626549695"/>
    <n v="47027395"/>
    <x v="3"/>
    <x v="1"/>
    <n v="3940"/>
    <n v="110"/>
    <x v="4"/>
    <n v="56445654"/>
    <n v="476549695"/>
    <n v="120951.69923857869"/>
    <n v="7.5057725469006895E-2"/>
  </r>
  <r>
    <n v="203"/>
    <d v="2013-10-30T00:00:00"/>
    <s v="Thor: The Dark World"/>
    <s v="/movie/Thor-The-Dark-World#tab=summary"/>
    <n v="150000000"/>
    <n v="206362140"/>
    <n v="644602516"/>
    <n v="85737841"/>
    <x v="0"/>
    <x v="0"/>
    <n v="3841"/>
    <n v="111"/>
    <x v="12"/>
    <n v="56362140"/>
    <n v="494602516"/>
    <n v="128769.20489455872"/>
    <n v="0.13300885254378994"/>
  </r>
  <r>
    <n v="204"/>
    <d v="2005-06-15T00:00:00"/>
    <s v="Batman Begins"/>
    <s v="/movie/Batman-Begins#tab=summary"/>
    <n v="150000000"/>
    <n v="205343774"/>
    <n v="358858124"/>
    <n v="48745440"/>
    <x v="0"/>
    <x v="0"/>
    <n v="3858"/>
    <n v="140"/>
    <x v="17"/>
    <n v="55343774"/>
    <n v="208858124"/>
    <n v="54136.372213582166"/>
    <n v="0.1358348515470699"/>
  </r>
  <r>
    <n v="205"/>
    <d v="2015-07-29T00:00:00"/>
    <s v="Mission: Impossible—Rogue Nation"/>
    <s v="/movie/Mission-Impossible-Rogue-Nation#tab=summary"/>
    <n v="150000000"/>
    <n v="195042377"/>
    <n v="688858992"/>
    <n v="55520089"/>
    <x v="0"/>
    <x v="0"/>
    <n v="3988"/>
    <n v="131"/>
    <x v="2"/>
    <n v="45042377"/>
    <n v="538858992"/>
    <n v="135120.10832497492"/>
    <n v="8.0597175394060902E-2"/>
  </r>
  <r>
    <n v="206"/>
    <d v="2017-07-18T00:00:00"/>
    <s v="Dunkirk"/>
    <s v="/movie/Dunkirk-(2017)#tab=summary"/>
    <n v="150000000"/>
    <n v="190068280"/>
    <n v="518058826"/>
    <n v="50513488"/>
    <x v="0"/>
    <x v="0"/>
    <n v="4014"/>
    <n v="107"/>
    <x v="5"/>
    <n v="40068280"/>
    <n v="368058826"/>
    <n v="91693.778276033889"/>
    <n v="9.7505313035628122E-2"/>
  </r>
  <r>
    <n v="207"/>
    <d v="2011-04-29T00:00:00"/>
    <s v="Thor"/>
    <s v="/movie/Thor#tab=summary"/>
    <n v="150000000"/>
    <n v="181030624"/>
    <n v="449326618"/>
    <n v="65723338"/>
    <x v="0"/>
    <x v="0"/>
    <n v="3963"/>
    <n v="113"/>
    <x v="1"/>
    <n v="31030624"/>
    <n v="299326618"/>
    <n v="75530.309866262935"/>
    <n v="0.14627074241125862"/>
  </r>
  <r>
    <n v="208"/>
    <d v="2008-11-07T00:00:00"/>
    <s v="Madagascar: Escape 2 Africa"/>
    <s v="/movie/Madagascar-Escape-2-Africa#tab=summary"/>
    <n v="150000000"/>
    <n v="180174880"/>
    <n v="599680774"/>
    <n v="63106589"/>
    <x v="2"/>
    <x v="1"/>
    <n v="4065"/>
    <n v="89"/>
    <x v="16"/>
    <n v="30174880"/>
    <n v="449680774"/>
    <n v="110622.57662976629"/>
    <n v="0.10523363718844186"/>
  </r>
  <r>
    <n v="209"/>
    <d v="2009-05-01T00:00:00"/>
    <s v="X-Men Origins: Wolverine"/>
    <s v="/movie/X-Men-Origins-Wolverine#tab=summary"/>
    <n v="150000000"/>
    <n v="179883157"/>
    <n v="374825760"/>
    <n v="85058003"/>
    <x v="0"/>
    <x v="0"/>
    <n v="4102"/>
    <n v="107"/>
    <x v="11"/>
    <n v="29883157"/>
    <n v="224825760"/>
    <n v="54808.815212091664"/>
    <n v="0.22692678059266791"/>
  </r>
  <r>
    <n v="210"/>
    <d v="2009-05-22T00:00:00"/>
    <s v="Night at the Museum: Battle of the Smithsonian"/>
    <s v="/movie/Night-at-the-Museum-Battle-of-the-Smithsonian#tab=summary"/>
    <n v="150000000"/>
    <n v="177243721"/>
    <n v="402231063"/>
    <n v="54173286"/>
    <x v="2"/>
    <x v="1"/>
    <n v="4101"/>
    <n v="105"/>
    <x v="11"/>
    <n v="27243721"/>
    <n v="252231063"/>
    <n v="61504.770299926844"/>
    <n v="0.13468200490522533"/>
  </r>
  <r>
    <n v="211"/>
    <d v="2011-05-26T00:00:00"/>
    <s v="Kung Fu Panda 2"/>
    <s v="/movie/Kung-Fu-Panda-2#tab=summary"/>
    <n v="150000000"/>
    <n v="165249063"/>
    <n v="664837547"/>
    <n v="47656302"/>
    <x v="2"/>
    <x v="1"/>
    <n v="3952"/>
    <n v="90"/>
    <x v="1"/>
    <n v="15249063"/>
    <n v="514837547"/>
    <n v="130272.65865384616"/>
    <n v="7.1681123027788327E-2"/>
  </r>
  <r>
    <n v="212"/>
    <d v="2015-05-14T00:00:00"/>
    <s v="Mad Max: Fury Road"/>
    <s v="/movie/Mad-Max-Fury-Road#tab=summary"/>
    <n v="150000000"/>
    <n v="153636354"/>
    <n v="367457874"/>
    <n v="45428128"/>
    <x v="4"/>
    <x v="0"/>
    <n v="3722"/>
    <n v="120"/>
    <x v="2"/>
    <n v="3636354"/>
    <n v="217457874"/>
    <n v="58425.00644814616"/>
    <n v="0.12362812505686026"/>
  </r>
  <r>
    <n v="213"/>
    <d v="2019-05-03T00:00:00"/>
    <s v="Pokémon: Detective Pikachu"/>
    <s v="/movie/Pokemon-Detective-Pikachu-(2019)#tab=summary"/>
    <n v="150000000"/>
    <n v="144105346"/>
    <n v="431344168"/>
    <n v="54365242"/>
    <x v="2"/>
    <x v="1"/>
    <n v="4248"/>
    <n v="104"/>
    <x v="0"/>
    <n v="-5894654"/>
    <n v="281344168"/>
    <n v="66229.794726930326"/>
    <n v="0.12603680780494522"/>
  </r>
  <r>
    <n v="214"/>
    <d v="2003-11-05T00:00:00"/>
    <s v="The Matrix Revolutions"/>
    <s v="/movie/Matrix-Revolutions-The#tab=summary"/>
    <n v="150000000"/>
    <n v="139270910"/>
    <n v="427300260"/>
    <n v="48475154"/>
    <x v="4"/>
    <x v="0"/>
    <n v="3502"/>
    <n v="129"/>
    <x v="23"/>
    <n v="-10729090"/>
    <n v="277300260"/>
    <n v="79183.398058252424"/>
    <n v="0.11344517787094255"/>
  </r>
  <r>
    <n v="215"/>
    <d v="2018-03-20T00:00:00"/>
    <s v="Ready Player One"/>
    <s v="/movie/Ready-Player-One#tab=summary"/>
    <n v="150000000"/>
    <n v="137690172"/>
    <n v="579055653"/>
    <n v="41769050"/>
    <x v="0"/>
    <x v="1"/>
    <n v="4234"/>
    <n v="140"/>
    <x v="3"/>
    <n v="-12309828"/>
    <n v="429055653"/>
    <n v="101335.77066603684"/>
    <n v="7.2133049359937779E-2"/>
  </r>
  <r>
    <n v="216"/>
    <d v="2005-11-04T00:00:00"/>
    <s v="Chicken Little"/>
    <s v="/movie/Chicken-Little#tab=summary"/>
    <n v="150000000"/>
    <n v="135386665"/>
    <n v="310043823"/>
    <n v="40049778"/>
    <x v="3"/>
    <x v="1"/>
    <n v="3658"/>
    <n v="82"/>
    <x v="17"/>
    <n v="-14613335"/>
    <n v="160043823"/>
    <n v="43751.728540185897"/>
    <n v="0.12917457155726014"/>
  </r>
  <r>
    <n v="217"/>
    <d v="2006-05-05T00:00:00"/>
    <s v="Mission: Impossible III"/>
    <s v="/movie/Mission-Impossible-III#tab=summary"/>
    <n v="150000000"/>
    <n v="133501348"/>
    <n v="399387745"/>
    <n v="47743273"/>
    <x v="0"/>
    <x v="0"/>
    <n v="4059"/>
    <n v="126"/>
    <x v="15"/>
    <n v="-16498652"/>
    <n v="249387745"/>
    <n v="61440.686129588568"/>
    <n v="0.1195411566772035"/>
  </r>
  <r>
    <n v="218"/>
    <d v="2009-05-15T00:00:00"/>
    <s v="Angels &amp; Demons"/>
    <s v="/movie/Angels-and-Demons#tab=summary"/>
    <n v="150000000"/>
    <n v="133375846"/>
    <n v="490875846"/>
    <n v="46204168"/>
    <x v="0"/>
    <x v="5"/>
    <n v="3527"/>
    <n v="138"/>
    <x v="11"/>
    <n v="-16624154"/>
    <n v="340875846"/>
    <n v="96647.532180323222"/>
    <n v="9.4125975797146877E-2"/>
  </r>
  <r>
    <n v="219"/>
    <d v="2004-05-13T00:00:00"/>
    <s v="Troy"/>
    <s v="/movie/Troy#tab=summary"/>
    <n v="150000000"/>
    <n v="133298577"/>
    <n v="483152040"/>
    <n v="46865412"/>
    <x v="4"/>
    <x v="0"/>
    <n v="3411"/>
    <n v="162"/>
    <x v="20"/>
    <n v="-16701423"/>
    <n v="333152040"/>
    <n v="97669.903254177654"/>
    <n v="9.6999304815105408E-2"/>
  </r>
  <r>
    <n v="220"/>
    <d v="2010-07-01T00:00:00"/>
    <s v="The Last Airbender"/>
    <s v="/movie/Last-Airbender-The#tab=summary"/>
    <n v="150000000"/>
    <n v="131772187"/>
    <n v="319713881"/>
    <n v="40325019"/>
    <x v="2"/>
    <x v="1"/>
    <n v="3203"/>
    <n v="103"/>
    <x v="9"/>
    <n v="-18227813"/>
    <n v="169713881"/>
    <n v="52985.913518576337"/>
    <n v="0.12612845858888436"/>
  </r>
  <r>
    <n v="221"/>
    <d v="2007-11-02T00:00:00"/>
    <s v="Bee Movie"/>
    <s v="/movie/Bee-Movie#tab=summary"/>
    <n v="150000000"/>
    <n v="126631277"/>
    <n v="287594577"/>
    <n v="38021044"/>
    <x v="2"/>
    <x v="1"/>
    <n v="3984"/>
    <n v="90"/>
    <x v="4"/>
    <n v="-23368723"/>
    <n v="137594577"/>
    <n v="34536.79141566265"/>
    <n v="0.13220361940274"/>
  </r>
  <r>
    <n v="222"/>
    <d v="2009-07-24T00:00:00"/>
    <s v="G-Force"/>
    <s v="/movie/G-Force#tab=summary"/>
    <n v="150000000"/>
    <n v="119436770"/>
    <n v="292817841"/>
    <n v="31706934"/>
    <x v="2"/>
    <x v="1"/>
    <n v="3697"/>
    <n v="87"/>
    <x v="11"/>
    <n v="-30563230"/>
    <n v="142817841"/>
    <n v="38630.738707059776"/>
    <n v="0.1082821111299704"/>
  </r>
  <r>
    <n v="223"/>
    <d v="2008-11-21T00:00:00"/>
    <s v="Bolt"/>
    <s v="/movie/Bolt#tab=summary"/>
    <n v="150000000"/>
    <n v="114053579"/>
    <n v="328015029"/>
    <n v="26223128"/>
    <x v="2"/>
    <x v="1"/>
    <n v="3654"/>
    <n v="96"/>
    <x v="16"/>
    <n v="-35946421"/>
    <n v="178015029"/>
    <n v="48717.851395730708"/>
    <n v="7.9944897890639036E-2"/>
  </r>
  <r>
    <n v="224"/>
    <d v="2021-11-24T00:00:00"/>
    <s v="Encanto"/>
    <s v="/movie/Encanto-(2021)#tab=summary"/>
    <n v="150000000"/>
    <n v="96093622"/>
    <n v="230873149"/>
    <n v="27206494"/>
    <x v="2"/>
    <x v="1"/>
    <n v="3980"/>
    <n v="109"/>
    <x v="14"/>
    <n v="-53906378"/>
    <n v="80873149"/>
    <n v="20319.886683417084"/>
    <n v="0.11784174174364469"/>
  </r>
  <r>
    <n v="225"/>
    <d v="2012-03-28T00:00:00"/>
    <s v="Wrath of the Titans"/>
    <s v="/movie/Wrath-of-the-Titans#tab=summary"/>
    <n v="150000000"/>
    <n v="83670083"/>
    <n v="305270083"/>
    <n v="33457188"/>
    <x v="0"/>
    <x v="1"/>
    <n v="3545"/>
    <n v="99"/>
    <x v="7"/>
    <n v="-66329917"/>
    <n v="155270083"/>
    <n v="43799.741325811003"/>
    <n v="0.10959864678256075"/>
  </r>
  <r>
    <n v="226"/>
    <d v="2007-11-16T00:00:00"/>
    <s v="Beowulf"/>
    <s v="/movie/Beowulf#tab=summary"/>
    <n v="150000000"/>
    <n v="82280579"/>
    <n v="195080579"/>
    <n v="27515871"/>
    <x v="0"/>
    <x v="1"/>
    <n v="3249"/>
    <n v="115"/>
    <x v="4"/>
    <n v="-67719421"/>
    <n v="45080579"/>
    <n v="13875.216682056018"/>
    <n v="0.14104874581082721"/>
  </r>
  <r>
    <n v="227"/>
    <d v="2012-05-09T00:00:00"/>
    <s v="Dark Shadows"/>
    <s v="/movie/Dark-Shadows#tab=summary"/>
    <n v="150000000"/>
    <n v="79727149"/>
    <n v="238202668"/>
    <n v="29685274"/>
    <x v="0"/>
    <x v="9"/>
    <n v="3755"/>
    <n v="112"/>
    <x v="7"/>
    <n v="-70272851"/>
    <n v="88202668"/>
    <n v="23489.392276964049"/>
    <n v="0.12462192069150124"/>
  </r>
  <r>
    <n v="228"/>
    <d v="2013-06-28T00:00:00"/>
    <s v="White House Down"/>
    <s v="/movie/White-House-Down#tab=summary"/>
    <n v="150000000"/>
    <n v="73103784"/>
    <n v="205440387"/>
    <n v="24852258"/>
    <x v="0"/>
    <x v="5"/>
    <n v="3222"/>
    <n v="131"/>
    <x v="12"/>
    <n v="-76896216"/>
    <n v="55440387"/>
    <n v="17206.824022346369"/>
    <n v="0.12097065412946287"/>
  </r>
  <r>
    <n v="229"/>
    <d v="2021-07-14T00:00:00"/>
    <s v="Space Jam: A New Legacy"/>
    <s v="/movie/Space-Jam-A-New-Legacy#tab=summary"/>
    <n v="150000000"/>
    <n v="70592228"/>
    <n v="144003749"/>
    <n v="31053362"/>
    <x v="2"/>
    <x v="7"/>
    <n v="4002"/>
    <n v="115"/>
    <x v="14"/>
    <n v="-79407772"/>
    <n v="-5996251"/>
    <n v="-1498.3135932033983"/>
    <n v="0.21564273302356871"/>
  </r>
  <r>
    <n v="230"/>
    <d v="2010-02-12T00:00:00"/>
    <s v="The Wolfman"/>
    <s v="/movie/Wolfman-The-(2010)#tab=summary"/>
    <n v="150000000"/>
    <n v="62189884"/>
    <n v="142634358"/>
    <n v="31479235"/>
    <x v="4"/>
    <x v="8"/>
    <n v="3223"/>
    <n v="102"/>
    <x v="9"/>
    <n v="-87810116"/>
    <n v="-7365642"/>
    <n v="-2285.3372634191746"/>
    <n v="0.22069882349104133"/>
  </r>
  <r>
    <n v="231"/>
    <d v="2016-12-15T00:00:00"/>
    <s v="The Great Wall"/>
    <s v="/movie/Great-Wall-The#tab=summary"/>
    <n v="150000000"/>
    <n v="45157105"/>
    <n v="334486852"/>
    <n v="18469620"/>
    <x v="0"/>
    <x v="0"/>
    <n v="3328"/>
    <n v="104"/>
    <x v="8"/>
    <n v="-104842895"/>
    <n v="184486852"/>
    <n v="55434.751201923078"/>
    <n v="5.5217775794667107E-2"/>
  </r>
  <r>
    <n v="232"/>
    <d v="2015-09-25T00:00:00"/>
    <s v="Pan"/>
    <s v="/movie/Pan-(2015)#tab=summary"/>
    <n v="150000000"/>
    <n v="35088320"/>
    <n v="151525973"/>
    <n v="15315435"/>
    <x v="2"/>
    <x v="1"/>
    <n v="3515"/>
    <n v="111"/>
    <x v="2"/>
    <n v="-114911680"/>
    <n v="1525973"/>
    <n v="434.13172119487911"/>
    <n v="0.10107465206641504"/>
  </r>
  <r>
    <n v="233"/>
    <d v="2011-03-11T00:00:00"/>
    <s v="Mars Needs Moms"/>
    <s v="/movie/Mars-Needs-Moms#tab=summary"/>
    <n v="150000000"/>
    <n v="21392758"/>
    <n v="39549758"/>
    <n v="6914488"/>
    <x v="2"/>
    <x v="1"/>
    <n v="3117"/>
    <n v="88"/>
    <x v="1"/>
    <n v="-128607242"/>
    <n v="-110450242"/>
    <n v="-35434.790503689444"/>
    <n v="0.17483009630551974"/>
  </r>
  <r>
    <n v="234"/>
    <d v="2022-02-03T00:00:00"/>
    <s v="Moonfall"/>
    <s v="/movie/Moonfall-(2022)#tab=summary"/>
    <n v="150000000"/>
    <n v="19060660"/>
    <n v="59049032"/>
    <n v="9868997"/>
    <x v="0"/>
    <x v="0"/>
    <n v="3446"/>
    <n v="124"/>
    <x v="10"/>
    <n v="-130939340"/>
    <n v="-90950968"/>
    <n v="-26393.20023215322"/>
    <n v="0.16713224020336184"/>
  </r>
  <r>
    <n v="235"/>
    <d v="2021-11-04T00:00:00"/>
    <s v="Red Notice"/>
    <s v="/movie/Red-Notice-(2020)#tab=summary"/>
    <n v="150000000"/>
    <n v="0"/>
    <n v="173638"/>
    <s v="NA"/>
    <x v="0"/>
    <x v="0"/>
    <s v="NA"/>
    <n v="115"/>
    <x v="14"/>
    <n v="-150000000"/>
    <n v="-149826362"/>
    <e v="#VALUE!"/>
    <e v="#VALUE!"/>
  </r>
  <r>
    <n v="236"/>
    <d v="2019-12-13T00:00:00"/>
    <s v="6 Underground"/>
    <s v="/movie/6-Underground-(2019)#tab=summary"/>
    <n v="150000000"/>
    <n v="0"/>
    <n v="0"/>
    <s v="NA"/>
    <x v="4"/>
    <x v="0"/>
    <s v="NA"/>
    <n v="128"/>
    <x v="0"/>
    <n v="-150000000"/>
    <n v="-150000000"/>
    <e v="#VALUE!"/>
    <e v="#VALUE!"/>
  </r>
  <r>
    <n v="237"/>
    <d v="2006-11-03T00:00:00"/>
    <s v="Flushed Away"/>
    <s v="/movie/Flushed-Away#tab=summary"/>
    <n v="149000000"/>
    <n v="64665672"/>
    <n v="179357126"/>
    <n v="18814323"/>
    <x v="2"/>
    <x v="1"/>
    <n v="3707"/>
    <n v="85"/>
    <x v="15"/>
    <n v="-84334328"/>
    <n v="30357126"/>
    <n v="8189.1356892365793"/>
    <n v="0.10489866457828946"/>
  </r>
  <r>
    <n v="238"/>
    <d v="2012-06-08T00:00:00"/>
    <s v="Madagascar 3: Europe's Most Wanted"/>
    <s v="/movie/Madagascar-3#tab=summary"/>
    <n v="145000000"/>
    <n v="216391482"/>
    <n v="746921271"/>
    <n v="60316738"/>
    <x v="2"/>
    <x v="1"/>
    <n v="4263"/>
    <n v="85"/>
    <x v="7"/>
    <n v="71391482"/>
    <n v="601921271"/>
    <n v="141196.63875205253"/>
    <n v="8.0753809460060222E-2"/>
  </r>
  <r>
    <n v="239"/>
    <d v="2011-12-14T00:00:00"/>
    <s v="Mission: Impossible—Ghost Protocol"/>
    <s v="/movie/Mission-Impossible-Ghost-Protocol#tab=summary"/>
    <n v="145000000"/>
    <n v="209397903"/>
    <n v="694713230"/>
    <n v="12785204"/>
    <x v="0"/>
    <x v="0"/>
    <n v="3555"/>
    <n v="132"/>
    <x v="1"/>
    <n v="64397903"/>
    <n v="549713230"/>
    <n v="154631.0070323488"/>
    <n v="1.840357063590109E-2"/>
  </r>
  <r>
    <n v="240"/>
    <d v="2014-06-05T00:00:00"/>
    <s v="How to Train Your Dragon 2"/>
    <s v="/movie/How-to-Train-Your-Dragon-2-(2014)#tab=summary"/>
    <n v="145000000"/>
    <n v="177002924"/>
    <n v="614586270"/>
    <n v="49451322"/>
    <x v="2"/>
    <x v="1"/>
    <n v="4268"/>
    <n v="102"/>
    <x v="13"/>
    <n v="32002924"/>
    <n v="469586270"/>
    <n v="110024.8992502343"/>
    <n v="8.0462783524272358E-2"/>
  </r>
  <r>
    <n v="241"/>
    <d v="1999-06-16T00:00:00"/>
    <s v="Tarzan"/>
    <s v="/movie/Tarzan#tab=summary"/>
    <n v="145000000"/>
    <n v="171091819"/>
    <n v="448191819"/>
    <n v="34221968"/>
    <x v="3"/>
    <x v="1"/>
    <n v="3131"/>
    <n v="88"/>
    <x v="21"/>
    <n v="26091819"/>
    <n v="303191819"/>
    <n v="96835.45800063877"/>
    <n v="7.6355628436850162E-2"/>
  </r>
  <r>
    <n v="242"/>
    <d v="2014-02-20T00:00:00"/>
    <s v="Mr. Peabody &amp; Sherman"/>
    <s v="/movie/Mr-Peabody-and-Sherman#tab=summary"/>
    <n v="145000000"/>
    <n v="111506430"/>
    <n v="269806430"/>
    <n v="32207057"/>
    <x v="2"/>
    <x v="1"/>
    <n v="3951"/>
    <n v="91"/>
    <x v="13"/>
    <n v="-33493570"/>
    <n v="124806430"/>
    <n v="31588.567451278159"/>
    <n v="0.11937097644411217"/>
  </r>
  <r>
    <n v="243"/>
    <d v="2012-11-20T00:00:00"/>
    <s v="Rise of the Guardians"/>
    <s v="/movie/Rise-of-the-Guardians#tab=summary"/>
    <n v="145000000"/>
    <n v="103412758"/>
    <n v="306900902"/>
    <n v="23773465"/>
    <x v="2"/>
    <x v="1"/>
    <n v="3672"/>
    <n v="97"/>
    <x v="7"/>
    <n v="-41587242"/>
    <n v="161900902"/>
    <n v="44090.659586056645"/>
    <n v="7.7463001395805614E-2"/>
  </r>
  <r>
    <n v="244"/>
    <d v="2005-04-08T00:00:00"/>
    <s v="Sahara"/>
    <s v="/movie/Sahara#tab=summary"/>
    <n v="145000000"/>
    <n v="68671925"/>
    <n v="121645390"/>
    <n v="18068372"/>
    <x v="0"/>
    <x v="1"/>
    <n v="3200"/>
    <n v="124"/>
    <x v="17"/>
    <n v="-76328075"/>
    <n v="-23354610"/>
    <n v="-7298.3156250000002"/>
    <n v="0.14853314211085189"/>
  </r>
  <r>
    <n v="245"/>
    <d v="2016-07-13T00:00:00"/>
    <s v="Ghostbusters"/>
    <s v="/movie/Ghostbusters-(2016)#tab=summary"/>
    <n v="144000000"/>
    <n v="128350574"/>
    <n v="229008658"/>
    <n v="46018755"/>
    <x v="0"/>
    <x v="7"/>
    <n v="3963"/>
    <n v="117"/>
    <x v="8"/>
    <n v="-15649426"/>
    <n v="85008658"/>
    <n v="21450.582387080496"/>
    <n v="0.20094766460751018"/>
  </r>
  <r>
    <n v="246"/>
    <d v="2002-11-22T00:00:00"/>
    <s v="Die Another Day"/>
    <s v="/movie/Die-Another-Day#tab=summary"/>
    <n v="142000000"/>
    <n v="160942139"/>
    <n v="431942139"/>
    <n v="47072040"/>
    <x v="0"/>
    <x v="0"/>
    <n v="3377"/>
    <n v="133"/>
    <x v="25"/>
    <n v="18942139"/>
    <n v="289942139"/>
    <n v="85857.903168492747"/>
    <n v="0.1089776517497868"/>
  </r>
  <r>
    <n v="247"/>
    <d v="2003-07-09T00:00:00"/>
    <s v="Pirates of the Caribbean: The Curse of the Blac…"/>
    <s v="/movie/Pirates-of-the-Caribbean-The-Curse-of-the-Black-Pearl#tab=summary"/>
    <n v="140000000"/>
    <n v="305410819"/>
    <n v="654310819"/>
    <s v="NA"/>
    <x v="1"/>
    <x v="6"/>
    <s v="NA"/>
    <s v="NA"/>
    <x v="23"/>
    <n v="165410819"/>
    <n v="514310819"/>
    <e v="#VALUE!"/>
    <e v="#VALUE!"/>
  </r>
  <r>
    <n v="248"/>
    <d v="2009-05-08T00:00:00"/>
    <s v="Star Trek"/>
    <s v="/movie/Star-Trek#tab=summary"/>
    <n v="140000000"/>
    <n v="257730019"/>
    <n v="386839614"/>
    <n v="79204289"/>
    <x v="0"/>
    <x v="1"/>
    <n v="4053"/>
    <n v="125"/>
    <x v="11"/>
    <n v="117730019"/>
    <n v="246839614"/>
    <n v="60902.939550949915"/>
    <n v="0.20474709965975718"/>
  </r>
  <r>
    <n v="249"/>
    <d v="1998-07-01T00:00:00"/>
    <s v="Armageddon"/>
    <s v="/movie/Armageddon#tab=summary"/>
    <n v="140000000"/>
    <n v="201578182"/>
    <n v="554600000"/>
    <n v="36089972"/>
    <x v="0"/>
    <x v="1"/>
    <n v="3184"/>
    <n v="150"/>
    <x v="26"/>
    <n v="61578182"/>
    <n v="414600000"/>
    <n v="130213.56783919598"/>
    <n v="6.5073876667868735E-2"/>
  </r>
  <r>
    <n v="250"/>
    <d v="2002-07-03T00:00:00"/>
    <s v="Men in Black 2"/>
    <s v="/movie/Men-in-Black-2#tab=summary"/>
    <n v="140000000"/>
    <n v="190418803"/>
    <n v="441767803"/>
    <n v="52148751"/>
    <x v="0"/>
    <x v="0"/>
    <n v="3641"/>
    <n v="86"/>
    <x v="25"/>
    <n v="50418803"/>
    <n v="301767803"/>
    <n v="82880.473221642402"/>
    <n v="0.11804561275372076"/>
  </r>
  <r>
    <n v="251"/>
    <d v="2011-07-22T00:00:00"/>
    <s v="Captain America: The First Avenger"/>
    <s v="/movie/Captain-America-The-First-Avenger#tab=summary"/>
    <n v="140000000"/>
    <n v="176654505"/>
    <n v="370569776"/>
    <n v="65058524"/>
    <x v="0"/>
    <x v="0"/>
    <n v="3715"/>
    <n v="124"/>
    <x v="1"/>
    <n v="36654505"/>
    <n v="230569776"/>
    <n v="62064.54266487214"/>
    <n v="0.17556349225847281"/>
  </r>
  <r>
    <n v="252"/>
    <d v="2016-01-23T00:00:00"/>
    <s v="Kung Fu Panda 3"/>
    <s v="/movie/Kung-Fu-Panda-3#tab=summary"/>
    <n v="140000000"/>
    <n v="143528619"/>
    <n v="521170825"/>
    <n v="41282042"/>
    <x v="2"/>
    <x v="1"/>
    <n v="3987"/>
    <n v="94"/>
    <x v="8"/>
    <n v="3528619"/>
    <n v="381170825"/>
    <n v="95603.417356408332"/>
    <n v="7.9210193701844303E-2"/>
  </r>
  <r>
    <n v="253"/>
    <d v="1998-07-10T00:00:00"/>
    <s v="Lethal Weapon 4"/>
    <s v="/movie/Lethal-Weapon-4#tab=summary"/>
    <n v="140000000"/>
    <n v="130444603"/>
    <n v="285400000"/>
    <n v="34048124"/>
    <x v="4"/>
    <x v="0"/>
    <n v="3117"/>
    <n v="127"/>
    <x v="26"/>
    <n v="-9555397"/>
    <n v="145400000"/>
    <n v="46647.417388514594"/>
    <n v="0.11929966362999299"/>
  </r>
  <r>
    <n v="254"/>
    <d v="2013-03-27T00:00:00"/>
    <s v="G.I. Joe: Retaliation"/>
    <s v="/movie/GI-Joe-Retaliation#tab=summary"/>
    <n v="140000000"/>
    <n v="122523060"/>
    <n v="375740705"/>
    <n v="40501814"/>
    <x v="0"/>
    <x v="0"/>
    <n v="3734"/>
    <n v="110"/>
    <x v="12"/>
    <n v="-17476940"/>
    <n v="235740705"/>
    <n v="63133.55784681307"/>
    <n v="0.10779192528528417"/>
  </r>
  <r>
    <n v="255"/>
    <d v="2003-12-05T00:00:00"/>
    <s v="The Last Samurai"/>
    <s v="/movie/Last-Samurai-The#tab=summary"/>
    <n v="140000000"/>
    <n v="111110575"/>
    <n v="456810575"/>
    <n v="24271354"/>
    <x v="4"/>
    <x v="0"/>
    <n v="2938"/>
    <n v="154"/>
    <x v="23"/>
    <n v="-28889425"/>
    <n v="316810575"/>
    <n v="107832.05411844792"/>
    <n v="5.3132206932818928E-2"/>
  </r>
  <r>
    <n v="256"/>
    <d v="2005-12-21T00:00:00"/>
    <s v="Fun With Dick And Jane"/>
    <s v="/movie/Fun-With-Dick-And-Jane#tab=summary"/>
    <n v="140000000"/>
    <n v="110550000"/>
    <n v="203018919"/>
    <n v="14383515"/>
    <x v="0"/>
    <x v="7"/>
    <n v="3239"/>
    <n v="90"/>
    <x v="17"/>
    <n v="-29450000"/>
    <n v="63018919"/>
    <n v="19456.28866934239"/>
    <n v="7.0848150856324871E-2"/>
  </r>
  <r>
    <n v="257"/>
    <d v="2014-12-05T00:00:00"/>
    <s v="Exodus: Gods and Kings"/>
    <s v="/movie/Exodus-Gods-and-Kings#tab=summary"/>
    <n v="140000000"/>
    <n v="65014513"/>
    <n v="268314513"/>
    <n v="24115934"/>
    <x v="0"/>
    <x v="4"/>
    <n v="3503"/>
    <n v="150"/>
    <x v="13"/>
    <n v="-74985487"/>
    <n v="128314513"/>
    <n v="36629.892377961747"/>
    <n v="8.9879349910528317E-2"/>
  </r>
  <r>
    <n v="258"/>
    <d v="2016-06-30T00:00:00"/>
    <s v="The BFG"/>
    <s v="/movie/BFG-The-(2016)#tab=summary"/>
    <n v="140000000"/>
    <n v="55483770"/>
    <n v="199646680"/>
    <n v="18775350"/>
    <x v="2"/>
    <x v="1"/>
    <n v="3392"/>
    <n v="115"/>
    <x v="8"/>
    <n v="-84516230"/>
    <n v="59646680"/>
    <n v="17584.516509433961"/>
    <n v="9.4042886162695016E-2"/>
  </r>
  <r>
    <n v="259"/>
    <d v="2019-10-03T00:00:00"/>
    <s v="Gemini Man"/>
    <s v="/movie/Gemini-Man-(2019)#tab=summary"/>
    <n v="140000000"/>
    <n v="48546770"/>
    <n v="166623705"/>
    <n v="20552372"/>
    <x v="0"/>
    <x v="0"/>
    <n v="3642"/>
    <n v="116"/>
    <x v="0"/>
    <n v="-91453230"/>
    <n v="26623705"/>
    <n v="7310.1880834706208"/>
    <n v="0.1233460269053554"/>
  </r>
  <r>
    <n v="260"/>
    <d v="2016-02-24T00:00:00"/>
    <s v="Gods of Egypt"/>
    <s v="/movie/Gods-of-Egypt#tab=summary"/>
    <n v="140000000"/>
    <n v="31153464"/>
    <n v="138836756"/>
    <n v="14123903"/>
    <x v="0"/>
    <x v="1"/>
    <n v="3117"/>
    <n v="127"/>
    <x v="8"/>
    <n v="-108846536"/>
    <n v="-1163244"/>
    <n v="-373.19345524542831"/>
    <n v="0.1017302867548994"/>
  </r>
  <r>
    <n v="261"/>
    <s v="NA"/>
    <s v="Desert Warrior"/>
    <s v="/movie/Desert-Warrior-(2022-Saudi-Arabia)#tab=summary"/>
    <n v="140000000"/>
    <n v="0"/>
    <n v="0"/>
    <s v="NA"/>
    <x v="1"/>
    <x v="6"/>
    <s v="NA"/>
    <s v="NA"/>
    <x v="27"/>
    <n v="-140000000"/>
    <n v="-140000000"/>
    <e v="#VALUE!"/>
    <e v="#VALUE!"/>
  </r>
  <r>
    <n v="262"/>
    <d v="2002-05-03T00:00:00"/>
    <s v="Spider-Man"/>
    <s v="/movie/Spider-Man#tab=summary"/>
    <n v="139000000"/>
    <n v="403706375"/>
    <n v="821706375"/>
    <n v="114844116"/>
    <x v="0"/>
    <x v="1"/>
    <n v="3876"/>
    <n v="121"/>
    <x v="25"/>
    <n v="264706375"/>
    <n v="682706375"/>
    <n v="176136.83565531476"/>
    <n v="0.13976296094818541"/>
  </r>
  <r>
    <n v="263"/>
    <d v="2009-03-06T00:00:00"/>
    <s v="Watchmen"/>
    <s v="/movie/Watchmen#tab=summary"/>
    <n v="138000000"/>
    <n v="107509799"/>
    <n v="186976250"/>
    <n v="55214334"/>
    <x v="4"/>
    <x v="0"/>
    <n v="3611"/>
    <n v="161"/>
    <x v="11"/>
    <n v="-30490201"/>
    <n v="48976250"/>
    <n v="13563.071171420659"/>
    <n v="0.29530132302899431"/>
  </r>
  <r>
    <n v="264"/>
    <d v="2005-07-29T00:00:00"/>
    <s v="Stealth"/>
    <s v="/movie/Stealth#tab=summary"/>
    <n v="138000000"/>
    <n v="32116746"/>
    <n v="76416746"/>
    <n v="13251545"/>
    <x v="0"/>
    <x v="0"/>
    <n v="3495"/>
    <n v="121"/>
    <x v="17"/>
    <n v="-105883254"/>
    <n v="-61583254"/>
    <n v="-17620.387410586551"/>
    <n v="0.17341153207439636"/>
  </r>
  <r>
    <n v="265"/>
    <d v="2008-06-13T00:00:00"/>
    <s v="The Incredible Hulk"/>
    <s v="/movie/Incredible-Hulk-The#tab=summary"/>
    <n v="137500000"/>
    <n v="134806913"/>
    <n v="265573859"/>
    <n v="55414050"/>
    <x v="0"/>
    <x v="1"/>
    <n v="3508"/>
    <n v="112"/>
    <x v="16"/>
    <n v="-2693087"/>
    <n v="128073859"/>
    <n v="36509.081812998862"/>
    <n v="0.20865777305288169"/>
  </r>
  <r>
    <n v="266"/>
    <d v="2003-06-20T00:00:00"/>
    <s v="Hulk"/>
    <s v="/movie/Hulk#tab=summary"/>
    <n v="137000000"/>
    <n v="132177234"/>
    <n v="245031679"/>
    <n v="62128420"/>
    <x v="0"/>
    <x v="0"/>
    <n v="3674"/>
    <n v="138"/>
    <x v="23"/>
    <n v="-4822766"/>
    <n v="108031679"/>
    <n v="29404.376428960262"/>
    <n v="0.2535526028860946"/>
  </r>
  <r>
    <n v="267"/>
    <d v="2001-07-11T00:00:00"/>
    <s v="Final Fantasy: The Spirits Within"/>
    <s v="/movie/Final-Fantasy-The-Spirits-Within#tab=summary"/>
    <n v="137000000"/>
    <n v="32131830"/>
    <n v="85131830"/>
    <n v="11408853"/>
    <x v="0"/>
    <x v="1"/>
    <n v="2649"/>
    <n v="106"/>
    <x v="24"/>
    <n v="-104868170"/>
    <n v="-51868170"/>
    <n v="-19580.283125707814"/>
    <n v="0.13401395224324439"/>
  </r>
  <r>
    <n v="268"/>
    <d v="2012-11-14T00:00:00"/>
    <s v="The Twilight Saga: Breaking Dawn, Part 2"/>
    <s v="/movie/Twilight-Saga-Breaking-Dawn-Part-2-The#tab=summary"/>
    <n v="136200000"/>
    <n v="292324737"/>
    <n v="829724737"/>
    <n v="141067634"/>
    <x v="0"/>
    <x v="4"/>
    <n v="4070"/>
    <n v="115"/>
    <x v="7"/>
    <n v="156124737"/>
    <n v="693524737"/>
    <n v="170399.19828009827"/>
    <n v="0.17001738975512792"/>
  </r>
  <r>
    <n v="269"/>
    <d v="2013-03-15T00:00:00"/>
    <s v="The Croods"/>
    <s v="/movie/Croods-The#tab=summary"/>
    <n v="135000000"/>
    <n v="187168425"/>
    <n v="573068425"/>
    <n v="43639736"/>
    <x v="2"/>
    <x v="1"/>
    <n v="4065"/>
    <n v="98"/>
    <x v="12"/>
    <n v="52168425"/>
    <n v="438068425"/>
    <n v="107765.91020910209"/>
    <n v="7.6151004131836439E-2"/>
  </r>
  <r>
    <n v="270"/>
    <d v="2015-12-25T00:00:00"/>
    <s v="The Revenant"/>
    <s v="/movie/Revenant-The-(2015)#tab=summary"/>
    <n v="135000000"/>
    <n v="183637894"/>
    <n v="532938302"/>
    <n v="474560"/>
    <x v="4"/>
    <x v="1"/>
    <n v="3711"/>
    <n v="156"/>
    <x v="2"/>
    <n v="48637894"/>
    <n v="397938302"/>
    <n v="107232.09431420102"/>
    <n v="8.9045954891791581E-4"/>
  </r>
  <r>
    <n v="271"/>
    <d v="1999-11-19T00:00:00"/>
    <s v="The World is Not Enough"/>
    <s v="/movie/World-is-Not-Enough-The#tab=summary"/>
    <n v="135000000"/>
    <n v="126930660"/>
    <n v="361730660"/>
    <n v="35519007"/>
    <x v="0"/>
    <x v="0"/>
    <n v="3165"/>
    <n v="128"/>
    <x v="21"/>
    <n v="-8069340"/>
    <n v="226730660"/>
    <n v="71636.85939968405"/>
    <n v="9.8191861867611668E-2"/>
  </r>
  <r>
    <n v="272"/>
    <d v="2011-03-04T00:00:00"/>
    <s v="Rango"/>
    <s v="/movie/Rango#tab=summary"/>
    <n v="135000000"/>
    <n v="123477607"/>
    <n v="245724600"/>
    <n v="38079323"/>
    <x v="2"/>
    <x v="1"/>
    <n v="3923"/>
    <n v="107"/>
    <x v="1"/>
    <n v="-11522393"/>
    <n v="110724600"/>
    <n v="28224.471068060157"/>
    <n v="0.15496748392305859"/>
  </r>
  <r>
    <n v="273"/>
    <d v="2003-11-14T00:00:00"/>
    <s v="Master and Commander: The Far Side of the World"/>
    <s v="/movie/Master-and-Commander-The-Far-Side-of-the-World#tab=summary"/>
    <n v="135000000"/>
    <n v="93926386"/>
    <n v="212912137"/>
    <n v="25105990"/>
    <x v="0"/>
    <x v="1"/>
    <n v="3101"/>
    <n v="139"/>
    <x v="23"/>
    <n v="-41073614"/>
    <n v="77912137"/>
    <n v="25124.842631409221"/>
    <n v="0.11791713874911697"/>
  </r>
  <r>
    <n v="274"/>
    <d v="2013-07-17T00:00:00"/>
    <s v="Turbo"/>
    <s v="/movie/Turbo#tab=summary"/>
    <n v="135000000"/>
    <n v="83028130"/>
    <n v="286896578"/>
    <n v="21312625"/>
    <x v="2"/>
    <x v="1"/>
    <n v="3809"/>
    <n v="96"/>
    <x v="12"/>
    <n v="-51971870"/>
    <n v="151896578"/>
    <n v="39878.33499606196"/>
    <n v="7.4286787066522628E-2"/>
  </r>
  <r>
    <n v="275"/>
    <d v="2016-06-02T00:00:00"/>
    <s v="Teenage Mutant Ninja Turtles: Out of the Shadows"/>
    <s v="/movie/Teenage-Mutant-Ninja-Turtles-Out-of-the-Shadows#tab=summary"/>
    <n v="135000000"/>
    <n v="82051601"/>
    <n v="245328374"/>
    <n v="35316382"/>
    <x v="0"/>
    <x v="1"/>
    <n v="4071"/>
    <n v="112"/>
    <x v="8"/>
    <n v="-52948399"/>
    <n v="110328374"/>
    <n v="27101.049864898061"/>
    <n v="0.14395555403632196"/>
  </r>
  <r>
    <n v="276"/>
    <d v="2011-11-18T00:00:00"/>
    <s v="Happy Feet Two"/>
    <s v="/movie/Happy-Feet-2#tab=summary"/>
    <n v="135000000"/>
    <n v="64006466"/>
    <n v="157956466"/>
    <n v="21237068"/>
    <x v="2"/>
    <x v="1"/>
    <n v="3611"/>
    <n v="99"/>
    <x v="1"/>
    <n v="-70993534"/>
    <n v="22956466"/>
    <n v="6357.3708114095816"/>
    <n v="0.13444886770257319"/>
  </r>
  <r>
    <n v="277"/>
    <d v="2006-07-28T00:00:00"/>
    <s v="Miami Vice"/>
    <s v="/movie/Miami-Vice-(2006)#tab=summary"/>
    <n v="135000000"/>
    <n v="63478838"/>
    <n v="164920076"/>
    <n v="25723815"/>
    <x v="4"/>
    <x v="0"/>
    <n v="3026"/>
    <n v="132"/>
    <x v="15"/>
    <n v="-71521162"/>
    <n v="29920076"/>
    <n v="9887.6655651024448"/>
    <n v="0.15597746268319693"/>
  </r>
  <r>
    <n v="278"/>
    <d v="2018-10-31T00:00:00"/>
    <s v="The Nutcracker and the Four Realms"/>
    <s v="/movie/Nutcracker-and-the-Four-Realms-The-(2018)#tab=summary"/>
    <n v="132900000"/>
    <n v="54858851"/>
    <n v="170024300"/>
    <n v="20352491"/>
    <x v="2"/>
    <x v="1"/>
    <n v="3766"/>
    <n v="99"/>
    <x v="3"/>
    <n v="-78041149"/>
    <n v="37124300"/>
    <n v="9857.7535847052568"/>
    <n v="0.11970342474575693"/>
  </r>
  <r>
    <n v="279"/>
    <d v="2005-06-24T00:00:00"/>
    <s v="War of the Worlds"/>
    <s v="/movie/War-of-the-Worlds#tab=summary"/>
    <n v="132000000"/>
    <n v="234280354"/>
    <n v="606836535"/>
    <n v="64878725"/>
    <x v="0"/>
    <x v="0"/>
    <n v="3910"/>
    <n v="116"/>
    <x v="17"/>
    <n v="102280354"/>
    <n v="474836535"/>
    <n v="121441.56905370844"/>
    <n v="0.10691301735812594"/>
  </r>
  <r>
    <n v="280"/>
    <d v="2014-11-26T00:00:00"/>
    <s v="Penguins of Madagascar"/>
    <s v="/movie/Penguins-of-Madagascar#tab=summary"/>
    <n v="132000000"/>
    <n v="83350911"/>
    <n v="366942531"/>
    <n v="25447444"/>
    <x v="2"/>
    <x v="1"/>
    <n v="3775"/>
    <n v="92"/>
    <x v="13"/>
    <n v="-48649089"/>
    <n v="234942531"/>
    <n v="62236.432052980133"/>
    <n v="6.9349944065219299E-2"/>
  </r>
  <r>
    <n v="281"/>
    <d v="2013-11-15T00:00:00"/>
    <s v="The Hunger Games: Catching Fire"/>
    <s v="/movie/Hunger-Games-Catching-Fire-The#tab=summary"/>
    <n v="130000000"/>
    <n v="424668047"/>
    <n v="864868047"/>
    <n v="158074286"/>
    <x v="0"/>
    <x v="1"/>
    <n v="4163"/>
    <n v="146"/>
    <x v="12"/>
    <n v="294668047"/>
    <n v="734868047"/>
    <n v="176523.67211145809"/>
    <n v="0.18277272070383241"/>
  </r>
  <r>
    <n v="282"/>
    <d v="2004-05-31T00:00:00"/>
    <s v="Harry Potter and the Prisoner of Azkaban"/>
    <s v="/movie/Harry-Potter-and-the-Prisoner-of-Azkaban#tab=summary"/>
    <n v="130000000"/>
    <n v="249757726"/>
    <n v="789592708"/>
    <n v="93687367"/>
    <x v="2"/>
    <x v="1"/>
    <n v="3855"/>
    <n v="141"/>
    <x v="20"/>
    <n v="119757726"/>
    <n v="659592708"/>
    <n v="171100.57276264593"/>
    <n v="0.11865277636277259"/>
  </r>
  <r>
    <n v="283"/>
    <d v="2007-08-03T00:00:00"/>
    <s v="The Bourne Ultimatum"/>
    <s v="/movie/Bourne-Ultimatum-The#tab=summary"/>
    <n v="130000000"/>
    <n v="227471070"/>
    <n v="444043396"/>
    <n v="69283690"/>
    <x v="0"/>
    <x v="5"/>
    <n v="3701"/>
    <n v="113"/>
    <x v="4"/>
    <n v="97471070"/>
    <n v="314043396"/>
    <n v="84853.660091867059"/>
    <n v="0.15602909675972301"/>
  </r>
  <r>
    <n v="284"/>
    <d v="2018-07-03T00:00:00"/>
    <s v="Ant-Man and the Wasp"/>
    <s v="/movie/Ant-Man-and-the-Wasp#tab=summary"/>
    <n v="130000000"/>
    <n v="216648740"/>
    <n v="623144660"/>
    <n v="75812205"/>
    <x v="0"/>
    <x v="0"/>
    <n v="4206"/>
    <n v="118"/>
    <x v="3"/>
    <n v="86648740"/>
    <n v="493144660"/>
    <n v="117247.89824060866"/>
    <n v="0.12166068309082517"/>
  </r>
  <r>
    <n v="285"/>
    <d v="2008-06-06T00:00:00"/>
    <s v="Kung Fu Panda"/>
    <s v="/movie/Kung-Fu-Panda#tab=summary"/>
    <n v="130000000"/>
    <n v="215434591"/>
    <n v="631910531"/>
    <n v="60239130"/>
    <x v="2"/>
    <x v="1"/>
    <n v="4136"/>
    <n v="91"/>
    <x v="16"/>
    <n v="85434591"/>
    <n v="501910531"/>
    <n v="121351.67577369438"/>
    <n v="9.5328574291476717E-2"/>
  </r>
  <r>
    <n v="286"/>
    <d v="2015-07-14T00:00:00"/>
    <s v="Ant-Man"/>
    <s v="/movie/Ant-Man#tab=summary"/>
    <n v="130000000"/>
    <n v="180202163"/>
    <n v="518858449"/>
    <n v="57225526"/>
    <x v="0"/>
    <x v="0"/>
    <n v="3868"/>
    <n v="117"/>
    <x v="2"/>
    <n v="50202163"/>
    <n v="388858449"/>
    <n v="100532.17399172699"/>
    <n v="0.11029120969368661"/>
  </r>
  <r>
    <n v="287"/>
    <d v="2015-03-19T00:00:00"/>
    <s v="Home"/>
    <s v="/movie/Home-(2015)#tab=summary"/>
    <n v="130000000"/>
    <n v="177397510"/>
    <n v="385997896"/>
    <n v="52107731"/>
    <x v="2"/>
    <x v="1"/>
    <n v="3801"/>
    <n v="94"/>
    <x v="2"/>
    <n v="47397510"/>
    <n v="255997896"/>
    <n v="67350.143646408833"/>
    <n v="0.13499485758855018"/>
  </r>
  <r>
    <n v="288"/>
    <d v="2018-12-19T00:00:00"/>
    <s v="Mary Poppins Returns"/>
    <s v="/movie/Mary-Poppins-Returns-(2018)#tab=summary"/>
    <n v="130000000"/>
    <n v="171958438"/>
    <n v="348901032"/>
    <n v="23523121"/>
    <x v="2"/>
    <x v="2"/>
    <n v="4090"/>
    <n v="130"/>
    <x v="3"/>
    <n v="41958438"/>
    <n v="218901032"/>
    <n v="53521.034718826406"/>
    <n v="6.7420611699423122E-2"/>
  </r>
  <r>
    <n v="289"/>
    <d v="2011-10-28T00:00:00"/>
    <s v="Puss in Boots"/>
    <s v="/movie/Puss-in-Boots#tab=summary"/>
    <n v="130000000"/>
    <n v="149260504"/>
    <n v="554987477"/>
    <n v="34077439"/>
    <x v="2"/>
    <x v="1"/>
    <n v="3963"/>
    <n v="90"/>
    <x v="1"/>
    <n v="19260504"/>
    <n v="424987477"/>
    <n v="107238.82841281858"/>
    <n v="6.1402176467488113E-2"/>
  </r>
  <r>
    <n v="290"/>
    <d v="2010-11-05T00:00:00"/>
    <s v="Megamind"/>
    <s v="/movie/Megamind#tab=summary"/>
    <n v="130000000"/>
    <n v="148415853"/>
    <n v="321887208"/>
    <n v="46016833"/>
    <x v="2"/>
    <x v="1"/>
    <n v="3949"/>
    <n v="95"/>
    <x v="9"/>
    <n v="18415853"/>
    <n v="191887208"/>
    <n v="48591.341605469737"/>
    <n v="0.14295949592380197"/>
  </r>
  <r>
    <n v="291"/>
    <d v="2003-07-18T00:00:00"/>
    <s v="Bad Boys II"/>
    <s v="/movie/Bad-Boys-II#tab=summary"/>
    <n v="130000000"/>
    <n v="138540870"/>
    <n v="273271982"/>
    <n v="46522560"/>
    <x v="4"/>
    <x v="0"/>
    <n v="3202"/>
    <n v="140"/>
    <x v="23"/>
    <n v="8540870"/>
    <n v="143271982"/>
    <n v="44744.529044347284"/>
    <n v="0.1702426998169172"/>
  </r>
  <r>
    <n v="292"/>
    <d v="2014-03-20T00:00:00"/>
    <s v="Rio 2"/>
    <s v="/movie/Rio-2#tab=summary"/>
    <n v="130000000"/>
    <n v="131538435"/>
    <n v="492846291"/>
    <n v="39327869"/>
    <x v="3"/>
    <x v="1"/>
    <n v="3975"/>
    <n v="101"/>
    <x v="13"/>
    <n v="1538435"/>
    <n v="362846291"/>
    <n v="91282.085786163516"/>
    <n v="7.9797433232585702E-2"/>
  </r>
  <r>
    <n v="293"/>
    <d v="2010-07-23T00:00:00"/>
    <s v="Salt"/>
    <s v="/movie/Salt#tab=summary"/>
    <n v="130000000"/>
    <n v="118311368"/>
    <n v="290650494"/>
    <n v="36011243"/>
    <x v="0"/>
    <x v="5"/>
    <n v="3612"/>
    <n v="100"/>
    <x v="9"/>
    <n v="-11688632"/>
    <n v="160650494"/>
    <n v="44476.880952380954"/>
    <n v="0.12389878477206373"/>
  </r>
  <r>
    <n v="294"/>
    <d v="2014-03-27T00:00:00"/>
    <s v="Noah"/>
    <s v="/movie/Noah#tab=summary"/>
    <n v="130000000"/>
    <n v="101200044"/>
    <n v="352831065"/>
    <n v="43720472"/>
    <x v="0"/>
    <x v="4"/>
    <n v="3571"/>
    <n v="137"/>
    <x v="13"/>
    <n v="-28799956"/>
    <n v="222831065"/>
    <n v="62400.186222346681"/>
    <n v="0.12391332945697398"/>
  </r>
  <r>
    <n v="295"/>
    <d v="2011-10-28T00:00:00"/>
    <s v="The Adventures of Tintin"/>
    <s v="/movie/Adventures-of-Tintin-The#tab=summary"/>
    <n v="130000000"/>
    <n v="77591831"/>
    <n v="373993951"/>
    <n v="9720993"/>
    <x v="2"/>
    <x v="1"/>
    <n v="3087"/>
    <n v="104"/>
    <x v="1"/>
    <n v="-52408169"/>
    <n v="243993951"/>
    <n v="79039.180758017494"/>
    <n v="2.599238028852504E-2"/>
  </r>
  <r>
    <n v="296"/>
    <d v="2013-05-31T00:00:00"/>
    <s v="After Earth"/>
    <s v="/movie/After-Earth#tab=summary"/>
    <n v="130000000"/>
    <n v="60522097"/>
    <n v="251499665"/>
    <n v="27520040"/>
    <x v="0"/>
    <x v="0"/>
    <n v="3401"/>
    <n v="99"/>
    <x v="12"/>
    <n v="-69477903"/>
    <n v="121499665"/>
    <n v="35724.688326962656"/>
    <n v="0.10942376404358233"/>
  </r>
  <r>
    <n v="297"/>
    <d v="2008-11-26T00:00:00"/>
    <s v="Australia"/>
    <s v="/movie/Australia-(2008)#tab=summary"/>
    <n v="130000000"/>
    <n v="49554002"/>
    <n v="215080810"/>
    <n v="14800723"/>
    <x v="0"/>
    <x v="4"/>
    <n v="2721"/>
    <n v="165"/>
    <x v="16"/>
    <n v="-80445998"/>
    <n v="85080810"/>
    <n v="31268.213891951487"/>
    <n v="6.881470736510617E-2"/>
  </r>
  <r>
    <n v="298"/>
    <d v="2013-07-19T00:00:00"/>
    <s v="R.I.P.D."/>
    <s v="/movie/RIPD#tab=summary"/>
    <n v="130000000"/>
    <n v="33618855"/>
    <n v="79076678"/>
    <n v="12691415"/>
    <x v="0"/>
    <x v="0"/>
    <n v="2852"/>
    <n v="98"/>
    <x v="12"/>
    <n v="-96381145"/>
    <n v="-50923322"/>
    <n v="-17855.302244039271"/>
    <n v="0.1604950450751105"/>
  </r>
  <r>
    <n v="299"/>
    <d v="2019-01-03T00:00:00"/>
    <s v="How to Train Your Dragon: The Hidden World"/>
    <s v="/movie/How-to-Train-Your-Dragon-The-Hidden-World-(2019)#tab=summary"/>
    <n v="129000000"/>
    <n v="160799505"/>
    <n v="521214533"/>
    <n v="55022245"/>
    <x v="2"/>
    <x v="1"/>
    <n v="4286"/>
    <n v="104"/>
    <x v="0"/>
    <n v="31799505"/>
    <n v="392214533"/>
    <n v="91510.623658422774"/>
    <n v="0.10556544669486413"/>
  </r>
  <r>
    <n v="300"/>
    <d v="2011-11-18T00:00:00"/>
    <s v="The Twilight Saga: Breaking Dawn, Part 1"/>
    <s v="/movie/Twilight-Saga-Breaking-Dawn-Part-1-The#tab=summary"/>
    <n v="127500000"/>
    <n v="281287133"/>
    <n v="688288353"/>
    <n v="138122261"/>
    <x v="0"/>
    <x v="4"/>
    <n v="4066"/>
    <n v="117"/>
    <x v="1"/>
    <n v="153787133"/>
    <n v="560788353"/>
    <n v="137921.38539104772"/>
    <n v="0.20067499384229737"/>
  </r>
  <r>
    <n v="301"/>
    <d v="2000-05-19T00:00:00"/>
    <s v="Dinosaur"/>
    <s v="/movie/Dinosaur#tab=summary"/>
    <n v="127500000"/>
    <n v="137748063"/>
    <n v="356148063"/>
    <n v="38854851"/>
    <x v="2"/>
    <x v="1"/>
    <n v="3319"/>
    <n v="82"/>
    <x v="28"/>
    <n v="10248063"/>
    <n v="228648063"/>
    <n v="68890.648689364272"/>
    <n v="0.10909746545497848"/>
  </r>
  <r>
    <n v="302"/>
    <d v="2017-02-23T00:00:00"/>
    <s v="Logan"/>
    <s v="/movie/Logan-(2017)#tab=summary"/>
    <n v="127000000"/>
    <n v="226277068"/>
    <n v="614202315"/>
    <n v="88411916"/>
    <x v="4"/>
    <x v="0"/>
    <n v="4071"/>
    <n v="135"/>
    <x v="5"/>
    <n v="99277068"/>
    <n v="487202315"/>
    <n v="119676.32399901743"/>
    <n v="0.1439459178853795"/>
  </r>
  <r>
    <n v="303"/>
    <d v="2014-12-18T00:00:00"/>
    <s v="Night at the Museum: Secret of the Tomb"/>
    <s v="/movie/Night-at-the-Museum-Secret-of-the-Tomb#tab=summary"/>
    <n v="127000000"/>
    <n v="113746621"/>
    <n v="353756621"/>
    <n v="17100520"/>
    <x v="2"/>
    <x v="1"/>
    <n v="3914"/>
    <n v="97"/>
    <x v="13"/>
    <n v="-13253379"/>
    <n v="226756621"/>
    <n v="57934.752427184467"/>
    <n v="4.833978782265675E-2"/>
  </r>
  <r>
    <n v="304"/>
    <d v="2011-07-13T00:00:00"/>
    <s v="Harry Potter and the Deathly Hallows: Part II"/>
    <s v="/movie/Harry-Potter-and-the-Deathly-Hallows-Part-II#tab=summary"/>
    <n v="125000000"/>
    <n v="381193157"/>
    <n v="1316355322"/>
    <n v="169189427"/>
    <x v="0"/>
    <x v="1"/>
    <n v="4375"/>
    <n v="131"/>
    <x v="1"/>
    <n v="256193157"/>
    <n v="1191355322"/>
    <n v="272309.78788571426"/>
    <n v="0.12852869143487991"/>
  </r>
  <r>
    <n v="305"/>
    <d v="2014-11-19T00:00:00"/>
    <s v="The Hunger Games: Mockingjay - Part 1"/>
    <s v="/movie/Hunger-Games-Mockingjay-Part-1-The#tab=summary"/>
    <n v="125000000"/>
    <n v="337135885"/>
    <n v="766575131"/>
    <n v="121897634"/>
    <x v="0"/>
    <x v="5"/>
    <n v="4151"/>
    <n v="123"/>
    <x v="13"/>
    <n v="212135885"/>
    <n v="641575131"/>
    <n v="154559.17393399181"/>
    <n v="0.15901589951265976"/>
  </r>
  <r>
    <n v="306"/>
    <d v="2001-11-15T00:00:00"/>
    <s v="Harry Potter and the Sorcerer’s Stone"/>
    <s v="/movie/Harry-Potter-and-the-Sorcerers-Stone#tab=summary"/>
    <n v="125000000"/>
    <n v="317871467"/>
    <n v="965054122"/>
    <n v="90294621"/>
    <x v="2"/>
    <x v="1"/>
    <n v="3672"/>
    <n v="152"/>
    <x v="24"/>
    <n v="192871467"/>
    <n v="840054122"/>
    <n v="228772.90904139433"/>
    <n v="9.3564307888630516E-2"/>
  </r>
  <r>
    <n v="307"/>
    <d v="2019-12-04T00:00:00"/>
    <s v="Jumanji: The Next Level"/>
    <s v="/movie/Jumanji-The-Next-Level#tab=summary"/>
    <n v="125000000"/>
    <n v="316831246"/>
    <n v="798332900"/>
    <n v="59251543"/>
    <x v="0"/>
    <x v="1"/>
    <n v="4227"/>
    <n v="123"/>
    <x v="0"/>
    <n v="191831246"/>
    <n v="673332900"/>
    <n v="159293.32860184528"/>
    <n v="7.4219092060467506E-2"/>
  </r>
  <r>
    <n v="308"/>
    <d v="2010-11-17T00:00:00"/>
    <s v="Harry Potter and the Deathly Hallows: Part I"/>
    <s v="/movie/Harry-Potter-and-the-Deathly-Hallows-Part-I#tab=summary"/>
    <n v="125000000"/>
    <n v="296131568"/>
    <n v="951767705"/>
    <n v="125017372"/>
    <x v="0"/>
    <x v="1"/>
    <n v="4125"/>
    <n v="146"/>
    <x v="9"/>
    <n v="171131568"/>
    <n v="826767705"/>
    <n v="200428.53454545455"/>
    <n v="0.13135281996146317"/>
  </r>
  <r>
    <n v="309"/>
    <d v="2006-05-19T00:00:00"/>
    <s v="The Da Vinci Code"/>
    <s v="/movie/Da-Vinci-Code-The#tab=summary"/>
    <n v="125000000"/>
    <n v="217536138"/>
    <n v="767820459"/>
    <n v="77073388"/>
    <x v="0"/>
    <x v="5"/>
    <n v="3757"/>
    <n v="152"/>
    <x v="15"/>
    <n v="92536138"/>
    <n v="642820459"/>
    <n v="171099.40351344159"/>
    <n v="0.10037944039727652"/>
  </r>
  <r>
    <n v="310"/>
    <d v="2003-04-30T00:00:00"/>
    <s v="X-Men 2"/>
    <s v="/movie/X-Men-2-(2003)#tab=summary"/>
    <n v="125000000"/>
    <n v="214949694"/>
    <n v="406348630"/>
    <n v="85558731"/>
    <x v="0"/>
    <x v="0"/>
    <n v="3749"/>
    <n v="135"/>
    <x v="23"/>
    <n v="89949694"/>
    <n v="281348630"/>
    <n v="75046.313683648972"/>
    <n v="0.21055498821295399"/>
  </r>
  <r>
    <n v="311"/>
    <d v="2011-04-21T00:00:00"/>
    <s v="Fast Five"/>
    <s v="/movie/Fast-Five#tab=summary"/>
    <n v="125000000"/>
    <n v="210031325"/>
    <n v="630163454"/>
    <n v="86198765"/>
    <x v="0"/>
    <x v="0"/>
    <n v="3793"/>
    <n v="130"/>
    <x v="1"/>
    <n v="85031325"/>
    <n v="505163454"/>
    <n v="133183.08832059056"/>
    <n v="0.13678794676658607"/>
  </r>
  <r>
    <n v="312"/>
    <d v="2014-08-08T00:00:00"/>
    <s v="Teenage Mutant Ninja Turtles"/>
    <s v="/movie/Teenage-Mutant-Ninja-Turtles-(2014)#tab=summary"/>
    <n v="125000000"/>
    <n v="191204754"/>
    <n v="485004754"/>
    <n v="65575105"/>
    <x v="0"/>
    <x v="1"/>
    <n v="3980"/>
    <n v="101"/>
    <x v="13"/>
    <n v="66204754"/>
    <n v="360004754"/>
    <n v="90453.455778894466"/>
    <n v="0.13520507677332994"/>
  </r>
  <r>
    <n v="313"/>
    <d v="2011-12-16T00:00:00"/>
    <s v="Sherlock Holmes: A Game of Shadows"/>
    <s v="/movie/Sherlock-Holmes-A-Game-of-Shadows-(2011)#tab=summary"/>
    <n v="125000000"/>
    <n v="186848418"/>
    <n v="535663443"/>
    <n v="39637079"/>
    <x v="0"/>
    <x v="0"/>
    <n v="3703"/>
    <n v="129"/>
    <x v="1"/>
    <n v="61848418"/>
    <n v="410663443"/>
    <n v="110900.20064812314"/>
    <n v="7.399623684978629E-2"/>
  </r>
  <r>
    <n v="314"/>
    <d v="2004-05-27T00:00:00"/>
    <s v="The Day After Tomorrow"/>
    <s v="/movie/Day-After-Tomorrow-The#tab=summary"/>
    <n v="125000000"/>
    <n v="186740799"/>
    <n v="555840117"/>
    <n v="68743584"/>
    <x v="0"/>
    <x v="1"/>
    <n v="3444"/>
    <n v="123"/>
    <x v="20"/>
    <n v="61740799"/>
    <n v="430840117"/>
    <n v="125098.75638792102"/>
    <n v="0.12367510350103067"/>
  </r>
  <r>
    <n v="315"/>
    <d v="2017-03-17T00:00:00"/>
    <s v="The Boss Baby"/>
    <s v="/movie/Boss-Baby-The#tab=summary"/>
    <n v="125000000"/>
    <n v="175003033"/>
    <n v="527965936"/>
    <n v="50198902"/>
    <x v="2"/>
    <x v="1"/>
    <n v="3829"/>
    <n v="97"/>
    <x v="5"/>
    <n v="50003033"/>
    <n v="402965936"/>
    <n v="105240.51606163489"/>
    <n v="9.507981211878791E-2"/>
  </r>
  <r>
    <n v="316"/>
    <d v="2010-04-01T00:00:00"/>
    <s v="Clash of the Titans"/>
    <s v="/movie/Clash-of-the-Titans-(2010)#tab=summary"/>
    <n v="125000000"/>
    <n v="163214888"/>
    <n v="493214888"/>
    <n v="61235105"/>
    <x v="0"/>
    <x v="0"/>
    <n v="3802"/>
    <n v="106"/>
    <x v="9"/>
    <n v="38214888"/>
    <n v="368214888"/>
    <n v="96847.682272488164"/>
    <n v="0.12415502145182608"/>
  </r>
  <r>
    <n v="317"/>
    <d v="2016-10-12T00:00:00"/>
    <s v="Trolls"/>
    <s v="/movie/Trolls#tab=summary"/>
    <n v="125000000"/>
    <n v="153707064"/>
    <n v="343242613"/>
    <n v="46581142"/>
    <x v="2"/>
    <x v="1"/>
    <n v="4066"/>
    <n v="93"/>
    <x v="8"/>
    <n v="28707064"/>
    <n v="218242613"/>
    <n v="53675.015494343337"/>
    <n v="0.13570908807875787"/>
  </r>
  <r>
    <n v="318"/>
    <d v="1998-05-19T00:00:00"/>
    <s v="Godzilla"/>
    <s v="/movie/Godzilla#tab=summary"/>
    <n v="125000000"/>
    <n v="136314294"/>
    <n v="376000000"/>
    <n v="93188384"/>
    <x v="0"/>
    <x v="0"/>
    <n v="3952"/>
    <n v="123"/>
    <x v="26"/>
    <n v="11314294"/>
    <n v="251000000"/>
    <n v="63512.145748987852"/>
    <n v="0.24784144680851064"/>
  </r>
  <r>
    <n v="319"/>
    <d v="2012-05-30T00:00:00"/>
    <s v="Prometheus"/>
    <s v="/movie/Prometheus#tab=summary"/>
    <n v="125000000"/>
    <n v="126477084"/>
    <n v="402448265"/>
    <n v="51050101"/>
    <x v="4"/>
    <x v="5"/>
    <n v="3442"/>
    <n v="124"/>
    <x v="7"/>
    <n v="1477084"/>
    <n v="277448265"/>
    <n v="80606.701045903537"/>
    <n v="0.12684885347934099"/>
  </r>
  <r>
    <n v="320"/>
    <d v="2012-08-10T00:00:00"/>
    <s v="The Bourne Legacy"/>
    <s v="/movie/Bourne-Legacy-The#tab=summary"/>
    <n v="125000000"/>
    <n v="113203870"/>
    <n v="280355920"/>
    <n v="38142825"/>
    <x v="0"/>
    <x v="5"/>
    <n v="3753"/>
    <n v="135"/>
    <x v="7"/>
    <n v="-11796130"/>
    <n v="155355920"/>
    <n v="41395.129229949373"/>
    <n v="0.13605143419122379"/>
  </r>
  <r>
    <n v="321"/>
    <d v="1997-06-20T00:00:00"/>
    <s v="Batman &amp; Robin"/>
    <s v="/movie/Batman-and-Robin#tab=summary"/>
    <n v="125000000"/>
    <n v="107325195"/>
    <n v="238317814"/>
    <n v="42872605"/>
    <x v="0"/>
    <x v="0"/>
    <n v="2942"/>
    <n v="125"/>
    <x v="19"/>
    <n v="-17674805"/>
    <n v="113317814"/>
    <n v="38517.271923861321"/>
    <n v="0.17989677011723512"/>
  </r>
  <r>
    <n v="322"/>
    <d v="2018-07-05T00:00:00"/>
    <s v="Skyscraper"/>
    <s v="/movie/Skyscraper#tab=summary"/>
    <n v="125000000"/>
    <n v="68420120"/>
    <n v="304868961"/>
    <n v="24905015"/>
    <x v="2"/>
    <x v="0"/>
    <n v="3822"/>
    <n v="103"/>
    <x v="3"/>
    <n v="-56579880"/>
    <n v="179868961"/>
    <n v="47061.475928833075"/>
    <n v="8.1690884235342015E-2"/>
  </r>
  <r>
    <n v="323"/>
    <d v="2020-01-03T00:00:00"/>
    <s v="The Call of the Wild"/>
    <s v="/movie/Call-of-the-Wild-The-(2020)#tab=summary"/>
    <n v="125000000"/>
    <n v="62342368"/>
    <n v="107360936"/>
    <n v="24791624"/>
    <x v="2"/>
    <x v="1"/>
    <n v="3914"/>
    <n v="100"/>
    <x v="18"/>
    <n v="-62657632"/>
    <n v="-17639064"/>
    <n v="-4506.6591722023504"/>
    <n v="0.23091847857958317"/>
  </r>
  <r>
    <n v="324"/>
    <d v="2012-08-03T00:00:00"/>
    <s v="Total Recall"/>
    <s v="/movie/Total-Recall-(Remake)#tab=summary"/>
    <n v="125000000"/>
    <n v="58877969"/>
    <n v="211856088"/>
    <n v="25577758"/>
    <x v="0"/>
    <x v="0"/>
    <n v="3601"/>
    <n v="117"/>
    <x v="7"/>
    <n v="-66122031"/>
    <n v="86856088"/>
    <n v="24119.991113579563"/>
    <n v="0.12073175824902421"/>
  </r>
  <r>
    <n v="325"/>
    <d v="2016-12-21T00:00:00"/>
    <s v="Assassin’s Creed"/>
    <s v="/movie/Assassins-Creed#tab=summary"/>
    <n v="125000000"/>
    <n v="54647948"/>
    <n v="240759682"/>
    <n v="10278225"/>
    <x v="0"/>
    <x v="0"/>
    <n v="2996"/>
    <n v="116"/>
    <x v="8"/>
    <n v="-70352052"/>
    <n v="115759682"/>
    <n v="38638.078104138855"/>
    <n v="4.2690806511365968E-2"/>
  </r>
  <r>
    <n v="326"/>
    <d v="2016-12-29T00:00:00"/>
    <s v="Monster Trucks"/>
    <s v="/movie/Monster-Trucks#tab=summary"/>
    <n v="125000000"/>
    <n v="33370166"/>
    <n v="61642798"/>
    <n v="10950705"/>
    <x v="0"/>
    <x v="1"/>
    <n v="3119"/>
    <n v="104"/>
    <x v="8"/>
    <n v="-91629834"/>
    <n v="-63357202"/>
    <n v="-20313.306187880731"/>
    <n v="0.17764776024605503"/>
  </r>
  <r>
    <n v="327"/>
    <d v="1999-08-27T00:00:00"/>
    <s v="The 13th Warrior"/>
    <s v="/movie/13th-Warrior-The#tab=summary"/>
    <n v="125000000"/>
    <n v="32698899"/>
    <n v="61698899"/>
    <n v="10267756"/>
    <x v="4"/>
    <x v="0"/>
    <n v="2313"/>
    <n v="103"/>
    <x v="21"/>
    <n v="-92301101"/>
    <n v="-63301101"/>
    <n v="-27367.5317769131"/>
    <n v="0.1664171673468598"/>
  </r>
  <r>
    <n v="328"/>
    <d v="2000-11-17T00:00:00"/>
    <s v="How the Grinch Stole Christmas"/>
    <s v="/movie/How-the-Grinch-Stole-Christmas-(2000)#tab=summary"/>
    <n v="123000000"/>
    <n v="260348825"/>
    <n v="345445403"/>
    <n v="55820330"/>
    <x v="2"/>
    <x v="1"/>
    <n v="3256"/>
    <n v="105"/>
    <x v="28"/>
    <n v="137348825"/>
    <n v="222445403"/>
    <n v="68318.612714987714"/>
    <n v="0.16158944225406294"/>
  </r>
  <r>
    <n v="329"/>
    <d v="2000-05-24T00:00:00"/>
    <s v="Mission: Impossible 2"/>
    <s v="/movie/Mission-Impossible-2#tab=summary"/>
    <n v="120000000"/>
    <n v="215409889"/>
    <n v="549588516"/>
    <n v="57845297"/>
    <x v="0"/>
    <x v="0"/>
    <n v="3669"/>
    <n v="126"/>
    <x v="28"/>
    <n v="95409889"/>
    <n v="429588516"/>
    <n v="117085.99509403107"/>
    <n v="0.10525201185244562"/>
  </r>
  <r>
    <n v="330"/>
    <d v="2000-06-30T00:00:00"/>
    <s v="The Perfect Storm"/>
    <s v="/movie/Perfect-Storm-The#tab=summary"/>
    <n v="120000000"/>
    <n v="182618434"/>
    <n v="328711434"/>
    <n v="41325042"/>
    <x v="0"/>
    <x v="4"/>
    <n v="3407"/>
    <n v="129"/>
    <x v="28"/>
    <n v="62618434"/>
    <n v="208711434"/>
    <n v="61259.593190490166"/>
    <n v="0.12571829795248315"/>
  </r>
  <r>
    <n v="331"/>
    <d v="2016-07-20T00:00:00"/>
    <s v="Jason Bourne"/>
    <s v="/movie/Jason-Bourne#tab=summary"/>
    <n v="120000000"/>
    <n v="162192920"/>
    <n v="416168316"/>
    <n v="59215365"/>
    <x v="0"/>
    <x v="0"/>
    <n v="4039"/>
    <n v="123"/>
    <x v="8"/>
    <n v="42192920"/>
    <n v="296168316"/>
    <n v="73327.139390938348"/>
    <n v="0.14228705723960014"/>
  </r>
  <r>
    <n v="332"/>
    <d v="2022-02-10T00:00:00"/>
    <s v="Uncharted"/>
    <s v="/movie/Uncharted-(2022)#tab=summary"/>
    <n v="120000000"/>
    <n v="148648820"/>
    <n v="401748820"/>
    <n v="44010155"/>
    <x v="0"/>
    <x v="1"/>
    <n v="4275"/>
    <n v="116"/>
    <x v="10"/>
    <n v="28648820"/>
    <n v="281748820"/>
    <n v="65906.156725146197"/>
    <n v="0.10954644496528951"/>
  </r>
  <r>
    <n v="333"/>
    <d v="2007-06-15T00:00:00"/>
    <s v="Fantastic Four: Rise of the Silver Surfer"/>
    <s v="/movie/Fantastic-Four-Rise-of-the-Silver-Surfer#tab=summary"/>
    <n v="120000000"/>
    <n v="131921738"/>
    <n v="289480691"/>
    <n v="58051684"/>
    <x v="2"/>
    <x v="0"/>
    <n v="3963"/>
    <n v="91"/>
    <x v="4"/>
    <n v="11921738"/>
    <n v="169480691"/>
    <n v="42765.755992934646"/>
    <n v="0.20053732703021632"/>
  </r>
  <r>
    <n v="334"/>
    <d v="2012-11-21T00:00:00"/>
    <s v="Life of Pi"/>
    <s v="/movie/Life-of-Pi#tab=summary"/>
    <n v="120000000"/>
    <n v="124987022"/>
    <n v="619310368"/>
    <n v="22451514"/>
    <x v="2"/>
    <x v="4"/>
    <n v="2946"/>
    <n v="125"/>
    <x v="7"/>
    <n v="4987022"/>
    <n v="499310368"/>
    <n v="169487.56551255941"/>
    <n v="3.6252443298349563E-2"/>
  </r>
  <r>
    <n v="335"/>
    <d v="2007-02-16T00:00:00"/>
    <s v="Ghost Rider"/>
    <s v="/movie/Ghost-Rider#tab=summary"/>
    <n v="120000000"/>
    <n v="115802596"/>
    <n v="229545589"/>
    <n v="45388836"/>
    <x v="0"/>
    <x v="0"/>
    <n v="3620"/>
    <n v="110"/>
    <x v="4"/>
    <n v="-4197404"/>
    <n v="109545589"/>
    <n v="30261.212430939227"/>
    <n v="0.19773342714941039"/>
  </r>
  <r>
    <n v="336"/>
    <d v="2018-04-09T00:00:00"/>
    <s v="Rampage"/>
    <s v="/movie/Rampage-(2018)#tab=summary"/>
    <n v="120000000"/>
    <n v="101028233"/>
    <n v="427947217"/>
    <n v="35753093"/>
    <x v="0"/>
    <x v="0"/>
    <n v="4115"/>
    <n v="107"/>
    <x v="3"/>
    <n v="-18971767"/>
    <n v="307947217"/>
    <n v="74835.289671931954"/>
    <n v="8.3545567256253478E-2"/>
  </r>
  <r>
    <n v="337"/>
    <d v="2003-06-27T00:00:00"/>
    <s v="Charlie's Angels: Full Throttle"/>
    <s v="/movie/Charlies-Angels-Full-Throttle#tab=summary"/>
    <n v="120000000"/>
    <n v="100814328"/>
    <n v="227163273"/>
    <n v="37634221"/>
    <x v="0"/>
    <x v="0"/>
    <n v="3485"/>
    <n v="106"/>
    <x v="23"/>
    <n v="-19185672"/>
    <n v="107163273"/>
    <n v="30749.8631276901"/>
    <n v="0.16567035904611219"/>
  </r>
  <r>
    <n v="338"/>
    <d v="2013-08-09T00:00:00"/>
    <s v="Elysium"/>
    <s v="/movie/Elysium#tab=summary"/>
    <n v="120000000"/>
    <n v="93050117"/>
    <n v="286192091"/>
    <n v="29807393"/>
    <x v="4"/>
    <x v="0"/>
    <n v="3284"/>
    <n v="109"/>
    <x v="12"/>
    <n v="-26949883"/>
    <n v="166192091"/>
    <n v="50606.605054811203"/>
    <n v="0.10415170068413945"/>
  </r>
  <r>
    <n v="339"/>
    <d v="2013-04-19T00:00:00"/>
    <s v="Oblivion"/>
    <s v="/movie/Oblivion-(2013)#tab=summary"/>
    <n v="120000000"/>
    <n v="89107235"/>
    <n v="287916633"/>
    <n v="37054485"/>
    <x v="0"/>
    <x v="5"/>
    <n v="3792"/>
    <n v="125"/>
    <x v="12"/>
    <n v="-30892765"/>
    <n v="167916633"/>
    <n v="44281.8125"/>
    <n v="0.12869866049037881"/>
  </r>
  <r>
    <n v="340"/>
    <d v="2017-03-24T00:00:00"/>
    <s v="Power Rangers"/>
    <s v="/movie/Power-Rangers-(2017)#tab=summary"/>
    <n v="120000000"/>
    <n v="85364450"/>
    <n v="142531552"/>
    <n v="40300288"/>
    <x v="0"/>
    <x v="0"/>
    <n v="3693"/>
    <n v="124"/>
    <x v="5"/>
    <n v="-34635550"/>
    <n v="22531552"/>
    <n v="6101.1513674519365"/>
    <n v="0.28274643357563384"/>
  </r>
  <r>
    <n v="341"/>
    <d v="2002-07-19T00:00:00"/>
    <s v="Stuart Little 2"/>
    <s v="/movie/Stuart-Little-2#tab=summary"/>
    <n v="120000000"/>
    <n v="64956806"/>
    <n v="166000000"/>
    <n v="15115152"/>
    <x v="2"/>
    <x v="1"/>
    <n v="3282"/>
    <n v="77"/>
    <x v="25"/>
    <n v="-55043194"/>
    <n v="46000000"/>
    <n v="14015.843997562462"/>
    <n v="9.1055132530120486E-2"/>
  </r>
  <r>
    <n v="342"/>
    <d v="2014-02-12T00:00:00"/>
    <s v="RoboCop"/>
    <s v="/movie/RoboCop-(2013)#tab=summary"/>
    <n v="120000000"/>
    <n v="58607007"/>
    <n v="242981799"/>
    <n v="21681430"/>
    <x v="0"/>
    <x v="0"/>
    <n v="3372"/>
    <n v="116"/>
    <x v="13"/>
    <n v="-61392993"/>
    <n v="122981799"/>
    <n v="36471.470640569394"/>
    <n v="8.9230675257285424E-2"/>
  </r>
  <r>
    <n v="343"/>
    <d v="2004-06-11T00:00:00"/>
    <s v="The Chronicles of Riddick"/>
    <s v="/movie/Chronicles-of-Riddick-The#tab=summary"/>
    <n v="120000000"/>
    <n v="57712751"/>
    <n v="107212751"/>
    <n v="24289165"/>
    <x v="0"/>
    <x v="1"/>
    <n v="2759"/>
    <n v="119"/>
    <x v="20"/>
    <n v="-62287249"/>
    <n v="-12787249"/>
    <n v="-4634.7404856832181"/>
    <n v="0.22655108439480301"/>
  </r>
  <r>
    <n v="344"/>
    <d v="2015-08-05T00:00:00"/>
    <s v="The Fantastic Four"/>
    <s v="/movie/Fantastic-Four-The-(2015)#tab=summary"/>
    <n v="120000000"/>
    <n v="56117548"/>
    <n v="167849187"/>
    <s v="NA"/>
    <x v="1"/>
    <x v="6"/>
    <s v="NA"/>
    <s v="NA"/>
    <x v="2"/>
    <n v="-63882452"/>
    <n v="47849187"/>
    <e v="#VALUE!"/>
    <e v="#VALUE!"/>
  </r>
  <r>
    <n v="345"/>
    <d v="2008-05-09T00:00:00"/>
    <s v="Speed Racer"/>
    <s v="/movie/Speed-Racer#tab=summary"/>
    <n v="120000000"/>
    <n v="43945766"/>
    <n v="93394462"/>
    <n v="18561337"/>
    <x v="2"/>
    <x v="0"/>
    <n v="3606"/>
    <n v="135"/>
    <x v="16"/>
    <n v="-76054234"/>
    <n v="-26605538"/>
    <n v="-7378.1303383250142"/>
    <n v="0.19874130224123995"/>
  </r>
  <r>
    <n v="346"/>
    <d v="2005-07-22T00:00:00"/>
    <s v="The Island"/>
    <s v="/movie/Island-The-(2005)#tab=summary"/>
    <n v="120000000"/>
    <n v="35818913"/>
    <n v="163018913"/>
    <n v="12409070"/>
    <x v="0"/>
    <x v="0"/>
    <n v="3138"/>
    <n v="136"/>
    <x v="17"/>
    <n v="-84181087"/>
    <n v="43018913"/>
    <n v="13709.022625876354"/>
    <n v="7.6120431498644572E-2"/>
  </r>
  <r>
    <n v="347"/>
    <d v="2010-12-17T00:00:00"/>
    <s v="How Do You Know?"/>
    <s v="/movie/How-Do-You-Know#tab=summary"/>
    <n v="120000000"/>
    <n v="30212620"/>
    <n v="49628177"/>
    <n v="7484696"/>
    <x v="4"/>
    <x v="10"/>
    <n v="2483"/>
    <n v="121"/>
    <x v="9"/>
    <n v="-89787380"/>
    <n v="-70371823"/>
    <n v="-28341.451067257349"/>
    <n v="0.15081545308424285"/>
  </r>
  <r>
    <n v="348"/>
    <d v="2018-11-09T00:00:00"/>
    <s v="Outlaw King"/>
    <s v="/movie/Outlaw-King-(2018)#tab=summary"/>
    <n v="120000000"/>
    <n v="0"/>
    <n v="0"/>
    <s v="NA"/>
    <x v="4"/>
    <x v="0"/>
    <s v="NA"/>
    <n v="117"/>
    <x v="3"/>
    <n v="-120000000"/>
    <n v="-120000000"/>
    <e v="#VALUE!"/>
    <e v="#VALUE!"/>
  </r>
  <r>
    <n v="349"/>
    <d v="2022-12-02T00:00:00"/>
    <s v="Emancipation"/>
    <s v="/movie/Emancipation-(2022)#tab=summary"/>
    <n v="120000000"/>
    <n v="0"/>
    <n v="0"/>
    <s v="NA"/>
    <x v="1"/>
    <x v="5"/>
    <s v="NA"/>
    <n v="132"/>
    <x v="10"/>
    <n v="-120000000"/>
    <n v="-120000000"/>
    <e v="#VALUE!"/>
    <e v="#VALUE!"/>
  </r>
  <r>
    <n v="350"/>
    <d v="2010-06-23T00:00:00"/>
    <s v="Knight and Day"/>
    <s v="/movie/Knight-and-Day#tab=summary"/>
    <n v="117000000"/>
    <n v="76423035"/>
    <n v="258751370"/>
    <n v="20139985"/>
    <x v="0"/>
    <x v="0"/>
    <n v="3104"/>
    <n v="109"/>
    <x v="9"/>
    <n v="-40576965"/>
    <n v="141751370"/>
    <n v="45667.322809278354"/>
    <n v="7.7835278707896305E-2"/>
  </r>
  <r>
    <n v="351"/>
    <d v="2021-01-25T00:00:00"/>
    <s v="Tang Ren Jie Tan An 3"/>
    <s v="/movie/Tang-Ren-Jie-Tan-An-3-(China)#tab=summary"/>
    <n v="117000000"/>
    <n v="0"/>
    <n v="699084069"/>
    <s v="NA"/>
    <x v="4"/>
    <x v="0"/>
    <s v="NA"/>
    <n v="136"/>
    <x v="14"/>
    <n v="-117000000"/>
    <n v="582084069"/>
    <e v="#VALUE!"/>
    <e v="#VALUE!"/>
  </r>
  <r>
    <n v="352"/>
    <d v="2018-10-02T00:00:00"/>
    <s v="Venom"/>
    <s v="/movie/Venom-(2018)#tab=summary"/>
    <n v="116000000"/>
    <n v="213511408"/>
    <n v="856081053"/>
    <n v="80255756"/>
    <x v="0"/>
    <x v="0"/>
    <n v="4250"/>
    <n v="112"/>
    <x v="3"/>
    <n v="97511408"/>
    <n v="740081053"/>
    <n v="174136.71835294119"/>
    <n v="9.3747847494996484E-2"/>
  </r>
  <r>
    <n v="353"/>
    <d v="1999-05-19T00:00:00"/>
    <s v="Star Wars Ep. I: The Phantom Menace"/>
    <s v="/movie/Star-Wars-Ep-I-The-Phantom-Menace#tab=summary"/>
    <n v="115000000"/>
    <n v="474544677"/>
    <n v="1027044677"/>
    <n v="64810970"/>
    <x v="2"/>
    <x v="1"/>
    <n v="3126"/>
    <n v="133"/>
    <x v="21"/>
    <n v="359544677"/>
    <n v="912044677"/>
    <n v="291760.93314139475"/>
    <n v="6.3104333678368305E-2"/>
  </r>
  <r>
    <n v="354"/>
    <d v="2005-05-19T00:00:00"/>
    <s v="Star Wars Ep. III: Revenge of the Sith"/>
    <s v="/movie/Star-Wars-Ep-III-Revenge-of-the-Sith#tab=summary"/>
    <n v="115000000"/>
    <n v="380270577"/>
    <n v="848998877"/>
    <n v="108435841"/>
    <x v="0"/>
    <x v="1"/>
    <n v="3663"/>
    <n v="139"/>
    <x v="17"/>
    <n v="265270577"/>
    <n v="733998877"/>
    <n v="200381.89380289381"/>
    <n v="0.12772200757575325"/>
  </r>
  <r>
    <n v="355"/>
    <d v="2002-05-16T00:00:00"/>
    <s v="Star Wars Ep. II: Attack of the Clones"/>
    <s v="/movie/Star-Wars-Ep-II-Attack-of-the-Clones#tab=summary"/>
    <n v="115000000"/>
    <n v="310676740"/>
    <n v="656695615"/>
    <n v="80027814"/>
    <x v="2"/>
    <x v="1"/>
    <n v="3161"/>
    <n v="143"/>
    <x v="25"/>
    <n v="195676740"/>
    <n v="541695615"/>
    <n v="171368.43245808288"/>
    <n v="0.12186439527238202"/>
  </r>
  <r>
    <n v="356"/>
    <d v="2001-11-02T00:00:00"/>
    <s v="Monsters, Inc."/>
    <s v="/movie/Monsters-Inc#tab=summary"/>
    <n v="115000000"/>
    <n v="290149425"/>
    <n v="560483719"/>
    <n v="62577067"/>
    <x v="3"/>
    <x v="1"/>
    <n v="3649"/>
    <n v="92"/>
    <x v="24"/>
    <n v="175149425"/>
    <n v="445483719"/>
    <n v="122083.78158399562"/>
    <n v="0.11164832247339553"/>
  </r>
  <r>
    <n v="357"/>
    <d v="2013-07-26T00:00:00"/>
    <s v="The Wolverine"/>
    <s v="/movie/Wolverine-The#tab=summary"/>
    <n v="115000000"/>
    <n v="132556852"/>
    <n v="416456852"/>
    <n v="53113752"/>
    <x v="0"/>
    <x v="0"/>
    <n v="3924"/>
    <n v="126"/>
    <x v="12"/>
    <n v="17556852"/>
    <n v="301456852"/>
    <n v="76823.86646279307"/>
    <n v="0.12753722683376573"/>
  </r>
  <r>
    <n v="358"/>
    <d v="1997-02-07T00:00:00"/>
    <s v="Dante’s Peak"/>
    <s v="/movie/Dantes-Peak-(1997)#tab=summary"/>
    <n v="115000000"/>
    <n v="67163857"/>
    <n v="178200000"/>
    <n v="18479435"/>
    <x v="0"/>
    <x v="5"/>
    <n v="2761"/>
    <n v="109"/>
    <x v="19"/>
    <n v="-47836143"/>
    <n v="63200000"/>
    <n v="22890.257153205359"/>
    <n v="0.10370053310886644"/>
  </r>
  <r>
    <n v="359"/>
    <d v="2016-04-06T00:00:00"/>
    <s v="The Huntsman: Winter’s War"/>
    <s v="/movie/Huntsman-Winters-War-The#tab=summary"/>
    <n v="115000000"/>
    <n v="48003015"/>
    <n v="165149302"/>
    <n v="19445035"/>
    <x v="0"/>
    <x v="0"/>
    <n v="3802"/>
    <n v="113"/>
    <x v="8"/>
    <n v="-66996985"/>
    <n v="50149302"/>
    <n v="13190.242503945292"/>
    <n v="0.11774215673039902"/>
  </r>
  <r>
    <n v="360"/>
    <d v="2002-06-14T00:00:00"/>
    <s v="Windtalkers"/>
    <s v="/movie/Windtalkers#tab=summary"/>
    <n v="115000000"/>
    <n v="40914068"/>
    <n v="77628265"/>
    <n v="14520412"/>
    <x v="4"/>
    <x v="0"/>
    <n v="2898"/>
    <n v="134"/>
    <x v="25"/>
    <n v="-74085932"/>
    <n v="-37371735"/>
    <n v="-12895.698757763976"/>
    <n v="0.18705058009476316"/>
  </r>
  <r>
    <n v="361"/>
    <d v="2019-03-06T00:00:00"/>
    <s v="Triple Frontier"/>
    <s v="/movie/Triple-Frontier-(2019)#tab=summary"/>
    <n v="115000000"/>
    <n v="0"/>
    <n v="0"/>
    <s v="NA"/>
    <x v="4"/>
    <x v="0"/>
    <s v="NA"/>
    <n v="125"/>
    <x v="0"/>
    <n v="-115000000"/>
    <n v="-115000000"/>
    <e v="#VALUE!"/>
    <e v="#VALUE!"/>
  </r>
  <r>
    <n v="362"/>
    <d v="2008-07-04T00:00:00"/>
    <s v="Astérix aux Jeux Olympiques"/>
    <s v="/movie/Asterix-aux-Jeux-Olympiques#tab=summary"/>
    <n v="113500000"/>
    <n v="999811"/>
    <n v="132999811"/>
    <s v="NA"/>
    <x v="5"/>
    <x v="1"/>
    <s v="NA"/>
    <s v="NA"/>
    <x v="16"/>
    <n v="-112500189"/>
    <n v="19499811"/>
    <e v="#VALUE!"/>
    <e v="#VALUE!"/>
  </r>
  <r>
    <n v="363"/>
    <d v="2010-12-24T00:00:00"/>
    <s v="Gulliver's Travels"/>
    <s v="/movie/Gullivers-Travels-(2010)#tab=summary"/>
    <n v="112000000"/>
    <n v="42779261"/>
    <n v="232017848"/>
    <n v="6307691"/>
    <x v="2"/>
    <x v="1"/>
    <n v="3089"/>
    <n v="87"/>
    <x v="9"/>
    <n v="-69220739"/>
    <n v="120017848"/>
    <n v="38853.301392036257"/>
    <n v="2.7186231810925165E-2"/>
  </r>
  <r>
    <n v="364"/>
    <d v="2017-12-08T00:00:00"/>
    <s v="Ferdinand"/>
    <s v="/movie/Ferdinand#tab=summary"/>
    <n v="111000000"/>
    <n v="84410380"/>
    <n v="288510892"/>
    <n v="13401586"/>
    <x v="2"/>
    <x v="1"/>
    <n v="3630"/>
    <n v="107"/>
    <x v="5"/>
    <n v="-26589620"/>
    <n v="177510892"/>
    <n v="48901.072176308538"/>
    <n v="4.6450884079620815E-2"/>
  </r>
  <r>
    <n v="365"/>
    <d v="2018-05-11T00:00:00"/>
    <s v="Deadpool 2"/>
    <s v="/movie/Deadpool-2#tab=summary"/>
    <n v="110000000"/>
    <n v="324591735"/>
    <n v="786362370"/>
    <n v="125507153"/>
    <x v="4"/>
    <x v="0"/>
    <n v="4349"/>
    <n v="119"/>
    <x v="3"/>
    <n v="214591735"/>
    <n v="676362370"/>
    <n v="155521.35433432972"/>
    <n v="0.15960472905131512"/>
  </r>
  <r>
    <n v="366"/>
    <d v="2013-10-03T00:00:00"/>
    <s v="Gravity"/>
    <s v="/movie/Gravity#tab=summary"/>
    <n v="110000000"/>
    <n v="274092705"/>
    <n v="688214291"/>
    <n v="55785112"/>
    <x v="0"/>
    <x v="5"/>
    <n v="3820"/>
    <n v="91"/>
    <x v="12"/>
    <n v="164092705"/>
    <n v="578214291"/>
    <n v="151364.99764397906"/>
    <n v="8.1057764608378352E-2"/>
  </r>
  <r>
    <n v="367"/>
    <d v="2006-12-22T00:00:00"/>
    <s v="Night at the Museum"/>
    <s v="/movie/Night-at-the-Museum#tab=summary"/>
    <n v="110000000"/>
    <n v="250863268"/>
    <n v="579446407"/>
    <n v="30433781"/>
    <x v="2"/>
    <x v="1"/>
    <n v="3768"/>
    <n v="108"/>
    <x v="15"/>
    <n v="140863268"/>
    <n v="469446407"/>
    <n v="124587.6876326964"/>
    <n v="5.2522167075927696E-2"/>
  </r>
  <r>
    <n v="368"/>
    <d v="2021-09-30T00:00:00"/>
    <s v="Venom: Let There be Carnage"/>
    <s v="/movie/Venom-Let-There-be-Carnage#tab=summary"/>
    <n v="110000000"/>
    <n v="213550366"/>
    <n v="501600379"/>
    <n v="90033210"/>
    <x v="0"/>
    <x v="0"/>
    <n v="4225"/>
    <n v="97"/>
    <x v="14"/>
    <n v="103550366"/>
    <n v="391600379"/>
    <n v="92686.480236686388"/>
    <n v="0.17949190983366461"/>
  </r>
  <r>
    <n v="369"/>
    <d v="2005-06-10T00:00:00"/>
    <s v="Mr. and Mrs. Smith"/>
    <s v="/movie/Mr-and-Mrs-Smith#tab=summary"/>
    <n v="110000000"/>
    <n v="186336279"/>
    <n v="486124090"/>
    <n v="50342878"/>
    <x v="0"/>
    <x v="0"/>
    <n v="3451"/>
    <n v="120"/>
    <x v="17"/>
    <n v="76336279"/>
    <n v="376124090"/>
    <n v="108989.88409156766"/>
    <n v="0.10355972690018304"/>
  </r>
  <r>
    <n v="370"/>
    <d v="2015-05-27T00:00:00"/>
    <s v="San Andreas"/>
    <s v="/movie/San-Andreas#tab=summary"/>
    <n v="110000000"/>
    <n v="155190832"/>
    <n v="456258539"/>
    <n v="54588173"/>
    <x v="0"/>
    <x v="1"/>
    <n v="3812"/>
    <n v="114"/>
    <x v="2"/>
    <n v="45190832"/>
    <n v="346258539"/>
    <n v="90833.824501573981"/>
    <n v="0.11964307149109597"/>
  </r>
  <r>
    <n v="371"/>
    <d v="2011-07-29T00:00:00"/>
    <s v="The Smurfs"/>
    <s v="/movie/Smurfs-The#tab=summary"/>
    <n v="110000000"/>
    <n v="142614158"/>
    <n v="563749323"/>
    <n v="35611637"/>
    <x v="2"/>
    <x v="1"/>
    <n v="3427"/>
    <n v="103"/>
    <x v="1"/>
    <n v="32614158"/>
    <n v="453749323"/>
    <n v="132404.23781733293"/>
    <n v="6.3169276746076017E-2"/>
  </r>
  <r>
    <n v="372"/>
    <d v="2007-06-27T00:00:00"/>
    <s v="Live Free or Die Hard"/>
    <s v="/movie/Live-Free-or-Die-Hard#tab=summary"/>
    <n v="110000000"/>
    <n v="134529403"/>
    <n v="382288147"/>
    <n v="33369559"/>
    <x v="0"/>
    <x v="0"/>
    <n v="3411"/>
    <n v="129"/>
    <x v="4"/>
    <n v="24529403"/>
    <n v="272288147"/>
    <n v="79826.486953972446"/>
    <n v="8.7289023376390482E-2"/>
  </r>
  <r>
    <n v="373"/>
    <d v="2015-03-18T00:00:00"/>
    <s v="The Divergent Series: Insurgent"/>
    <s v="/movie/Divergent-Series-Insurgent-The#tab=summary"/>
    <n v="110000000"/>
    <n v="130179072"/>
    <n v="295075882"/>
    <n v="52263680"/>
    <x v="0"/>
    <x v="0"/>
    <n v="3875"/>
    <n v="118"/>
    <x v="2"/>
    <n v="20179072"/>
    <n v="185075882"/>
    <n v="47761.517935483869"/>
    <n v="0.17711945702156709"/>
  </r>
  <r>
    <n v="374"/>
    <d v="2004-12-10T00:00:00"/>
    <s v="Ocean's Twelve"/>
    <s v="/movie/Oceans-Twelve#tab=summary"/>
    <n v="110000000"/>
    <n v="125531634"/>
    <n v="362989076"/>
    <n v="39153380"/>
    <x v="0"/>
    <x v="1"/>
    <n v="3290"/>
    <n v="125"/>
    <x v="20"/>
    <n v="15531634"/>
    <n v="252989076"/>
    <n v="76896.375683890583"/>
    <n v="0.10786379698104193"/>
  </r>
  <r>
    <n v="375"/>
    <d v="1997-12-19T00:00:00"/>
    <s v="Tomorrow Never Dies"/>
    <s v="/movie/Tomorrow-Never-Dies#tab=summary"/>
    <n v="110000000"/>
    <n v="125304276"/>
    <n v="339504276"/>
    <n v="25143007"/>
    <x v="0"/>
    <x v="0"/>
    <n v="2807"/>
    <n v="119"/>
    <x v="19"/>
    <n v="15304276"/>
    <n v="229504276"/>
    <n v="81761.409333808333"/>
    <n v="7.4057998020619922E-2"/>
  </r>
  <r>
    <n v="376"/>
    <d v="2000-06-28T00:00:00"/>
    <s v="The Patriot"/>
    <s v="/movie/Patriot-The-(2000)#tab=summary"/>
    <n v="110000000"/>
    <n v="113330342"/>
    <n v="215300000"/>
    <n v="22413710"/>
    <x v="4"/>
    <x v="4"/>
    <n v="3061"/>
    <n v="164"/>
    <x v="28"/>
    <n v="3330342"/>
    <n v="105300000"/>
    <n v="34400.522704998366"/>
    <n v="0.10410455178820251"/>
  </r>
  <r>
    <n v="377"/>
    <d v="2014-03-07T00:00:00"/>
    <s v="300: Rise of an Empire"/>
    <s v="/movie/300-Rise-of-an-Empire#tab=summary"/>
    <n v="110000000"/>
    <n v="106580051"/>
    <n v="330780051"/>
    <n v="45038460"/>
    <x v="4"/>
    <x v="0"/>
    <n v="3490"/>
    <n v="102"/>
    <x v="13"/>
    <n v="-3419949"/>
    <n v="220780051"/>
    <n v="63260.759598853867"/>
    <n v="0.13615833199082492"/>
  </r>
  <r>
    <n v="378"/>
    <d v="2004-12-17T00:00:00"/>
    <s v="The Aviator"/>
    <s v="/movie/Aviator-The-(2004)#tab=summary"/>
    <n v="110000000"/>
    <n v="102608827"/>
    <n v="208370892"/>
    <n v="858021"/>
    <x v="0"/>
    <x v="4"/>
    <n v="2530"/>
    <n v="170"/>
    <x v="20"/>
    <n v="-7391173"/>
    <n v="98370892"/>
    <n v="38881.775494071146"/>
    <n v="4.1177584439193171E-3"/>
  </r>
  <r>
    <n v="379"/>
    <d v="2016-12-21T00:00:00"/>
    <s v="Passengers"/>
    <s v="/movie/Passengers-(2015)#tab=summary"/>
    <n v="110000000"/>
    <n v="100014699"/>
    <n v="302239672"/>
    <n v="14869736"/>
    <x v="0"/>
    <x v="5"/>
    <n v="3478"/>
    <n v="116"/>
    <x v="8"/>
    <n v="-9985301"/>
    <n v="192239672"/>
    <n v="55273.05117883841"/>
    <n v="4.9198491718850199E-2"/>
  </r>
  <r>
    <n v="380"/>
    <d v="2011-01-14T00:00:00"/>
    <s v="The Green Hornet"/>
    <s v="/movie/Green-Hornet-The#tab=summary"/>
    <n v="110000000"/>
    <n v="98780042"/>
    <n v="229155503"/>
    <n v="33526876"/>
    <x v="0"/>
    <x v="0"/>
    <n v="3584"/>
    <n v="118"/>
    <x v="1"/>
    <n v="-11219958"/>
    <n v="119155503"/>
    <n v="33246.513113839283"/>
    <n v="0.14630622246064937"/>
  </r>
  <r>
    <n v="381"/>
    <d v="2016-09-21T00:00:00"/>
    <s v="Miss Peregrine’s Home for Peculiar Children"/>
    <s v="/movie/Miss-Peregrines-Home-for-Peculiar-Children#tab=summary"/>
    <n v="110000000"/>
    <n v="87242834"/>
    <n v="295986876"/>
    <n v="28871140"/>
    <x v="0"/>
    <x v="1"/>
    <n v="3835"/>
    <n v="126"/>
    <x v="8"/>
    <n v="-22757166"/>
    <n v="185986876"/>
    <n v="48497.229726205995"/>
    <n v="9.7541959934737105E-2"/>
  </r>
  <r>
    <n v="382"/>
    <d v="2011-10-07T00:00:00"/>
    <s v="Real Steel"/>
    <s v="/movie/Real-Steel#tab=summary"/>
    <n v="110000000"/>
    <n v="85463309"/>
    <n v="263880341"/>
    <n v="27319677"/>
    <x v="0"/>
    <x v="0"/>
    <n v="3440"/>
    <n v="126"/>
    <x v="1"/>
    <n v="-24536691"/>
    <n v="153880341"/>
    <n v="44732.657267441864"/>
    <n v="0.10353055061422707"/>
  </r>
  <r>
    <n v="383"/>
    <d v="2019-06-12T00:00:00"/>
    <s v="Men in Black: International"/>
    <s v="/movie/Men-in-Black-International-(2019)#tab=summary"/>
    <n v="110000000"/>
    <n v="80001807"/>
    <n v="253020464"/>
    <n v="30035838"/>
    <x v="0"/>
    <x v="1"/>
    <n v="4224"/>
    <n v="118"/>
    <x v="0"/>
    <n v="-29998193"/>
    <n v="143020464"/>
    <n v="33859.01136363636"/>
    <n v="0.11870912544054144"/>
  </r>
  <r>
    <n v="384"/>
    <d v="2010-06-11T00:00:00"/>
    <s v="The A-Team"/>
    <s v="/movie/A-Team-The#tab=summary"/>
    <n v="110000000"/>
    <n v="77222099"/>
    <n v="177241171"/>
    <n v="25669455"/>
    <x v="0"/>
    <x v="0"/>
    <n v="3544"/>
    <n v="118"/>
    <x v="9"/>
    <n v="-32777901"/>
    <n v="67241171"/>
    <n v="18973.242381489843"/>
    <n v="0.14482783461185775"/>
  </r>
  <r>
    <n v="385"/>
    <d v="2013-07-31T00:00:00"/>
    <s v="The Smurfs 2"/>
    <s v="/movie/Smurfs-2-The#tab=summary"/>
    <n v="110000000"/>
    <n v="71017784"/>
    <n v="348547523"/>
    <n v="17548389"/>
    <x v="2"/>
    <x v="1"/>
    <n v="3867"/>
    <n v="104"/>
    <x v="12"/>
    <n v="-38982216"/>
    <n v="238547523"/>
    <n v="61688.006982156709"/>
    <n v="5.0347191823251029E-2"/>
  </r>
  <r>
    <n v="386"/>
    <d v="2016-03-09T00:00:00"/>
    <s v="The Divergent Series: Allegiant"/>
    <s v="/movie/Divergent-Series-Allegiant-The#tab=summary"/>
    <n v="110000000"/>
    <n v="66184051"/>
    <n v="172022517"/>
    <n v="29027348"/>
    <x v="0"/>
    <x v="0"/>
    <n v="3740"/>
    <n v="120"/>
    <x v="8"/>
    <n v="-43815949"/>
    <n v="62022517"/>
    <n v="16583.560695187167"/>
    <n v="0.16874156073416829"/>
  </r>
  <r>
    <n v="387"/>
    <d v="2009-06-12T00:00:00"/>
    <s v="The Taking of Pelham 123"/>
    <s v="/movie/Taking-of-Pelham-123-The#tab=summary"/>
    <n v="110000000"/>
    <n v="65452312"/>
    <n v="152364370"/>
    <n v="23373102"/>
    <x v="4"/>
    <x v="0"/>
    <n v="3077"/>
    <n v="106"/>
    <x v="11"/>
    <n v="-44547688"/>
    <n v="42364370"/>
    <n v="13768.076048098797"/>
    <n v="0.15340267544177158"/>
  </r>
  <r>
    <n v="388"/>
    <d v="2013-10-25T00:00:00"/>
    <s v="Ender's Game"/>
    <s v="/movie/Enders-Game#tab=summary"/>
    <n v="110000000"/>
    <n v="61737191"/>
    <n v="127983283"/>
    <n v="27017351"/>
    <x v="0"/>
    <x v="1"/>
    <n v="3407"/>
    <n v="114"/>
    <x v="12"/>
    <n v="-48262809"/>
    <n v="17983283"/>
    <n v="5278.3337246844731"/>
    <n v="0.21110062475893823"/>
  </r>
  <r>
    <n v="389"/>
    <d v="2004-04-02T00:00:00"/>
    <s v="Home on the Range"/>
    <s v="/movie/Home-on-the-Range#tab=summary"/>
    <n v="110000000"/>
    <n v="50026353"/>
    <n v="76482461"/>
    <n v="13880771"/>
    <x v="2"/>
    <x v="1"/>
    <n v="3058"/>
    <n v="76"/>
    <x v="20"/>
    <n v="-59973647"/>
    <n v="-33517539"/>
    <n v="-10960.607913669064"/>
    <n v="0.18148959668021142"/>
  </r>
  <r>
    <n v="390"/>
    <d v="1997-06-13T00:00:00"/>
    <s v="Speed 2: Cruise Control"/>
    <s v="/movie/Speed-2-Cruise-Control#tab=summary"/>
    <n v="110000000"/>
    <n v="48097081"/>
    <n v="150468000"/>
    <n v="16158942"/>
    <x v="0"/>
    <x v="0"/>
    <n v="2625"/>
    <n v="125"/>
    <x v="19"/>
    <n v="-61902919"/>
    <n v="40468000"/>
    <n v="15416.380952380952"/>
    <n v="0.10739121939548608"/>
  </r>
  <r>
    <n v="391"/>
    <d v="2005-05-06T00:00:00"/>
    <s v="Kingdom of Heaven"/>
    <s v="/movie/Kingdom-of-Heaven#tab=summary"/>
    <n v="110000000"/>
    <n v="47398413"/>
    <n v="218674938"/>
    <n v="19635996"/>
    <x v="4"/>
    <x v="0"/>
    <n v="3219"/>
    <n v="148"/>
    <x v="17"/>
    <n v="-62601587"/>
    <n v="108674938"/>
    <n v="33760.465361913637"/>
    <n v="8.97953655759125E-2"/>
  </r>
  <r>
    <n v="392"/>
    <d v="2017-03-23T00:00:00"/>
    <s v="Ghost in the Shell"/>
    <s v="/movie/Ghost-in-the-Shell#tab=summary"/>
    <n v="110000000"/>
    <n v="40563557"/>
    <n v="167910690"/>
    <n v="18676033"/>
    <x v="0"/>
    <x v="0"/>
    <n v="3440"/>
    <n v="100"/>
    <x v="5"/>
    <n v="-69436443"/>
    <n v="57910690"/>
    <n v="16834.502906976744"/>
    <n v="0.1112259916268583"/>
  </r>
  <r>
    <n v="393"/>
    <d v="2004-06-16T00:00:00"/>
    <s v="Around the World in 80 Days"/>
    <s v="/movie/Around-the-World-in-80-Days-(2004)#tab=summary"/>
    <n v="110000000"/>
    <n v="24004159"/>
    <n v="72004159"/>
    <n v="7576132"/>
    <x v="2"/>
    <x v="1"/>
    <n v="2801"/>
    <n v="120"/>
    <x v="20"/>
    <n v="-85995841"/>
    <n v="-37995841"/>
    <n v="-13565.098536237057"/>
    <n v="0.10521797775597934"/>
  </r>
  <r>
    <n v="394"/>
    <d v="2003-11-21T00:00:00"/>
    <s v="Dr. Seuss’ The Cat in the Hat"/>
    <s v="/movie/Dr-Seuss-The-Cat-in-the-Hat-(2003)#tab=summary"/>
    <n v="109000000"/>
    <n v="101018283"/>
    <n v="133818283"/>
    <n v="38329160"/>
    <x v="2"/>
    <x v="1"/>
    <n v="3467"/>
    <n v="82"/>
    <x v="23"/>
    <n v="-7981717"/>
    <n v="24818283"/>
    <n v="7158.4317854052497"/>
    <n v="0.28642693016768117"/>
  </r>
  <r>
    <n v="395"/>
    <d v="2001-12-25T00:00:00"/>
    <s v="Ali"/>
    <s v="/movie/Ali-(2001)#tab=summary"/>
    <n v="109000000"/>
    <n v="58183966"/>
    <n v="87683966"/>
    <n v="14710892"/>
    <x v="4"/>
    <x v="4"/>
    <n v="2521"/>
    <n v="158"/>
    <x v="24"/>
    <n v="-50816034"/>
    <n v="-21316034"/>
    <n v="-8455.388337961127"/>
    <n v="0.16777174517858828"/>
  </r>
  <r>
    <n v="396"/>
    <d v="2015-09-30T00:00:00"/>
    <s v="The Martian"/>
    <s v="/movie/Martian-The#tab=summary"/>
    <n v="108000000"/>
    <n v="228433663"/>
    <n v="653609107"/>
    <n v="54308575"/>
    <x v="0"/>
    <x v="5"/>
    <n v="3854"/>
    <n v="130"/>
    <x v="2"/>
    <n v="120433663"/>
    <n v="545609107"/>
    <n v="141569.56590555268"/>
    <n v="8.3090297271515831E-2"/>
  </r>
  <r>
    <n v="397"/>
    <d v="2016-11-20T00:00:00"/>
    <s v="Allied"/>
    <s v="/movie/Allied#tab=summary"/>
    <n v="106000000"/>
    <n v="40098064"/>
    <n v="119266661"/>
    <n v="12701743"/>
    <x v="4"/>
    <x v="4"/>
    <n v="3160"/>
    <n v="124"/>
    <x v="8"/>
    <n v="-65901936"/>
    <n v="13266661"/>
    <n v="4198.3104430379744"/>
    <n v="0.1064986886821624"/>
  </r>
  <r>
    <n v="398"/>
    <d v="2004-07-16T00:00:00"/>
    <s v="I, Robot"/>
    <s v="/movie/I-Robot#tab=summary"/>
    <n v="105000000"/>
    <n v="144801023"/>
    <n v="348629585"/>
    <n v="52179887"/>
    <x v="0"/>
    <x v="0"/>
    <n v="3494"/>
    <n v="115"/>
    <x v="20"/>
    <n v="39801023"/>
    <n v="243629585"/>
    <n v="69727.98654836863"/>
    <n v="0.14967142561925717"/>
  </r>
  <r>
    <n v="399"/>
    <d v="1999-12-17T00:00:00"/>
    <s v="Stuart Little"/>
    <s v="/movie/Stuart-Little#tab=summary"/>
    <n v="105000000"/>
    <n v="140015224"/>
    <n v="298815224"/>
    <n v="15018223"/>
    <x v="2"/>
    <x v="1"/>
    <n v="3151"/>
    <n v="92"/>
    <x v="21"/>
    <n v="35015224"/>
    <n v="193815224"/>
    <n v="61509.115836242461"/>
    <n v="5.0259229764009615E-2"/>
  </r>
  <r>
    <n v="400"/>
    <d v="2009-11-25T00:00:00"/>
    <s v="The Princess and the Frog"/>
    <s v="/movie/Princess-and-the-Frog-The#tab=summary"/>
    <n v="105000000"/>
    <n v="104400899"/>
    <n v="270997378"/>
    <n v="786190"/>
    <x v="3"/>
    <x v="1"/>
    <n v="3475"/>
    <n v="97"/>
    <x v="11"/>
    <n v="-599101"/>
    <n v="165997378"/>
    <n v="47769.029640287772"/>
    <n v="2.901098179628882E-3"/>
  </r>
  <r>
    <n v="401"/>
    <d v="2008-03-07T00:00:00"/>
    <s v="10,000 B.C."/>
    <s v="/movie/10-000-B-C#tab=summary"/>
    <n v="105000000"/>
    <n v="94784201"/>
    <n v="269065678"/>
    <n v="35867488"/>
    <x v="0"/>
    <x v="1"/>
    <n v="3454"/>
    <n v="109"/>
    <x v="16"/>
    <n v="-10215799"/>
    <n v="164065678"/>
    <n v="47500.196294151705"/>
    <n v="0.13330383966698273"/>
  </r>
  <r>
    <n v="402"/>
    <d v="2016-07-01T00:00:00"/>
    <s v="Ice Age: Collision Course"/>
    <s v="/movie/Ice-Age-Collision-Course#tab=summary"/>
    <n v="105000000"/>
    <n v="64063008"/>
    <n v="402156682"/>
    <n v="21373064"/>
    <x v="2"/>
    <x v="1"/>
    <n v="3997"/>
    <n v="100"/>
    <x v="8"/>
    <n v="-40936992"/>
    <n v="297156682"/>
    <n v="74344.929196897676"/>
    <n v="5.3146111843045296E-2"/>
  </r>
  <r>
    <n v="403"/>
    <d v="1997-11-07T00:00:00"/>
    <s v="Starship Troopers"/>
    <s v="/movie/Starship-Troopers#tab=summary"/>
    <n v="105000000"/>
    <n v="54768952"/>
    <n v="121100000"/>
    <n v="22058773"/>
    <x v="4"/>
    <x v="0"/>
    <n v="2971"/>
    <n v="129"/>
    <x v="19"/>
    <n v="-50231048"/>
    <n v="16100000"/>
    <n v="5419.0508246381687"/>
    <n v="0.18215336911643271"/>
  </r>
  <r>
    <n v="404"/>
    <d v="2001-04-27T00:00:00"/>
    <s v="Town &amp; Country"/>
    <s v="/movie/Town-and-Country#tab=summary"/>
    <n v="105000000"/>
    <n v="6712451"/>
    <n v="10364769"/>
    <n v="3029858"/>
    <x v="4"/>
    <x v="10"/>
    <n v="2222"/>
    <s v="NA"/>
    <x v="24"/>
    <n v="-98287549"/>
    <n v="-94635231"/>
    <n v="-42590.11296129613"/>
    <n v="0.29232277149640284"/>
  </r>
  <r>
    <n v="405"/>
    <d v="2017-09-19T00:00:00"/>
    <s v="Kingsman: The Golden Circle"/>
    <s v="/movie/Kingsman-The-Golden-Circle#tab=summary"/>
    <n v="104000000"/>
    <n v="100234838"/>
    <n v="408803696"/>
    <n v="39023010"/>
    <x v="4"/>
    <x v="0"/>
    <n v="4038"/>
    <n v="141"/>
    <x v="5"/>
    <n v="-3765162"/>
    <n v="304803696"/>
    <n v="75483.827637444279"/>
    <n v="9.5456597828802406E-2"/>
  </r>
  <r>
    <n v="406"/>
    <d v="2000-06-09T00:00:00"/>
    <s v="Gone in 60 Seconds"/>
    <s v="/movie/Gone-in-60-Seconds#tab=summary"/>
    <n v="103300000"/>
    <n v="101643008"/>
    <n v="232643008"/>
    <n v="25336048"/>
    <x v="0"/>
    <x v="0"/>
    <n v="3089"/>
    <n v="117"/>
    <x v="28"/>
    <n v="-1656992"/>
    <n v="129343008"/>
    <n v="41872.129491744898"/>
    <n v="0.10890526312314532"/>
  </r>
  <r>
    <n v="407"/>
    <d v="2000-05-04T00:00:00"/>
    <s v="Gladiator"/>
    <s v="/movie/Gladiator-(2000)#tab=summary"/>
    <n v="103000000"/>
    <n v="187683805"/>
    <n v="456435588"/>
    <n v="34819017"/>
    <x v="4"/>
    <x v="0"/>
    <n v="3188"/>
    <n v="154"/>
    <x v="28"/>
    <n v="84683805"/>
    <n v="353435588"/>
    <n v="110864.36260978669"/>
    <n v="7.6284623538162843E-2"/>
  </r>
  <r>
    <n v="408"/>
    <d v="2013-05-23T00:00:00"/>
    <s v="The Hangover 3"/>
    <s v="/movie/Hangover-3-The#tab=summary"/>
    <n v="103000000"/>
    <n v="112200072"/>
    <n v="362000072"/>
    <n v="41671198"/>
    <x v="4"/>
    <x v="7"/>
    <n v="3565"/>
    <n v="100"/>
    <x v="12"/>
    <n v="9200072"/>
    <n v="259000072"/>
    <n v="72650.791584852734"/>
    <n v="0.11511378373427505"/>
  </r>
  <r>
    <n v="409"/>
    <d v="2018-03-09T00:00:00"/>
    <s v="A Wrinkle in Time"/>
    <s v="/movie/Wrinkle-in-Time-A-(2018)#tab=summary"/>
    <n v="103000000"/>
    <n v="100478608"/>
    <n v="133214549"/>
    <n v="33123609"/>
    <x v="2"/>
    <x v="1"/>
    <n v="3980"/>
    <n v="120"/>
    <x v="3"/>
    <n v="-2521392"/>
    <n v="30214549"/>
    <n v="7591.5952261306529"/>
    <n v="0.24864858417228886"/>
  </r>
  <r>
    <n v="410"/>
    <d v="2009-07-01T00:00:00"/>
    <s v="Public Enemies"/>
    <s v="/movie/Public-Enemies-(2009)#tab=summary"/>
    <n v="102500000"/>
    <n v="97104620"/>
    <n v="212282709"/>
    <n v="25271675"/>
    <x v="4"/>
    <x v="4"/>
    <n v="3336"/>
    <n v="140"/>
    <x v="11"/>
    <n v="-5395380"/>
    <n v="109782709"/>
    <n v="32908.485911270982"/>
    <n v="0.11904726069799684"/>
  </r>
  <r>
    <n v="411"/>
    <d v="2006-11-17T00:00:00"/>
    <s v="Casino Royale"/>
    <s v="/movie/Casino-Royale-(2006)#tab=summary"/>
    <n v="102000000"/>
    <n v="167365000"/>
    <n v="594420283"/>
    <n v="40833156"/>
    <x v="0"/>
    <x v="0"/>
    <n v="3443"/>
    <n v="144"/>
    <x v="15"/>
    <n v="65365000"/>
    <n v="492420283"/>
    <n v="143020.7037467325"/>
    <n v="6.8694082567165693E-2"/>
  </r>
  <r>
    <n v="412"/>
    <d v="2002-06-21T00:00:00"/>
    <s v="Minority Report"/>
    <s v="/movie/Minority-Report#tab=summary"/>
    <n v="102000000"/>
    <n v="132024714"/>
    <n v="358824714"/>
    <n v="35677125"/>
    <x v="0"/>
    <x v="0"/>
    <n v="3001"/>
    <n v="144"/>
    <x v="25"/>
    <n v="30024714"/>
    <n v="256824714"/>
    <n v="85579.711429523493"/>
    <n v="9.9427725036798892E-2"/>
  </r>
  <r>
    <n v="413"/>
    <d v="2018-12-13T00:00:00"/>
    <s v="Bumblebee"/>
    <s v="/movie/Bumblebee#tab=summary"/>
    <n v="102000000"/>
    <n v="127195589"/>
    <n v="465195589"/>
    <n v="21654047"/>
    <x v="0"/>
    <x v="1"/>
    <n v="3597"/>
    <n v="114"/>
    <x v="3"/>
    <n v="25195589"/>
    <n v="363195589"/>
    <n v="100971.80678343064"/>
    <n v="4.6548263809956289E-2"/>
  </r>
  <r>
    <n v="414"/>
    <d v="2012-10-26T00:00:00"/>
    <s v="Cloud Atlas"/>
    <s v="/movie/Cloud-Atlas#tab=summary"/>
    <n v="102000000"/>
    <n v="27108272"/>
    <n v="130673154"/>
    <n v="9612247"/>
    <x v="4"/>
    <x v="4"/>
    <n v="2023"/>
    <n v="172"/>
    <x v="7"/>
    <n v="-74891728"/>
    <n v="28673154"/>
    <n v="14173.58082056352"/>
    <n v="7.3559462718715732E-2"/>
  </r>
  <r>
    <n v="415"/>
    <d v="2002-11-15T00:00:00"/>
    <s v="Harry Potter and the Chamber of Secrets"/>
    <s v="/movie/Harry-Potter-and-the-Chamber-of-Secrets#tab=summary"/>
    <n v="100000000"/>
    <n v="262233381"/>
    <n v="875262553"/>
    <n v="88357488"/>
    <x v="2"/>
    <x v="1"/>
    <n v="3682"/>
    <n v="161"/>
    <x v="25"/>
    <n v="162233381"/>
    <n v="775262553"/>
    <n v="210554.7400869093"/>
    <n v="0.10094969526246829"/>
  </r>
  <r>
    <n v="416"/>
    <d v="1991-07-02T00:00:00"/>
    <s v="Terminator 2: Judgment Day"/>
    <s v="/movie/Terminator-2-Judgment-Day#tab=summary"/>
    <n v="100000000"/>
    <n v="203464105"/>
    <n v="515376182"/>
    <n v="31765506"/>
    <x v="4"/>
    <x v="0"/>
    <n v="2495"/>
    <n v="136"/>
    <x v="29"/>
    <n v="103464105"/>
    <n v="415376182"/>
    <n v="166483.43967935871"/>
    <n v="6.1635572440947611E-2"/>
  </r>
  <r>
    <n v="417"/>
    <d v="1995-06-16T00:00:00"/>
    <s v="Batman Forever"/>
    <s v="/movie/Batman-Forever-(1995)#tab=summary"/>
    <n v="100000000"/>
    <n v="184031112"/>
    <n v="336529144"/>
    <n v="52784433"/>
    <x v="0"/>
    <x v="0"/>
    <n v="2893"/>
    <n v="122"/>
    <x v="22"/>
    <n v="84031112"/>
    <n v="236529144"/>
    <n v="81759.123401313511"/>
    <n v="0.15684951494126761"/>
  </r>
  <r>
    <n v="418"/>
    <d v="2001-07-27T00:00:00"/>
    <s v="Planet of the Apes"/>
    <s v="/movie/Planet-of-the-Apes-(2001)#tab=summary"/>
    <n v="100000000"/>
    <n v="180011740"/>
    <n v="362211740"/>
    <n v="68532960"/>
    <x v="0"/>
    <x v="1"/>
    <n v="3530"/>
    <n v="120"/>
    <x v="24"/>
    <n v="80011740"/>
    <n v="262211740"/>
    <n v="74280.946175637393"/>
    <n v="0.18920689870516069"/>
  </r>
  <r>
    <n v="419"/>
    <d v="2004-11-19T00:00:00"/>
    <s v="National Treasure"/>
    <s v="/movie/National-Treasure#tab=summary"/>
    <n v="100000000"/>
    <n v="173005002"/>
    <n v="331323410"/>
    <n v="35142554"/>
    <x v="2"/>
    <x v="1"/>
    <n v="3243"/>
    <n v="130"/>
    <x v="20"/>
    <n v="73005002"/>
    <n v="231323410"/>
    <n v="71330.067838421208"/>
    <n v="0.10606722295898138"/>
  </r>
  <r>
    <n v="420"/>
    <d v="2012-12-25T00:00:00"/>
    <s v="Django Unchained"/>
    <s v="/movie/Django-Unchained#tab=summary"/>
    <n v="100000000"/>
    <n v="162805434"/>
    <n v="449841566"/>
    <n v="30122888"/>
    <x v="4"/>
    <x v="3"/>
    <n v="3012"/>
    <n v="165"/>
    <x v="7"/>
    <n v="62805434"/>
    <n v="349841566"/>
    <n v="116149.2583001328"/>
    <n v="6.6963327261758646E-2"/>
  </r>
  <r>
    <n v="421"/>
    <d v="2019-12-25T00:00:00"/>
    <n v="1917"/>
    <s v="/movie/1917-(2019)#tab=summary"/>
    <n v="100000000"/>
    <n v="159227644"/>
    <n v="370603379"/>
    <n v="576216"/>
    <x v="4"/>
    <x v="5"/>
    <n v="3987"/>
    <n v="119"/>
    <x v="0"/>
    <n v="59227644"/>
    <n v="270603379"/>
    <n v="67871.426887384005"/>
    <n v="1.5548050359249423E-3"/>
  </r>
  <r>
    <n v="422"/>
    <d v="2010-12-22T00:00:00"/>
    <s v="Little Fockers"/>
    <s v="/movie/Little-Fockers#tab=summary"/>
    <n v="100000000"/>
    <n v="148438600"/>
    <n v="310650574"/>
    <n v="30833665"/>
    <x v="0"/>
    <x v="7"/>
    <n v="3675"/>
    <n v="98"/>
    <x v="9"/>
    <n v="48438600"/>
    <n v="210650574"/>
    <n v="57319.884081632656"/>
    <n v="9.9255136093841567E-2"/>
  </r>
  <r>
    <n v="423"/>
    <d v="1994-07-15T00:00:00"/>
    <s v="True Lies"/>
    <s v="/movie/True-Lies#tab=summary"/>
    <n v="100000000"/>
    <n v="146282411"/>
    <n v="365300000"/>
    <n v="25869770"/>
    <x v="4"/>
    <x v="0"/>
    <n v="2561"/>
    <n v="141"/>
    <x v="30"/>
    <n v="46282411"/>
    <n v="265300000"/>
    <n v="103592.34673955487"/>
    <n v="7.0817875718587456E-2"/>
  </r>
  <r>
    <n v="424"/>
    <d v="2007-11-02T00:00:00"/>
    <s v="American Gangster"/>
    <s v="/movie/American-Gangster-(2007)#tab=summary"/>
    <n v="100000000"/>
    <n v="130164645"/>
    <n v="267985456"/>
    <n v="43565135"/>
    <x v="4"/>
    <x v="4"/>
    <n v="3111"/>
    <n v="157"/>
    <x v="4"/>
    <n v="30164645"/>
    <n v="167985456"/>
    <n v="53997.253616200578"/>
    <n v="0.16256529608084402"/>
  </r>
  <r>
    <n v="425"/>
    <d v="2009-09-18T00:00:00"/>
    <s v="Cloudy with a Chance of Meatballs"/>
    <s v="/movie/Cloudy-with-a-Chance-of-Meatballs#tab=summary"/>
    <n v="100000000"/>
    <n v="124870275"/>
    <n v="236827677"/>
    <n v="30304648"/>
    <x v="2"/>
    <x v="1"/>
    <n v="3119"/>
    <n v="90"/>
    <x v="11"/>
    <n v="24870275"/>
    <n v="136827677"/>
    <n v="43869.085283744789"/>
    <n v="0.12796075350601863"/>
  </r>
  <r>
    <n v="426"/>
    <d v="2010-08-06T00:00:00"/>
    <s v="The Other Guys"/>
    <s v="/movie/Other-Guys-The-(2010)#tab=summary"/>
    <n v="100000000"/>
    <n v="119219978"/>
    <n v="170936470"/>
    <n v="35543162"/>
    <x v="0"/>
    <x v="7"/>
    <n v="3651"/>
    <n v="97"/>
    <x v="9"/>
    <n v="19219978"/>
    <n v="70936470"/>
    <n v="19429.326211996715"/>
    <n v="0.20793199953175587"/>
  </r>
  <r>
    <n v="427"/>
    <d v="2004-12-17T00:00:00"/>
    <s v="Lemony Snicket's A Series of Unfortunate Events"/>
    <s v="/movie/Lemony-Snickets-A-Series-of-Unfortunate-Events#tab=summary"/>
    <n v="100000000"/>
    <n v="118627117"/>
    <n v="212956024"/>
    <n v="30061756"/>
    <x v="2"/>
    <x v="1"/>
    <n v="3623"/>
    <n v="107"/>
    <x v="20"/>
    <n v="18627117"/>
    <n v="112956024"/>
    <n v="31177.483853160364"/>
    <n v="0.14116414945838771"/>
  </r>
  <r>
    <n v="428"/>
    <d v="2013-12-25T00:00:00"/>
    <s v="The Wolf of Wall Street"/>
    <s v="/movie/Wolf-of-Wall-Street-The#tab=summary"/>
    <n v="100000000"/>
    <n v="116949183"/>
    <n v="389918903"/>
    <n v="18410067"/>
    <x v="4"/>
    <x v="9"/>
    <n v="2557"/>
    <n v="165"/>
    <x v="12"/>
    <n v="16949183"/>
    <n v="289918903"/>
    <n v="113382.44153304654"/>
    <n v="4.7215117960054377E-2"/>
  </r>
  <r>
    <n v="429"/>
    <d v="2013-05-24T00:00:00"/>
    <s v="Epic"/>
    <s v="/movie/Epic#tab=summary"/>
    <n v="100000000"/>
    <n v="107518682"/>
    <n v="262794441"/>
    <n v="33531068"/>
    <x v="2"/>
    <x v="1"/>
    <n v="3894"/>
    <n v="103"/>
    <x v="12"/>
    <n v="7518682"/>
    <n v="162794441"/>
    <n v="41806.482023626093"/>
    <n v="0.12759428195058359"/>
  </r>
  <r>
    <n v="430"/>
    <d v="1996-06-21T00:00:00"/>
    <s v="Eraser"/>
    <s v="/movie/Eraser#tab=summary"/>
    <n v="100000000"/>
    <n v="101295562"/>
    <n v="234400000"/>
    <n v="24566446"/>
    <x v="4"/>
    <x v="0"/>
    <n v="2556"/>
    <n v="114"/>
    <x v="31"/>
    <n v="1295562"/>
    <n v="134400000"/>
    <n v="52582.159624413143"/>
    <n v="0.10480565699658703"/>
  </r>
  <r>
    <n v="431"/>
    <d v="1996-06-21T00:00:00"/>
    <s v="The Hunchback of Notre Dame"/>
    <s v="/movie/Hunchback-of-Notre-Dame-The#tab=summary"/>
    <n v="100000000"/>
    <n v="100138851"/>
    <n v="325500000"/>
    <n v="21037414"/>
    <x v="3"/>
    <x v="1"/>
    <n v="2835"/>
    <n v="91"/>
    <x v="31"/>
    <n v="138851"/>
    <n v="225500000"/>
    <n v="79541.446208112873"/>
    <n v="6.4631072196620579E-2"/>
  </r>
  <r>
    <n v="432"/>
    <d v="2000-12-15T00:00:00"/>
    <s v="The Emperor's New Groove"/>
    <s v="/movie/Emperors-New-Groove-The#tab=summary"/>
    <n v="100000000"/>
    <n v="89630573"/>
    <n v="169630573"/>
    <n v="9812302"/>
    <x v="3"/>
    <x v="1"/>
    <n v="2887"/>
    <n v="78"/>
    <x v="28"/>
    <n v="-10369427"/>
    <n v="69630573"/>
    <n v="24118.660547280913"/>
    <n v="5.7845126774405224E-2"/>
  </r>
  <r>
    <n v="433"/>
    <d v="2012-08-15T00:00:00"/>
    <s v="The Expendables 2"/>
    <s v="/movie/Expendables-2-The#tab=summary"/>
    <n v="100000000"/>
    <n v="85028192"/>
    <n v="311979256"/>
    <n v="28591370"/>
    <x v="4"/>
    <x v="0"/>
    <n v="3355"/>
    <n v="103"/>
    <x v="7"/>
    <n v="-14971808"/>
    <n v="211979256"/>
    <n v="63183.086736214602"/>
    <n v="9.1645099634444921E-2"/>
  </r>
  <r>
    <n v="434"/>
    <d v="2009-10-16T00:00:00"/>
    <s v="Where the Wild Things Are"/>
    <s v="/movie/Where-the-Wild-Things-Are#tab=summary"/>
    <n v="100000000"/>
    <n v="77233467"/>
    <n v="99123656"/>
    <n v="32695407"/>
    <x v="2"/>
    <x v="1"/>
    <n v="3735"/>
    <n v="100"/>
    <x v="11"/>
    <n v="-22766533"/>
    <n v="-876344"/>
    <n v="-234.63025435073627"/>
    <n v="0.32984464374477873"/>
  </r>
  <r>
    <n v="435"/>
    <d v="2006-12-15T00:00:00"/>
    <s v="Eragon"/>
    <s v="/movie/Eragon#tab=summary"/>
    <n v="100000000"/>
    <n v="75030163"/>
    <n v="249488115"/>
    <n v="23239907"/>
    <x v="2"/>
    <x v="1"/>
    <n v="3030"/>
    <n v="104"/>
    <x v="15"/>
    <n v="-24969837"/>
    <n v="149488115"/>
    <n v="49336.011551155112"/>
    <n v="9.3150357082139965E-2"/>
  </r>
  <r>
    <n v="436"/>
    <d v="2014-07-23T00:00:00"/>
    <s v="Hercules"/>
    <s v="/movie/Hercules-(2014)#tab=summary"/>
    <n v="100000000"/>
    <n v="72688614"/>
    <n v="243388614"/>
    <n v="29800263"/>
    <x v="0"/>
    <x v="1"/>
    <n v="3595"/>
    <n v="97"/>
    <x v="13"/>
    <n v="-27311386"/>
    <n v="143388614"/>
    <n v="39885.567176634213"/>
    <n v="0.12243901844972913"/>
  </r>
  <r>
    <n v="437"/>
    <d v="2010-12-10T00:00:00"/>
    <s v="The Tourist"/>
    <s v="/movie/Tourist-The#tab=summary"/>
    <n v="100000000"/>
    <n v="67631157"/>
    <n v="278731369"/>
    <n v="16472458"/>
    <x v="0"/>
    <x v="5"/>
    <n v="2756"/>
    <n v="102"/>
    <x v="9"/>
    <n v="-32368843"/>
    <n v="178731369"/>
    <n v="64851.730406386065"/>
    <n v="5.9097969701429623E-2"/>
  </r>
  <r>
    <n v="438"/>
    <d v="1999-11-24T00:00:00"/>
    <s v="End of Days"/>
    <s v="/movie/End-of-Days#tab=summary"/>
    <n v="100000000"/>
    <n v="66889043"/>
    <n v="212026975"/>
    <n v="20523595"/>
    <x v="4"/>
    <x v="0"/>
    <n v="2665"/>
    <n v="120"/>
    <x v="21"/>
    <n v="-33110957"/>
    <n v="112026975"/>
    <n v="42036.388367729829"/>
    <n v="9.6797093860344893E-2"/>
  </r>
  <r>
    <n v="439"/>
    <d v="2019-12-25T00:00:00"/>
    <s v="Spies in Disguise"/>
    <s v="/movie/Spies-in-Disguise-(2019)#tab=summary"/>
    <n v="100000000"/>
    <n v="66757013"/>
    <n v="165138481"/>
    <n v="13354798"/>
    <x v="2"/>
    <x v="1"/>
    <n v="3502"/>
    <n v="104"/>
    <x v="0"/>
    <n v="-33242987"/>
    <n v="65138481"/>
    <n v="18600.365790976586"/>
    <n v="8.0870296972151506E-2"/>
  </r>
  <r>
    <n v="440"/>
    <d v="2004-06-11T00:00:00"/>
    <s v="The Stepford Wives"/>
    <s v="/movie/Stepford-Wives-The-(2004)#tab=summary"/>
    <n v="100000000"/>
    <n v="59475623"/>
    <n v="96150482"/>
    <n v="21406781"/>
    <x v="0"/>
    <x v="9"/>
    <n v="3057"/>
    <n v="93"/>
    <x v="20"/>
    <n v="-40524377"/>
    <n v="-3849518"/>
    <n v="-1259.2469741576708"/>
    <n v="0.2226383118911458"/>
  </r>
  <r>
    <n v="441"/>
    <d v="2007-06-08T00:00:00"/>
    <s v="Surf’s Up"/>
    <s v="/movie/Surfs-Up-(2007)#tab=summary"/>
    <n v="100000000"/>
    <n v="58867694"/>
    <n v="145395745"/>
    <n v="17640249"/>
    <x v="2"/>
    <x v="1"/>
    <n v="3531"/>
    <n v="85"/>
    <x v="4"/>
    <n v="-41132306"/>
    <n v="45395745"/>
    <n v="12856.342395921834"/>
    <n v="0.12132575819189206"/>
  </r>
  <r>
    <n v="442"/>
    <d v="2006-12-08T00:00:00"/>
    <s v="Blood Diamond"/>
    <s v="/movie/Blood-Diamond#tab=summary"/>
    <n v="100000000"/>
    <n v="57377916"/>
    <n v="171377916"/>
    <n v="8648324"/>
    <x v="4"/>
    <x v="0"/>
    <n v="1920"/>
    <n v="143"/>
    <x v="15"/>
    <n v="-42622084"/>
    <n v="71377916"/>
    <n v="37175.997916666667"/>
    <n v="5.0463468116860519E-2"/>
  </r>
  <r>
    <n v="443"/>
    <d v="2019-11-07T00:00:00"/>
    <s v="Midway"/>
    <s v="/movie/Midway-(2019)#tab=summary"/>
    <n v="100000000"/>
    <n v="56846802"/>
    <n v="126829063"/>
    <n v="17897419"/>
    <x v="0"/>
    <x v="0"/>
    <n v="3242"/>
    <n v="138"/>
    <x v="0"/>
    <n v="-43153198"/>
    <n v="26829063"/>
    <n v="8275.4666872301041"/>
    <n v="0.14111449360782552"/>
  </r>
  <r>
    <n v="444"/>
    <d v="2010-09-24T00:00:00"/>
    <s v="Legend of the Guardians: The Owls of Ga'Hoole"/>
    <s v="/movie/Legend-of-the-Guardians-The-Owls-of-GaHoole#tab=summary"/>
    <n v="100000000"/>
    <n v="55675313"/>
    <n v="139716717"/>
    <n v="16112211"/>
    <x v="2"/>
    <x v="1"/>
    <n v="3575"/>
    <n v="90"/>
    <x v="9"/>
    <n v="-44324687"/>
    <n v="39716717"/>
    <n v="11109.571188811189"/>
    <n v="0.11532056682952263"/>
  </r>
  <r>
    <n v="445"/>
    <d v="2009-06-05T00:00:00"/>
    <s v="Land of the Lost"/>
    <s v="/movie/Land-of-the-Lost#tab=summary"/>
    <n v="100000000"/>
    <n v="49438370"/>
    <n v="69548641"/>
    <n v="18837350"/>
    <x v="0"/>
    <x v="7"/>
    <n v="3534"/>
    <n v="102"/>
    <x v="11"/>
    <n v="-50561630"/>
    <n v="-30451359"/>
    <n v="-8616.6833616298809"/>
    <n v="0.27085144625615332"/>
  </r>
  <r>
    <n v="446"/>
    <d v="2003-12-18T00:00:00"/>
    <s v="Peter Pan"/>
    <s v="/movie/Peter-Pan-(2003)#tab=summary"/>
    <n v="100000000"/>
    <n v="48417850"/>
    <n v="95255485"/>
    <n v="11139495"/>
    <x v="2"/>
    <x v="1"/>
    <n v="2813"/>
    <n v="113"/>
    <x v="23"/>
    <n v="-51582150"/>
    <n v="-4744515"/>
    <n v="-1686.638819765375"/>
    <n v="0.11694334452236529"/>
  </r>
  <r>
    <n v="447"/>
    <d v="2019-03-15T00:00:00"/>
    <s v="Wonder Park"/>
    <s v="/movie/Wonder-Park-(2019)#tab=summary"/>
    <n v="100000000"/>
    <n v="45216793"/>
    <n v="115112118"/>
    <n v="15853646"/>
    <x v="2"/>
    <x v="1"/>
    <n v="3838"/>
    <n v="93"/>
    <x v="0"/>
    <n v="-54783207"/>
    <n v="15112118"/>
    <n v="3937.4981761334029"/>
    <n v="0.13772351925624374"/>
  </r>
  <r>
    <n v="448"/>
    <d v="2004-07-23T00:00:00"/>
    <s v="Catwoman"/>
    <s v="/movie/Catwoman#tab=summary"/>
    <n v="100000000"/>
    <n v="40202379"/>
    <n v="82078046"/>
    <n v="16728411"/>
    <x v="0"/>
    <x v="0"/>
    <n v="3117"/>
    <n v="101"/>
    <x v="20"/>
    <n v="-59797621"/>
    <n v="-17921954"/>
    <n v="-5749.7446262431822"/>
    <n v="0.20381102883467767"/>
  </r>
  <r>
    <n v="449"/>
    <d v="2014-08-14T00:00:00"/>
    <s v="The Expendables 3"/>
    <s v="/movie/Expendables-3-The#tab=summary"/>
    <n v="100000000"/>
    <n v="39322544"/>
    <n v="209461378"/>
    <n v="15879645"/>
    <x v="0"/>
    <x v="0"/>
    <n v="3221"/>
    <n v="103"/>
    <x v="13"/>
    <n v="-60677456"/>
    <n v="109461378"/>
    <n v="33983.662837628064"/>
    <n v="7.5811804312678588E-2"/>
  </r>
  <r>
    <n v="450"/>
    <d v="2021-12-08T00:00:00"/>
    <s v="West Side Story"/>
    <s v="/movie/West-Side-Story-(2020)#tab=summary"/>
    <n v="100000000"/>
    <n v="38530322"/>
    <n v="75011257"/>
    <n v="10574618"/>
    <x v="0"/>
    <x v="2"/>
    <n v="2820"/>
    <n v="156"/>
    <x v="14"/>
    <n v="-61469678"/>
    <n v="-24988743"/>
    <n v="-8861.2563829787232"/>
    <n v="0.14097374744699986"/>
  </r>
  <r>
    <n v="451"/>
    <d v="2002-11-27T00:00:00"/>
    <s v="Treasure Planet"/>
    <s v="/movie/Treasure-Planet#tab=summary"/>
    <n v="100000000"/>
    <n v="38120554"/>
    <n v="91800000"/>
    <n v="12083248"/>
    <x v="2"/>
    <x v="1"/>
    <n v="3227"/>
    <n v="95"/>
    <x v="25"/>
    <n v="-61879446"/>
    <n v="-8200000"/>
    <n v="-2541.0598078710877"/>
    <n v="0.13162579520697168"/>
  </r>
  <r>
    <n v="452"/>
    <d v="2021-12-22T00:00:00"/>
    <s v="The King’s Man"/>
    <s v="/movie/Kings-Man-The-(2020)#tab=summary"/>
    <n v="100000000"/>
    <n v="37176373"/>
    <n v="121125300"/>
    <n v="5915542"/>
    <x v="4"/>
    <x v="0"/>
    <n v="3180"/>
    <n v="131"/>
    <x v="14"/>
    <n v="-62823627"/>
    <n v="21125300"/>
    <n v="6643.1761006289307"/>
    <n v="4.8838203083913928E-2"/>
  </r>
  <r>
    <n v="453"/>
    <d v="2010-03-12T00:00:00"/>
    <s v="Green Zone"/>
    <s v="/movie/Green-Zone#tab=summary"/>
    <n v="100000000"/>
    <n v="35497337"/>
    <n v="97523020"/>
    <n v="14309295"/>
    <x v="4"/>
    <x v="4"/>
    <n v="3004"/>
    <n v="114"/>
    <x v="9"/>
    <n v="-64502663"/>
    <n v="-2476980"/>
    <n v="-824.56058588548603"/>
    <n v="0.14672735729471872"/>
  </r>
  <r>
    <n v="454"/>
    <d v="2017-10-13T00:00:00"/>
    <s v="Geostorm"/>
    <s v="/movie/Geostorm#tab=summary"/>
    <n v="100000000"/>
    <n v="33700160"/>
    <n v="220796009"/>
    <n v="13707376"/>
    <x v="0"/>
    <x v="5"/>
    <n v="3246"/>
    <n v="109"/>
    <x v="5"/>
    <n v="-66299840"/>
    <n v="120796009"/>
    <n v="37213.804374614912"/>
    <n v="6.2081629383074585E-2"/>
  </r>
  <r>
    <n v="455"/>
    <d v="2015-12-02T00:00:00"/>
    <s v="Point Break"/>
    <s v="/movie/Point-Break-(Remake)#tab=summary"/>
    <n v="100000000"/>
    <n v="28782481"/>
    <n v="126704591"/>
    <n v="9800252"/>
    <x v="0"/>
    <x v="0"/>
    <n v="2910"/>
    <n v="113"/>
    <x v="2"/>
    <n v="-71217519"/>
    <n v="26704591"/>
    <n v="9176.835395189004"/>
    <n v="7.7347252555355309E-2"/>
  </r>
  <r>
    <n v="456"/>
    <d v="2019-12-17T00:00:00"/>
    <s v="Cats"/>
    <s v="/movie/Cats-(2019)#tab=summary"/>
    <n v="100000000"/>
    <n v="27166770"/>
    <n v="75558925"/>
    <n v="6619870"/>
    <x v="2"/>
    <x v="2"/>
    <n v="3380"/>
    <n v="110"/>
    <x v="0"/>
    <n v="-72833230"/>
    <n v="-24441075"/>
    <n v="-7231.0872781065091"/>
    <n v="8.7612019361048343E-2"/>
  </r>
  <r>
    <n v="457"/>
    <d v="2015-11-26T00:00:00"/>
    <s v="In the Heart of the Sea"/>
    <s v="/movie/In-the-Heart-of-the-Sea#tab=summary"/>
    <n v="100000000"/>
    <n v="25020758"/>
    <n v="89693309"/>
    <n v="11053366"/>
    <x v="0"/>
    <x v="1"/>
    <n v="3103"/>
    <n v="121"/>
    <x v="2"/>
    <n v="-74979242"/>
    <n v="-10306691"/>
    <n v="-3321.52465356107"/>
    <n v="0.12323512336912444"/>
  </r>
  <r>
    <n v="458"/>
    <d v="2014-04-18T00:00:00"/>
    <s v="Transcendence"/>
    <s v="/movie/Transcendence#tab=summary"/>
    <n v="100000000"/>
    <n v="23022309"/>
    <n v="103039258"/>
    <n v="10886386"/>
    <x v="0"/>
    <x v="5"/>
    <n v="3455"/>
    <n v="119"/>
    <x v="13"/>
    <n v="-76977691"/>
    <n v="3039258"/>
    <n v="879.66946454413892"/>
    <n v="0.10565279885847004"/>
  </r>
  <r>
    <n v="459"/>
    <d v="2005-02-18T00:00:00"/>
    <s v="Son of the Mask"/>
    <s v="/movie/Son-of-the-Mask#tab=summary"/>
    <n v="100000000"/>
    <n v="17018422"/>
    <n v="59918422"/>
    <n v="7511675"/>
    <x v="2"/>
    <x v="1"/>
    <n v="2966"/>
    <n v="94"/>
    <x v="17"/>
    <n v="-82981578"/>
    <n v="-40081578"/>
    <n v="-13513.68105192178"/>
    <n v="0.12536503381213879"/>
  </r>
  <r>
    <n v="460"/>
    <d v="2018-12-05T00:00:00"/>
    <s v="Mortal Engines"/>
    <s v="/movie/Mortal-Engines-(2018)#tab=summary"/>
    <n v="100000000"/>
    <n v="15951040"/>
    <n v="85480271"/>
    <n v="7559850"/>
    <x v="0"/>
    <x v="0"/>
    <n v="3103"/>
    <n v="128"/>
    <x v="3"/>
    <n v="-84048960"/>
    <n v="-14519729"/>
    <n v="-4679.2552368675479"/>
    <n v="8.8439705578378436E-2"/>
  </r>
  <r>
    <n v="461"/>
    <d v="2021-02-03T00:00:00"/>
    <s v="Chaos Walking"/>
    <s v="/movie/Chaos-Walking#tab=summary"/>
    <n v="100000000"/>
    <n v="13287908"/>
    <n v="27075660"/>
    <n v="3775350"/>
    <x v="0"/>
    <x v="0"/>
    <n v="2132"/>
    <n v="108"/>
    <x v="14"/>
    <n v="-86712092"/>
    <n v="-72924340"/>
    <n v="-34204.66228893058"/>
    <n v="0.13943704419393654"/>
  </r>
  <r>
    <n v="462"/>
    <d v="2021-10-13T00:00:00"/>
    <s v="The Last Duel"/>
    <s v="/movie/Last-Duel-The#tab=summary"/>
    <n v="100000000"/>
    <n v="10853945"/>
    <n v="30055233"/>
    <n v="4759151"/>
    <x v="4"/>
    <x v="4"/>
    <n v="3065"/>
    <n v="153"/>
    <x v="14"/>
    <n v="-89146055"/>
    <n v="-69944767"/>
    <n v="-22820.478629690049"/>
    <n v="0.1583468343100185"/>
  </r>
  <r>
    <n v="463"/>
    <d v="2002-08-16T00:00:00"/>
    <s v="The Adventures of Pluto Nash"/>
    <s v="/movie/Adventures-of-Pluto-Nash-The#tab=summary"/>
    <n v="100000000"/>
    <n v="4411102"/>
    <n v="7094995"/>
    <n v="2182900"/>
    <x v="0"/>
    <x v="7"/>
    <n v="2320"/>
    <s v="NA"/>
    <x v="25"/>
    <n v="-95588898"/>
    <n v="-92905005"/>
    <n v="-40045.260775862072"/>
    <n v="0.30766758820830742"/>
  </r>
  <r>
    <n v="464"/>
    <d v="2012-01-20T00:00:00"/>
    <s v="Jin líng shí san chai"/>
    <s v="/movie/Jin-ling-shi-san-chai#tab=summary"/>
    <n v="100000000"/>
    <n v="311434"/>
    <n v="98227017"/>
    <n v="48558"/>
    <x v="4"/>
    <x v="4"/>
    <n v="30"/>
    <n v="141"/>
    <x v="7"/>
    <n v="-99688566"/>
    <n v="-1772983"/>
    <n v="-59099.433333333334"/>
    <n v="4.9434464654464667E-4"/>
  </r>
  <r>
    <n v="465"/>
    <d v="2020-12-09T00:00:00"/>
    <s v="The Midnight Sky"/>
    <s v="/movie/Midnight-Sky-The-(2020)#tab=summary"/>
    <n v="100000000"/>
    <n v="0"/>
    <n v="75615"/>
    <s v="NA"/>
    <x v="0"/>
    <x v="1"/>
    <s v="NA"/>
    <n v="118"/>
    <x v="18"/>
    <n v="-100000000"/>
    <n v="-99924385"/>
    <e v="#VALUE!"/>
    <e v="#VALUE!"/>
  </r>
  <r>
    <n v="466"/>
    <d v="2020-06-12T00:00:00"/>
    <s v="Artemis Fowl"/>
    <s v="/movie/Artemis-Fowl-(2020)#tab=summary"/>
    <n v="100000000"/>
    <n v="0"/>
    <n v="0"/>
    <s v="NA"/>
    <x v="2"/>
    <x v="1"/>
    <s v="NA"/>
    <n v="115"/>
    <x v="18"/>
    <n v="-100000000"/>
    <n v="-100000000"/>
    <e v="#VALUE!"/>
    <e v="#VALUE!"/>
  </r>
  <r>
    <n v="467"/>
    <d v="2015-11-05T00:00:00"/>
    <s v="The Peanuts Movie"/>
    <s v="/movie/Peanuts-Movie-The#tab=summary"/>
    <n v="99000000"/>
    <n v="130178411"/>
    <n v="250091610"/>
    <n v="44213073"/>
    <x v="3"/>
    <x v="1"/>
    <n v="3902"/>
    <n v="89"/>
    <x v="2"/>
    <n v="31178411"/>
    <n v="151091610"/>
    <n v="38721.581240389547"/>
    <n v="0.17678750998484116"/>
  </r>
  <r>
    <n v="468"/>
    <d v="2019-02-06T00:00:00"/>
    <s v="The LEGO Movie 2: The Second Part"/>
    <s v="/movie/Lego-Movie-2-The-Second-Part-The-(2019)#tab=summary"/>
    <n v="99000000"/>
    <n v="105806508"/>
    <n v="190131036"/>
    <n v="34115335"/>
    <x v="2"/>
    <x v="1"/>
    <n v="4303"/>
    <n v="107"/>
    <x v="0"/>
    <n v="6806508"/>
    <n v="91131036"/>
    <n v="21178.488496397862"/>
    <n v="0.17943064802949898"/>
  </r>
  <r>
    <n v="469"/>
    <d v="2018-11-21T00:00:00"/>
    <s v="Robin Hood"/>
    <s v="/movie/Robin-Hood-(2018)#tab=summary"/>
    <n v="99000000"/>
    <n v="30824628"/>
    <n v="85210012"/>
    <n v="36063385"/>
    <x v="0"/>
    <x v="0"/>
    <n v="3505"/>
    <n v="139"/>
    <x v="3"/>
    <n v="-68175372"/>
    <n v="-13789988"/>
    <n v="-3934.3760342368046"/>
    <n v="0.42322943224089676"/>
  </r>
  <r>
    <n v="470"/>
    <d v="2001-05-04T00:00:00"/>
    <s v="The Mummy Returns"/>
    <s v="/movie/Mummy-Returns-The#tab=summary"/>
    <n v="98000000"/>
    <n v="202007640"/>
    <n v="435040395"/>
    <n v="68139035"/>
    <x v="0"/>
    <x v="1"/>
    <n v="3553"/>
    <n v="129"/>
    <x v="24"/>
    <n v="104007640"/>
    <n v="337040395"/>
    <n v="94860.792288207143"/>
    <n v="0.15662691507072579"/>
  </r>
  <r>
    <n v="471"/>
    <d v="2019-11-14T00:00:00"/>
    <s v="Ford v. Ferrari"/>
    <s v="/movie/Ford-v-Ferrari-(2019)#tab=summary"/>
    <n v="97600000"/>
    <n v="117624357"/>
    <n v="224418748"/>
    <n v="31474958"/>
    <x v="0"/>
    <x v="4"/>
    <n v="3746"/>
    <n v="152"/>
    <x v="0"/>
    <n v="20024357"/>
    <n v="126818748"/>
    <n v="33854.444207154294"/>
    <n v="0.140251018600282"/>
  </r>
  <r>
    <n v="472"/>
    <d v="2002-12-20T00:00:00"/>
    <s v="Gangs of New York"/>
    <s v="/movie/Gangs-of-New-York#tab=summary"/>
    <n v="97000000"/>
    <n v="77730500"/>
    <n v="183124621"/>
    <n v="9496870"/>
    <x v="4"/>
    <x v="4"/>
    <n v="2340"/>
    <n v="155"/>
    <x v="25"/>
    <n v="-19269500"/>
    <n v="86124621"/>
    <n v="36805.393589743588"/>
    <n v="5.186014828666867E-2"/>
  </r>
  <r>
    <n v="473"/>
    <d v="2017-05-04T00:00:00"/>
    <s v="Alien: Covenant"/>
    <s v="/movie/Alien-Covenant#tab=summary"/>
    <n v="97000000"/>
    <n v="74262031"/>
    <n v="238521247"/>
    <n v="36160621"/>
    <x v="4"/>
    <x v="8"/>
    <n v="3772"/>
    <n v="123"/>
    <x v="5"/>
    <n v="-22737969"/>
    <n v="141521247"/>
    <n v="37518.888388123014"/>
    <n v="0.15160335380939879"/>
  </r>
  <r>
    <n v="474"/>
    <d v="2015-03-06T00:00:00"/>
    <s v="Cinderella"/>
    <s v="/movie/Cinderella-(2015)#tab=summary"/>
    <n v="95000000"/>
    <n v="201151353"/>
    <n v="542351353"/>
    <n v="67877361"/>
    <x v="2"/>
    <x v="4"/>
    <n v="3848"/>
    <n v="105"/>
    <x v="2"/>
    <n v="106151353"/>
    <n v="447351353"/>
    <n v="116255.54911642411"/>
    <n v="0.12515385206386681"/>
  </r>
  <r>
    <n v="475"/>
    <d v="2012-06-27T00:00:00"/>
    <s v="Ice Age: Continental Drift"/>
    <s v="/movie/Ice-Age-Continental-Drift#tab=summary"/>
    <n v="95000000"/>
    <n v="161321843"/>
    <n v="879765137"/>
    <n v="46629259"/>
    <x v="2"/>
    <x v="1"/>
    <n v="3886"/>
    <n v="87"/>
    <x v="7"/>
    <n v="66321843"/>
    <n v="784765137"/>
    <n v="201946.76711271229"/>
    <n v="5.3001939993900897E-2"/>
  </r>
  <r>
    <n v="476"/>
    <d v="2001-12-28T00:00:00"/>
    <s v="Black Hawk Down"/>
    <s v="/movie/Black-Hawk-Down#tab=summary"/>
    <n v="95000000"/>
    <n v="108638745"/>
    <n v="159691085"/>
    <n v="179823"/>
    <x v="4"/>
    <x v="0"/>
    <n v="3143"/>
    <n v="144"/>
    <x v="24"/>
    <n v="13638745"/>
    <n v="64691085"/>
    <n v="20582.591473114859"/>
    <n v="1.1260678703510594E-3"/>
  </r>
  <r>
    <n v="477"/>
    <d v="2010-05-27T00:00:00"/>
    <s v="Sex and the City 2"/>
    <s v="/movie/Sex-and-the-City-2#tab=summary"/>
    <n v="95000000"/>
    <n v="95347692"/>
    <n v="294680778"/>
    <n v="31001870"/>
    <x v="4"/>
    <x v="7"/>
    <n v="3445"/>
    <n v="146"/>
    <x v="9"/>
    <n v="347692"/>
    <n v="199680778"/>
    <n v="57962.489985486209"/>
    <n v="0.10520492788979945"/>
  </r>
  <r>
    <n v="478"/>
    <d v="2010-02-12T00:00:00"/>
    <s v="Percy Jackson &amp; the Olympians: The Lightning Thief"/>
    <s v="/movie/Percy-Jackson-and-the-Lightning-Thief#tab=summary"/>
    <n v="95000000"/>
    <n v="88768303"/>
    <n v="223050874"/>
    <n v="31236067"/>
    <x v="2"/>
    <x v="1"/>
    <n v="3396"/>
    <n v="119"/>
    <x v="9"/>
    <n v="-6231697"/>
    <n v="128050874"/>
    <n v="37706.382214369849"/>
    <n v="0.14004010134477213"/>
  </r>
  <r>
    <n v="479"/>
    <d v="2012-08-10T00:00:00"/>
    <s v="The Campaign"/>
    <s v="/movie/Campaign-The#tab=summary"/>
    <n v="95000000"/>
    <n v="86907746"/>
    <n v="104907746"/>
    <n v="26588460"/>
    <x v="4"/>
    <x v="7"/>
    <n v="3302"/>
    <n v="85"/>
    <x v="7"/>
    <n v="-8092254"/>
    <n v="9907746"/>
    <n v="3000.5287704421562"/>
    <n v="0.25344610873633677"/>
  </r>
  <r>
    <n v="480"/>
    <d v="2010-11-12T00:00:00"/>
    <s v="Unstoppable"/>
    <s v="/movie/Unstoppable#tab=summary"/>
    <n v="95000000"/>
    <n v="81562942"/>
    <n v="165720921"/>
    <n v="22688457"/>
    <x v="0"/>
    <x v="0"/>
    <n v="3261"/>
    <n v="98"/>
    <x v="9"/>
    <n v="-13437058"/>
    <n v="70720921"/>
    <n v="21686.881631401411"/>
    <n v="0.13690762073425841"/>
  </r>
  <r>
    <n v="481"/>
    <d v="1997-05-09T00:00:00"/>
    <s v="The Fifth Element"/>
    <s v="/movie/Fifth-Element-The#tab=summary"/>
    <n v="95000000"/>
    <n v="63570862"/>
    <n v="263893838"/>
    <n v="17031345"/>
    <x v="0"/>
    <x v="0"/>
    <n v="2500"/>
    <n v="126"/>
    <x v="19"/>
    <n v="-31429138"/>
    <n v="168893838"/>
    <n v="67557.535199999998"/>
    <n v="6.4538623292901595E-2"/>
  </r>
  <r>
    <n v="482"/>
    <d v="2000-03-31T00:00:00"/>
    <s v="The Road to El Dorado"/>
    <s v="/movie/Road-to-El-Dorado-The#tab=summary"/>
    <n v="95000000"/>
    <n v="50802661"/>
    <n v="65700000"/>
    <n v="12846652"/>
    <x v="2"/>
    <x v="1"/>
    <n v="3223"/>
    <n v="89"/>
    <x v="28"/>
    <n v="-44197339"/>
    <n v="-29300000"/>
    <n v="-9090.9090909090901"/>
    <n v="0.19553503805175038"/>
  </r>
  <r>
    <n v="483"/>
    <d v="2009-12-11T00:00:00"/>
    <s v="The Lovely Bones"/>
    <s v="/movie/Lovely-Bones-The#tab=summary"/>
    <n v="95000000"/>
    <n v="44114232"/>
    <n v="94894448"/>
    <n v="116616"/>
    <x v="0"/>
    <x v="4"/>
    <n v="2638"/>
    <n v="135"/>
    <x v="11"/>
    <n v="-50885768"/>
    <n v="-105552"/>
    <n v="-40.012130401819562"/>
    <n v="1.2289022430479811E-3"/>
  </r>
  <r>
    <n v="484"/>
    <d v="2016-06-30T00:00:00"/>
    <s v="Ben-Hur"/>
    <s v="/movie/Ben-Hur-(2016)#tab=summary"/>
    <n v="95000000"/>
    <n v="26410477"/>
    <n v="91669648"/>
    <n v="11203815"/>
    <x v="0"/>
    <x v="1"/>
    <n v="3084"/>
    <n v="123"/>
    <x v="8"/>
    <n v="-68589523"/>
    <n v="-3330352"/>
    <n v="-1079.8806744487679"/>
    <n v="0.12221946134231911"/>
  </r>
  <r>
    <n v="485"/>
    <d v="2014-12-19T00:00:00"/>
    <s v="Seventh Son"/>
    <s v="/movie/Seventh-Son#tab=summary"/>
    <n v="95000000"/>
    <n v="17725785"/>
    <n v="108874967"/>
    <n v="7217640"/>
    <x v="0"/>
    <x v="1"/>
    <n v="2875"/>
    <n v="102"/>
    <x v="13"/>
    <n v="-77274215"/>
    <n v="13874967"/>
    <n v="4826.0754782608692"/>
    <n v="6.6292924800610956E-2"/>
  </r>
  <r>
    <n v="486"/>
    <d v="2003-05-30T00:00:00"/>
    <s v="Finding Nemo"/>
    <s v="/movie/Finding-Nemo#tab=summary"/>
    <n v="94000000"/>
    <n v="380529370"/>
    <n v="936094852"/>
    <n v="70251710"/>
    <x v="3"/>
    <x v="1"/>
    <n v="3425"/>
    <n v="100"/>
    <x v="23"/>
    <n v="286529370"/>
    <n v="842094852"/>
    <n v="245867.11007299271"/>
    <n v="7.5047640578200722E-2"/>
  </r>
  <r>
    <n v="487"/>
    <d v="2003-12-17T00:00:00"/>
    <s v="The Lord of the Rings: The Return of the King"/>
    <s v="/movie/Lord-of-the-Rings-The-Return-of-the-King-The#tab=summary"/>
    <n v="94000000"/>
    <n v="377845905"/>
    <n v="1120214046"/>
    <n v="72629713"/>
    <x v="0"/>
    <x v="1"/>
    <n v="3703"/>
    <n v="201"/>
    <x v="23"/>
    <n v="283845905"/>
    <n v="1026214046"/>
    <n v="277130.44720496895"/>
    <n v="6.4835567148387646E-2"/>
  </r>
  <r>
    <n v="488"/>
    <d v="2002-12-18T00:00:00"/>
    <s v="The Lord of the Rings: The Two Towers"/>
    <s v="/movie/Lord-of-the-Rings-The-Two-Towers-The#tab=summary"/>
    <n v="94000000"/>
    <n v="342548984"/>
    <n v="919148764"/>
    <n v="62007528"/>
    <x v="0"/>
    <x v="1"/>
    <n v="3622"/>
    <n v="179"/>
    <x v="25"/>
    <n v="248548984"/>
    <n v="825148764"/>
    <n v="227815.78244064053"/>
    <n v="6.7461906525503421E-2"/>
  </r>
  <r>
    <n v="489"/>
    <d v="2001-06-15T00:00:00"/>
    <s v="Lara Croft: Tomb Raider"/>
    <s v="/movie/Lara-Croft-Tomb-Raider#tab=summary"/>
    <n v="94000000"/>
    <n v="131144183"/>
    <n v="273330185"/>
    <n v="47735743"/>
    <x v="0"/>
    <x v="1"/>
    <n v="3349"/>
    <n v="100"/>
    <x v="24"/>
    <n v="37144183"/>
    <n v="179330185"/>
    <n v="53547.382800836072"/>
    <n v="0.17464497380704586"/>
  </r>
  <r>
    <n v="490"/>
    <d v="2015-01-29T00:00:00"/>
    <s v="Kingsman: The Secret Service"/>
    <s v="/movie/Kingsman-The-Secret-Service#tab=summary"/>
    <n v="94000000"/>
    <n v="128261724"/>
    <n v="404561724"/>
    <n v="36206331"/>
    <x v="4"/>
    <x v="0"/>
    <n v="3282"/>
    <n v="129"/>
    <x v="2"/>
    <n v="34261724"/>
    <n v="310561724"/>
    <n v="94625.753808653259"/>
    <n v="8.9495196535201632E-2"/>
  </r>
  <r>
    <n v="491"/>
    <d v="2001-12-19T00:00:00"/>
    <s v="The Lord of the Rings: The Fellowship of the Ring"/>
    <s v="/movie/Lord-of-the-Rings-The-Fellowship-of-the-Ring-The#tab=summary"/>
    <n v="93000000"/>
    <n v="315544750"/>
    <n v="891216824"/>
    <n v="47211490"/>
    <x v="0"/>
    <x v="1"/>
    <n v="3381"/>
    <n v="179"/>
    <x v="24"/>
    <n v="222544750"/>
    <n v="798216824"/>
    <n v="236088.97485950904"/>
    <n v="5.2974190711642132E-2"/>
  </r>
  <r>
    <n v="492"/>
    <d v="2001-07-18T00:00:00"/>
    <s v="Jurassic Park III"/>
    <s v="/movie/Jurassic-Park-3#tab=summary"/>
    <n v="93000000"/>
    <n v="181166115"/>
    <n v="365900000"/>
    <n v="50771645"/>
    <x v="0"/>
    <x v="0"/>
    <n v="3470"/>
    <n v="93"/>
    <x v="24"/>
    <n v="88166115"/>
    <n v="272900000"/>
    <n v="78645.53314121037"/>
    <n v="0.13875825362120797"/>
  </r>
  <r>
    <n v="493"/>
    <d v="2011-08-05T00:00:00"/>
    <s v="Rise of the Planet of the Apes"/>
    <s v="/movie/Rise-of-the-Planet-of-the-Apes#tab=summary"/>
    <n v="93000000"/>
    <n v="176760185"/>
    <n v="470986200"/>
    <n v="54806191"/>
    <x v="0"/>
    <x v="1"/>
    <n v="3691"/>
    <n v="120"/>
    <x v="1"/>
    <n v="83760185"/>
    <n v="377986200"/>
    <n v="102407.53183419128"/>
    <n v="0.1163647491157915"/>
  </r>
  <r>
    <n v="494"/>
    <d v="2008-02-14T00:00:00"/>
    <s v="The Spiderwick Chronicles"/>
    <s v="/movie/Spiderwick-Chronicles-The#tab=summary"/>
    <n v="92500000"/>
    <n v="71195053"/>
    <n v="162839667"/>
    <n v="19004058"/>
    <x v="2"/>
    <x v="1"/>
    <n v="3847"/>
    <n v="96"/>
    <x v="16"/>
    <n v="-21304947"/>
    <n v="70339667"/>
    <n v="18284.290876007279"/>
    <n v="0.11670410748260741"/>
  </r>
  <r>
    <n v="495"/>
    <d v="2004-10-22T00:00:00"/>
    <s v="The Incredibles"/>
    <s v="/movie/Incredibles-The#tab=summary"/>
    <n v="92000000"/>
    <n v="261441092"/>
    <n v="631441092"/>
    <n v="70467623"/>
    <x v="2"/>
    <x v="1"/>
    <n v="3933"/>
    <n v="115"/>
    <x v="20"/>
    <n v="169441092"/>
    <n v="539441092"/>
    <n v="137157.66386981949"/>
    <n v="0.11159809504447012"/>
  </r>
  <r>
    <n v="496"/>
    <d v="2013-02-06T00:00:00"/>
    <s v="A Good Day to Die Hard"/>
    <s v="/movie/Die-Hard-5#tab=summary"/>
    <n v="92000000"/>
    <n v="67349198"/>
    <n v="304249198"/>
    <n v="24834845"/>
    <x v="4"/>
    <x v="0"/>
    <n v="3555"/>
    <n v="98"/>
    <x v="12"/>
    <n v="-24650802"/>
    <n v="212249198"/>
    <n v="59704.415752461326"/>
    <n v="8.1626657237729189E-2"/>
  </r>
  <r>
    <n v="497"/>
    <d v="2004-04-09T00:00:00"/>
    <s v="The Alamo"/>
    <s v="/movie/Alamo-The-(2004)#tab=summary"/>
    <n v="92000000"/>
    <n v="22406362"/>
    <n v="23911362"/>
    <n v="9124701"/>
    <x v="0"/>
    <x v="3"/>
    <n v="2609"/>
    <n v="137"/>
    <x v="20"/>
    <n v="-69593638"/>
    <n v="-68088638"/>
    <n v="-26097.599846684552"/>
    <n v="0.38160523854726469"/>
  </r>
  <r>
    <n v="498"/>
    <d v="1995-12-22T00:00:00"/>
    <s v="Cutthroat Island"/>
    <s v="/movie/Cutthroat-Island#tab=summary"/>
    <n v="92000000"/>
    <n v="10017322"/>
    <n v="18517322"/>
    <n v="2371415"/>
    <x v="0"/>
    <x v="1"/>
    <n v="1619"/>
    <s v="NA"/>
    <x v="22"/>
    <n v="-81982678"/>
    <n v="-73482678"/>
    <n v="-45387.694873378627"/>
    <n v="0.1280646845153959"/>
  </r>
  <r>
    <n v="499"/>
    <d v="2013-12-19T00:00:00"/>
    <s v="The Secret Life of Walter Mitty"/>
    <s v="/movie/Secret-Life-of-Walter-Mitty-The-(2012)#tab=summary"/>
    <n v="91000000"/>
    <n v="58236838"/>
    <n v="187861183"/>
    <n v="12765508"/>
    <x v="2"/>
    <x v="1"/>
    <n v="2922"/>
    <n v="114"/>
    <x v="12"/>
    <n v="-32763162"/>
    <n v="96861183"/>
    <n v="33148.933264887062"/>
    <n v="6.7951813121500462E-2"/>
  </r>
  <r>
    <n v="500"/>
    <d v="2023-03-09T00:00:00"/>
    <n v="65"/>
    <s v="/movie/65-(2022)#tab=summary"/>
    <n v="91000000"/>
    <n v="0"/>
    <n v="0"/>
    <s v="NA"/>
    <x v="1"/>
    <x v="5"/>
    <s v="NA"/>
    <s v="NA"/>
    <x v="6"/>
    <n v="-91000000"/>
    <n v="-91000000"/>
    <e v="#VALUE!"/>
    <e v="#VALUE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0D1068-DE9B-439F-8469-BC3F9A2F28B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H37" firstHeaderRow="1" firstDataRow="2" firstDataCol="1" rowPageCount="1" colPageCount="1"/>
  <pivotFields count="17">
    <pivotField showAll="0"/>
    <pivotField showAll="0"/>
    <pivotField showAll="0"/>
    <pivotField showAll="0"/>
    <pivotField numFmtId="42" showAll="0"/>
    <pivotField numFmtId="42" showAll="0"/>
    <pivotField numFmtId="42" showAll="0"/>
    <pivotField showAll="0"/>
    <pivotField axis="axisCol" showAll="0">
      <items count="7">
        <item x="3"/>
        <item x="1"/>
        <item x="2"/>
        <item x="0"/>
        <item x="4"/>
        <item x="5"/>
        <item t="default"/>
      </items>
    </pivotField>
    <pivotField axis="axisPage" showAll="0">
      <items count="12">
        <item x="0"/>
        <item x="1"/>
        <item x="9"/>
        <item x="7"/>
        <item x="4"/>
        <item x="8"/>
        <item x="2"/>
        <item x="6"/>
        <item x="10"/>
        <item x="5"/>
        <item x="3"/>
        <item t="default"/>
      </items>
    </pivotField>
    <pivotField showAll="0"/>
    <pivotField showAll="0"/>
    <pivotField axis="axisRow" showAll="0">
      <items count="33">
        <item x="29"/>
        <item x="30"/>
        <item x="22"/>
        <item x="31"/>
        <item x="19"/>
        <item x="26"/>
        <item x="21"/>
        <item x="28"/>
        <item x="24"/>
        <item x="25"/>
        <item x="23"/>
        <item x="20"/>
        <item x="17"/>
        <item x="15"/>
        <item x="4"/>
        <item x="16"/>
        <item x="11"/>
        <item x="9"/>
        <item x="1"/>
        <item x="7"/>
        <item x="12"/>
        <item x="13"/>
        <item x="2"/>
        <item x="8"/>
        <item x="5"/>
        <item x="3"/>
        <item x="0"/>
        <item x="18"/>
        <item x="14"/>
        <item x="10"/>
        <item x="6"/>
        <item x="27"/>
        <item t="default"/>
      </items>
    </pivotField>
    <pivotField numFmtId="42" showAll="0"/>
    <pivotField dataField="1" numFmtId="42" showAll="0"/>
    <pivotField showAll="0"/>
    <pivotField showAll="0"/>
  </pivotFields>
  <rowFields count="1">
    <field x="12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9" hier="-1"/>
  </pageFields>
  <dataFields count="1">
    <dataField name="Sum of worldwide_net" fld="14" baseField="12" baseItem="0" numFmtId="38"/>
  </dataFields>
  <chartFormats count="16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1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2" count="1" selected="0">
            <x v="12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2" count="1" selected="0">
            <x v="12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2" count="1" selected="0">
            <x v="12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7"/>
          </reference>
          <reference field="12" count="1" selected="0">
            <x v="12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2" count="1" selected="0">
            <x v="13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2" count="1" selected="0">
            <x v="13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9"/>
          </reference>
          <reference field="12" count="1" selected="0">
            <x v="13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2" count="1" selected="0">
            <x v="14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2" count="1" selected="0">
            <x v="14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2" count="1" selected="0">
            <x v="14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2" count="1" selected="0">
            <x v="14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5"/>
          </reference>
          <reference field="12" count="1" selected="0">
            <x v="14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9"/>
          </reference>
          <reference field="12" count="1" selected="0">
            <x v="14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2" count="1" selected="0">
            <x v="15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2" count="1" selected="0">
            <x v="15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2" count="1" selected="0">
            <x v="15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2" count="1" selected="0">
            <x v="16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2" count="1" selected="0">
            <x v="16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2" count="1" selected="0">
            <x v="16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2" count="1" selected="0">
            <x v="16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9"/>
          </reference>
          <reference field="12" count="1" selected="0">
            <x v="16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2" count="1" selected="0">
            <x v="17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2" count="1" selected="0">
            <x v="17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2" count="1" selected="0">
            <x v="17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2" count="1" selected="0">
            <x v="17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5"/>
          </reference>
          <reference field="12" count="1" selected="0">
            <x v="17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6"/>
          </reference>
          <reference field="12" count="1" selected="0">
            <x v="17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7"/>
          </reference>
          <reference field="12" count="1" selected="0">
            <x v="17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8"/>
          </reference>
          <reference field="12" count="1" selected="0">
            <x v="17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9"/>
          </reference>
          <reference field="12" count="1" selected="0">
            <x v="17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2" count="1" selected="0">
            <x v="18"/>
          </reference>
        </references>
      </pivotArea>
    </chartFormat>
    <chartFormat chart="0" format="6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2" count="1" selected="0">
            <x v="18"/>
          </reference>
        </references>
      </pivotArea>
    </chartFormat>
    <chartFormat chart="0" format="6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2" count="1" selected="0">
            <x v="18"/>
          </reference>
        </references>
      </pivotArea>
    </chartFormat>
    <chartFormat chart="0" format="6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2" count="1" selected="0">
            <x v="19"/>
          </reference>
        </references>
      </pivotArea>
    </chartFormat>
    <chartFormat chart="0" format="66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2" count="1" selected="0">
            <x v="19"/>
          </reference>
        </references>
      </pivotArea>
    </chartFormat>
    <chartFormat chart="0" format="67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2" count="1" selected="0">
            <x v="19"/>
          </reference>
        </references>
      </pivotArea>
    </chartFormat>
    <chartFormat chart="0" format="68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2" count="1" selected="0">
            <x v="19"/>
          </reference>
        </references>
      </pivotArea>
    </chartFormat>
    <chartFormat chart="0" format="69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2" count="1" selected="0">
            <x v="19"/>
          </reference>
        </references>
      </pivotArea>
    </chartFormat>
    <chartFormat chart="0" format="7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9"/>
          </reference>
          <reference field="12" count="1" selected="0">
            <x v="19"/>
          </reference>
        </references>
      </pivotArea>
    </chartFormat>
    <chartFormat chart="0" format="7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0"/>
          </reference>
          <reference field="12" count="1" selected="0">
            <x v="19"/>
          </reference>
        </references>
      </pivotArea>
    </chartFormat>
    <chartFormat chart="0" format="7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2" count="1" selected="0">
            <x v="20"/>
          </reference>
        </references>
      </pivotArea>
    </chartFormat>
    <chartFormat chart="0" format="7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2" count="1" selected="0">
            <x v="20"/>
          </reference>
        </references>
      </pivotArea>
    </chartFormat>
    <chartFormat chart="0" format="7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2" count="1" selected="0">
            <x v="20"/>
          </reference>
        </references>
      </pivotArea>
    </chartFormat>
    <chartFormat chart="0" format="7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2" count="1" selected="0">
            <x v="20"/>
          </reference>
        </references>
      </pivotArea>
    </chartFormat>
    <chartFormat chart="0" format="76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2" count="1" selected="0">
            <x v="20"/>
          </reference>
        </references>
      </pivotArea>
    </chartFormat>
    <chartFormat chart="0" format="77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6"/>
          </reference>
          <reference field="12" count="1" selected="0">
            <x v="20"/>
          </reference>
        </references>
      </pivotArea>
    </chartFormat>
    <chartFormat chart="0" format="78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9"/>
          </reference>
          <reference field="12" count="1" selected="0">
            <x v="20"/>
          </reference>
        </references>
      </pivotArea>
    </chartFormat>
    <chartFormat chart="0" format="79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0"/>
          </reference>
          <reference field="12" count="1" selected="0">
            <x v="20"/>
          </reference>
        </references>
      </pivotArea>
    </chartFormat>
    <chartFormat chart="0" format="8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2" count="1" selected="0">
            <x v="21"/>
          </reference>
        </references>
      </pivotArea>
    </chartFormat>
    <chartFormat chart="0" format="8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2" count="1" selected="0">
            <x v="21"/>
          </reference>
        </references>
      </pivotArea>
    </chartFormat>
    <chartFormat chart="0" format="8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2" count="1" selected="0">
            <x v="21"/>
          </reference>
        </references>
      </pivotArea>
    </chartFormat>
    <chartFormat chart="0" format="8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9"/>
          </reference>
          <reference field="12" count="1" selected="0">
            <x v="21"/>
          </reference>
        </references>
      </pivotArea>
    </chartFormat>
    <chartFormat chart="0" format="8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2" count="1" selected="0">
            <x v="22"/>
          </reference>
        </references>
      </pivotArea>
    </chartFormat>
    <chartFormat chart="0" format="8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2" count="1" selected="0">
            <x v="22"/>
          </reference>
        </references>
      </pivotArea>
    </chartFormat>
    <chartFormat chart="0" format="86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2" count="1" selected="0">
            <x v="22"/>
          </reference>
        </references>
      </pivotArea>
    </chartFormat>
    <chartFormat chart="0" format="87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7"/>
          </reference>
          <reference field="12" count="1" selected="0">
            <x v="22"/>
          </reference>
        </references>
      </pivotArea>
    </chartFormat>
    <chartFormat chart="0" format="88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9"/>
          </reference>
          <reference field="12" count="1" selected="0">
            <x v="22"/>
          </reference>
        </references>
      </pivotArea>
    </chartFormat>
    <chartFormat chart="0" format="89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2" count="1" selected="0">
            <x v="23"/>
          </reference>
        </references>
      </pivotArea>
    </chartFormat>
    <chartFormat chart="0" format="9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2" count="1" selected="0">
            <x v="23"/>
          </reference>
        </references>
      </pivotArea>
    </chartFormat>
    <chartFormat chart="0" format="9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2" count="1" selected="0">
            <x v="23"/>
          </reference>
        </references>
      </pivotArea>
    </chartFormat>
    <chartFormat chart="0" format="9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2" count="1" selected="0">
            <x v="23"/>
          </reference>
        </references>
      </pivotArea>
    </chartFormat>
    <chartFormat chart="0" format="9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6"/>
          </reference>
          <reference field="12" count="1" selected="0">
            <x v="23"/>
          </reference>
        </references>
      </pivotArea>
    </chartFormat>
    <chartFormat chart="0" format="9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9"/>
          </reference>
          <reference field="12" count="1" selected="0">
            <x v="23"/>
          </reference>
        </references>
      </pivotArea>
    </chartFormat>
    <chartFormat chart="0" format="9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2" count="1" selected="0">
            <x v="24"/>
          </reference>
        </references>
      </pivotArea>
    </chartFormat>
    <chartFormat chart="0" format="96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2" count="1" selected="0">
            <x v="24"/>
          </reference>
        </references>
      </pivotArea>
    </chartFormat>
    <chartFormat chart="0" format="97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5"/>
          </reference>
          <reference field="12" count="1" selected="0">
            <x v="24"/>
          </reference>
        </references>
      </pivotArea>
    </chartFormat>
    <chartFormat chart="0" format="98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6"/>
          </reference>
          <reference field="12" count="1" selected="0">
            <x v="24"/>
          </reference>
        </references>
      </pivotArea>
    </chartFormat>
    <chartFormat chart="0" format="99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9"/>
          </reference>
          <reference field="12" count="1" selected="0">
            <x v="24"/>
          </reference>
        </references>
      </pivotArea>
    </chartFormat>
    <chartFormat chart="0" format="10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2" count="1" selected="0">
            <x v="25"/>
          </reference>
        </references>
      </pivotArea>
    </chartFormat>
    <chartFormat chart="0" format="10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2" count="1" selected="0">
            <x v="25"/>
          </reference>
        </references>
      </pivotArea>
    </chartFormat>
    <chartFormat chart="0" format="10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6"/>
          </reference>
          <reference field="12" count="1" selected="0">
            <x v="25"/>
          </reference>
        </references>
      </pivotArea>
    </chartFormat>
    <chartFormat chart="0" format="10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2" count="1" selected="0">
            <x v="26"/>
          </reference>
        </references>
      </pivotArea>
    </chartFormat>
    <chartFormat chart="0" format="10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2" count="1" selected="0">
            <x v="26"/>
          </reference>
        </references>
      </pivotArea>
    </chartFormat>
    <chartFormat chart="0" format="10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2" count="1" selected="0">
            <x v="26"/>
          </reference>
        </references>
      </pivotArea>
    </chartFormat>
    <chartFormat chart="0" format="106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6"/>
          </reference>
          <reference field="12" count="1" selected="0">
            <x v="26"/>
          </reference>
        </references>
      </pivotArea>
    </chartFormat>
    <chartFormat chart="0" format="107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9"/>
          </reference>
          <reference field="12" count="1" selected="0">
            <x v="26"/>
          </reference>
        </references>
      </pivotArea>
    </chartFormat>
    <chartFormat chart="0" format="108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2" count="1" selected="0">
            <x v="27"/>
          </reference>
        </references>
      </pivotArea>
    </chartFormat>
    <chartFormat chart="0" format="109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2" count="1" selected="0">
            <x v="27"/>
          </reference>
        </references>
      </pivotArea>
    </chartFormat>
    <chartFormat chart="0" format="11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2" count="1" selected="0">
            <x v="28"/>
          </reference>
        </references>
      </pivotArea>
    </chartFormat>
    <chartFormat chart="0" format="11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2" count="1" selected="0">
            <x v="28"/>
          </reference>
        </references>
      </pivotArea>
    </chartFormat>
    <chartFormat chart="0" format="11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2" count="1" selected="0">
            <x v="28"/>
          </reference>
        </references>
      </pivotArea>
    </chartFormat>
    <chartFormat chart="0" format="11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2" count="1" selected="0">
            <x v="28"/>
          </reference>
        </references>
      </pivotArea>
    </chartFormat>
    <chartFormat chart="0" format="11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6"/>
          </reference>
          <reference field="12" count="1" selected="0">
            <x v="28"/>
          </reference>
        </references>
      </pivotArea>
    </chartFormat>
    <chartFormat chart="0" format="11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2" count="1" selected="0">
            <x v="29"/>
          </reference>
        </references>
      </pivotArea>
    </chartFormat>
    <chartFormat chart="0" format="116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2" count="1" selected="0">
            <x v="29"/>
          </reference>
        </references>
      </pivotArea>
    </chartFormat>
    <chartFormat chart="0" format="117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9"/>
          </reference>
          <reference field="12" count="1" selected="0">
            <x v="29"/>
          </reference>
        </references>
      </pivotArea>
    </chartFormat>
    <chartFormat chart="0" format="118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2" count="1" selected="0">
            <x v="30"/>
          </reference>
        </references>
      </pivotArea>
    </chartFormat>
    <chartFormat chart="0" format="119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9"/>
          </reference>
          <reference field="12" count="1" selected="0">
            <x v="30"/>
          </reference>
        </references>
      </pivotArea>
    </chartFormat>
    <chartFormat chart="0" format="12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7"/>
          </reference>
          <reference field="12" count="1" selected="0">
            <x v="31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2" format="13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13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13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13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" format="13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2" format="13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2" format="13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2" format="13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2" format="14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2" format="14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2" format="14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3" format="14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14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14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14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3" format="14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3" format="14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3" format="14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3" format="15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3" format="15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3" format="15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3" format="15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0" format="1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13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6" format="14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6" format="14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6" format="14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6" format="14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6" format="14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6" format="15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50FE3-638B-4267-B0BA-853192A17B5F}">
  <dimension ref="A1:H37"/>
  <sheetViews>
    <sheetView topLeftCell="A19" workbookViewId="0">
      <selection activeCell="J3" sqref="J3"/>
    </sheetView>
  </sheetViews>
  <sheetFormatPr defaultRowHeight="14.5" x14ac:dyDescent="0.35"/>
  <cols>
    <col min="1" max="1" width="19.36328125" bestFit="1" customWidth="1"/>
    <col min="2" max="2" width="15.6328125" bestFit="1" customWidth="1"/>
    <col min="3" max="3" width="12.1796875" bestFit="1" customWidth="1"/>
    <col min="4" max="4" width="14.1796875" bestFit="1" customWidth="1"/>
    <col min="5" max="5" width="15.1796875" bestFit="1" customWidth="1"/>
    <col min="6" max="6" width="13.1796875" bestFit="1" customWidth="1"/>
    <col min="7" max="7" width="10.54296875" bestFit="1" customWidth="1"/>
    <col min="8" max="8" width="15.1796875" bestFit="1" customWidth="1"/>
    <col min="9" max="9" width="13.1796875" bestFit="1" customWidth="1"/>
    <col min="10" max="10" width="16.26953125" bestFit="1" customWidth="1"/>
    <col min="11" max="11" width="15.7265625" bestFit="1" customWidth="1"/>
    <col min="12" max="12" width="11.54296875" bestFit="1" customWidth="1"/>
    <col min="13" max="13" width="15.1796875" bestFit="1" customWidth="1"/>
    <col min="14" max="14" width="15.7265625" bestFit="1" customWidth="1"/>
    <col min="15" max="15" width="13.1796875" bestFit="1" customWidth="1"/>
    <col min="16" max="19" width="11.54296875" bestFit="1" customWidth="1"/>
    <col min="20" max="21" width="13.1796875" bestFit="1" customWidth="1"/>
    <col min="22" max="24" width="11.54296875" bestFit="1" customWidth="1"/>
    <col min="25" max="25" width="13.1796875" bestFit="1" customWidth="1"/>
    <col min="26" max="26" width="11.54296875" bestFit="1" customWidth="1"/>
    <col min="27" max="27" width="13.1796875" bestFit="1" customWidth="1"/>
    <col min="28" max="28" width="11.1796875" bestFit="1" customWidth="1"/>
    <col min="29" max="29" width="16.26953125" bestFit="1" customWidth="1"/>
    <col min="30" max="30" width="13.1796875" bestFit="1" customWidth="1"/>
    <col min="31" max="31" width="11.54296875" bestFit="1" customWidth="1"/>
    <col min="32" max="32" width="13.1796875" bestFit="1" customWidth="1"/>
    <col min="33" max="33" width="11.1796875" bestFit="1" customWidth="1"/>
    <col min="34" max="34" width="10.54296875" bestFit="1" customWidth="1"/>
    <col min="35" max="37" width="13.1796875" bestFit="1" customWidth="1"/>
    <col min="38" max="38" width="11.54296875" bestFit="1" customWidth="1"/>
    <col min="39" max="39" width="13.1796875" bestFit="1" customWidth="1"/>
    <col min="40" max="40" width="11.54296875" bestFit="1" customWidth="1"/>
    <col min="41" max="41" width="13.1796875" bestFit="1" customWidth="1"/>
    <col min="42" max="42" width="12.7265625" bestFit="1" customWidth="1"/>
    <col min="43" max="43" width="10.54296875" bestFit="1" customWidth="1"/>
    <col min="44" max="44" width="11.1796875" bestFit="1" customWidth="1"/>
    <col min="45" max="47" width="13.1796875" bestFit="1" customWidth="1"/>
    <col min="48" max="48" width="10.54296875" bestFit="1" customWidth="1"/>
    <col min="49" max="49" width="11.54296875" bestFit="1" customWidth="1"/>
    <col min="50" max="52" width="13.1796875" bestFit="1" customWidth="1"/>
    <col min="53" max="53" width="15.7265625" bestFit="1" customWidth="1"/>
    <col min="54" max="56" width="13.1796875" bestFit="1" customWidth="1"/>
    <col min="57" max="57" width="8.6328125" bestFit="1" customWidth="1"/>
    <col min="58" max="59" width="11.54296875" bestFit="1" customWidth="1"/>
    <col min="60" max="60" width="15.7265625" bestFit="1" customWidth="1"/>
    <col min="61" max="63" width="13.1796875" bestFit="1" customWidth="1"/>
    <col min="64" max="64" width="11.54296875" bestFit="1" customWidth="1"/>
    <col min="65" max="67" width="13.1796875" bestFit="1" customWidth="1"/>
    <col min="68" max="68" width="11.1796875" bestFit="1" customWidth="1"/>
    <col min="69" max="69" width="11.54296875" bestFit="1" customWidth="1"/>
    <col min="70" max="70" width="15.7265625" bestFit="1" customWidth="1"/>
    <col min="71" max="73" width="13.1796875" bestFit="1" customWidth="1"/>
    <col min="74" max="74" width="11.54296875" bestFit="1" customWidth="1"/>
    <col min="75" max="76" width="10.1796875" bestFit="1" customWidth="1"/>
    <col min="77" max="78" width="11.54296875" bestFit="1" customWidth="1"/>
    <col min="79" max="79" width="16.26953125" bestFit="1" customWidth="1"/>
    <col min="80" max="80" width="15.7265625" bestFit="1" customWidth="1"/>
    <col min="81" max="83" width="13.1796875" bestFit="1" customWidth="1"/>
    <col min="84" max="84" width="11.54296875" bestFit="1" customWidth="1"/>
    <col min="85" max="87" width="13.1796875" bestFit="1" customWidth="1"/>
    <col min="88" max="88" width="12.7265625" bestFit="1" customWidth="1"/>
    <col min="89" max="89" width="9.54296875" bestFit="1" customWidth="1"/>
    <col min="90" max="90" width="13.1796875" bestFit="1" customWidth="1"/>
    <col min="91" max="91" width="15.7265625" bestFit="1" customWidth="1"/>
    <col min="92" max="92" width="11.54296875" bestFit="1" customWidth="1"/>
    <col min="93" max="95" width="13.1796875" bestFit="1" customWidth="1"/>
    <col min="96" max="96" width="12.7265625" bestFit="1" customWidth="1"/>
    <col min="97" max="98" width="11.54296875" bestFit="1" customWidth="1"/>
    <col min="99" max="99" width="13.1796875" bestFit="1" customWidth="1"/>
    <col min="100" max="100" width="15.7265625" bestFit="1" customWidth="1"/>
    <col min="101" max="101" width="10.54296875" bestFit="1" customWidth="1"/>
    <col min="102" max="102" width="14.1796875" bestFit="1" customWidth="1"/>
    <col min="103" max="104" width="13.1796875" bestFit="1" customWidth="1"/>
    <col min="105" max="105" width="11.54296875" bestFit="1" customWidth="1"/>
    <col min="106" max="106" width="15.7265625" bestFit="1" customWidth="1"/>
    <col min="107" max="109" width="13.1796875" bestFit="1" customWidth="1"/>
    <col min="110" max="110" width="11.54296875" bestFit="1" customWidth="1"/>
    <col min="111" max="111" width="10.54296875" bestFit="1" customWidth="1"/>
    <col min="112" max="112" width="15.7265625" bestFit="1" customWidth="1"/>
    <col min="113" max="113" width="14.1796875" bestFit="1" customWidth="1"/>
    <col min="114" max="115" width="13.1796875" bestFit="1" customWidth="1"/>
    <col min="116" max="117" width="10.54296875" bestFit="1" customWidth="1"/>
    <col min="118" max="118" width="11.54296875" bestFit="1" customWidth="1"/>
    <col min="119" max="119" width="15.7265625" bestFit="1" customWidth="1"/>
    <col min="120" max="120" width="14.1796875" bestFit="1" customWidth="1"/>
    <col min="121" max="122" width="13.1796875" bestFit="1" customWidth="1"/>
    <col min="123" max="123" width="11.54296875" bestFit="1" customWidth="1"/>
    <col min="124" max="124" width="13.1796875" bestFit="1" customWidth="1"/>
    <col min="125" max="125" width="15.7265625" bestFit="1" customWidth="1"/>
    <col min="126" max="126" width="14.1796875" bestFit="1" customWidth="1"/>
    <col min="127" max="128" width="13.1796875" bestFit="1" customWidth="1"/>
    <col min="129" max="129" width="11.54296875" bestFit="1" customWidth="1"/>
    <col min="130" max="130" width="14.1796875" bestFit="1" customWidth="1"/>
    <col min="131" max="132" width="13.1796875" bestFit="1" customWidth="1"/>
    <col min="133" max="134" width="11.1796875" bestFit="1" customWidth="1"/>
    <col min="135" max="135" width="15.7265625" bestFit="1" customWidth="1"/>
    <col min="136" max="136" width="14.1796875" bestFit="1" customWidth="1"/>
    <col min="137" max="137" width="11.54296875" bestFit="1" customWidth="1"/>
    <col min="138" max="139" width="12.1796875" bestFit="1" customWidth="1"/>
    <col min="140" max="140" width="13.1796875" bestFit="1" customWidth="1"/>
    <col min="141" max="141" width="10.54296875" bestFit="1" customWidth="1"/>
    <col min="142" max="142" width="10.1796875" bestFit="1" customWidth="1"/>
    <col min="143" max="144" width="11.1796875" bestFit="1" customWidth="1"/>
    <col min="145" max="146" width="13.1796875" bestFit="1" customWidth="1"/>
    <col min="147" max="147" width="11.54296875" bestFit="1" customWidth="1"/>
    <col min="148" max="148" width="15.7265625" bestFit="1" customWidth="1"/>
    <col min="149" max="149" width="13.1796875" bestFit="1" customWidth="1"/>
    <col min="150" max="150" width="12.1796875" bestFit="1" customWidth="1"/>
    <col min="151" max="151" width="15.7265625" bestFit="1" customWidth="1"/>
    <col min="152" max="154" width="12.1796875" bestFit="1" customWidth="1"/>
    <col min="155" max="155" width="15.1796875" bestFit="1" customWidth="1"/>
  </cols>
  <sheetData>
    <row r="1" spans="1:8" x14ac:dyDescent="0.35">
      <c r="A1" s="8" t="s">
        <v>9</v>
      </c>
      <c r="B1" t="s">
        <v>1038</v>
      </c>
    </row>
    <row r="3" spans="1:8" x14ac:dyDescent="0.35">
      <c r="A3" s="8" t="s">
        <v>1036</v>
      </c>
      <c r="B3" s="8" t="s">
        <v>1034</v>
      </c>
    </row>
    <row r="4" spans="1:8" x14ac:dyDescent="0.35">
      <c r="A4" s="8" t="s">
        <v>1037</v>
      </c>
      <c r="B4" t="s">
        <v>127</v>
      </c>
      <c r="C4" t="s">
        <v>34</v>
      </c>
      <c r="D4" t="s">
        <v>47</v>
      </c>
      <c r="E4" t="s">
        <v>15</v>
      </c>
      <c r="F4" t="s">
        <v>214</v>
      </c>
      <c r="G4" t="s">
        <v>750</v>
      </c>
      <c r="H4" t="s">
        <v>1035</v>
      </c>
    </row>
    <row r="5" spans="1:8" x14ac:dyDescent="0.35">
      <c r="A5" s="10">
        <v>1991</v>
      </c>
      <c r="B5" s="9"/>
      <c r="C5" s="9"/>
      <c r="D5" s="9"/>
      <c r="E5" s="9"/>
      <c r="F5" s="9">
        <v>415376182</v>
      </c>
      <c r="G5" s="9"/>
      <c r="H5" s="9">
        <v>415376182</v>
      </c>
    </row>
    <row r="6" spans="1:8" x14ac:dyDescent="0.35">
      <c r="A6" s="10">
        <v>1994</v>
      </c>
      <c r="B6" s="9"/>
      <c r="C6" s="9"/>
      <c r="D6" s="9"/>
      <c r="E6" s="9"/>
      <c r="F6" s="9">
        <v>265300000</v>
      </c>
      <c r="G6" s="9"/>
      <c r="H6" s="9">
        <v>265300000</v>
      </c>
    </row>
    <row r="7" spans="1:8" x14ac:dyDescent="0.35">
      <c r="A7" s="10">
        <v>1995</v>
      </c>
      <c r="B7" s="9"/>
      <c r="C7" s="9"/>
      <c r="D7" s="9"/>
      <c r="E7" s="9">
        <v>252292686</v>
      </c>
      <c r="F7" s="9"/>
      <c r="G7" s="9"/>
      <c r="H7" s="9">
        <v>252292686</v>
      </c>
    </row>
    <row r="8" spans="1:8" x14ac:dyDescent="0.35">
      <c r="A8" s="10">
        <v>1996</v>
      </c>
      <c r="B8" s="9">
        <v>225500000</v>
      </c>
      <c r="C8" s="9"/>
      <c r="D8" s="9"/>
      <c r="E8" s="9"/>
      <c r="F8" s="9">
        <v>134400000</v>
      </c>
      <c r="G8" s="9"/>
      <c r="H8" s="9">
        <v>359900000</v>
      </c>
    </row>
    <row r="9" spans="1:8" x14ac:dyDescent="0.35">
      <c r="A9" s="10">
        <v>1997</v>
      </c>
      <c r="B9" s="9"/>
      <c r="C9" s="9"/>
      <c r="D9" s="9"/>
      <c r="E9" s="9">
        <v>2623370473</v>
      </c>
      <c r="F9" s="9">
        <v>16100000</v>
      </c>
      <c r="G9" s="9"/>
      <c r="H9" s="9">
        <v>2639470473</v>
      </c>
    </row>
    <row r="10" spans="1:8" x14ac:dyDescent="0.35">
      <c r="A10" s="10">
        <v>1998</v>
      </c>
      <c r="B10" s="9"/>
      <c r="C10" s="9"/>
      <c r="D10" s="9"/>
      <c r="E10" s="9">
        <v>665600000</v>
      </c>
      <c r="F10" s="9">
        <v>145400000</v>
      </c>
      <c r="G10" s="9"/>
      <c r="H10" s="9">
        <v>811000000</v>
      </c>
    </row>
    <row r="11" spans="1:8" x14ac:dyDescent="0.35">
      <c r="A11" s="10">
        <v>1999</v>
      </c>
      <c r="B11" s="9">
        <v>303191819</v>
      </c>
      <c r="C11" s="9"/>
      <c r="D11" s="9">
        <v>1105859901</v>
      </c>
      <c r="E11" s="9">
        <v>272959995</v>
      </c>
      <c r="F11" s="9">
        <v>48725874</v>
      </c>
      <c r="G11" s="9"/>
      <c r="H11" s="9">
        <v>1730737589</v>
      </c>
    </row>
    <row r="12" spans="1:8" x14ac:dyDescent="0.35">
      <c r="A12" s="10">
        <v>2000</v>
      </c>
      <c r="B12" s="9">
        <v>69630573</v>
      </c>
      <c r="C12" s="9"/>
      <c r="D12" s="9">
        <v>421793466</v>
      </c>
      <c r="E12" s="9">
        <v>767642958</v>
      </c>
      <c r="F12" s="9">
        <v>458735588</v>
      </c>
      <c r="G12" s="9"/>
      <c r="H12" s="9">
        <v>1717802585</v>
      </c>
    </row>
    <row r="13" spans="1:8" x14ac:dyDescent="0.35">
      <c r="A13" s="10">
        <v>2001</v>
      </c>
      <c r="B13" s="9">
        <v>445483719</v>
      </c>
      <c r="C13" s="9"/>
      <c r="D13" s="9">
        <v>840054122</v>
      </c>
      <c r="E13" s="9">
        <v>2095570827</v>
      </c>
      <c r="F13" s="9">
        <v>-51260180</v>
      </c>
      <c r="G13" s="9"/>
      <c r="H13" s="9">
        <v>3329848488</v>
      </c>
    </row>
    <row r="14" spans="1:8" x14ac:dyDescent="0.35">
      <c r="A14" s="10">
        <v>2002</v>
      </c>
      <c r="B14" s="9"/>
      <c r="C14" s="9"/>
      <c r="D14" s="9">
        <v>1354758168</v>
      </c>
      <c r="E14" s="9">
        <v>2263484790</v>
      </c>
      <c r="F14" s="9">
        <v>48752886</v>
      </c>
      <c r="G14" s="9"/>
      <c r="H14" s="9">
        <v>3666995844</v>
      </c>
    </row>
    <row r="15" spans="1:8" x14ac:dyDescent="0.35">
      <c r="A15" s="10">
        <v>2003</v>
      </c>
      <c r="B15" s="9">
        <v>842094852</v>
      </c>
      <c r="C15" s="9">
        <v>514310819</v>
      </c>
      <c r="D15" s="9">
        <v>20073768</v>
      </c>
      <c r="E15" s="9">
        <v>1600669765</v>
      </c>
      <c r="F15" s="9">
        <v>1589018042</v>
      </c>
      <c r="G15" s="9"/>
      <c r="H15" s="9">
        <v>4566167246</v>
      </c>
    </row>
    <row r="16" spans="1:8" x14ac:dyDescent="0.35">
      <c r="A16" s="10">
        <v>2004</v>
      </c>
      <c r="B16" s="9">
        <v>142719437</v>
      </c>
      <c r="C16" s="9"/>
      <c r="D16" s="9">
        <v>1471799854</v>
      </c>
      <c r="E16" s="9">
        <v>1648030414</v>
      </c>
      <c r="F16" s="9">
        <v>345449231</v>
      </c>
      <c r="G16" s="9"/>
      <c r="H16" s="9">
        <v>3607998936</v>
      </c>
    </row>
    <row r="17" spans="1:8" x14ac:dyDescent="0.35">
      <c r="A17" s="10">
        <v>2005</v>
      </c>
      <c r="B17" s="9">
        <v>160043823</v>
      </c>
      <c r="C17" s="9">
        <v>540539572</v>
      </c>
      <c r="D17" s="9">
        <v>285743906</v>
      </c>
      <c r="E17" s="9">
        <v>2895181191</v>
      </c>
      <c r="F17" s="9">
        <v>108674938</v>
      </c>
      <c r="G17" s="9"/>
      <c r="H17" s="9">
        <v>3990183430</v>
      </c>
    </row>
    <row r="18" spans="1:8" x14ac:dyDescent="0.35">
      <c r="A18" s="10">
        <v>2006</v>
      </c>
      <c r="B18" s="9"/>
      <c r="C18" s="9"/>
      <c r="D18" s="9">
        <v>649291648</v>
      </c>
      <c r="E18" s="9">
        <v>2655825167</v>
      </c>
      <c r="F18" s="9">
        <v>101297992</v>
      </c>
      <c r="G18" s="9"/>
      <c r="H18" s="9">
        <v>3406414807</v>
      </c>
    </row>
    <row r="19" spans="1:8" x14ac:dyDescent="0.35">
      <c r="A19" s="10">
        <v>2007</v>
      </c>
      <c r="B19" s="9">
        <v>476549695</v>
      </c>
      <c r="C19" s="9"/>
      <c r="D19" s="9">
        <v>998933278</v>
      </c>
      <c r="E19" s="9">
        <v>4060087998</v>
      </c>
      <c r="F19" s="9">
        <v>167985456</v>
      </c>
      <c r="G19" s="9"/>
      <c r="H19" s="9">
        <v>5703556427</v>
      </c>
    </row>
    <row r="20" spans="1:8" x14ac:dyDescent="0.35">
      <c r="A20" s="10">
        <v>2008</v>
      </c>
      <c r="B20" s="9">
        <v>352508025</v>
      </c>
      <c r="C20" s="9"/>
      <c r="D20" s="9">
        <v>1365681751</v>
      </c>
      <c r="E20" s="9">
        <v>3427961629</v>
      </c>
      <c r="F20" s="9"/>
      <c r="G20" s="9">
        <v>19499811</v>
      </c>
      <c r="H20" s="9">
        <v>5165651216</v>
      </c>
    </row>
    <row r="21" spans="1:8" x14ac:dyDescent="0.35">
      <c r="A21" s="10">
        <v>2009</v>
      </c>
      <c r="B21" s="9">
        <v>165997378</v>
      </c>
      <c r="C21" s="9"/>
      <c r="D21" s="9">
        <v>2099271760</v>
      </c>
      <c r="E21" s="9">
        <v>4932513470</v>
      </c>
      <c r="F21" s="9">
        <v>201123329</v>
      </c>
      <c r="G21" s="9"/>
      <c r="H21" s="9">
        <v>7398905937</v>
      </c>
    </row>
    <row r="22" spans="1:8" x14ac:dyDescent="0.35">
      <c r="A22" s="10">
        <v>2010</v>
      </c>
      <c r="B22" s="9">
        <v>868879522</v>
      </c>
      <c r="C22" s="9">
        <v>263186950</v>
      </c>
      <c r="D22" s="9">
        <v>2977623064</v>
      </c>
      <c r="E22" s="9">
        <v>3364222498</v>
      </c>
      <c r="F22" s="9">
        <v>119466333</v>
      </c>
      <c r="G22" s="9"/>
      <c r="H22" s="9">
        <v>7593378367</v>
      </c>
    </row>
    <row r="23" spans="1:8" x14ac:dyDescent="0.35">
      <c r="A23" s="10">
        <v>2011</v>
      </c>
      <c r="B23" s="9">
        <v>360155383</v>
      </c>
      <c r="C23" s="9"/>
      <c r="D23" s="9">
        <v>1660846906</v>
      </c>
      <c r="E23" s="9">
        <v>6222092242</v>
      </c>
      <c r="F23" s="9"/>
      <c r="G23" s="9"/>
      <c r="H23" s="9">
        <v>8243094531</v>
      </c>
    </row>
    <row r="24" spans="1:8" x14ac:dyDescent="0.35">
      <c r="A24" s="10">
        <v>2012</v>
      </c>
      <c r="B24" s="9"/>
      <c r="C24" s="9"/>
      <c r="D24" s="9">
        <v>2749015731</v>
      </c>
      <c r="E24" s="9">
        <v>6367684655</v>
      </c>
      <c r="F24" s="9">
        <v>876077004</v>
      </c>
      <c r="G24" s="9"/>
      <c r="H24" s="9">
        <v>9992777390</v>
      </c>
    </row>
    <row r="25" spans="1:8" x14ac:dyDescent="0.35">
      <c r="A25" s="10">
        <v>2013</v>
      </c>
      <c r="B25" s="9">
        <v>543455810</v>
      </c>
      <c r="C25" s="9"/>
      <c r="D25" s="9">
        <v>2490315608</v>
      </c>
      <c r="E25" s="9">
        <v>6472142819</v>
      </c>
      <c r="F25" s="9">
        <v>927360264</v>
      </c>
      <c r="G25" s="9"/>
      <c r="H25" s="9">
        <v>10433274501</v>
      </c>
    </row>
    <row r="26" spans="1:8" x14ac:dyDescent="0.35">
      <c r="A26" s="10">
        <v>2014</v>
      </c>
      <c r="B26" s="9">
        <v>362846291</v>
      </c>
      <c r="C26" s="9"/>
      <c r="D26" s="9">
        <v>2118043611</v>
      </c>
      <c r="E26" s="9">
        <v>7114941992</v>
      </c>
      <c r="F26" s="9">
        <v>220780051</v>
      </c>
      <c r="G26" s="9"/>
      <c r="H26" s="9">
        <v>9816611945</v>
      </c>
    </row>
    <row r="27" spans="1:8" x14ac:dyDescent="0.35">
      <c r="A27" s="10">
        <v>2015</v>
      </c>
      <c r="B27" s="9">
        <v>151091610</v>
      </c>
      <c r="C27" s="9">
        <v>47849187</v>
      </c>
      <c r="D27" s="9">
        <v>1565777340</v>
      </c>
      <c r="E27" s="9">
        <v>8938146078</v>
      </c>
      <c r="F27" s="9">
        <v>925957900</v>
      </c>
      <c r="G27" s="9"/>
      <c r="H27" s="9">
        <v>11628822115</v>
      </c>
    </row>
    <row r="28" spans="1:8" x14ac:dyDescent="0.35">
      <c r="A28" s="10">
        <v>2016</v>
      </c>
      <c r="B28" s="9"/>
      <c r="C28" s="9"/>
      <c r="D28" s="9">
        <v>4002952536</v>
      </c>
      <c r="E28" s="9">
        <v>6443062341</v>
      </c>
      <c r="F28" s="9">
        <v>13266661</v>
      </c>
      <c r="G28" s="9"/>
      <c r="H28" s="9">
        <v>10459281538</v>
      </c>
    </row>
    <row r="29" spans="1:8" x14ac:dyDescent="0.35">
      <c r="A29" s="10">
        <v>2017</v>
      </c>
      <c r="B29" s="9">
        <v>208541369</v>
      </c>
      <c r="C29" s="9"/>
      <c r="D29" s="9">
        <v>2313185311</v>
      </c>
      <c r="E29" s="9">
        <v>7571683820</v>
      </c>
      <c r="F29" s="9">
        <v>1007356316</v>
      </c>
      <c r="G29" s="9"/>
      <c r="H29" s="9">
        <v>11100766816</v>
      </c>
    </row>
    <row r="30" spans="1:8" x14ac:dyDescent="0.35">
      <c r="A30" s="10">
        <v>2018</v>
      </c>
      <c r="B30" s="9"/>
      <c r="C30" s="9"/>
      <c r="D30" s="9">
        <v>1863205031</v>
      </c>
      <c r="E30" s="9">
        <v>8973145513</v>
      </c>
      <c r="F30" s="9">
        <v>556362370</v>
      </c>
      <c r="G30" s="9"/>
      <c r="H30" s="9">
        <v>11392712914</v>
      </c>
    </row>
    <row r="31" spans="1:8" x14ac:dyDescent="0.35">
      <c r="A31" s="10">
        <v>2019</v>
      </c>
      <c r="B31" s="9">
        <v>873080329</v>
      </c>
      <c r="C31" s="9"/>
      <c r="D31" s="9">
        <v>4855622700</v>
      </c>
      <c r="E31" s="9">
        <v>7171472707</v>
      </c>
      <c r="F31" s="9">
        <v>-87114020</v>
      </c>
      <c r="G31" s="9"/>
      <c r="H31" s="9">
        <v>12813061716</v>
      </c>
    </row>
    <row r="32" spans="1:8" x14ac:dyDescent="0.35">
      <c r="A32" s="10">
        <v>2020</v>
      </c>
      <c r="B32" s="9"/>
      <c r="C32" s="9"/>
      <c r="D32" s="9">
        <v>-107911403</v>
      </c>
      <c r="E32" s="9">
        <v>-106147822</v>
      </c>
      <c r="F32" s="9"/>
      <c r="G32" s="9"/>
      <c r="H32" s="9">
        <v>-214059225</v>
      </c>
    </row>
    <row r="33" spans="1:8" x14ac:dyDescent="0.35">
      <c r="A33" s="10">
        <v>2021</v>
      </c>
      <c r="B33" s="9"/>
      <c r="C33" s="9"/>
      <c r="D33" s="9">
        <v>74876898</v>
      </c>
      <c r="E33" s="9">
        <v>3927171700</v>
      </c>
      <c r="F33" s="9">
        <v>481852651</v>
      </c>
      <c r="G33" s="9"/>
      <c r="H33" s="9">
        <v>4483901249</v>
      </c>
    </row>
    <row r="34" spans="1:8" x14ac:dyDescent="0.35">
      <c r="A34" s="10">
        <v>2022</v>
      </c>
      <c r="B34" s="9"/>
      <c r="C34" s="9">
        <v>-120000000</v>
      </c>
      <c r="D34" s="9">
        <v>-145463609</v>
      </c>
      <c r="E34" s="9">
        <v>4156320366</v>
      </c>
      <c r="F34" s="9"/>
      <c r="G34" s="9"/>
      <c r="H34" s="9">
        <v>3890856757</v>
      </c>
    </row>
    <row r="35" spans="1:8" x14ac:dyDescent="0.35">
      <c r="A35" s="10">
        <v>2023</v>
      </c>
      <c r="B35" s="9"/>
      <c r="C35" s="9">
        <v>-381000000</v>
      </c>
      <c r="D35" s="9"/>
      <c r="E35" s="9"/>
      <c r="F35" s="9"/>
      <c r="G35" s="9"/>
      <c r="H35" s="9">
        <v>-381000000</v>
      </c>
    </row>
    <row r="36" spans="1:8" x14ac:dyDescent="0.35">
      <c r="A36" s="10" t="s">
        <v>34</v>
      </c>
      <c r="B36" s="9"/>
      <c r="C36" s="9">
        <v>-140000000</v>
      </c>
      <c r="D36" s="9"/>
      <c r="E36" s="9"/>
      <c r="F36" s="9"/>
      <c r="G36" s="9"/>
      <c r="H36" s="9">
        <v>-140000000</v>
      </c>
    </row>
    <row r="37" spans="1:8" x14ac:dyDescent="0.35">
      <c r="A37" s="10" t="s">
        <v>1035</v>
      </c>
      <c r="B37" s="9">
        <v>6551769635</v>
      </c>
      <c r="C37" s="9">
        <v>724886528</v>
      </c>
      <c r="D37" s="9">
        <v>37031351346</v>
      </c>
      <c r="E37" s="9">
        <v>106777130272</v>
      </c>
      <c r="F37" s="9">
        <v>9036444868</v>
      </c>
      <c r="G37" s="9">
        <v>19499811</v>
      </c>
      <c r="H37" s="9">
        <v>160141082460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592B2-0715-4500-84B7-376874C7D5BA}">
  <sheetPr>
    <pageSetUpPr fitToPage="1"/>
  </sheetPr>
  <dimension ref="A1:J43"/>
  <sheetViews>
    <sheetView tabSelected="1" view="pageBreakPreview" zoomScale="130" zoomScaleNormal="100" zoomScaleSheetLayoutView="130" workbookViewId="0">
      <selection activeCell="G7" sqref="G7"/>
    </sheetView>
  </sheetViews>
  <sheetFormatPr defaultRowHeight="14.5" x14ac:dyDescent="0.35"/>
  <cols>
    <col min="1" max="1" width="31.1796875" bestFit="1" customWidth="1"/>
    <col min="4" max="4" width="18.453125" bestFit="1" customWidth="1"/>
    <col min="5" max="5" width="8.90625" customWidth="1"/>
    <col min="7" max="7" width="18.453125" bestFit="1" customWidth="1"/>
  </cols>
  <sheetData>
    <row r="1" spans="1:10" x14ac:dyDescent="0.35">
      <c r="A1" s="13" t="s">
        <v>1040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ht="15" thickBot="1" x14ac:dyDescent="0.4">
      <c r="A2" s="14"/>
      <c r="B2" s="14"/>
      <c r="C2" s="14"/>
      <c r="D2" s="15"/>
      <c r="E2" s="15"/>
      <c r="F2" s="15"/>
      <c r="G2" s="15"/>
      <c r="H2" s="12"/>
      <c r="I2" s="12"/>
      <c r="J2" s="12"/>
    </row>
    <row r="3" spans="1:10" ht="15.5" thickTop="1" thickBot="1" x14ac:dyDescent="0.4">
      <c r="A3" s="17" t="s">
        <v>1041</v>
      </c>
      <c r="B3" s="18"/>
      <c r="C3" s="16"/>
      <c r="D3" s="16"/>
      <c r="E3" s="19" t="s">
        <v>1043</v>
      </c>
      <c r="F3" s="20"/>
      <c r="G3" s="16"/>
      <c r="I3" s="12"/>
      <c r="J3" s="12"/>
    </row>
    <row r="4" spans="1:10" ht="15" thickTop="1" x14ac:dyDescent="0.35">
      <c r="A4" s="15"/>
      <c r="B4" s="15"/>
      <c r="C4" s="15"/>
      <c r="D4" s="15"/>
      <c r="E4" s="15"/>
      <c r="F4" s="15"/>
      <c r="G4" s="15"/>
      <c r="H4" s="12"/>
      <c r="I4" s="12"/>
      <c r="J4" s="12"/>
    </row>
    <row r="5" spans="1:10" x14ac:dyDescent="0.35">
      <c r="A5" s="15"/>
      <c r="B5" s="15"/>
      <c r="C5" s="15"/>
      <c r="D5" s="15"/>
      <c r="E5" s="15"/>
      <c r="F5" s="15"/>
      <c r="G5" s="15"/>
      <c r="H5" s="12"/>
      <c r="I5" s="12"/>
      <c r="J5" s="12"/>
    </row>
    <row r="6" spans="1:10" x14ac:dyDescent="0.35">
      <c r="A6" s="15"/>
      <c r="B6" s="15"/>
      <c r="C6" s="15"/>
      <c r="D6" s="15"/>
      <c r="E6" s="15"/>
      <c r="F6" s="15"/>
      <c r="G6" s="15"/>
      <c r="H6" s="12"/>
      <c r="I6" s="12"/>
      <c r="J6" s="12"/>
    </row>
    <row r="7" spans="1:10" x14ac:dyDescent="0.35">
      <c r="A7" s="15"/>
      <c r="B7" s="15"/>
      <c r="C7" s="15"/>
      <c r="D7" s="15"/>
      <c r="E7" s="15"/>
      <c r="F7" s="15"/>
      <c r="G7" s="15"/>
      <c r="H7" s="12"/>
      <c r="I7" s="12"/>
      <c r="J7" s="12"/>
    </row>
    <row r="8" spans="1:10" x14ac:dyDescent="0.35">
      <c r="A8" s="15"/>
      <c r="B8" s="15"/>
      <c r="C8" s="15"/>
      <c r="D8" s="15"/>
      <c r="E8" s="15"/>
      <c r="F8" s="15"/>
      <c r="G8" s="15"/>
      <c r="H8" s="12"/>
      <c r="I8" s="12"/>
      <c r="J8" s="12"/>
    </row>
    <row r="9" spans="1:10" x14ac:dyDescent="0.35">
      <c r="A9" s="15"/>
      <c r="B9" s="15"/>
      <c r="C9" s="15"/>
      <c r="D9" s="15"/>
      <c r="E9" s="15"/>
      <c r="F9" s="15"/>
      <c r="G9" s="15"/>
      <c r="H9" s="12"/>
      <c r="I9" s="12"/>
      <c r="J9" s="12"/>
    </row>
    <row r="10" spans="1:10" x14ac:dyDescent="0.35">
      <c r="A10" s="15"/>
      <c r="B10" s="15"/>
      <c r="C10" s="15"/>
      <c r="D10" s="15"/>
      <c r="E10" s="15"/>
      <c r="F10" s="15"/>
      <c r="G10" s="15"/>
      <c r="H10" s="12"/>
      <c r="I10" s="12"/>
      <c r="J10" s="12"/>
    </row>
    <row r="11" spans="1:10" x14ac:dyDescent="0.35">
      <c r="A11" s="15"/>
      <c r="B11" s="15"/>
      <c r="C11" s="15"/>
      <c r="D11" s="15"/>
      <c r="E11" s="15"/>
      <c r="F11" s="15"/>
      <c r="G11" s="15"/>
      <c r="H11" s="12"/>
      <c r="I11" s="12"/>
      <c r="J11" s="12"/>
    </row>
    <row r="12" spans="1:10" x14ac:dyDescent="0.35">
      <c r="A12" s="15"/>
      <c r="B12" s="15"/>
      <c r="C12" s="15"/>
      <c r="D12" s="15"/>
      <c r="E12" s="15"/>
      <c r="F12" s="15"/>
      <c r="G12" s="15"/>
      <c r="H12" s="12"/>
      <c r="I12" s="12"/>
      <c r="J12" s="12"/>
    </row>
    <row r="13" spans="1:10" x14ac:dyDescent="0.35">
      <c r="A13" s="15"/>
      <c r="B13" s="15"/>
      <c r="C13" s="15"/>
      <c r="D13" s="15"/>
      <c r="E13" s="15"/>
      <c r="F13" s="15"/>
      <c r="G13" s="15"/>
      <c r="H13" s="12"/>
      <c r="I13" s="12"/>
      <c r="J13" s="12"/>
    </row>
    <row r="14" spans="1:10" x14ac:dyDescent="0.35">
      <c r="A14" s="15"/>
      <c r="B14" s="15"/>
      <c r="C14" s="15"/>
      <c r="D14" s="15"/>
      <c r="E14" s="15"/>
      <c r="F14" s="15"/>
      <c r="G14" s="15"/>
      <c r="H14" s="12"/>
      <c r="I14" s="12"/>
      <c r="J14" s="12"/>
    </row>
    <row r="15" spans="1:10" x14ac:dyDescent="0.35">
      <c r="A15" s="15"/>
      <c r="B15" s="15"/>
      <c r="C15" s="15"/>
      <c r="D15" s="15"/>
      <c r="E15" s="15"/>
      <c r="F15" s="15"/>
      <c r="G15" s="15"/>
      <c r="H15" s="12"/>
      <c r="I15" s="12"/>
      <c r="J15" s="12"/>
    </row>
    <row r="16" spans="1:10" ht="15" thickBot="1" x14ac:dyDescent="0.4">
      <c r="A16" s="15"/>
      <c r="B16" s="15"/>
      <c r="C16" s="15"/>
      <c r="D16" s="15"/>
      <c r="E16" s="15"/>
      <c r="F16" s="15"/>
      <c r="G16" s="15"/>
      <c r="H16" s="12"/>
      <c r="I16" s="12"/>
      <c r="J16" s="12"/>
    </row>
    <row r="17" spans="1:10" ht="15.5" thickTop="1" thickBot="1" x14ac:dyDescent="0.4">
      <c r="A17" s="17" t="s">
        <v>1042</v>
      </c>
      <c r="B17" s="18"/>
      <c r="C17" s="16"/>
      <c r="D17" s="16"/>
      <c r="E17" s="19" t="s">
        <v>1044</v>
      </c>
      <c r="F17" s="20"/>
      <c r="G17" s="16"/>
      <c r="H17" s="12"/>
      <c r="I17" s="12"/>
      <c r="J17" s="12"/>
    </row>
    <row r="18" spans="1:10" ht="15" thickTop="1" x14ac:dyDescent="0.35">
      <c r="A18" s="15"/>
      <c r="B18" s="15"/>
      <c r="C18" s="15"/>
      <c r="D18" s="15"/>
      <c r="E18" s="15"/>
      <c r="F18" s="15"/>
      <c r="G18" s="15"/>
      <c r="H18" s="12"/>
      <c r="I18" s="12"/>
      <c r="J18" s="12"/>
    </row>
    <row r="19" spans="1:10" x14ac:dyDescent="0.35">
      <c r="A19" s="15"/>
      <c r="B19" s="15"/>
      <c r="C19" s="15"/>
      <c r="D19" s="15"/>
      <c r="E19" s="15"/>
      <c r="F19" s="15"/>
      <c r="G19" s="15"/>
      <c r="H19" s="12"/>
      <c r="I19" s="12"/>
      <c r="J19" s="12"/>
    </row>
    <row r="20" spans="1:10" x14ac:dyDescent="0.35">
      <c r="A20" s="15"/>
      <c r="B20" s="15"/>
      <c r="C20" s="15"/>
      <c r="D20" s="15"/>
      <c r="E20" s="15"/>
      <c r="F20" s="15"/>
      <c r="G20" s="15"/>
      <c r="H20" s="12"/>
      <c r="I20" s="12"/>
      <c r="J20" s="12"/>
    </row>
    <row r="21" spans="1:10" x14ac:dyDescent="0.35">
      <c r="A21" s="15"/>
      <c r="B21" s="15"/>
      <c r="C21" s="15"/>
      <c r="D21" s="15"/>
      <c r="E21" s="15"/>
      <c r="F21" s="15"/>
      <c r="G21" s="15"/>
      <c r="H21" s="12"/>
      <c r="I21" s="12"/>
      <c r="J21" s="12"/>
    </row>
    <row r="22" spans="1:10" x14ac:dyDescent="0.35">
      <c r="A22" s="15"/>
      <c r="B22" s="15"/>
      <c r="C22" s="15"/>
      <c r="D22" s="15"/>
      <c r="E22" s="15"/>
      <c r="F22" s="15"/>
      <c r="G22" s="15"/>
      <c r="H22" s="12"/>
      <c r="I22" s="12"/>
      <c r="J22" s="12"/>
    </row>
    <row r="23" spans="1:10" x14ac:dyDescent="0.35">
      <c r="A23" s="15"/>
      <c r="B23" s="15"/>
      <c r="C23" s="15"/>
      <c r="D23" s="15"/>
      <c r="E23" s="15"/>
      <c r="F23" s="15"/>
      <c r="G23" s="15"/>
      <c r="H23" s="12"/>
      <c r="I23" s="12"/>
      <c r="J23" s="12"/>
    </row>
    <row r="24" spans="1:10" x14ac:dyDescent="0.35">
      <c r="A24" s="15"/>
      <c r="B24" s="15"/>
      <c r="C24" s="15"/>
      <c r="D24" s="15"/>
      <c r="E24" s="15"/>
      <c r="F24" s="15"/>
      <c r="G24" s="15"/>
      <c r="H24" s="12"/>
      <c r="I24" s="12"/>
      <c r="J24" s="12"/>
    </row>
    <row r="25" spans="1:10" x14ac:dyDescent="0.35">
      <c r="A25" s="15"/>
      <c r="B25" s="15"/>
      <c r="C25" s="15"/>
      <c r="D25" s="15"/>
      <c r="E25" s="15"/>
      <c r="F25" s="15"/>
      <c r="G25" s="15"/>
      <c r="H25" s="12"/>
      <c r="I25" s="12"/>
      <c r="J25" s="12"/>
    </row>
    <row r="26" spans="1:10" x14ac:dyDescent="0.35">
      <c r="A26" s="15"/>
      <c r="B26" s="15"/>
      <c r="C26" s="15"/>
      <c r="D26" s="15"/>
      <c r="E26" s="15"/>
      <c r="F26" s="15"/>
      <c r="G26" s="15"/>
      <c r="H26" s="12"/>
      <c r="I26" s="12"/>
      <c r="J26" s="12"/>
    </row>
    <row r="27" spans="1:10" x14ac:dyDescent="0.35">
      <c r="A27" s="15"/>
      <c r="B27" s="15"/>
      <c r="C27" s="15"/>
      <c r="D27" s="15"/>
      <c r="E27" s="15"/>
      <c r="F27" s="15"/>
      <c r="G27" s="15"/>
      <c r="H27" s="12"/>
      <c r="I27" s="12"/>
      <c r="J27" s="12"/>
    </row>
    <row r="28" spans="1:10" x14ac:dyDescent="0.35">
      <c r="A28" s="15"/>
      <c r="B28" s="15"/>
      <c r="C28" s="15"/>
      <c r="D28" s="15"/>
      <c r="E28" s="15"/>
      <c r="F28" s="15"/>
      <c r="G28" s="15"/>
      <c r="H28" s="12"/>
      <c r="I28" s="12"/>
      <c r="J28" s="12"/>
    </row>
    <row r="29" spans="1:10" x14ac:dyDescent="0.35">
      <c r="A29" s="15"/>
      <c r="B29" s="15"/>
      <c r="C29" s="15"/>
      <c r="D29" s="15"/>
      <c r="E29" s="15"/>
      <c r="F29" s="15"/>
      <c r="G29" s="15"/>
      <c r="H29" s="12"/>
      <c r="I29" s="12"/>
      <c r="J29" s="12"/>
    </row>
    <row r="30" spans="1:10" x14ac:dyDescent="0.35">
      <c r="A30" s="15"/>
      <c r="B30" s="15"/>
      <c r="C30" s="15"/>
      <c r="D30" s="15"/>
      <c r="E30" s="15"/>
      <c r="F30" s="15"/>
      <c r="G30" s="15"/>
      <c r="H30" s="12"/>
      <c r="I30" s="12"/>
      <c r="J30" s="12"/>
    </row>
    <row r="31" spans="1:10" x14ac:dyDescent="0.35">
      <c r="A31" s="15"/>
      <c r="B31" s="15"/>
      <c r="C31" s="15"/>
      <c r="D31" s="15"/>
      <c r="E31" s="15"/>
      <c r="F31" s="15"/>
      <c r="G31" s="15"/>
      <c r="H31" s="12"/>
      <c r="I31" s="12"/>
      <c r="J31" s="12"/>
    </row>
    <row r="32" spans="1:10" x14ac:dyDescent="0.35">
      <c r="A32" s="16"/>
      <c r="B32" s="16"/>
      <c r="C32" s="16"/>
      <c r="D32" s="16"/>
      <c r="E32" s="16"/>
      <c r="F32" s="16"/>
      <c r="G32" s="16"/>
      <c r="H32" s="12"/>
      <c r="I32" s="12"/>
      <c r="J32" s="12"/>
    </row>
    <row r="33" spans="1:10" x14ac:dyDescent="0.35">
      <c r="A33" s="16"/>
      <c r="B33" s="16"/>
      <c r="C33" s="16"/>
      <c r="D33" s="16"/>
      <c r="E33" s="16"/>
      <c r="F33" s="16"/>
      <c r="G33" s="16"/>
      <c r="H33" s="12"/>
      <c r="I33" s="12"/>
      <c r="J33" s="12"/>
    </row>
    <row r="34" spans="1:10" x14ac:dyDescent="0.35">
      <c r="A34" s="16"/>
      <c r="B34" s="16"/>
      <c r="C34" s="16"/>
      <c r="D34" s="16"/>
      <c r="E34" s="16"/>
      <c r="F34" s="16"/>
      <c r="G34" s="16"/>
      <c r="H34" s="12"/>
      <c r="I34" s="12"/>
      <c r="J34" s="12"/>
    </row>
    <row r="35" spans="1:10" x14ac:dyDescent="0.35">
      <c r="A35" s="16"/>
      <c r="B35" s="16"/>
      <c r="C35" s="16"/>
      <c r="D35" s="16"/>
      <c r="E35" s="16"/>
      <c r="F35" s="16"/>
      <c r="G35" s="16"/>
      <c r="H35" s="12"/>
      <c r="I35" s="12"/>
      <c r="J35" s="12"/>
    </row>
    <row r="36" spans="1:10" x14ac:dyDescent="0.35">
      <c r="A36" s="16"/>
      <c r="B36" s="16"/>
      <c r="C36" s="16"/>
      <c r="D36" s="16"/>
      <c r="E36" s="16"/>
      <c r="F36" s="16"/>
      <c r="G36" s="16"/>
      <c r="H36" s="12"/>
      <c r="I36" s="12"/>
      <c r="J36" s="12"/>
    </row>
    <row r="37" spans="1:10" x14ac:dyDescent="0.35">
      <c r="A37" s="16"/>
      <c r="B37" s="16"/>
      <c r="C37" s="16"/>
      <c r="D37" s="16"/>
      <c r="E37" s="16"/>
      <c r="F37" s="16"/>
      <c r="G37" s="16"/>
      <c r="H37" s="12"/>
      <c r="I37" s="12"/>
      <c r="J37" s="12"/>
    </row>
    <row r="38" spans="1:10" x14ac:dyDescent="0.35">
      <c r="A38" s="16"/>
      <c r="B38" s="16"/>
      <c r="C38" s="16"/>
      <c r="D38" s="16"/>
      <c r="E38" s="16"/>
      <c r="F38" s="16"/>
      <c r="G38" s="16"/>
      <c r="H38" s="12"/>
      <c r="I38" s="12"/>
      <c r="J38" s="12"/>
    </row>
    <row r="39" spans="1:10" x14ac:dyDescent="0.35">
      <c r="A39" s="16"/>
      <c r="B39" s="16"/>
      <c r="C39" s="16"/>
      <c r="D39" s="16"/>
      <c r="E39" s="16"/>
      <c r="F39" s="16"/>
      <c r="G39" s="16"/>
      <c r="H39" s="12"/>
      <c r="I39" s="12"/>
      <c r="J39" s="12"/>
    </row>
    <row r="40" spans="1:10" x14ac:dyDescent="0.35">
      <c r="A40" s="16"/>
      <c r="B40" s="16"/>
      <c r="C40" s="16"/>
      <c r="D40" s="16"/>
      <c r="E40" s="16"/>
      <c r="F40" s="16"/>
      <c r="G40" s="16"/>
      <c r="H40" s="12"/>
      <c r="I40" s="12"/>
      <c r="J40" s="12"/>
    </row>
    <row r="41" spans="1:10" x14ac:dyDescent="0.35">
      <c r="A41" s="16"/>
      <c r="B41" s="16"/>
      <c r="C41" s="16"/>
      <c r="D41" s="16"/>
      <c r="E41" s="16"/>
      <c r="F41" s="16"/>
      <c r="G41" s="16"/>
      <c r="H41" s="12"/>
      <c r="I41" s="12"/>
      <c r="J41" s="12"/>
    </row>
    <row r="42" spans="1:10" x14ac:dyDescent="0.35">
      <c r="A42" s="12"/>
      <c r="B42" s="12"/>
      <c r="C42" s="12"/>
      <c r="D42" s="12"/>
      <c r="E42" s="12"/>
      <c r="F42" s="12"/>
      <c r="G42" s="12"/>
      <c r="H42" s="12"/>
      <c r="I42" s="12"/>
      <c r="J42" s="12"/>
    </row>
    <row r="43" spans="1:10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</row>
  </sheetData>
  <mergeCells count="4">
    <mergeCell ref="A3:B3"/>
    <mergeCell ref="A17:B17"/>
    <mergeCell ref="E3:F3"/>
    <mergeCell ref="E17:F17"/>
  </mergeCells>
  <pageMargins left="0.7" right="0.7" top="0.75" bottom="0.75" header="0.3" footer="0.3"/>
  <pageSetup scale="8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0A281-E009-4D86-9ABF-34151765EA45}">
  <dimension ref="A1:V60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defaultRowHeight="14.5" x14ac:dyDescent="0.35"/>
  <cols>
    <col min="1" max="1" width="6.81640625" bestFit="1" customWidth="1"/>
    <col min="2" max="2" width="13.7265625" bestFit="1" customWidth="1"/>
    <col min="3" max="3" width="42.08984375" bestFit="1" customWidth="1"/>
    <col min="4" max="4" width="72.453125" bestFit="1" customWidth="1"/>
    <col min="5" max="5" width="16.7265625" bestFit="1" customWidth="1"/>
    <col min="6" max="6" width="16.1796875" bestFit="1" customWidth="1"/>
    <col min="7" max="7" width="17" bestFit="1" customWidth="1"/>
    <col min="8" max="8" width="18.26953125" bestFit="1" customWidth="1"/>
    <col min="9" max="9" width="7.81640625" bestFit="1" customWidth="1"/>
    <col min="10" max="10" width="15.6328125" bestFit="1" customWidth="1"/>
    <col min="11" max="11" width="10" bestFit="1" customWidth="1"/>
    <col min="12" max="12" width="9.7265625" bestFit="1" customWidth="1"/>
    <col min="13" max="13" width="6.6328125" bestFit="1" customWidth="1"/>
    <col min="14" max="14" width="14.453125" bestFit="1" customWidth="1"/>
    <col min="15" max="15" width="15.36328125" bestFit="1" customWidth="1"/>
    <col min="16" max="16" width="25.90625" bestFit="1" customWidth="1"/>
    <col min="17" max="17" width="18.453125" bestFit="1" customWidth="1"/>
    <col min="19" max="19" width="62.08984375" bestFit="1" customWidth="1"/>
    <col min="20" max="20" width="19.26953125" bestFit="1" customWidth="1"/>
  </cols>
  <sheetData>
    <row r="1" spans="1:20" x14ac:dyDescent="0.3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4" t="s">
        <v>12</v>
      </c>
      <c r="N1" s="5" t="s">
        <v>1024</v>
      </c>
      <c r="O1" s="5" t="s">
        <v>1025</v>
      </c>
      <c r="P1" s="5" t="s">
        <v>1031</v>
      </c>
      <c r="Q1" s="5" t="s">
        <v>1033</v>
      </c>
      <c r="S1" s="3" t="s">
        <v>1032</v>
      </c>
    </row>
    <row r="2" spans="1:20" x14ac:dyDescent="0.35">
      <c r="A2">
        <v>1</v>
      </c>
      <c r="B2" s="1">
        <v>43578</v>
      </c>
      <c r="C2" t="s">
        <v>13</v>
      </c>
      <c r="D2" t="s">
        <v>14</v>
      </c>
      <c r="E2" s="2">
        <v>400000000</v>
      </c>
      <c r="F2" s="2">
        <v>858373000</v>
      </c>
      <c r="G2" s="2">
        <v>2797800564</v>
      </c>
      <c r="H2" s="2">
        <v>357115007</v>
      </c>
      <c r="I2" t="s">
        <v>15</v>
      </c>
      <c r="J2" t="s">
        <v>16</v>
      </c>
      <c r="K2">
        <v>4662</v>
      </c>
      <c r="L2">
        <v>181</v>
      </c>
      <c r="M2">
        <v>2019</v>
      </c>
      <c r="N2" s="6">
        <f t="shared" ref="N2:N65" si="0">F2-$E2</f>
        <v>458373000</v>
      </c>
      <c r="O2" s="6">
        <f t="shared" ref="O2:O65" si="1">G2-$E2</f>
        <v>2397800564</v>
      </c>
      <c r="P2" s="6">
        <f t="shared" ref="P2:P65" si="2">O2/K2</f>
        <v>514328.73530673533</v>
      </c>
      <c r="Q2" s="7">
        <f>H2/G2</f>
        <v>0.1276413378405481</v>
      </c>
      <c r="S2" s="3" t="s">
        <v>1026</v>
      </c>
    </row>
    <row r="3" spans="1:20" x14ac:dyDescent="0.35">
      <c r="A3">
        <v>2</v>
      </c>
      <c r="B3" s="1">
        <v>40683</v>
      </c>
      <c r="C3" t="s">
        <v>17</v>
      </c>
      <c r="D3" t="s">
        <v>18</v>
      </c>
      <c r="E3" s="2">
        <v>379000000</v>
      </c>
      <c r="F3" s="2">
        <v>241071802</v>
      </c>
      <c r="G3" s="2">
        <v>1045713802</v>
      </c>
      <c r="H3" s="2">
        <v>90151958</v>
      </c>
      <c r="I3" t="s">
        <v>15</v>
      </c>
      <c r="J3" t="s">
        <v>19</v>
      </c>
      <c r="K3">
        <v>4164</v>
      </c>
      <c r="L3">
        <v>136</v>
      </c>
      <c r="M3">
        <v>2011</v>
      </c>
      <c r="N3" s="6">
        <f t="shared" si="0"/>
        <v>-137928198</v>
      </c>
      <c r="O3" s="6">
        <f t="shared" si="1"/>
        <v>666713802</v>
      </c>
      <c r="P3" s="6">
        <f t="shared" si="2"/>
        <v>160113.78530259366</v>
      </c>
      <c r="Q3" s="7">
        <f t="shared" ref="Q3:Q66" si="3">H3/G3</f>
        <v>8.6210928676257445E-2</v>
      </c>
      <c r="S3" s="3"/>
      <c r="T3" t="s">
        <v>1027</v>
      </c>
    </row>
    <row r="4" spans="1:20" x14ac:dyDescent="0.35">
      <c r="A4">
        <v>3</v>
      </c>
      <c r="B4" s="1">
        <v>42116</v>
      </c>
      <c r="C4" t="s">
        <v>20</v>
      </c>
      <c r="D4" t="s">
        <v>21</v>
      </c>
      <c r="E4" s="2">
        <v>365000000</v>
      </c>
      <c r="F4" s="2">
        <v>459005868</v>
      </c>
      <c r="G4" s="2">
        <v>1395316979</v>
      </c>
      <c r="H4" s="2">
        <v>191271109</v>
      </c>
      <c r="I4" t="s">
        <v>15</v>
      </c>
      <c r="J4" t="s">
        <v>16</v>
      </c>
      <c r="K4">
        <v>4276</v>
      </c>
      <c r="L4">
        <v>141</v>
      </c>
      <c r="M4">
        <v>2015</v>
      </c>
      <c r="N4" s="6">
        <f t="shared" si="0"/>
        <v>94005868</v>
      </c>
      <c r="O4" s="6">
        <f t="shared" si="1"/>
        <v>1030316979</v>
      </c>
      <c r="P4" s="6">
        <f t="shared" si="2"/>
        <v>240953.45626753976</v>
      </c>
      <c r="Q4" s="7">
        <f t="shared" si="3"/>
        <v>0.13708075790569163</v>
      </c>
      <c r="S4" s="3"/>
      <c r="T4" t="s">
        <v>9</v>
      </c>
    </row>
    <row r="5" spans="1:20" x14ac:dyDescent="0.35">
      <c r="A5">
        <v>4</v>
      </c>
      <c r="B5" s="1">
        <v>42354</v>
      </c>
      <c r="C5" t="s">
        <v>22</v>
      </c>
      <c r="D5" t="s">
        <v>23</v>
      </c>
      <c r="E5" s="2">
        <v>306000000</v>
      </c>
      <c r="F5" s="2">
        <v>936662225</v>
      </c>
      <c r="G5" s="2">
        <v>2064615817</v>
      </c>
      <c r="H5" s="2">
        <v>247966675</v>
      </c>
      <c r="I5" t="s">
        <v>15</v>
      </c>
      <c r="J5" t="s">
        <v>19</v>
      </c>
      <c r="K5">
        <v>4134</v>
      </c>
      <c r="L5">
        <v>136</v>
      </c>
      <c r="M5">
        <v>2015</v>
      </c>
      <c r="N5" s="6">
        <f t="shared" si="0"/>
        <v>630662225</v>
      </c>
      <c r="O5" s="6">
        <f t="shared" si="1"/>
        <v>1758615817</v>
      </c>
      <c r="P5" s="6">
        <f t="shared" si="2"/>
        <v>425402.95524915337</v>
      </c>
      <c r="Q5" s="7">
        <f t="shared" si="3"/>
        <v>0.12010305886366267</v>
      </c>
      <c r="S5" s="3"/>
      <c r="T5" t="s">
        <v>12</v>
      </c>
    </row>
    <row r="6" spans="1:20" x14ac:dyDescent="0.35">
      <c r="A6">
        <v>5</v>
      </c>
      <c r="B6" s="1">
        <v>43215</v>
      </c>
      <c r="C6" t="s">
        <v>24</v>
      </c>
      <c r="D6" t="s">
        <v>25</v>
      </c>
      <c r="E6" s="2">
        <v>300000000</v>
      </c>
      <c r="F6" s="2">
        <v>678815482</v>
      </c>
      <c r="G6" s="2">
        <v>2048359754</v>
      </c>
      <c r="H6" s="2">
        <v>257698183</v>
      </c>
      <c r="I6" t="s">
        <v>15</v>
      </c>
      <c r="J6" t="s">
        <v>16</v>
      </c>
      <c r="K6">
        <v>4474</v>
      </c>
      <c r="L6">
        <v>156</v>
      </c>
      <c r="M6">
        <v>2018</v>
      </c>
      <c r="N6" s="6">
        <f t="shared" si="0"/>
        <v>378815482</v>
      </c>
      <c r="O6" s="6">
        <f t="shared" si="1"/>
        <v>1748359754</v>
      </c>
      <c r="P6" s="6">
        <f t="shared" si="2"/>
        <v>390782.24273580691</v>
      </c>
      <c r="Q6" s="7">
        <f t="shared" si="3"/>
        <v>0.1258070915017597</v>
      </c>
      <c r="S6" s="3"/>
      <c r="T6" t="s">
        <v>1028</v>
      </c>
    </row>
    <row r="7" spans="1:20" x14ac:dyDescent="0.35">
      <c r="A7">
        <v>6</v>
      </c>
      <c r="B7" s="1">
        <v>39226</v>
      </c>
      <c r="C7" t="s">
        <v>26</v>
      </c>
      <c r="D7" t="s">
        <v>27</v>
      </c>
      <c r="E7" s="2">
        <v>300000000</v>
      </c>
      <c r="F7" s="2">
        <v>309420425</v>
      </c>
      <c r="G7" s="2">
        <v>960996492</v>
      </c>
      <c r="H7" s="2">
        <v>114732820</v>
      </c>
      <c r="I7" t="s">
        <v>15</v>
      </c>
      <c r="J7" t="s">
        <v>19</v>
      </c>
      <c r="K7">
        <v>4362</v>
      </c>
      <c r="L7">
        <v>167</v>
      </c>
      <c r="M7">
        <v>2007</v>
      </c>
      <c r="N7" s="6">
        <f t="shared" si="0"/>
        <v>9420425</v>
      </c>
      <c r="O7" s="6">
        <f t="shared" si="1"/>
        <v>660996492</v>
      </c>
      <c r="P7" s="6">
        <f t="shared" si="2"/>
        <v>151535.18844566713</v>
      </c>
      <c r="Q7" s="7">
        <f t="shared" si="3"/>
        <v>0.11938942644964411</v>
      </c>
      <c r="S7" s="3"/>
    </row>
    <row r="8" spans="1:20" x14ac:dyDescent="0.35">
      <c r="A8">
        <v>7</v>
      </c>
      <c r="B8" s="1">
        <v>43052</v>
      </c>
      <c r="C8" t="s">
        <v>28</v>
      </c>
      <c r="D8" t="s">
        <v>29</v>
      </c>
      <c r="E8" s="2">
        <v>300000000</v>
      </c>
      <c r="F8" s="2">
        <v>229024295</v>
      </c>
      <c r="G8" s="2">
        <v>655945209</v>
      </c>
      <c r="H8" s="2">
        <v>93842239</v>
      </c>
      <c r="I8" t="s">
        <v>15</v>
      </c>
      <c r="J8" t="s">
        <v>16</v>
      </c>
      <c r="K8">
        <v>4051</v>
      </c>
      <c r="L8">
        <v>121</v>
      </c>
      <c r="M8">
        <v>2017</v>
      </c>
      <c r="N8" s="6">
        <f t="shared" si="0"/>
        <v>-70975705</v>
      </c>
      <c r="O8" s="6">
        <f t="shared" si="1"/>
        <v>355945209</v>
      </c>
      <c r="P8" s="6">
        <f t="shared" si="2"/>
        <v>87866.010614663042</v>
      </c>
      <c r="Q8" s="7">
        <f t="shared" si="3"/>
        <v>0.14306414272476226</v>
      </c>
      <c r="S8" s="3" t="s">
        <v>1029</v>
      </c>
    </row>
    <row r="9" spans="1:20" x14ac:dyDescent="0.35">
      <c r="A9">
        <v>8</v>
      </c>
      <c r="B9" s="1">
        <v>42283</v>
      </c>
      <c r="C9" t="s">
        <v>30</v>
      </c>
      <c r="D9" t="s">
        <v>31</v>
      </c>
      <c r="E9" s="2">
        <v>300000000</v>
      </c>
      <c r="F9" s="2">
        <v>200074175</v>
      </c>
      <c r="G9" s="2">
        <v>879500760</v>
      </c>
      <c r="H9" s="2">
        <v>70403148</v>
      </c>
      <c r="I9" t="s">
        <v>15</v>
      </c>
      <c r="J9" t="s">
        <v>16</v>
      </c>
      <c r="K9">
        <v>3929</v>
      </c>
      <c r="L9">
        <v>148</v>
      </c>
      <c r="M9">
        <v>2015</v>
      </c>
      <c r="N9" s="6">
        <f t="shared" si="0"/>
        <v>-99925825</v>
      </c>
      <c r="O9" s="6">
        <f t="shared" si="1"/>
        <v>579500760</v>
      </c>
      <c r="P9" s="6">
        <f t="shared" si="2"/>
        <v>147493.19419699669</v>
      </c>
      <c r="Q9" s="7">
        <f t="shared" si="3"/>
        <v>8.0048990520485738E-2</v>
      </c>
      <c r="S9" s="3"/>
    </row>
    <row r="10" spans="1:20" x14ac:dyDescent="0.35">
      <c r="A10">
        <v>9</v>
      </c>
      <c r="B10" s="1">
        <v>45118</v>
      </c>
      <c r="C10" t="s">
        <v>32</v>
      </c>
      <c r="D10" t="s">
        <v>33</v>
      </c>
      <c r="E10" s="2">
        <v>290000000</v>
      </c>
      <c r="F10" s="2">
        <v>0</v>
      </c>
      <c r="G10" s="2">
        <v>0</v>
      </c>
      <c r="H10" s="2" t="s">
        <v>34</v>
      </c>
      <c r="I10" t="s">
        <v>34</v>
      </c>
      <c r="J10" t="s">
        <v>16</v>
      </c>
      <c r="K10" t="s">
        <v>34</v>
      </c>
      <c r="L10" t="s">
        <v>34</v>
      </c>
      <c r="M10">
        <v>2023</v>
      </c>
      <c r="N10" s="6">
        <f t="shared" si="0"/>
        <v>-290000000</v>
      </c>
      <c r="O10" s="6">
        <f t="shared" si="1"/>
        <v>-290000000</v>
      </c>
      <c r="P10" s="6" t="e">
        <f t="shared" si="2"/>
        <v>#VALUE!</v>
      </c>
      <c r="Q10" s="7" t="e">
        <f t="shared" si="3"/>
        <v>#VALUE!</v>
      </c>
      <c r="S10" s="3" t="s">
        <v>1030</v>
      </c>
    </row>
    <row r="11" spans="1:20" x14ac:dyDescent="0.35">
      <c r="A11">
        <v>10</v>
      </c>
      <c r="B11" s="1">
        <v>43817</v>
      </c>
      <c r="C11" t="s">
        <v>35</v>
      </c>
      <c r="D11" t="s">
        <v>36</v>
      </c>
      <c r="E11" s="2">
        <v>275000000</v>
      </c>
      <c r="F11" s="2">
        <v>515202542</v>
      </c>
      <c r="G11" s="2">
        <v>1072848487</v>
      </c>
      <c r="H11" s="2">
        <v>177383864</v>
      </c>
      <c r="I11" t="s">
        <v>15</v>
      </c>
      <c r="J11" t="s">
        <v>19</v>
      </c>
      <c r="K11">
        <v>4406</v>
      </c>
      <c r="L11">
        <v>142</v>
      </c>
      <c r="M11">
        <v>2019</v>
      </c>
      <c r="N11" s="6">
        <f t="shared" si="0"/>
        <v>240202542</v>
      </c>
      <c r="O11" s="6">
        <f t="shared" si="1"/>
        <v>797848487</v>
      </c>
      <c r="P11" s="6">
        <f t="shared" si="2"/>
        <v>181082.2712210622</v>
      </c>
      <c r="Q11" s="7">
        <f t="shared" si="3"/>
        <v>0.16533915659984522</v>
      </c>
    </row>
    <row r="12" spans="1:20" x14ac:dyDescent="0.35">
      <c r="A12">
        <v>11</v>
      </c>
      <c r="B12" s="1">
        <v>43243</v>
      </c>
      <c r="C12" t="s">
        <v>37</v>
      </c>
      <c r="D12" t="s">
        <v>38</v>
      </c>
      <c r="E12" s="2">
        <v>275000000</v>
      </c>
      <c r="F12" s="2">
        <v>213767512</v>
      </c>
      <c r="G12" s="2">
        <v>393151347</v>
      </c>
      <c r="H12" s="2">
        <v>84420489</v>
      </c>
      <c r="I12" t="s">
        <v>15</v>
      </c>
      <c r="J12" t="s">
        <v>19</v>
      </c>
      <c r="K12">
        <v>4381</v>
      </c>
      <c r="L12">
        <v>135</v>
      </c>
      <c r="M12">
        <v>2018</v>
      </c>
      <c r="N12" s="6">
        <f t="shared" si="0"/>
        <v>-61232488</v>
      </c>
      <c r="O12" s="6">
        <f t="shared" si="1"/>
        <v>118151347</v>
      </c>
      <c r="P12" s="6">
        <f t="shared" si="2"/>
        <v>26969.036064825381</v>
      </c>
      <c r="Q12" s="7">
        <f t="shared" si="3"/>
        <v>0.21472771146323963</v>
      </c>
    </row>
    <row r="13" spans="1:20" x14ac:dyDescent="0.35">
      <c r="A13">
        <v>12</v>
      </c>
      <c r="B13" s="1">
        <v>40975</v>
      </c>
      <c r="C13" t="s">
        <v>39</v>
      </c>
      <c r="D13" t="s">
        <v>40</v>
      </c>
      <c r="E13" s="2">
        <v>263700000</v>
      </c>
      <c r="F13" s="2">
        <v>73058679</v>
      </c>
      <c r="G13" s="2">
        <v>282778100</v>
      </c>
      <c r="H13" s="2">
        <v>30180188</v>
      </c>
      <c r="I13" t="s">
        <v>15</v>
      </c>
      <c r="J13" t="s">
        <v>19</v>
      </c>
      <c r="K13">
        <v>3749</v>
      </c>
      <c r="L13">
        <v>132</v>
      </c>
      <c r="M13">
        <v>2012</v>
      </c>
      <c r="N13" s="6">
        <f t="shared" si="0"/>
        <v>-190641321</v>
      </c>
      <c r="O13" s="6">
        <f t="shared" si="1"/>
        <v>19078100</v>
      </c>
      <c r="P13" s="6">
        <f t="shared" si="2"/>
        <v>5088.8503600960257</v>
      </c>
      <c r="Q13" s="7">
        <f t="shared" si="3"/>
        <v>0.10672745873884859</v>
      </c>
    </row>
    <row r="14" spans="1:20" x14ac:dyDescent="0.35">
      <c r="A14">
        <v>13</v>
      </c>
      <c r="B14" s="1">
        <v>42452</v>
      </c>
      <c r="C14" t="s">
        <v>41</v>
      </c>
      <c r="D14" t="s">
        <v>42</v>
      </c>
      <c r="E14" s="2">
        <v>263000000</v>
      </c>
      <c r="F14" s="2">
        <v>330360194</v>
      </c>
      <c r="G14" s="2">
        <v>872395091</v>
      </c>
      <c r="H14" s="2">
        <v>166007347</v>
      </c>
      <c r="I14" t="s">
        <v>15</v>
      </c>
      <c r="J14" t="s">
        <v>16</v>
      </c>
      <c r="K14">
        <v>4256</v>
      </c>
      <c r="L14">
        <v>151</v>
      </c>
      <c r="M14">
        <v>2016</v>
      </c>
      <c r="N14" s="6">
        <f t="shared" si="0"/>
        <v>67360194</v>
      </c>
      <c r="O14" s="6">
        <f t="shared" si="1"/>
        <v>609395091</v>
      </c>
      <c r="P14" s="6">
        <f t="shared" si="2"/>
        <v>143184.93679511279</v>
      </c>
      <c r="Q14" s="7">
        <f t="shared" si="3"/>
        <v>0.19028918057036615</v>
      </c>
    </row>
    <row r="15" spans="1:20" x14ac:dyDescent="0.35">
      <c r="A15">
        <v>14</v>
      </c>
      <c r="B15" s="1">
        <v>43082</v>
      </c>
      <c r="C15" t="s">
        <v>43</v>
      </c>
      <c r="D15" t="s">
        <v>44</v>
      </c>
      <c r="E15" s="2">
        <v>262000000</v>
      </c>
      <c r="F15" s="2">
        <v>620181382</v>
      </c>
      <c r="G15" s="2">
        <v>1331635141</v>
      </c>
      <c r="H15" s="2">
        <v>220009584</v>
      </c>
      <c r="I15" t="s">
        <v>15</v>
      </c>
      <c r="J15" t="s">
        <v>19</v>
      </c>
      <c r="K15">
        <v>4232</v>
      </c>
      <c r="L15">
        <v>150</v>
      </c>
      <c r="M15">
        <v>2017</v>
      </c>
      <c r="N15" s="6">
        <f t="shared" si="0"/>
        <v>358181382</v>
      </c>
      <c r="O15" s="6">
        <f t="shared" si="1"/>
        <v>1069635141</v>
      </c>
      <c r="P15" s="6">
        <f t="shared" si="2"/>
        <v>252749.32443289226</v>
      </c>
      <c r="Q15" s="7">
        <f t="shared" si="3"/>
        <v>0.16521761646721217</v>
      </c>
    </row>
    <row r="16" spans="1:20" x14ac:dyDescent="0.35">
      <c r="A16">
        <v>15</v>
      </c>
      <c r="B16" s="1">
        <v>43657</v>
      </c>
      <c r="C16" t="s">
        <v>45</v>
      </c>
      <c r="D16" t="s">
        <v>46</v>
      </c>
      <c r="E16" s="2">
        <v>260000000</v>
      </c>
      <c r="F16" s="2">
        <v>543638043</v>
      </c>
      <c r="G16" s="2">
        <v>1647778651</v>
      </c>
      <c r="H16" s="2">
        <v>191770759</v>
      </c>
      <c r="I16" t="s">
        <v>47</v>
      </c>
      <c r="J16" t="s">
        <v>19</v>
      </c>
      <c r="K16">
        <v>4802</v>
      </c>
      <c r="L16">
        <v>118</v>
      </c>
      <c r="M16">
        <v>2019</v>
      </c>
      <c r="N16" s="6">
        <f t="shared" si="0"/>
        <v>283638043</v>
      </c>
      <c r="O16" s="6">
        <f t="shared" si="1"/>
        <v>1387778651</v>
      </c>
      <c r="P16" s="6">
        <f t="shared" si="2"/>
        <v>289000.13556851313</v>
      </c>
      <c r="Q16" s="7">
        <f t="shared" si="3"/>
        <v>0.11638138343619067</v>
      </c>
    </row>
    <row r="17" spans="1:17" x14ac:dyDescent="0.35">
      <c r="A17">
        <v>16</v>
      </c>
      <c r="B17" s="1">
        <v>40506</v>
      </c>
      <c r="C17" t="s">
        <v>48</v>
      </c>
      <c r="D17" t="s">
        <v>49</v>
      </c>
      <c r="E17" s="2">
        <v>260000000</v>
      </c>
      <c r="F17" s="2">
        <v>200821936</v>
      </c>
      <c r="G17" s="2">
        <v>583777242</v>
      </c>
      <c r="H17" s="2">
        <v>48767052</v>
      </c>
      <c r="I17" t="s">
        <v>47</v>
      </c>
      <c r="J17" t="s">
        <v>50</v>
      </c>
      <c r="K17">
        <v>3603</v>
      </c>
      <c r="L17">
        <v>101</v>
      </c>
      <c r="M17">
        <v>2010</v>
      </c>
      <c r="N17" s="6">
        <f t="shared" si="0"/>
        <v>-59178064</v>
      </c>
      <c r="O17" s="6">
        <f t="shared" si="1"/>
        <v>323777242</v>
      </c>
      <c r="P17" s="6">
        <f t="shared" si="2"/>
        <v>89863.236747155155</v>
      </c>
      <c r="Q17" s="7">
        <f t="shared" si="3"/>
        <v>8.353708999159648E-2</v>
      </c>
    </row>
    <row r="18" spans="1:17" x14ac:dyDescent="0.35">
      <c r="A18">
        <v>17</v>
      </c>
      <c r="B18" s="1">
        <v>39206</v>
      </c>
      <c r="C18" t="s">
        <v>51</v>
      </c>
      <c r="D18" t="s">
        <v>52</v>
      </c>
      <c r="E18" s="2">
        <v>258000000</v>
      </c>
      <c r="F18" s="2">
        <v>336530303</v>
      </c>
      <c r="G18" s="2">
        <v>894860230</v>
      </c>
      <c r="H18" s="2">
        <v>151116516</v>
      </c>
      <c r="I18" t="s">
        <v>15</v>
      </c>
      <c r="J18" t="s">
        <v>19</v>
      </c>
      <c r="K18">
        <v>4324</v>
      </c>
      <c r="L18">
        <v>139</v>
      </c>
      <c r="M18">
        <v>2007</v>
      </c>
      <c r="N18" s="6">
        <f t="shared" si="0"/>
        <v>78530303</v>
      </c>
      <c r="O18" s="6">
        <f t="shared" si="1"/>
        <v>636860230</v>
      </c>
      <c r="P18" s="6">
        <f t="shared" si="2"/>
        <v>147284.97456059203</v>
      </c>
      <c r="Q18" s="7">
        <f t="shared" si="3"/>
        <v>0.16887164155233494</v>
      </c>
    </row>
    <row r="19" spans="1:17" x14ac:dyDescent="0.35">
      <c r="A19">
        <v>18</v>
      </c>
      <c r="B19" s="1">
        <v>42482</v>
      </c>
      <c r="C19" t="s">
        <v>53</v>
      </c>
      <c r="D19" t="s">
        <v>54</v>
      </c>
      <c r="E19" s="2">
        <v>250000000</v>
      </c>
      <c r="F19" s="2">
        <v>408084349</v>
      </c>
      <c r="G19" s="2">
        <v>1151918521</v>
      </c>
      <c r="H19" s="2">
        <v>179139142</v>
      </c>
      <c r="I19" t="s">
        <v>15</v>
      </c>
      <c r="J19" t="s">
        <v>16</v>
      </c>
      <c r="K19">
        <v>4226</v>
      </c>
      <c r="L19">
        <v>146</v>
      </c>
      <c r="M19">
        <v>2016</v>
      </c>
      <c r="N19" s="6">
        <f t="shared" si="0"/>
        <v>158084349</v>
      </c>
      <c r="O19" s="6">
        <f t="shared" si="1"/>
        <v>901918521</v>
      </c>
      <c r="P19" s="6">
        <f t="shared" si="2"/>
        <v>213421.32536677711</v>
      </c>
      <c r="Q19" s="7">
        <f t="shared" si="3"/>
        <v>0.15551372665185231</v>
      </c>
    </row>
    <row r="20" spans="1:17" x14ac:dyDescent="0.35">
      <c r="A20">
        <v>19</v>
      </c>
      <c r="B20" s="1">
        <v>44743</v>
      </c>
      <c r="C20" t="s">
        <v>55</v>
      </c>
      <c r="D20" t="s">
        <v>56</v>
      </c>
      <c r="E20" s="2">
        <v>250000000</v>
      </c>
      <c r="F20" s="2">
        <v>343256830</v>
      </c>
      <c r="G20" s="2">
        <v>745453552</v>
      </c>
      <c r="H20" s="2">
        <v>144165107</v>
      </c>
      <c r="I20" t="s">
        <v>15</v>
      </c>
      <c r="J20" t="s">
        <v>16</v>
      </c>
      <c r="K20">
        <v>4375</v>
      </c>
      <c r="L20">
        <v>119</v>
      </c>
      <c r="M20">
        <v>2022</v>
      </c>
      <c r="N20" s="6">
        <f t="shared" si="0"/>
        <v>93256830</v>
      </c>
      <c r="O20" s="6">
        <f t="shared" si="1"/>
        <v>495453552</v>
      </c>
      <c r="P20" s="6">
        <f t="shared" si="2"/>
        <v>113246.52617142857</v>
      </c>
      <c r="Q20" s="7">
        <f t="shared" si="3"/>
        <v>0.19339247443816593</v>
      </c>
    </row>
    <row r="21" spans="1:17" x14ac:dyDescent="0.35">
      <c r="A21">
        <v>20</v>
      </c>
      <c r="B21" s="1">
        <v>40009</v>
      </c>
      <c r="C21" t="s">
        <v>57</v>
      </c>
      <c r="D21" t="s">
        <v>58</v>
      </c>
      <c r="E21" s="2">
        <v>250000000</v>
      </c>
      <c r="F21" s="2">
        <v>302089278</v>
      </c>
      <c r="G21" s="2">
        <v>929411069</v>
      </c>
      <c r="H21" s="2">
        <v>77835727</v>
      </c>
      <c r="I21" t="s">
        <v>47</v>
      </c>
      <c r="J21" t="s">
        <v>19</v>
      </c>
      <c r="K21">
        <v>4455</v>
      </c>
      <c r="L21">
        <v>153</v>
      </c>
      <c r="M21">
        <v>2009</v>
      </c>
      <c r="N21" s="6">
        <f t="shared" si="0"/>
        <v>52089278</v>
      </c>
      <c r="O21" s="6">
        <f t="shared" si="1"/>
        <v>679411069</v>
      </c>
      <c r="P21" s="6">
        <f t="shared" si="2"/>
        <v>152505.29046015712</v>
      </c>
      <c r="Q21" s="7">
        <f t="shared" si="3"/>
        <v>8.3747363891143844E-2</v>
      </c>
    </row>
    <row r="22" spans="1:17" x14ac:dyDescent="0.35">
      <c r="A22">
        <v>21</v>
      </c>
      <c r="B22" s="1">
        <v>41620</v>
      </c>
      <c r="C22" t="s">
        <v>59</v>
      </c>
      <c r="D22" t="s">
        <v>60</v>
      </c>
      <c r="E22" s="2">
        <v>250000000</v>
      </c>
      <c r="F22" s="2">
        <v>258241522</v>
      </c>
      <c r="G22" s="2">
        <v>959358436</v>
      </c>
      <c r="H22" s="2">
        <v>73645197</v>
      </c>
      <c r="I22" t="s">
        <v>15</v>
      </c>
      <c r="J22" t="s">
        <v>19</v>
      </c>
      <c r="K22">
        <v>3928</v>
      </c>
      <c r="L22">
        <v>201</v>
      </c>
      <c r="M22">
        <v>2013</v>
      </c>
      <c r="N22" s="6">
        <f t="shared" si="0"/>
        <v>8241522</v>
      </c>
      <c r="O22" s="6">
        <f t="shared" si="1"/>
        <v>709358436</v>
      </c>
      <c r="P22" s="6">
        <f t="shared" si="2"/>
        <v>180590.23319755599</v>
      </c>
      <c r="Q22" s="7">
        <f t="shared" si="3"/>
        <v>7.6765048637149835E-2</v>
      </c>
    </row>
    <row r="23" spans="1:17" x14ac:dyDescent="0.35">
      <c r="A23">
        <v>22</v>
      </c>
      <c r="B23" s="1">
        <v>41983</v>
      </c>
      <c r="C23" t="s">
        <v>61</v>
      </c>
      <c r="D23" t="s">
        <v>62</v>
      </c>
      <c r="E23" s="2">
        <v>250000000</v>
      </c>
      <c r="F23" s="2">
        <v>255119788</v>
      </c>
      <c r="G23" s="2">
        <v>940389558</v>
      </c>
      <c r="H23" s="2">
        <v>54724334</v>
      </c>
      <c r="I23" t="s">
        <v>15</v>
      </c>
      <c r="J23" t="s">
        <v>19</v>
      </c>
      <c r="K23">
        <v>3875</v>
      </c>
      <c r="L23">
        <v>144</v>
      </c>
      <c r="M23">
        <v>2014</v>
      </c>
      <c r="N23" s="6">
        <f t="shared" si="0"/>
        <v>5119788</v>
      </c>
      <c r="O23" s="6">
        <f t="shared" si="1"/>
        <v>690389558</v>
      </c>
      <c r="P23" s="6">
        <f t="shared" si="2"/>
        <v>178165.04722580645</v>
      </c>
      <c r="Q23" s="7">
        <f t="shared" si="3"/>
        <v>5.8193259946852795E-2</v>
      </c>
    </row>
    <row r="24" spans="1:17" x14ac:dyDescent="0.35">
      <c r="A24">
        <v>23</v>
      </c>
      <c r="B24" s="1">
        <v>42832</v>
      </c>
      <c r="C24" t="s">
        <v>63</v>
      </c>
      <c r="D24" t="s">
        <v>64</v>
      </c>
      <c r="E24" s="2">
        <v>250000000</v>
      </c>
      <c r="F24" s="2">
        <v>225764765</v>
      </c>
      <c r="G24" s="2">
        <v>1236703796</v>
      </c>
      <c r="H24" s="2">
        <v>98786705</v>
      </c>
      <c r="I24" t="s">
        <v>15</v>
      </c>
      <c r="J24" t="s">
        <v>16</v>
      </c>
      <c r="K24">
        <v>4329</v>
      </c>
      <c r="L24">
        <v>136</v>
      </c>
      <c r="M24">
        <v>2017</v>
      </c>
      <c r="N24" s="6">
        <f t="shared" si="0"/>
        <v>-24235235</v>
      </c>
      <c r="O24" s="6">
        <f t="shared" si="1"/>
        <v>986703796</v>
      </c>
      <c r="P24" s="6">
        <f t="shared" si="2"/>
        <v>227928.80480480479</v>
      </c>
      <c r="Q24" s="7">
        <f t="shared" si="3"/>
        <v>7.9879034348819933E-2</v>
      </c>
    </row>
    <row r="25" spans="1:17" x14ac:dyDescent="0.35">
      <c r="A25">
        <v>24</v>
      </c>
      <c r="B25" s="1">
        <v>44468</v>
      </c>
      <c r="C25" t="s">
        <v>65</v>
      </c>
      <c r="D25" t="s">
        <v>66</v>
      </c>
      <c r="E25" s="2">
        <v>250000000</v>
      </c>
      <c r="F25" s="2">
        <v>160891007</v>
      </c>
      <c r="G25" s="2">
        <v>760008036</v>
      </c>
      <c r="H25" s="2">
        <v>55225007</v>
      </c>
      <c r="I25" t="s">
        <v>15</v>
      </c>
      <c r="J25" t="s">
        <v>16</v>
      </c>
      <c r="K25">
        <v>4407</v>
      </c>
      <c r="L25">
        <v>163</v>
      </c>
      <c r="M25">
        <v>2021</v>
      </c>
      <c r="N25" s="6">
        <f t="shared" si="0"/>
        <v>-89108993</v>
      </c>
      <c r="O25" s="6">
        <f t="shared" si="1"/>
        <v>510008036</v>
      </c>
      <c r="P25" s="6">
        <f t="shared" si="2"/>
        <v>115726.80644429316</v>
      </c>
      <c r="Q25" s="7">
        <f t="shared" si="3"/>
        <v>7.2663714571565396E-2</v>
      </c>
    </row>
    <row r="26" spans="1:17" x14ac:dyDescent="0.35">
      <c r="A26">
        <v>25</v>
      </c>
      <c r="B26" s="1">
        <v>40164</v>
      </c>
      <c r="C26" t="s">
        <v>67</v>
      </c>
      <c r="D26" t="s">
        <v>68</v>
      </c>
      <c r="E26" s="2">
        <v>237000000</v>
      </c>
      <c r="F26" s="2">
        <v>785221649</v>
      </c>
      <c r="G26" s="2">
        <v>2910370905</v>
      </c>
      <c r="H26" s="2">
        <v>77025481</v>
      </c>
      <c r="I26" t="s">
        <v>15</v>
      </c>
      <c r="J26" t="s">
        <v>16</v>
      </c>
      <c r="K26">
        <v>3461</v>
      </c>
      <c r="L26">
        <v>162</v>
      </c>
      <c r="M26">
        <v>2009</v>
      </c>
      <c r="N26" s="6">
        <f t="shared" si="0"/>
        <v>548221649</v>
      </c>
      <c r="O26" s="6">
        <f t="shared" si="1"/>
        <v>2673370905</v>
      </c>
      <c r="P26" s="6">
        <f t="shared" si="2"/>
        <v>772427.30569199659</v>
      </c>
      <c r="Q26" s="7">
        <f t="shared" si="3"/>
        <v>2.6465864150741297E-2</v>
      </c>
    </row>
    <row r="27" spans="1:17" x14ac:dyDescent="0.35">
      <c r="A27">
        <v>26</v>
      </c>
      <c r="B27" s="1">
        <v>38896</v>
      </c>
      <c r="C27" t="s">
        <v>69</v>
      </c>
      <c r="D27" t="s">
        <v>70</v>
      </c>
      <c r="E27" s="2">
        <v>232000000</v>
      </c>
      <c r="F27" s="2">
        <v>200120000</v>
      </c>
      <c r="G27" s="2">
        <v>391081192</v>
      </c>
      <c r="H27" s="2">
        <v>52535096</v>
      </c>
      <c r="I27" t="s">
        <v>15</v>
      </c>
      <c r="J27" t="s">
        <v>19</v>
      </c>
      <c r="K27">
        <v>4065</v>
      </c>
      <c r="L27">
        <v>150</v>
      </c>
      <c r="M27">
        <v>2006</v>
      </c>
      <c r="N27" s="6">
        <f t="shared" si="0"/>
        <v>-31880000</v>
      </c>
      <c r="O27" s="6">
        <f t="shared" si="1"/>
        <v>159081192</v>
      </c>
      <c r="P27" s="6">
        <f t="shared" si="2"/>
        <v>39134.364575645755</v>
      </c>
      <c r="Q27" s="7">
        <f t="shared" si="3"/>
        <v>0.13433296480286885</v>
      </c>
    </row>
    <row r="28" spans="1:17" x14ac:dyDescent="0.35">
      <c r="A28">
        <v>27</v>
      </c>
      <c r="B28" s="1">
        <v>41109</v>
      </c>
      <c r="C28" t="s">
        <v>71</v>
      </c>
      <c r="D28" t="s">
        <v>72</v>
      </c>
      <c r="E28" s="2">
        <v>230000000</v>
      </c>
      <c r="F28" s="2">
        <v>448139099</v>
      </c>
      <c r="G28" s="2">
        <v>1082228107</v>
      </c>
      <c r="H28" s="2">
        <v>160887295</v>
      </c>
      <c r="I28" t="s">
        <v>15</v>
      </c>
      <c r="J28" t="s">
        <v>16</v>
      </c>
      <c r="K28">
        <v>4404</v>
      </c>
      <c r="L28">
        <v>164</v>
      </c>
      <c r="M28">
        <v>2012</v>
      </c>
      <c r="N28" s="6">
        <f t="shared" si="0"/>
        <v>218139099</v>
      </c>
      <c r="O28" s="6">
        <f t="shared" si="1"/>
        <v>852228107</v>
      </c>
      <c r="P28" s="6">
        <f t="shared" si="2"/>
        <v>193512.28587647594</v>
      </c>
      <c r="Q28" s="7">
        <f t="shared" si="3"/>
        <v>0.14866301656680223</v>
      </c>
    </row>
    <row r="29" spans="1:17" x14ac:dyDescent="0.35">
      <c r="A29">
        <v>28</v>
      </c>
      <c r="B29" s="1">
        <v>42878</v>
      </c>
      <c r="C29" t="s">
        <v>73</v>
      </c>
      <c r="D29" t="s">
        <v>74</v>
      </c>
      <c r="E29" s="2">
        <v>230000000</v>
      </c>
      <c r="F29" s="2">
        <v>172558876</v>
      </c>
      <c r="G29" s="2">
        <v>794861794</v>
      </c>
      <c r="H29" s="2">
        <v>62983253</v>
      </c>
      <c r="I29" t="s">
        <v>15</v>
      </c>
      <c r="J29" t="s">
        <v>19</v>
      </c>
      <c r="K29">
        <v>4276</v>
      </c>
      <c r="L29">
        <v>135</v>
      </c>
      <c r="M29">
        <v>2017</v>
      </c>
      <c r="N29" s="6">
        <f t="shared" si="0"/>
        <v>-57441124</v>
      </c>
      <c r="O29" s="6">
        <f t="shared" si="1"/>
        <v>564861794</v>
      </c>
      <c r="P29" s="6">
        <f t="shared" si="2"/>
        <v>132100.51309635173</v>
      </c>
      <c r="Q29" s="7">
        <f t="shared" si="3"/>
        <v>7.9237992661652573E-2</v>
      </c>
    </row>
    <row r="30" spans="1:17" x14ac:dyDescent="0.35">
      <c r="A30">
        <v>29</v>
      </c>
      <c r="B30" s="1">
        <v>39766</v>
      </c>
      <c r="C30" t="s">
        <v>75</v>
      </c>
      <c r="D30" t="s">
        <v>76</v>
      </c>
      <c r="E30" s="2">
        <v>230000000</v>
      </c>
      <c r="F30" s="2">
        <v>169368427</v>
      </c>
      <c r="G30" s="2">
        <v>591692078</v>
      </c>
      <c r="H30" s="2">
        <v>67528882</v>
      </c>
      <c r="I30" t="s">
        <v>15</v>
      </c>
      <c r="J30" t="s">
        <v>16</v>
      </c>
      <c r="K30">
        <v>3501</v>
      </c>
      <c r="L30">
        <v>106</v>
      </c>
      <c r="M30">
        <v>2008</v>
      </c>
      <c r="N30" s="6">
        <f t="shared" si="0"/>
        <v>-60631573</v>
      </c>
      <c r="O30" s="6">
        <f t="shared" si="1"/>
        <v>361692078</v>
      </c>
      <c r="P30" s="6">
        <f t="shared" si="2"/>
        <v>103311.07626392459</v>
      </c>
      <c r="Q30" s="7">
        <f t="shared" si="3"/>
        <v>0.11412842001917085</v>
      </c>
    </row>
    <row r="31" spans="1:17" x14ac:dyDescent="0.35">
      <c r="A31">
        <v>30</v>
      </c>
      <c r="B31" s="1">
        <v>41024</v>
      </c>
      <c r="C31" t="s">
        <v>77</v>
      </c>
      <c r="D31" t="s">
        <v>78</v>
      </c>
      <c r="E31" s="2">
        <v>225000000</v>
      </c>
      <c r="F31" s="2">
        <v>623357910</v>
      </c>
      <c r="G31" s="2">
        <v>1515100211</v>
      </c>
      <c r="H31" s="2">
        <v>207438708</v>
      </c>
      <c r="I31" t="s">
        <v>15</v>
      </c>
      <c r="J31" t="s">
        <v>16</v>
      </c>
      <c r="K31">
        <v>4349</v>
      </c>
      <c r="L31">
        <v>143</v>
      </c>
      <c r="M31">
        <v>2012</v>
      </c>
      <c r="N31" s="6">
        <f t="shared" si="0"/>
        <v>398357910</v>
      </c>
      <c r="O31" s="6">
        <f t="shared" si="1"/>
        <v>1290100211</v>
      </c>
      <c r="P31" s="6">
        <f t="shared" si="2"/>
        <v>296642.9549321683</v>
      </c>
      <c r="Q31" s="7">
        <f t="shared" si="3"/>
        <v>0.13691418329556287</v>
      </c>
    </row>
    <row r="32" spans="1:17" x14ac:dyDescent="0.35">
      <c r="A32">
        <v>31</v>
      </c>
      <c r="B32" s="1">
        <v>38904</v>
      </c>
      <c r="C32" t="s">
        <v>79</v>
      </c>
      <c r="D32" t="s">
        <v>80</v>
      </c>
      <c r="E32" s="2">
        <v>225000000</v>
      </c>
      <c r="F32" s="2">
        <v>423315812</v>
      </c>
      <c r="G32" s="2">
        <v>1066179725</v>
      </c>
      <c r="H32" s="2">
        <v>135634554</v>
      </c>
      <c r="I32" t="s">
        <v>15</v>
      </c>
      <c r="J32" t="s">
        <v>19</v>
      </c>
      <c r="K32">
        <v>4133</v>
      </c>
      <c r="L32">
        <v>151</v>
      </c>
      <c r="M32">
        <v>2006</v>
      </c>
      <c r="N32" s="6">
        <f t="shared" si="0"/>
        <v>198315812</v>
      </c>
      <c r="O32" s="6">
        <f t="shared" si="1"/>
        <v>841179725</v>
      </c>
      <c r="P32" s="6">
        <f t="shared" si="2"/>
        <v>203527.63730946044</v>
      </c>
      <c r="Q32" s="7">
        <f t="shared" si="3"/>
        <v>0.12721546923057461</v>
      </c>
    </row>
    <row r="33" spans="1:17" x14ac:dyDescent="0.35">
      <c r="A33">
        <v>32</v>
      </c>
      <c r="B33" s="1">
        <v>41439</v>
      </c>
      <c r="C33" t="s">
        <v>81</v>
      </c>
      <c r="D33" t="s">
        <v>82</v>
      </c>
      <c r="E33" s="2">
        <v>225000000</v>
      </c>
      <c r="F33" s="2">
        <v>291045518</v>
      </c>
      <c r="G33" s="2">
        <v>667999518</v>
      </c>
      <c r="H33" s="2">
        <v>116619362</v>
      </c>
      <c r="I33" t="s">
        <v>15</v>
      </c>
      <c r="J33" t="s">
        <v>16</v>
      </c>
      <c r="K33">
        <v>4207</v>
      </c>
      <c r="L33">
        <v>142</v>
      </c>
      <c r="M33">
        <v>2013</v>
      </c>
      <c r="N33" s="6">
        <f t="shared" si="0"/>
        <v>66045518</v>
      </c>
      <c r="O33" s="6">
        <f t="shared" si="1"/>
        <v>442999518</v>
      </c>
      <c r="P33" s="6">
        <f t="shared" si="2"/>
        <v>105300.57475635844</v>
      </c>
      <c r="Q33" s="7">
        <f t="shared" si="3"/>
        <v>0.17458000920294078</v>
      </c>
    </row>
    <row r="34" spans="1:17" x14ac:dyDescent="0.35">
      <c r="A34">
        <v>33</v>
      </c>
      <c r="B34" s="1">
        <v>39584</v>
      </c>
      <c r="C34" t="s">
        <v>83</v>
      </c>
      <c r="D34" t="s">
        <v>84</v>
      </c>
      <c r="E34" s="2">
        <v>225000000</v>
      </c>
      <c r="F34" s="2">
        <v>141621490</v>
      </c>
      <c r="G34" s="2">
        <v>417341288</v>
      </c>
      <c r="H34" s="2">
        <v>55034805</v>
      </c>
      <c r="I34" t="s">
        <v>47</v>
      </c>
      <c r="J34" t="s">
        <v>19</v>
      </c>
      <c r="K34">
        <v>3929</v>
      </c>
      <c r="L34">
        <v>144</v>
      </c>
      <c r="M34">
        <v>2008</v>
      </c>
      <c r="N34" s="6">
        <f t="shared" si="0"/>
        <v>-83378510</v>
      </c>
      <c r="O34" s="6">
        <f t="shared" si="1"/>
        <v>192341288</v>
      </c>
      <c r="P34" s="6">
        <f t="shared" si="2"/>
        <v>48954.260117078134</v>
      </c>
      <c r="Q34" s="7">
        <f t="shared" si="3"/>
        <v>0.13187002240717674</v>
      </c>
    </row>
    <row r="35" spans="1:17" x14ac:dyDescent="0.35">
      <c r="A35">
        <v>34</v>
      </c>
      <c r="B35" s="1">
        <v>41457</v>
      </c>
      <c r="C35" t="s">
        <v>85</v>
      </c>
      <c r="D35" t="s">
        <v>86</v>
      </c>
      <c r="E35" s="2">
        <v>225000000</v>
      </c>
      <c r="F35" s="2">
        <v>89302115</v>
      </c>
      <c r="G35" s="2">
        <v>260002115</v>
      </c>
      <c r="H35" s="2">
        <v>29210849</v>
      </c>
      <c r="I35" t="s">
        <v>15</v>
      </c>
      <c r="J35" t="s">
        <v>87</v>
      </c>
      <c r="K35">
        <v>3904</v>
      </c>
      <c r="L35">
        <v>149</v>
      </c>
      <c r="M35">
        <v>2013</v>
      </c>
      <c r="N35" s="6">
        <f t="shared" si="0"/>
        <v>-135697885</v>
      </c>
      <c r="O35" s="6">
        <f t="shared" si="1"/>
        <v>35002115</v>
      </c>
      <c r="P35" s="6">
        <f t="shared" si="2"/>
        <v>8965.7056864754104</v>
      </c>
      <c r="Q35" s="7">
        <f t="shared" si="3"/>
        <v>0.11234850531888943</v>
      </c>
    </row>
    <row r="36" spans="1:17" x14ac:dyDescent="0.35">
      <c r="A36">
        <v>35</v>
      </c>
      <c r="B36" s="1">
        <v>41087</v>
      </c>
      <c r="C36" t="s">
        <v>88</v>
      </c>
      <c r="D36" t="s">
        <v>89</v>
      </c>
      <c r="E36" s="2">
        <v>220000000</v>
      </c>
      <c r="F36" s="2">
        <v>262030663</v>
      </c>
      <c r="G36" s="2">
        <v>757890267</v>
      </c>
      <c r="H36" s="2">
        <v>62004688</v>
      </c>
      <c r="I36" t="s">
        <v>15</v>
      </c>
      <c r="J36" t="s">
        <v>19</v>
      </c>
      <c r="K36">
        <v>4318</v>
      </c>
      <c r="L36">
        <v>136</v>
      </c>
      <c r="M36">
        <v>2012</v>
      </c>
      <c r="N36" s="6">
        <f t="shared" si="0"/>
        <v>42030663</v>
      </c>
      <c r="O36" s="6">
        <f t="shared" si="1"/>
        <v>537890267</v>
      </c>
      <c r="P36" s="6">
        <f t="shared" si="2"/>
        <v>124569.30685502547</v>
      </c>
      <c r="Q36" s="7">
        <f t="shared" si="3"/>
        <v>8.1812223615744098E-2</v>
      </c>
    </row>
    <row r="37" spans="1:17" x14ac:dyDescent="0.35">
      <c r="A37">
        <v>36</v>
      </c>
      <c r="B37" s="1">
        <v>41010</v>
      </c>
      <c r="C37" t="s">
        <v>90</v>
      </c>
      <c r="D37" t="s">
        <v>91</v>
      </c>
      <c r="E37" s="2">
        <v>220000000</v>
      </c>
      <c r="F37" s="2">
        <v>65233400</v>
      </c>
      <c r="G37" s="2">
        <v>313477717</v>
      </c>
      <c r="H37" s="2">
        <v>25534825</v>
      </c>
      <c r="I37" t="s">
        <v>15</v>
      </c>
      <c r="J37" t="s">
        <v>16</v>
      </c>
      <c r="K37">
        <v>3702</v>
      </c>
      <c r="L37">
        <v>130</v>
      </c>
      <c r="M37">
        <v>2012</v>
      </c>
      <c r="N37" s="6">
        <f t="shared" si="0"/>
        <v>-154766600</v>
      </c>
      <c r="O37" s="6">
        <f t="shared" si="1"/>
        <v>93477717</v>
      </c>
      <c r="P37" s="6">
        <f t="shared" si="2"/>
        <v>25250.598865478121</v>
      </c>
      <c r="Q37" s="7">
        <f t="shared" si="3"/>
        <v>8.1456587231685113E-2</v>
      </c>
    </row>
    <row r="38" spans="1:17" x14ac:dyDescent="0.35">
      <c r="A38">
        <v>37</v>
      </c>
      <c r="B38" s="1">
        <v>42906</v>
      </c>
      <c r="C38" t="s">
        <v>92</v>
      </c>
      <c r="D38" t="s">
        <v>93</v>
      </c>
      <c r="E38" s="2">
        <v>217000000</v>
      </c>
      <c r="F38" s="2">
        <v>130168683</v>
      </c>
      <c r="G38" s="2">
        <v>602893340</v>
      </c>
      <c r="H38" s="2">
        <v>44680073</v>
      </c>
      <c r="I38" t="s">
        <v>15</v>
      </c>
      <c r="J38" t="s">
        <v>16</v>
      </c>
      <c r="K38">
        <v>4132</v>
      </c>
      <c r="L38">
        <v>148</v>
      </c>
      <c r="M38">
        <v>2017</v>
      </c>
      <c r="N38" s="6">
        <f t="shared" si="0"/>
        <v>-86831317</v>
      </c>
      <c r="O38" s="6">
        <f t="shared" si="1"/>
        <v>385893340</v>
      </c>
      <c r="P38" s="6">
        <f t="shared" si="2"/>
        <v>93391.41819941916</v>
      </c>
      <c r="Q38" s="7">
        <f t="shared" si="3"/>
        <v>7.4109415439885265E-2</v>
      </c>
    </row>
    <row r="39" spans="1:17" x14ac:dyDescent="0.35">
      <c r="A39">
        <v>38</v>
      </c>
      <c r="B39" s="1">
        <v>42164</v>
      </c>
      <c r="C39" t="s">
        <v>94</v>
      </c>
      <c r="D39" t="s">
        <v>95</v>
      </c>
      <c r="E39" s="2">
        <v>215000000</v>
      </c>
      <c r="F39" s="2">
        <v>652306625</v>
      </c>
      <c r="G39" s="2">
        <v>1669979967</v>
      </c>
      <c r="H39" s="2">
        <v>208806270</v>
      </c>
      <c r="I39" t="s">
        <v>15</v>
      </c>
      <c r="J39" t="s">
        <v>16</v>
      </c>
      <c r="K39">
        <v>4291</v>
      </c>
      <c r="L39">
        <v>124</v>
      </c>
      <c r="M39">
        <v>2015</v>
      </c>
      <c r="N39" s="6">
        <f t="shared" si="0"/>
        <v>437306625</v>
      </c>
      <c r="O39" s="6">
        <f t="shared" si="1"/>
        <v>1454979967</v>
      </c>
      <c r="P39" s="6">
        <f t="shared" si="2"/>
        <v>339077.13050570962</v>
      </c>
      <c r="Q39" s="7">
        <f t="shared" si="3"/>
        <v>0.12503519450901293</v>
      </c>
    </row>
    <row r="40" spans="1:17" x14ac:dyDescent="0.35">
      <c r="A40">
        <v>39</v>
      </c>
      <c r="B40" s="1">
        <v>41052</v>
      </c>
      <c r="C40" t="s">
        <v>96</v>
      </c>
      <c r="D40" t="s">
        <v>97</v>
      </c>
      <c r="E40" s="2">
        <v>215000000</v>
      </c>
      <c r="F40" s="2">
        <v>179020854</v>
      </c>
      <c r="G40" s="2">
        <v>654213485</v>
      </c>
      <c r="H40" s="2">
        <v>54592779</v>
      </c>
      <c r="I40" t="s">
        <v>15</v>
      </c>
      <c r="J40" t="s">
        <v>19</v>
      </c>
      <c r="K40">
        <v>4248</v>
      </c>
      <c r="L40">
        <v>104</v>
      </c>
      <c r="M40">
        <v>2012</v>
      </c>
      <c r="N40" s="6">
        <f t="shared" si="0"/>
        <v>-35979146</v>
      </c>
      <c r="O40" s="6">
        <f t="shared" si="1"/>
        <v>439213485</v>
      </c>
      <c r="P40" s="6">
        <f t="shared" si="2"/>
        <v>103393.00494350282</v>
      </c>
      <c r="Q40" s="7">
        <f t="shared" si="3"/>
        <v>8.3447957359056885E-2</v>
      </c>
    </row>
    <row r="41" spans="1:17" x14ac:dyDescent="0.35">
      <c r="A41">
        <v>40</v>
      </c>
      <c r="B41" s="1">
        <v>39988</v>
      </c>
      <c r="C41" t="s">
        <v>98</v>
      </c>
      <c r="D41" t="s">
        <v>99</v>
      </c>
      <c r="E41" s="2">
        <v>210000000</v>
      </c>
      <c r="F41" s="2">
        <v>402111870</v>
      </c>
      <c r="G41" s="2">
        <v>836519699</v>
      </c>
      <c r="H41" s="2">
        <v>108966307</v>
      </c>
      <c r="I41" t="s">
        <v>15</v>
      </c>
      <c r="J41" t="s">
        <v>16</v>
      </c>
      <c r="K41">
        <v>4293</v>
      </c>
      <c r="L41">
        <v>149</v>
      </c>
      <c r="M41">
        <v>2009</v>
      </c>
      <c r="N41" s="6">
        <f t="shared" si="0"/>
        <v>192111870</v>
      </c>
      <c r="O41" s="6">
        <f t="shared" si="1"/>
        <v>626519699</v>
      </c>
      <c r="P41" s="6">
        <f t="shared" si="2"/>
        <v>145939.83205217795</v>
      </c>
      <c r="Q41" s="7">
        <f t="shared" si="3"/>
        <v>0.13026149549169194</v>
      </c>
    </row>
    <row r="42" spans="1:17" x14ac:dyDescent="0.35">
      <c r="A42">
        <v>41</v>
      </c>
      <c r="B42" s="1">
        <v>41815</v>
      </c>
      <c r="C42" t="s">
        <v>100</v>
      </c>
      <c r="D42" t="s">
        <v>101</v>
      </c>
      <c r="E42" s="2">
        <v>210000000</v>
      </c>
      <c r="F42" s="2">
        <v>245439076</v>
      </c>
      <c r="G42" s="2">
        <v>1104054072</v>
      </c>
      <c r="H42" s="2">
        <v>100038390</v>
      </c>
      <c r="I42" t="s">
        <v>15</v>
      </c>
      <c r="J42" t="s">
        <v>16</v>
      </c>
      <c r="K42">
        <v>4233</v>
      </c>
      <c r="L42">
        <v>165</v>
      </c>
      <c r="M42">
        <v>2014</v>
      </c>
      <c r="N42" s="6">
        <f t="shared" si="0"/>
        <v>35439076</v>
      </c>
      <c r="O42" s="6">
        <f t="shared" si="1"/>
        <v>894054072</v>
      </c>
      <c r="P42" s="6">
        <f t="shared" si="2"/>
        <v>211210.50602409639</v>
      </c>
      <c r="Q42" s="7">
        <f t="shared" si="3"/>
        <v>9.0610045773192885E-2</v>
      </c>
    </row>
    <row r="43" spans="1:17" x14ac:dyDescent="0.35">
      <c r="A43">
        <v>42</v>
      </c>
      <c r="B43" s="1">
        <v>38863</v>
      </c>
      <c r="C43" t="s">
        <v>102</v>
      </c>
      <c r="D43" t="s">
        <v>103</v>
      </c>
      <c r="E43" s="2">
        <v>210000000</v>
      </c>
      <c r="F43" s="2">
        <v>234362462</v>
      </c>
      <c r="G43" s="2">
        <v>459260946</v>
      </c>
      <c r="H43" s="2">
        <v>102750665</v>
      </c>
      <c r="I43" t="s">
        <v>15</v>
      </c>
      <c r="J43" t="s">
        <v>16</v>
      </c>
      <c r="K43">
        <v>3714</v>
      </c>
      <c r="L43">
        <v>104</v>
      </c>
      <c r="M43">
        <v>2006</v>
      </c>
      <c r="N43" s="6">
        <f t="shared" si="0"/>
        <v>24362462</v>
      </c>
      <c r="O43" s="6">
        <f t="shared" si="1"/>
        <v>249260946</v>
      </c>
      <c r="P43" s="6">
        <f t="shared" si="2"/>
        <v>67113.878836833595</v>
      </c>
      <c r="Q43" s="7">
        <f t="shared" si="3"/>
        <v>0.22373046498928736</v>
      </c>
    </row>
    <row r="44" spans="1:17" x14ac:dyDescent="0.35">
      <c r="A44">
        <v>43</v>
      </c>
      <c r="B44" s="1">
        <v>40312</v>
      </c>
      <c r="C44" t="s">
        <v>104</v>
      </c>
      <c r="D44" t="s">
        <v>105</v>
      </c>
      <c r="E44" s="2">
        <v>210000000</v>
      </c>
      <c r="F44" s="2">
        <v>105487148</v>
      </c>
      <c r="G44" s="2">
        <v>322459006</v>
      </c>
      <c r="H44" s="2">
        <v>36063385</v>
      </c>
      <c r="I44" t="s">
        <v>15</v>
      </c>
      <c r="J44" t="s">
        <v>16</v>
      </c>
      <c r="K44">
        <v>3505</v>
      </c>
      <c r="L44">
        <v>139</v>
      </c>
      <c r="M44">
        <v>2010</v>
      </c>
      <c r="N44" s="6">
        <f t="shared" si="0"/>
        <v>-104512852</v>
      </c>
      <c r="O44" s="6">
        <f t="shared" si="1"/>
        <v>112459006</v>
      </c>
      <c r="P44" s="6">
        <f t="shared" si="2"/>
        <v>32085.308416547789</v>
      </c>
      <c r="Q44" s="7">
        <f t="shared" si="3"/>
        <v>0.1118386657806667</v>
      </c>
    </row>
    <row r="45" spans="1:17" x14ac:dyDescent="0.35">
      <c r="A45">
        <v>44</v>
      </c>
      <c r="B45" s="1">
        <v>38700</v>
      </c>
      <c r="C45" t="s">
        <v>106</v>
      </c>
      <c r="D45" t="s">
        <v>107</v>
      </c>
      <c r="E45" s="2">
        <v>207000000</v>
      </c>
      <c r="F45" s="2">
        <v>218080025</v>
      </c>
      <c r="G45" s="2">
        <v>550517357</v>
      </c>
      <c r="H45" s="2">
        <v>50130145</v>
      </c>
      <c r="I45" t="s">
        <v>15</v>
      </c>
      <c r="J45" t="s">
        <v>19</v>
      </c>
      <c r="K45">
        <v>3627</v>
      </c>
      <c r="L45">
        <v>189</v>
      </c>
      <c r="M45">
        <v>2005</v>
      </c>
      <c r="N45" s="6">
        <f t="shared" si="0"/>
        <v>11080025</v>
      </c>
      <c r="O45" s="6">
        <f t="shared" si="1"/>
        <v>343517357</v>
      </c>
      <c r="P45" s="6">
        <f t="shared" si="2"/>
        <v>94711.154397573759</v>
      </c>
      <c r="Q45" s="7">
        <f t="shared" si="3"/>
        <v>9.1060062616699661E-2</v>
      </c>
    </row>
    <row r="46" spans="1:17" x14ac:dyDescent="0.35">
      <c r="A46">
        <v>45</v>
      </c>
      <c r="B46" s="1">
        <v>39423</v>
      </c>
      <c r="C46" t="s">
        <v>108</v>
      </c>
      <c r="D46" t="s">
        <v>109</v>
      </c>
      <c r="E46" s="2">
        <v>205000000</v>
      </c>
      <c r="F46" s="2">
        <v>70107728</v>
      </c>
      <c r="G46" s="2">
        <v>367262558</v>
      </c>
      <c r="H46" s="2">
        <v>25783232</v>
      </c>
      <c r="I46" t="s">
        <v>15</v>
      </c>
      <c r="J46" t="s">
        <v>19</v>
      </c>
      <c r="K46">
        <v>3528</v>
      </c>
      <c r="L46">
        <v>113</v>
      </c>
      <c r="M46">
        <v>2007</v>
      </c>
      <c r="N46" s="6">
        <f t="shared" si="0"/>
        <v>-134892272</v>
      </c>
      <c r="O46" s="6">
        <f t="shared" si="1"/>
        <v>162262558</v>
      </c>
      <c r="P46" s="6">
        <f t="shared" si="2"/>
        <v>45992.788548752833</v>
      </c>
      <c r="Q46" s="7">
        <f t="shared" si="3"/>
        <v>7.0203813153204689E-2</v>
      </c>
    </row>
    <row r="47" spans="1:17" x14ac:dyDescent="0.35">
      <c r="A47">
        <v>46</v>
      </c>
      <c r="B47" s="1">
        <v>44069</v>
      </c>
      <c r="C47" t="s">
        <v>110</v>
      </c>
      <c r="D47" t="s">
        <v>111</v>
      </c>
      <c r="E47" s="2">
        <v>205000000</v>
      </c>
      <c r="F47" s="2">
        <v>58504105</v>
      </c>
      <c r="G47" s="2">
        <v>362450957</v>
      </c>
      <c r="H47" s="2">
        <v>20001852</v>
      </c>
      <c r="I47" t="s">
        <v>15</v>
      </c>
      <c r="J47" t="s">
        <v>16</v>
      </c>
      <c r="K47">
        <v>2930</v>
      </c>
      <c r="L47">
        <v>110</v>
      </c>
      <c r="M47">
        <v>2020</v>
      </c>
      <c r="N47" s="6">
        <f t="shared" si="0"/>
        <v>-146495895</v>
      </c>
      <c r="O47" s="6">
        <f t="shared" si="1"/>
        <v>157450957</v>
      </c>
      <c r="P47" s="6">
        <f t="shared" si="2"/>
        <v>53737.527986348126</v>
      </c>
      <c r="Q47" s="7">
        <f t="shared" si="3"/>
        <v>5.5184988792842393E-2</v>
      </c>
    </row>
    <row r="48" spans="1:17" x14ac:dyDescent="0.35">
      <c r="A48">
        <v>47</v>
      </c>
      <c r="B48" s="1">
        <v>44544</v>
      </c>
      <c r="C48" t="s">
        <v>112</v>
      </c>
      <c r="D48" t="s">
        <v>113</v>
      </c>
      <c r="E48" s="2">
        <v>200000000</v>
      </c>
      <c r="F48" s="2">
        <v>814108407</v>
      </c>
      <c r="G48" s="2">
        <v>1912775610</v>
      </c>
      <c r="H48" s="2">
        <v>260138569</v>
      </c>
      <c r="I48" t="s">
        <v>15</v>
      </c>
      <c r="J48" t="s">
        <v>16</v>
      </c>
      <c r="K48">
        <v>4336</v>
      </c>
      <c r="L48">
        <v>148</v>
      </c>
      <c r="M48">
        <v>2021</v>
      </c>
      <c r="N48" s="6">
        <f t="shared" si="0"/>
        <v>614108407</v>
      </c>
      <c r="O48" s="6">
        <f t="shared" si="1"/>
        <v>1712775610</v>
      </c>
      <c r="P48" s="6">
        <f t="shared" si="2"/>
        <v>395012.82518450182</v>
      </c>
      <c r="Q48" s="7">
        <f t="shared" si="3"/>
        <v>0.1360005677822293</v>
      </c>
    </row>
    <row r="49" spans="1:17" x14ac:dyDescent="0.35">
      <c r="A49">
        <v>48</v>
      </c>
      <c r="B49" s="1">
        <v>43144</v>
      </c>
      <c r="C49" t="s">
        <v>114</v>
      </c>
      <c r="D49" t="s">
        <v>115</v>
      </c>
      <c r="E49" s="2">
        <v>200000000</v>
      </c>
      <c r="F49" s="2">
        <v>700059566</v>
      </c>
      <c r="G49" s="2">
        <v>1336494321</v>
      </c>
      <c r="H49" s="2">
        <v>202003951</v>
      </c>
      <c r="I49" t="s">
        <v>15</v>
      </c>
      <c r="J49" t="s">
        <v>16</v>
      </c>
      <c r="K49">
        <v>4084</v>
      </c>
      <c r="L49">
        <v>120</v>
      </c>
      <c r="M49">
        <v>2018</v>
      </c>
      <c r="N49" s="6">
        <f t="shared" si="0"/>
        <v>500059566</v>
      </c>
      <c r="O49" s="6">
        <f t="shared" si="1"/>
        <v>1136494321</v>
      </c>
      <c r="P49" s="6">
        <f t="shared" si="2"/>
        <v>278279.70641527913</v>
      </c>
      <c r="Q49" s="7">
        <f t="shared" si="3"/>
        <v>0.15114463849637264</v>
      </c>
    </row>
    <row r="50" spans="1:17" x14ac:dyDescent="0.35">
      <c r="A50">
        <v>49</v>
      </c>
      <c r="B50" s="1">
        <v>35782</v>
      </c>
      <c r="C50" t="s">
        <v>116</v>
      </c>
      <c r="D50" t="s">
        <v>117</v>
      </c>
      <c r="E50" s="2">
        <v>200000000</v>
      </c>
      <c r="F50" s="2">
        <v>659363944</v>
      </c>
      <c r="G50" s="2">
        <v>2207986545</v>
      </c>
      <c r="H50" s="2">
        <v>28638131</v>
      </c>
      <c r="I50" t="s">
        <v>15</v>
      </c>
      <c r="J50" t="s">
        <v>118</v>
      </c>
      <c r="K50">
        <v>3265</v>
      </c>
      <c r="L50">
        <v>194</v>
      </c>
      <c r="M50">
        <v>1997</v>
      </c>
      <c r="N50" s="6">
        <f t="shared" si="0"/>
        <v>459363944</v>
      </c>
      <c r="O50" s="6">
        <f t="shared" si="1"/>
        <v>2007986545</v>
      </c>
      <c r="P50" s="6">
        <f t="shared" si="2"/>
        <v>615003.53598774888</v>
      </c>
      <c r="Q50" s="7">
        <f t="shared" si="3"/>
        <v>1.2970247062805357E-2</v>
      </c>
    </row>
    <row r="51" spans="1:17" x14ac:dyDescent="0.35">
      <c r="A51">
        <v>50</v>
      </c>
      <c r="B51" s="1">
        <v>43266</v>
      </c>
      <c r="C51" t="s">
        <v>119</v>
      </c>
      <c r="D51" t="s">
        <v>120</v>
      </c>
      <c r="E51" s="2">
        <v>200000000</v>
      </c>
      <c r="F51" s="2">
        <v>608581744</v>
      </c>
      <c r="G51" s="2">
        <v>1242805359</v>
      </c>
      <c r="H51" s="2">
        <v>182687905</v>
      </c>
      <c r="I51" t="s">
        <v>47</v>
      </c>
      <c r="J51" t="s">
        <v>19</v>
      </c>
      <c r="K51">
        <v>4413</v>
      </c>
      <c r="L51">
        <v>118</v>
      </c>
      <c r="M51">
        <v>2018</v>
      </c>
      <c r="N51" s="6">
        <f t="shared" si="0"/>
        <v>408581744</v>
      </c>
      <c r="O51" s="6">
        <f t="shared" si="1"/>
        <v>1042805359</v>
      </c>
      <c r="P51" s="6">
        <f t="shared" si="2"/>
        <v>236303.04985270792</v>
      </c>
      <c r="Q51" s="7">
        <f t="shared" si="3"/>
        <v>0.14699639302086401</v>
      </c>
    </row>
    <row r="52" spans="1:17" x14ac:dyDescent="0.35">
      <c r="A52">
        <v>51</v>
      </c>
      <c r="B52" s="1">
        <v>42718</v>
      </c>
      <c r="C52" t="s">
        <v>121</v>
      </c>
      <c r="D52" t="s">
        <v>122</v>
      </c>
      <c r="E52" s="2">
        <v>200000000</v>
      </c>
      <c r="F52" s="2">
        <v>533539991</v>
      </c>
      <c r="G52" s="2">
        <v>1055083596</v>
      </c>
      <c r="H52" s="2">
        <v>155081681</v>
      </c>
      <c r="I52" t="s">
        <v>15</v>
      </c>
      <c r="J52" t="s">
        <v>19</v>
      </c>
      <c r="K52">
        <v>4157</v>
      </c>
      <c r="L52">
        <v>134</v>
      </c>
      <c r="M52">
        <v>2016</v>
      </c>
      <c r="N52" s="6">
        <f t="shared" si="0"/>
        <v>333539991</v>
      </c>
      <c r="O52" s="6">
        <f t="shared" si="1"/>
        <v>855083596</v>
      </c>
      <c r="P52" s="6">
        <f t="shared" si="2"/>
        <v>205697.2807312966</v>
      </c>
      <c r="Q52" s="7">
        <f t="shared" si="3"/>
        <v>0.14698520722712477</v>
      </c>
    </row>
    <row r="53" spans="1:17" x14ac:dyDescent="0.35">
      <c r="A53">
        <v>52</v>
      </c>
      <c r="B53" s="1">
        <v>42537</v>
      </c>
      <c r="C53" t="s">
        <v>123</v>
      </c>
      <c r="D53" t="s">
        <v>124</v>
      </c>
      <c r="E53" s="2">
        <v>200000000</v>
      </c>
      <c r="F53" s="2">
        <v>486295561</v>
      </c>
      <c r="G53" s="2">
        <v>1025006125</v>
      </c>
      <c r="H53" s="2">
        <v>135060273</v>
      </c>
      <c r="I53" t="s">
        <v>47</v>
      </c>
      <c r="J53" t="s">
        <v>19</v>
      </c>
      <c r="K53">
        <v>4305</v>
      </c>
      <c r="L53">
        <v>103</v>
      </c>
      <c r="M53">
        <v>2016</v>
      </c>
      <c r="N53" s="6">
        <f t="shared" si="0"/>
        <v>286295561</v>
      </c>
      <c r="O53" s="6">
        <f t="shared" si="1"/>
        <v>825006125</v>
      </c>
      <c r="P53" s="6">
        <f t="shared" si="2"/>
        <v>191639.05342624855</v>
      </c>
      <c r="Q53" s="7">
        <f t="shared" si="3"/>
        <v>0.13176533262179288</v>
      </c>
    </row>
    <row r="54" spans="1:17" x14ac:dyDescent="0.35">
      <c r="A54">
        <v>53</v>
      </c>
      <c r="B54" s="1">
        <v>43636</v>
      </c>
      <c r="C54" t="s">
        <v>125</v>
      </c>
      <c r="D54" t="s">
        <v>126</v>
      </c>
      <c r="E54" s="2">
        <v>200000000</v>
      </c>
      <c r="F54" s="2">
        <v>434038008</v>
      </c>
      <c r="G54" s="2">
        <v>1073080329</v>
      </c>
      <c r="H54" s="2">
        <v>120908065</v>
      </c>
      <c r="I54" t="s">
        <v>127</v>
      </c>
      <c r="J54" t="s">
        <v>19</v>
      </c>
      <c r="K54">
        <v>4575</v>
      </c>
      <c r="L54">
        <v>89</v>
      </c>
      <c r="M54">
        <v>2019</v>
      </c>
      <c r="N54" s="6">
        <f t="shared" si="0"/>
        <v>234038008</v>
      </c>
      <c r="O54" s="6">
        <f t="shared" si="1"/>
        <v>873080329</v>
      </c>
      <c r="P54" s="6">
        <f t="shared" si="2"/>
        <v>190837.23038251366</v>
      </c>
      <c r="Q54" s="7">
        <f t="shared" si="3"/>
        <v>0.11267382481297912</v>
      </c>
    </row>
    <row r="55" spans="1:17" x14ac:dyDescent="0.35">
      <c r="A55">
        <v>54</v>
      </c>
      <c r="B55" s="1">
        <v>40347</v>
      </c>
      <c r="C55" t="s">
        <v>128</v>
      </c>
      <c r="D55" t="s">
        <v>129</v>
      </c>
      <c r="E55" s="2">
        <v>200000000</v>
      </c>
      <c r="F55" s="2">
        <v>415004880</v>
      </c>
      <c r="G55" s="2">
        <v>1068879522</v>
      </c>
      <c r="H55" s="2">
        <v>110307189</v>
      </c>
      <c r="I55" t="s">
        <v>127</v>
      </c>
      <c r="J55" t="s">
        <v>19</v>
      </c>
      <c r="K55">
        <v>4028</v>
      </c>
      <c r="L55">
        <v>102</v>
      </c>
      <c r="M55">
        <v>2010</v>
      </c>
      <c r="N55" s="6">
        <f t="shared" si="0"/>
        <v>215004880</v>
      </c>
      <c r="O55" s="6">
        <f t="shared" si="1"/>
        <v>868879522</v>
      </c>
      <c r="P55" s="6">
        <f t="shared" si="2"/>
        <v>215709.91112214499</v>
      </c>
      <c r="Q55" s="7">
        <f t="shared" si="3"/>
        <v>0.10319889821970038</v>
      </c>
    </row>
    <row r="56" spans="1:17" x14ac:dyDescent="0.35">
      <c r="A56">
        <v>55</v>
      </c>
      <c r="B56" s="1">
        <v>44685</v>
      </c>
      <c r="C56" t="s">
        <v>130</v>
      </c>
      <c r="D56" t="s">
        <v>131</v>
      </c>
      <c r="E56" s="2">
        <v>200000000</v>
      </c>
      <c r="F56" s="2">
        <v>411331607</v>
      </c>
      <c r="G56" s="2">
        <v>952224986</v>
      </c>
      <c r="H56" s="2">
        <v>187420998</v>
      </c>
      <c r="I56" t="s">
        <v>15</v>
      </c>
      <c r="J56" t="s">
        <v>16</v>
      </c>
      <c r="K56">
        <v>4534</v>
      </c>
      <c r="L56">
        <v>126</v>
      </c>
      <c r="M56">
        <v>2022</v>
      </c>
      <c r="N56" s="6">
        <f t="shared" si="0"/>
        <v>211331607</v>
      </c>
      <c r="O56" s="6">
        <f t="shared" si="1"/>
        <v>752224986</v>
      </c>
      <c r="P56" s="6">
        <f t="shared" si="2"/>
        <v>165907.58403176002</v>
      </c>
      <c r="Q56" s="7">
        <f t="shared" si="3"/>
        <v>0.1968242807692929</v>
      </c>
    </row>
    <row r="57" spans="1:17" x14ac:dyDescent="0.35">
      <c r="A57">
        <v>56</v>
      </c>
      <c r="B57" s="1">
        <v>41388</v>
      </c>
      <c r="C57" t="s">
        <v>132</v>
      </c>
      <c r="D57" t="s">
        <v>133</v>
      </c>
      <c r="E57" s="2">
        <v>200000000</v>
      </c>
      <c r="F57" s="2">
        <v>408992272</v>
      </c>
      <c r="G57" s="2">
        <v>1215392272</v>
      </c>
      <c r="H57" s="2">
        <v>174144585</v>
      </c>
      <c r="I57" t="s">
        <v>15</v>
      </c>
      <c r="J57" t="s">
        <v>16</v>
      </c>
      <c r="K57">
        <v>4253</v>
      </c>
      <c r="L57">
        <v>130</v>
      </c>
      <c r="M57">
        <v>2013</v>
      </c>
      <c r="N57" s="6">
        <f t="shared" si="0"/>
        <v>208992272</v>
      </c>
      <c r="O57" s="6">
        <f t="shared" si="1"/>
        <v>1015392272</v>
      </c>
      <c r="P57" s="6">
        <f t="shared" si="2"/>
        <v>238747.30119915353</v>
      </c>
      <c r="Q57" s="7">
        <f t="shared" si="3"/>
        <v>0.14328261665958658</v>
      </c>
    </row>
    <row r="58" spans="1:17" x14ac:dyDescent="0.35">
      <c r="A58">
        <v>57</v>
      </c>
      <c r="B58" s="1">
        <v>42853</v>
      </c>
      <c r="C58" t="s">
        <v>134</v>
      </c>
      <c r="D58" t="s">
        <v>135</v>
      </c>
      <c r="E58" s="2">
        <v>200000000</v>
      </c>
      <c r="F58" s="2">
        <v>389813101</v>
      </c>
      <c r="G58" s="2">
        <v>869113101</v>
      </c>
      <c r="H58" s="2">
        <v>146510104</v>
      </c>
      <c r="I58" t="s">
        <v>15</v>
      </c>
      <c r="J58" t="s">
        <v>16</v>
      </c>
      <c r="K58">
        <v>4347</v>
      </c>
      <c r="L58">
        <v>136</v>
      </c>
      <c r="M58">
        <v>2017</v>
      </c>
      <c r="N58" s="6">
        <f t="shared" si="0"/>
        <v>189813101</v>
      </c>
      <c r="O58" s="6">
        <f t="shared" si="1"/>
        <v>669113101</v>
      </c>
      <c r="P58" s="6">
        <f t="shared" si="2"/>
        <v>153925.25902921555</v>
      </c>
      <c r="Q58" s="7">
        <f t="shared" si="3"/>
        <v>0.16857426706768744</v>
      </c>
    </row>
    <row r="59" spans="1:17" x14ac:dyDescent="0.35">
      <c r="A59">
        <v>58</v>
      </c>
      <c r="B59" s="1">
        <v>38168</v>
      </c>
      <c r="C59" t="s">
        <v>136</v>
      </c>
      <c r="D59" t="s">
        <v>137</v>
      </c>
      <c r="E59" s="2">
        <v>200000000</v>
      </c>
      <c r="F59" s="2">
        <v>373524485</v>
      </c>
      <c r="G59" s="2">
        <v>794697557</v>
      </c>
      <c r="H59" s="2">
        <v>88156227</v>
      </c>
      <c r="I59" t="s">
        <v>15</v>
      </c>
      <c r="J59" t="s">
        <v>19</v>
      </c>
      <c r="K59">
        <v>4166</v>
      </c>
      <c r="L59">
        <v>127</v>
      </c>
      <c r="M59">
        <v>2004</v>
      </c>
      <c r="N59" s="6">
        <f t="shared" si="0"/>
        <v>173524485</v>
      </c>
      <c r="O59" s="6">
        <f t="shared" si="1"/>
        <v>594697557</v>
      </c>
      <c r="P59" s="6">
        <f t="shared" si="2"/>
        <v>142750.2537205953</v>
      </c>
      <c r="Q59" s="7">
        <f t="shared" si="3"/>
        <v>0.11093053731383246</v>
      </c>
    </row>
    <row r="60" spans="1:17" x14ac:dyDescent="0.35">
      <c r="A60">
        <v>59</v>
      </c>
      <c r="B60" s="1">
        <v>44621</v>
      </c>
      <c r="C60" t="s">
        <v>138</v>
      </c>
      <c r="D60" t="s">
        <v>139</v>
      </c>
      <c r="E60" s="2">
        <v>200000000</v>
      </c>
      <c r="F60" s="2">
        <v>369345583</v>
      </c>
      <c r="G60" s="2">
        <v>767820302</v>
      </c>
      <c r="H60" s="2">
        <v>134008624</v>
      </c>
      <c r="I60" t="s">
        <v>15</v>
      </c>
      <c r="J60" t="s">
        <v>16</v>
      </c>
      <c r="K60">
        <v>4417</v>
      </c>
      <c r="L60">
        <v>175</v>
      </c>
      <c r="M60">
        <v>2022</v>
      </c>
      <c r="N60" s="6">
        <f t="shared" si="0"/>
        <v>169345583</v>
      </c>
      <c r="O60" s="6">
        <f t="shared" si="1"/>
        <v>567820302</v>
      </c>
      <c r="P60" s="6">
        <f t="shared" si="2"/>
        <v>128553.3851030111</v>
      </c>
      <c r="Q60" s="7">
        <f t="shared" si="3"/>
        <v>0.17453123296028711</v>
      </c>
    </row>
    <row r="61" spans="1:17" x14ac:dyDescent="0.35">
      <c r="A61">
        <v>60</v>
      </c>
      <c r="B61" s="1">
        <v>40241</v>
      </c>
      <c r="C61" t="s">
        <v>140</v>
      </c>
      <c r="D61" t="s">
        <v>141</v>
      </c>
      <c r="E61" s="2">
        <v>200000000</v>
      </c>
      <c r="F61" s="2">
        <v>334191110</v>
      </c>
      <c r="G61" s="2">
        <v>1025491110</v>
      </c>
      <c r="H61" s="2">
        <v>116101023</v>
      </c>
      <c r="I61" t="s">
        <v>47</v>
      </c>
      <c r="J61" t="s">
        <v>19</v>
      </c>
      <c r="K61">
        <v>3739</v>
      </c>
      <c r="L61">
        <v>108</v>
      </c>
      <c r="M61">
        <v>2010</v>
      </c>
      <c r="N61" s="6">
        <f t="shared" si="0"/>
        <v>134191110</v>
      </c>
      <c r="O61" s="6">
        <f t="shared" si="1"/>
        <v>825491110</v>
      </c>
      <c r="P61" s="6">
        <f t="shared" si="2"/>
        <v>220778.57983418027</v>
      </c>
      <c r="Q61" s="7">
        <f t="shared" si="3"/>
        <v>0.1132150458135127</v>
      </c>
    </row>
    <row r="62" spans="1:17" x14ac:dyDescent="0.35">
      <c r="A62">
        <v>61</v>
      </c>
      <c r="B62" s="1">
        <v>41208</v>
      </c>
      <c r="C62" t="s">
        <v>142</v>
      </c>
      <c r="D62" t="s">
        <v>143</v>
      </c>
      <c r="E62" s="2">
        <v>200000000</v>
      </c>
      <c r="F62" s="2">
        <v>304360277</v>
      </c>
      <c r="G62" s="2">
        <v>1110526981</v>
      </c>
      <c r="H62" s="2">
        <v>88364714</v>
      </c>
      <c r="I62" t="s">
        <v>15</v>
      </c>
      <c r="J62" t="s">
        <v>16</v>
      </c>
      <c r="K62">
        <v>3526</v>
      </c>
      <c r="L62">
        <v>143</v>
      </c>
      <c r="M62">
        <v>2012</v>
      </c>
      <c r="N62" s="6">
        <f t="shared" si="0"/>
        <v>104360277</v>
      </c>
      <c r="O62" s="6">
        <f t="shared" si="1"/>
        <v>910526981</v>
      </c>
      <c r="P62" s="6">
        <f t="shared" si="2"/>
        <v>258232.2691435054</v>
      </c>
      <c r="Q62" s="7">
        <f t="shared" si="3"/>
        <v>7.9570073948523001E-2</v>
      </c>
    </row>
    <row r="63" spans="1:17" x14ac:dyDescent="0.35">
      <c r="A63">
        <v>62</v>
      </c>
      <c r="B63" s="1">
        <v>41254</v>
      </c>
      <c r="C63" t="s">
        <v>144</v>
      </c>
      <c r="D63" t="s">
        <v>145</v>
      </c>
      <c r="E63" s="2">
        <v>200000000</v>
      </c>
      <c r="F63" s="2">
        <v>303003568</v>
      </c>
      <c r="G63" s="2">
        <v>1014938545</v>
      </c>
      <c r="H63" s="2">
        <v>84617303</v>
      </c>
      <c r="I63" t="s">
        <v>15</v>
      </c>
      <c r="J63" t="s">
        <v>19</v>
      </c>
      <c r="K63">
        <v>4100</v>
      </c>
      <c r="L63">
        <v>169</v>
      </c>
      <c r="M63">
        <v>2012</v>
      </c>
      <c r="N63" s="6">
        <f t="shared" si="0"/>
        <v>103003568</v>
      </c>
      <c r="O63" s="6">
        <f t="shared" si="1"/>
        <v>814938545</v>
      </c>
      <c r="P63" s="6">
        <f t="shared" si="2"/>
        <v>198765.4987804878</v>
      </c>
      <c r="Q63" s="7">
        <f t="shared" si="3"/>
        <v>8.3371848883717389E-2</v>
      </c>
    </row>
    <row r="64" spans="1:17" x14ac:dyDescent="0.35">
      <c r="A64">
        <v>63</v>
      </c>
      <c r="B64" s="1">
        <v>41446</v>
      </c>
      <c r="C64" t="s">
        <v>146</v>
      </c>
      <c r="D64" t="s">
        <v>147</v>
      </c>
      <c r="E64" s="2">
        <v>200000000</v>
      </c>
      <c r="F64" s="2">
        <v>268488329</v>
      </c>
      <c r="G64" s="2">
        <v>743455810</v>
      </c>
      <c r="H64" s="2">
        <v>82429469</v>
      </c>
      <c r="I64" t="s">
        <v>127</v>
      </c>
      <c r="J64" t="s">
        <v>19</v>
      </c>
      <c r="K64">
        <v>4004</v>
      </c>
      <c r="L64">
        <v>102</v>
      </c>
      <c r="M64">
        <v>2013</v>
      </c>
      <c r="N64" s="6">
        <f t="shared" si="0"/>
        <v>68488329</v>
      </c>
      <c r="O64" s="6">
        <f t="shared" si="1"/>
        <v>543455810</v>
      </c>
      <c r="P64" s="6">
        <f t="shared" si="2"/>
        <v>135728.22427572426</v>
      </c>
      <c r="Q64" s="7">
        <f t="shared" si="3"/>
        <v>0.1108733940757017</v>
      </c>
    </row>
    <row r="65" spans="1:17" x14ac:dyDescent="0.35">
      <c r="A65">
        <v>64</v>
      </c>
      <c r="B65" s="1">
        <v>41341</v>
      </c>
      <c r="C65" t="s">
        <v>148</v>
      </c>
      <c r="D65" t="s">
        <v>149</v>
      </c>
      <c r="E65" s="2">
        <v>200000000</v>
      </c>
      <c r="F65" s="2">
        <v>234770996</v>
      </c>
      <c r="G65" s="2">
        <v>490359051</v>
      </c>
      <c r="H65" s="2">
        <v>79110453</v>
      </c>
      <c r="I65" t="s">
        <v>47</v>
      </c>
      <c r="J65" t="s">
        <v>19</v>
      </c>
      <c r="K65">
        <v>3912</v>
      </c>
      <c r="L65">
        <v>130</v>
      </c>
      <c r="M65">
        <v>2013</v>
      </c>
      <c r="N65" s="6">
        <f t="shared" si="0"/>
        <v>34770996</v>
      </c>
      <c r="O65" s="6">
        <f t="shared" si="1"/>
        <v>290359051</v>
      </c>
      <c r="P65" s="6">
        <f t="shared" si="2"/>
        <v>74222.661298568506</v>
      </c>
      <c r="Q65" s="7">
        <f t="shared" si="3"/>
        <v>0.16133168713551491</v>
      </c>
    </row>
    <row r="66" spans="1:17" x14ac:dyDescent="0.35">
      <c r="A66">
        <v>65</v>
      </c>
      <c r="B66" s="1">
        <v>41780</v>
      </c>
      <c r="C66" t="s">
        <v>150</v>
      </c>
      <c r="D66" t="s">
        <v>151</v>
      </c>
      <c r="E66" s="2">
        <v>200000000</v>
      </c>
      <c r="F66" s="2">
        <v>233921534</v>
      </c>
      <c r="G66" s="2">
        <v>747862775</v>
      </c>
      <c r="H66" s="2">
        <v>90823660</v>
      </c>
      <c r="I66" t="s">
        <v>15</v>
      </c>
      <c r="J66" t="s">
        <v>16</v>
      </c>
      <c r="K66">
        <v>4001</v>
      </c>
      <c r="L66">
        <v>131</v>
      </c>
      <c r="M66">
        <v>2014</v>
      </c>
      <c r="N66" s="6">
        <f t="shared" ref="N66:N129" si="4">F66-$E66</f>
        <v>33921534</v>
      </c>
      <c r="O66" s="6">
        <f t="shared" ref="O66:O129" si="5">G66-$E66</f>
        <v>547862775</v>
      </c>
      <c r="P66" s="6">
        <f t="shared" ref="P66:P129" si="6">O66/K66</f>
        <v>136931.46088477882</v>
      </c>
      <c r="Q66" s="7">
        <f t="shared" si="3"/>
        <v>0.12144428501605793</v>
      </c>
    </row>
    <row r="67" spans="1:17" x14ac:dyDescent="0.35">
      <c r="A67">
        <v>66</v>
      </c>
      <c r="B67" s="1">
        <v>41745</v>
      </c>
      <c r="C67" t="s">
        <v>152</v>
      </c>
      <c r="D67" t="s">
        <v>153</v>
      </c>
      <c r="E67" s="2">
        <v>200000000</v>
      </c>
      <c r="F67" s="2">
        <v>202853933</v>
      </c>
      <c r="G67" s="2">
        <v>708996336</v>
      </c>
      <c r="H67" s="2">
        <v>91608337</v>
      </c>
      <c r="I67" t="s">
        <v>15</v>
      </c>
      <c r="J67" t="s">
        <v>16</v>
      </c>
      <c r="K67">
        <v>4324</v>
      </c>
      <c r="L67">
        <v>141</v>
      </c>
      <c r="M67">
        <v>2014</v>
      </c>
      <c r="N67" s="6">
        <f t="shared" si="4"/>
        <v>2853933</v>
      </c>
      <c r="O67" s="6">
        <f t="shared" si="5"/>
        <v>508996336</v>
      </c>
      <c r="P67" s="6">
        <f t="shared" si="6"/>
        <v>117714.23126734505</v>
      </c>
      <c r="Q67" s="7">
        <f t="shared" ref="Q67:Q130" si="7">H67/G67</f>
        <v>0.12920847731997306</v>
      </c>
    </row>
    <row r="68" spans="1:17" x14ac:dyDescent="0.35">
      <c r="A68">
        <v>67</v>
      </c>
      <c r="B68" s="1">
        <v>40717</v>
      </c>
      <c r="C68" t="s">
        <v>154</v>
      </c>
      <c r="D68" t="s">
        <v>155</v>
      </c>
      <c r="E68" s="2">
        <v>200000000</v>
      </c>
      <c r="F68" s="2">
        <v>191450875</v>
      </c>
      <c r="G68" s="2">
        <v>560155383</v>
      </c>
      <c r="H68" s="2">
        <v>66135507</v>
      </c>
      <c r="I68" t="s">
        <v>127</v>
      </c>
      <c r="J68" t="s">
        <v>19</v>
      </c>
      <c r="K68">
        <v>4115</v>
      </c>
      <c r="L68">
        <v>107</v>
      </c>
      <c r="M68">
        <v>2011</v>
      </c>
      <c r="N68" s="6">
        <f t="shared" si="4"/>
        <v>-8549125</v>
      </c>
      <c r="O68" s="6">
        <f t="shared" si="5"/>
        <v>360155383</v>
      </c>
      <c r="P68" s="6">
        <f t="shared" si="6"/>
        <v>87522.571810449575</v>
      </c>
      <c r="Q68" s="7">
        <f t="shared" si="7"/>
        <v>0.11806635981216662</v>
      </c>
    </row>
    <row r="69" spans="1:17" x14ac:dyDescent="0.35">
      <c r="A69">
        <v>68</v>
      </c>
      <c r="B69" s="1">
        <v>44384</v>
      </c>
      <c r="C69" t="s">
        <v>156</v>
      </c>
      <c r="D69" t="s">
        <v>157</v>
      </c>
      <c r="E69" s="2">
        <v>200000000</v>
      </c>
      <c r="F69" s="2">
        <v>183651655</v>
      </c>
      <c r="G69" s="2">
        <v>379751655</v>
      </c>
      <c r="H69" s="2">
        <v>80366312</v>
      </c>
      <c r="I69" t="s">
        <v>15</v>
      </c>
      <c r="J69" t="s">
        <v>16</v>
      </c>
      <c r="K69">
        <v>4275</v>
      </c>
      <c r="L69">
        <v>133</v>
      </c>
      <c r="M69">
        <v>2021</v>
      </c>
      <c r="N69" s="6">
        <f t="shared" si="4"/>
        <v>-16348345</v>
      </c>
      <c r="O69" s="6">
        <f t="shared" si="5"/>
        <v>179751655</v>
      </c>
      <c r="P69" s="6">
        <f t="shared" si="6"/>
        <v>42047.170760233916</v>
      </c>
      <c r="Q69" s="7">
        <f t="shared" si="7"/>
        <v>0.21162860238225953</v>
      </c>
    </row>
    <row r="70" spans="1:17" x14ac:dyDescent="0.35">
      <c r="A70">
        <v>69</v>
      </c>
      <c r="B70" s="1">
        <v>43677</v>
      </c>
      <c r="C70" t="s">
        <v>158</v>
      </c>
      <c r="D70" t="s">
        <v>159</v>
      </c>
      <c r="E70" s="2">
        <v>200000000</v>
      </c>
      <c r="F70" s="2">
        <v>173956935</v>
      </c>
      <c r="G70" s="2">
        <v>760381706</v>
      </c>
      <c r="H70" s="2">
        <v>60038950</v>
      </c>
      <c r="I70" t="s">
        <v>15</v>
      </c>
      <c r="J70" t="s">
        <v>16</v>
      </c>
      <c r="K70">
        <v>4344</v>
      </c>
      <c r="L70">
        <v>134</v>
      </c>
      <c r="M70">
        <v>2019</v>
      </c>
      <c r="N70" s="6">
        <f t="shared" si="4"/>
        <v>-26043065</v>
      </c>
      <c r="O70" s="6">
        <f t="shared" si="5"/>
        <v>560381706</v>
      </c>
      <c r="P70" s="6">
        <f t="shared" si="6"/>
        <v>129001.3135359116</v>
      </c>
      <c r="Q70" s="7">
        <f t="shared" si="7"/>
        <v>7.8958961698113242E-2</v>
      </c>
    </row>
    <row r="71" spans="1:17" x14ac:dyDescent="0.35">
      <c r="A71">
        <v>70</v>
      </c>
      <c r="B71" s="1">
        <v>44336</v>
      </c>
      <c r="C71" t="s">
        <v>160</v>
      </c>
      <c r="D71" t="s">
        <v>161</v>
      </c>
      <c r="E71" s="2">
        <v>200000000</v>
      </c>
      <c r="F71" s="2">
        <v>173005945</v>
      </c>
      <c r="G71" s="2">
        <v>721077945</v>
      </c>
      <c r="H71" s="2">
        <v>70043165</v>
      </c>
      <c r="I71" t="s">
        <v>15</v>
      </c>
      <c r="J71" t="s">
        <v>16</v>
      </c>
      <c r="K71">
        <v>4203</v>
      </c>
      <c r="L71">
        <v>145</v>
      </c>
      <c r="M71">
        <v>2021</v>
      </c>
      <c r="N71" s="6">
        <f t="shared" si="4"/>
        <v>-26994055</v>
      </c>
      <c r="O71" s="6">
        <f t="shared" si="5"/>
        <v>521077945</v>
      </c>
      <c r="P71" s="6">
        <f t="shared" si="6"/>
        <v>123977.62193671188</v>
      </c>
      <c r="Q71" s="7">
        <f t="shared" si="7"/>
        <v>9.7136745736967456E-2</v>
      </c>
    </row>
    <row r="72" spans="1:17" x14ac:dyDescent="0.35">
      <c r="A72">
        <v>71</v>
      </c>
      <c r="B72" s="1">
        <v>40529</v>
      </c>
      <c r="C72" t="s">
        <v>162</v>
      </c>
      <c r="D72" t="s">
        <v>163</v>
      </c>
      <c r="E72" s="2">
        <v>200000000</v>
      </c>
      <c r="F72" s="2">
        <v>172062763</v>
      </c>
      <c r="G72" s="2">
        <v>399866199</v>
      </c>
      <c r="H72" s="2">
        <v>44026211</v>
      </c>
      <c r="I72" t="s">
        <v>47</v>
      </c>
      <c r="J72" t="s">
        <v>19</v>
      </c>
      <c r="K72">
        <v>3451</v>
      </c>
      <c r="L72">
        <v>125</v>
      </c>
      <c r="M72">
        <v>2010</v>
      </c>
      <c r="N72" s="6">
        <f t="shared" si="4"/>
        <v>-27937237</v>
      </c>
      <c r="O72" s="6">
        <f t="shared" si="5"/>
        <v>199866199</v>
      </c>
      <c r="P72" s="6">
        <f t="shared" si="6"/>
        <v>57915.444508838016</v>
      </c>
      <c r="Q72" s="7">
        <f t="shared" si="7"/>
        <v>0.11010235701367697</v>
      </c>
    </row>
    <row r="73" spans="1:17" x14ac:dyDescent="0.35">
      <c r="A73">
        <v>72</v>
      </c>
      <c r="B73" s="1">
        <v>40129</v>
      </c>
      <c r="C73">
        <v>2012</v>
      </c>
      <c r="D73" t="s">
        <v>164</v>
      </c>
      <c r="E73" s="2">
        <v>200000000</v>
      </c>
      <c r="F73" s="2">
        <v>166112167</v>
      </c>
      <c r="G73" s="2">
        <v>757677748</v>
      </c>
      <c r="H73" s="2">
        <v>65237614</v>
      </c>
      <c r="I73" t="s">
        <v>15</v>
      </c>
      <c r="J73" t="s">
        <v>16</v>
      </c>
      <c r="K73">
        <v>3444</v>
      </c>
      <c r="L73">
        <v>158</v>
      </c>
      <c r="M73">
        <v>2009</v>
      </c>
      <c r="N73" s="6">
        <f t="shared" si="4"/>
        <v>-33887833</v>
      </c>
      <c r="O73" s="6">
        <f t="shared" si="5"/>
        <v>557677748</v>
      </c>
      <c r="P73" s="6">
        <f t="shared" si="6"/>
        <v>161927.33681765388</v>
      </c>
      <c r="Q73" s="7">
        <f t="shared" si="7"/>
        <v>8.6102058787134922E-2</v>
      </c>
    </row>
    <row r="74" spans="1:17" x14ac:dyDescent="0.35">
      <c r="A74">
        <v>73</v>
      </c>
      <c r="B74" s="1">
        <v>44503</v>
      </c>
      <c r="C74" t="s">
        <v>165</v>
      </c>
      <c r="D74" t="s">
        <v>166</v>
      </c>
      <c r="E74" s="2">
        <v>200000000</v>
      </c>
      <c r="F74" s="2">
        <v>164870264</v>
      </c>
      <c r="G74" s="2">
        <v>402064929</v>
      </c>
      <c r="H74" s="2">
        <v>71297219</v>
      </c>
      <c r="I74" t="s">
        <v>15</v>
      </c>
      <c r="J74" t="s">
        <v>16</v>
      </c>
      <c r="K74">
        <v>4090</v>
      </c>
      <c r="L74">
        <v>156</v>
      </c>
      <c r="M74">
        <v>2021</v>
      </c>
      <c r="N74" s="6">
        <f t="shared" si="4"/>
        <v>-35129736</v>
      </c>
      <c r="O74" s="6">
        <f t="shared" si="5"/>
        <v>202064929</v>
      </c>
      <c r="P74" s="6">
        <f t="shared" si="6"/>
        <v>49404.628117359411</v>
      </c>
      <c r="Q74" s="7">
        <f t="shared" si="7"/>
        <v>0.17732762511101782</v>
      </c>
    </row>
    <row r="75" spans="1:17" x14ac:dyDescent="0.35">
      <c r="A75">
        <v>74</v>
      </c>
      <c r="B75" s="1">
        <v>43418</v>
      </c>
      <c r="C75" t="s">
        <v>167</v>
      </c>
      <c r="D75" t="s">
        <v>168</v>
      </c>
      <c r="E75" s="2">
        <v>200000000</v>
      </c>
      <c r="F75" s="2">
        <v>159555901</v>
      </c>
      <c r="G75" s="2">
        <v>648455339</v>
      </c>
      <c r="H75" s="2">
        <v>62163104</v>
      </c>
      <c r="I75" t="s">
        <v>15</v>
      </c>
      <c r="J75" t="s">
        <v>19</v>
      </c>
      <c r="K75">
        <v>4163</v>
      </c>
      <c r="L75">
        <v>134</v>
      </c>
      <c r="M75">
        <v>2018</v>
      </c>
      <c r="N75" s="6">
        <f t="shared" si="4"/>
        <v>-40444099</v>
      </c>
      <c r="O75" s="6">
        <f t="shared" si="5"/>
        <v>448455339</v>
      </c>
      <c r="P75" s="6">
        <f t="shared" si="6"/>
        <v>107724.07854912322</v>
      </c>
      <c r="Q75" s="7">
        <f t="shared" si="7"/>
        <v>9.5863354438354004E-2</v>
      </c>
    </row>
    <row r="76" spans="1:17" x14ac:dyDescent="0.35">
      <c r="A76">
        <v>75</v>
      </c>
      <c r="B76" s="1">
        <v>39954</v>
      </c>
      <c r="C76" t="s">
        <v>169</v>
      </c>
      <c r="D76" t="s">
        <v>170</v>
      </c>
      <c r="E76" s="2">
        <v>200000000</v>
      </c>
      <c r="F76" s="2">
        <v>125322469</v>
      </c>
      <c r="G76" s="2">
        <v>365491792</v>
      </c>
      <c r="H76" s="2">
        <v>42558390</v>
      </c>
      <c r="I76" t="s">
        <v>15</v>
      </c>
      <c r="J76" t="s">
        <v>16</v>
      </c>
      <c r="K76">
        <v>3602</v>
      </c>
      <c r="L76">
        <v>116</v>
      </c>
      <c r="M76">
        <v>2009</v>
      </c>
      <c r="N76" s="6">
        <f t="shared" si="4"/>
        <v>-74677531</v>
      </c>
      <c r="O76" s="6">
        <f t="shared" si="5"/>
        <v>165491792</v>
      </c>
      <c r="P76" s="6">
        <f t="shared" si="6"/>
        <v>45944.417545807883</v>
      </c>
      <c r="Q76" s="7">
        <f t="shared" si="7"/>
        <v>0.11644143844412243</v>
      </c>
    </row>
    <row r="77" spans="1:17" x14ac:dyDescent="0.35">
      <c r="A77">
        <v>76</v>
      </c>
      <c r="B77" s="1">
        <v>44727</v>
      </c>
      <c r="C77" t="s">
        <v>171</v>
      </c>
      <c r="D77" t="s">
        <v>172</v>
      </c>
      <c r="E77" s="2">
        <v>200000000</v>
      </c>
      <c r="F77" s="2">
        <v>118307188</v>
      </c>
      <c r="G77" s="2">
        <v>218571346</v>
      </c>
      <c r="H77" s="2">
        <v>50577961</v>
      </c>
      <c r="I77" t="s">
        <v>47</v>
      </c>
      <c r="J77" t="s">
        <v>19</v>
      </c>
      <c r="K77">
        <v>4255</v>
      </c>
      <c r="L77">
        <v>110</v>
      </c>
      <c r="M77">
        <v>2022</v>
      </c>
      <c r="N77" s="6">
        <f t="shared" si="4"/>
        <v>-81692812</v>
      </c>
      <c r="O77" s="6">
        <f t="shared" si="5"/>
        <v>18571346</v>
      </c>
      <c r="P77" s="6">
        <f t="shared" si="6"/>
        <v>4364.5936545240893</v>
      </c>
      <c r="Q77" s="7">
        <f t="shared" si="7"/>
        <v>0.23140252336644346</v>
      </c>
    </row>
    <row r="78" spans="1:17" x14ac:dyDescent="0.35">
      <c r="A78">
        <v>77</v>
      </c>
      <c r="B78" s="1">
        <v>44405</v>
      </c>
      <c r="C78" t="s">
        <v>173</v>
      </c>
      <c r="D78" t="s">
        <v>174</v>
      </c>
      <c r="E78" s="2">
        <v>200000000</v>
      </c>
      <c r="F78" s="2">
        <v>116987516</v>
      </c>
      <c r="G78" s="2">
        <v>210384144</v>
      </c>
      <c r="H78" s="2">
        <v>35018731</v>
      </c>
      <c r="I78" t="s">
        <v>15</v>
      </c>
      <c r="J78" t="s">
        <v>19</v>
      </c>
      <c r="K78">
        <v>4310</v>
      </c>
      <c r="L78">
        <v>90</v>
      </c>
      <c r="M78">
        <v>2021</v>
      </c>
      <c r="N78" s="6">
        <f t="shared" si="4"/>
        <v>-83012484</v>
      </c>
      <c r="O78" s="6">
        <f t="shared" si="5"/>
        <v>10384144</v>
      </c>
      <c r="P78" s="6">
        <f t="shared" si="6"/>
        <v>2409.3141531322508</v>
      </c>
      <c r="Q78" s="7">
        <f t="shared" si="7"/>
        <v>0.16645137952981856</v>
      </c>
    </row>
    <row r="79" spans="1:17" x14ac:dyDescent="0.35">
      <c r="A79">
        <v>78</v>
      </c>
      <c r="B79" s="1">
        <v>40711</v>
      </c>
      <c r="C79" t="s">
        <v>175</v>
      </c>
      <c r="D79" t="s">
        <v>176</v>
      </c>
      <c r="E79" s="2">
        <v>200000000</v>
      </c>
      <c r="F79" s="2">
        <v>116601172</v>
      </c>
      <c r="G79" s="2">
        <v>219535492</v>
      </c>
      <c r="H79" s="2">
        <v>53174303</v>
      </c>
      <c r="I79" t="s">
        <v>15</v>
      </c>
      <c r="J79" t="s">
        <v>16</v>
      </c>
      <c r="K79">
        <v>3816</v>
      </c>
      <c r="L79">
        <v>113</v>
      </c>
      <c r="M79">
        <v>2011</v>
      </c>
      <c r="N79" s="6">
        <f t="shared" si="4"/>
        <v>-83398828</v>
      </c>
      <c r="O79" s="6">
        <f t="shared" si="5"/>
        <v>19535492</v>
      </c>
      <c r="P79" s="6">
        <f t="shared" si="6"/>
        <v>5119.3637316561844</v>
      </c>
      <c r="Q79" s="7">
        <f t="shared" si="7"/>
        <v>0.24221278534771043</v>
      </c>
    </row>
    <row r="80" spans="1:17" x14ac:dyDescent="0.35">
      <c r="A80">
        <v>79</v>
      </c>
      <c r="B80" s="1">
        <v>44657</v>
      </c>
      <c r="C80" t="s">
        <v>177</v>
      </c>
      <c r="D80" t="s">
        <v>178</v>
      </c>
      <c r="E80" s="2">
        <v>200000000</v>
      </c>
      <c r="F80" s="2">
        <v>95850844</v>
      </c>
      <c r="G80" s="2">
        <v>404560146</v>
      </c>
      <c r="H80" s="2">
        <v>42151256</v>
      </c>
      <c r="I80" t="s">
        <v>15</v>
      </c>
      <c r="J80" t="s">
        <v>19</v>
      </c>
      <c r="K80">
        <v>4245</v>
      </c>
      <c r="L80" t="s">
        <v>34</v>
      </c>
      <c r="M80">
        <v>2022</v>
      </c>
      <c r="N80" s="6">
        <f t="shared" si="4"/>
        <v>-104149156</v>
      </c>
      <c r="O80" s="6">
        <f t="shared" si="5"/>
        <v>204560146</v>
      </c>
      <c r="P80" s="6">
        <f t="shared" si="6"/>
        <v>48188.491401649</v>
      </c>
      <c r="Q80" s="7">
        <f t="shared" si="7"/>
        <v>0.10419033218363531</v>
      </c>
    </row>
    <row r="81" spans="1:17" x14ac:dyDescent="0.35">
      <c r="A81">
        <v>80</v>
      </c>
      <c r="B81" s="1">
        <v>40326</v>
      </c>
      <c r="C81" t="s">
        <v>179</v>
      </c>
      <c r="D81" t="s">
        <v>180</v>
      </c>
      <c r="E81" s="2">
        <v>200000000</v>
      </c>
      <c r="F81" s="2">
        <v>90759676</v>
      </c>
      <c r="G81" s="2">
        <v>336359676</v>
      </c>
      <c r="H81" s="2">
        <v>30095259</v>
      </c>
      <c r="I81" t="s">
        <v>15</v>
      </c>
      <c r="J81" t="s">
        <v>16</v>
      </c>
      <c r="K81">
        <v>3646</v>
      </c>
      <c r="L81">
        <v>115</v>
      </c>
      <c r="M81">
        <v>2010</v>
      </c>
      <c r="N81" s="6">
        <f t="shared" si="4"/>
        <v>-109240324</v>
      </c>
      <c r="O81" s="6">
        <f t="shared" si="5"/>
        <v>136359676</v>
      </c>
      <c r="P81" s="6">
        <f t="shared" si="6"/>
        <v>37399.801426220518</v>
      </c>
      <c r="Q81" s="7">
        <f t="shared" si="7"/>
        <v>8.9473445086800482E-2</v>
      </c>
    </row>
    <row r="82" spans="1:17" x14ac:dyDescent="0.35">
      <c r="A82">
        <v>81</v>
      </c>
      <c r="B82" s="1">
        <v>43621</v>
      </c>
      <c r="C82" t="s">
        <v>181</v>
      </c>
      <c r="D82" t="s">
        <v>182</v>
      </c>
      <c r="E82" s="2">
        <v>200000000</v>
      </c>
      <c r="F82" s="2">
        <v>65845974</v>
      </c>
      <c r="G82" s="2">
        <v>246356895</v>
      </c>
      <c r="H82" s="2">
        <v>32828348</v>
      </c>
      <c r="I82" t="s">
        <v>15</v>
      </c>
      <c r="J82" t="s">
        <v>16</v>
      </c>
      <c r="K82">
        <v>3721</v>
      </c>
      <c r="L82">
        <v>114</v>
      </c>
      <c r="M82">
        <v>2019</v>
      </c>
      <c r="N82" s="6">
        <f t="shared" si="4"/>
        <v>-134154026</v>
      </c>
      <c r="O82" s="6">
        <f t="shared" si="5"/>
        <v>46356895</v>
      </c>
      <c r="P82" s="6">
        <f t="shared" si="6"/>
        <v>12458.181940338618</v>
      </c>
      <c r="Q82" s="7">
        <f t="shared" si="7"/>
        <v>0.13325524337364295</v>
      </c>
    </row>
    <row r="83" spans="1:17" x14ac:dyDescent="0.35">
      <c r="A83">
        <v>82</v>
      </c>
      <c r="B83" s="1">
        <v>43889</v>
      </c>
      <c r="C83" t="s">
        <v>183</v>
      </c>
      <c r="D83" t="s">
        <v>184</v>
      </c>
      <c r="E83" s="2">
        <v>200000000</v>
      </c>
      <c r="F83" s="2">
        <v>61555145</v>
      </c>
      <c r="G83" s="2">
        <v>133317030</v>
      </c>
      <c r="H83" s="2">
        <v>39119861</v>
      </c>
      <c r="I83" t="s">
        <v>47</v>
      </c>
      <c r="J83" t="s">
        <v>19</v>
      </c>
      <c r="K83">
        <v>4310</v>
      </c>
      <c r="L83">
        <v>114</v>
      </c>
      <c r="M83">
        <v>2020</v>
      </c>
      <c r="N83" s="6">
        <f t="shared" si="4"/>
        <v>-138444855</v>
      </c>
      <c r="O83" s="6">
        <f t="shared" si="5"/>
        <v>-66682970</v>
      </c>
      <c r="P83" s="6">
        <f t="shared" si="6"/>
        <v>-15471.686774941996</v>
      </c>
      <c r="Q83" s="7">
        <f t="shared" si="7"/>
        <v>0.29343483724472408</v>
      </c>
    </row>
    <row r="84" spans="1:17" x14ac:dyDescent="0.35">
      <c r="A84">
        <v>83</v>
      </c>
      <c r="B84" s="1">
        <v>44181</v>
      </c>
      <c r="C84" t="s">
        <v>185</v>
      </c>
      <c r="D84" t="s">
        <v>186</v>
      </c>
      <c r="E84" s="2">
        <v>200000000</v>
      </c>
      <c r="F84" s="2">
        <v>46801036</v>
      </c>
      <c r="G84" s="2">
        <v>166360232</v>
      </c>
      <c r="H84" s="2">
        <v>16701957</v>
      </c>
      <c r="I84" t="s">
        <v>15</v>
      </c>
      <c r="J84" t="s">
        <v>16</v>
      </c>
      <c r="K84">
        <v>2218</v>
      </c>
      <c r="L84">
        <v>151</v>
      </c>
      <c r="M84">
        <v>2020</v>
      </c>
      <c r="N84" s="6">
        <f t="shared" si="4"/>
        <v>-153198964</v>
      </c>
      <c r="O84" s="6">
        <f t="shared" si="5"/>
        <v>-33639768</v>
      </c>
      <c r="P84" s="6">
        <f t="shared" si="6"/>
        <v>-15166.712353471596</v>
      </c>
      <c r="Q84" s="7">
        <f t="shared" si="7"/>
        <v>0.10039633149826335</v>
      </c>
    </row>
    <row r="85" spans="1:17" x14ac:dyDescent="0.35">
      <c r="A85">
        <v>84</v>
      </c>
      <c r="B85" s="1">
        <v>44078</v>
      </c>
      <c r="C85" t="s">
        <v>187</v>
      </c>
      <c r="D85" t="s">
        <v>188</v>
      </c>
      <c r="E85" s="2">
        <v>200000000</v>
      </c>
      <c r="F85" s="2">
        <v>0</v>
      </c>
      <c r="G85" s="2">
        <v>69965374</v>
      </c>
      <c r="H85" s="2" t="s">
        <v>34</v>
      </c>
      <c r="I85" t="s">
        <v>15</v>
      </c>
      <c r="J85" t="s">
        <v>19</v>
      </c>
      <c r="K85" t="s">
        <v>34</v>
      </c>
      <c r="L85">
        <v>115</v>
      </c>
      <c r="M85">
        <v>2020</v>
      </c>
      <c r="N85" s="6">
        <f t="shared" si="4"/>
        <v>-200000000</v>
      </c>
      <c r="O85" s="6">
        <f t="shared" si="5"/>
        <v>-130034626</v>
      </c>
      <c r="P85" s="6" t="e">
        <f t="shared" si="6"/>
        <v>#VALUE!</v>
      </c>
      <c r="Q85" s="7" t="e">
        <f t="shared" si="7"/>
        <v>#VALUE!</v>
      </c>
    </row>
    <row r="86" spans="1:17" x14ac:dyDescent="0.35">
      <c r="A86">
        <v>85</v>
      </c>
      <c r="B86" s="1">
        <v>44379</v>
      </c>
      <c r="C86" t="s">
        <v>189</v>
      </c>
      <c r="D86" t="s">
        <v>190</v>
      </c>
      <c r="E86" s="2">
        <v>200000000</v>
      </c>
      <c r="F86" s="2">
        <v>0</v>
      </c>
      <c r="G86" s="2">
        <v>19220000</v>
      </c>
      <c r="H86" s="2" t="s">
        <v>34</v>
      </c>
      <c r="I86" t="s">
        <v>15</v>
      </c>
      <c r="J86" t="s">
        <v>16</v>
      </c>
      <c r="K86" t="s">
        <v>34</v>
      </c>
      <c r="L86">
        <v>140</v>
      </c>
      <c r="M86">
        <v>2021</v>
      </c>
      <c r="N86" s="6">
        <f t="shared" si="4"/>
        <v>-200000000</v>
      </c>
      <c r="O86" s="6">
        <f t="shared" si="5"/>
        <v>-180780000</v>
      </c>
      <c r="P86" s="6" t="e">
        <f t="shared" si="6"/>
        <v>#VALUE!</v>
      </c>
      <c r="Q86" s="7" t="e">
        <f t="shared" si="7"/>
        <v>#VALUE!</v>
      </c>
    </row>
    <row r="87" spans="1:17" x14ac:dyDescent="0.35">
      <c r="A87">
        <v>86</v>
      </c>
      <c r="B87" s="1">
        <v>44755</v>
      </c>
      <c r="C87" t="s">
        <v>191</v>
      </c>
      <c r="D87" t="s">
        <v>192</v>
      </c>
      <c r="E87" s="2">
        <v>200000000</v>
      </c>
      <c r="F87" s="2">
        <v>0</v>
      </c>
      <c r="G87" s="2">
        <v>451178</v>
      </c>
      <c r="H87" s="2" t="s">
        <v>34</v>
      </c>
      <c r="I87" t="s">
        <v>15</v>
      </c>
      <c r="J87" t="s">
        <v>193</v>
      </c>
      <c r="K87" t="s">
        <v>34</v>
      </c>
      <c r="L87">
        <v>129</v>
      </c>
      <c r="M87">
        <v>2022</v>
      </c>
      <c r="N87" s="6">
        <f t="shared" si="4"/>
        <v>-200000000</v>
      </c>
      <c r="O87" s="6">
        <f t="shared" si="5"/>
        <v>-199548822</v>
      </c>
      <c r="P87" s="6" t="e">
        <f t="shared" si="6"/>
        <v>#VALUE!</v>
      </c>
      <c r="Q87" s="7" t="e">
        <f t="shared" si="7"/>
        <v>#VALUE!</v>
      </c>
    </row>
    <row r="88" spans="1:17" x14ac:dyDescent="0.35">
      <c r="A88">
        <v>87</v>
      </c>
      <c r="B88" s="1">
        <v>40723</v>
      </c>
      <c r="C88" t="s">
        <v>194</v>
      </c>
      <c r="D88" t="s">
        <v>195</v>
      </c>
      <c r="E88" s="2">
        <v>195000000</v>
      </c>
      <c r="F88" s="2">
        <v>352390543</v>
      </c>
      <c r="G88" s="2">
        <v>1123794079</v>
      </c>
      <c r="H88" s="2">
        <v>97852865</v>
      </c>
      <c r="I88" t="s">
        <v>15</v>
      </c>
      <c r="J88" t="s">
        <v>16</v>
      </c>
      <c r="K88">
        <v>4107</v>
      </c>
      <c r="L88">
        <v>154</v>
      </c>
      <c r="M88">
        <v>2011</v>
      </c>
      <c r="N88" s="6">
        <f t="shared" si="4"/>
        <v>157390543</v>
      </c>
      <c r="O88" s="6">
        <f t="shared" si="5"/>
        <v>928794079</v>
      </c>
      <c r="P88" s="6">
        <f t="shared" si="6"/>
        <v>226149.03311419528</v>
      </c>
      <c r="Q88" s="7">
        <f t="shared" si="7"/>
        <v>8.7073661294846533E-2</v>
      </c>
    </row>
    <row r="89" spans="1:17" x14ac:dyDescent="0.35">
      <c r="A89">
        <v>88</v>
      </c>
      <c r="B89" s="1">
        <v>42888</v>
      </c>
      <c r="C89" t="s">
        <v>196</v>
      </c>
      <c r="D89" t="s">
        <v>197</v>
      </c>
      <c r="E89" s="2">
        <v>195000000</v>
      </c>
      <c r="F89" s="2">
        <v>80101125</v>
      </c>
      <c r="G89" s="2">
        <v>409953905</v>
      </c>
      <c r="H89" s="2">
        <v>31668375</v>
      </c>
      <c r="I89" t="s">
        <v>15</v>
      </c>
      <c r="J89" t="s">
        <v>19</v>
      </c>
      <c r="K89">
        <v>4035</v>
      </c>
      <c r="L89">
        <v>107</v>
      </c>
      <c r="M89">
        <v>2017</v>
      </c>
      <c r="N89" s="6">
        <f t="shared" si="4"/>
        <v>-114898875</v>
      </c>
      <c r="O89" s="6">
        <f t="shared" si="5"/>
        <v>214953905</v>
      </c>
      <c r="P89" s="6">
        <f t="shared" si="6"/>
        <v>53272.343246592318</v>
      </c>
      <c r="Q89" s="7">
        <f t="shared" si="7"/>
        <v>7.724862384223416E-2</v>
      </c>
    </row>
    <row r="90" spans="1:17" x14ac:dyDescent="0.35">
      <c r="A90">
        <v>89</v>
      </c>
      <c r="B90" s="1">
        <v>41332</v>
      </c>
      <c r="C90" t="s">
        <v>198</v>
      </c>
      <c r="D90" t="s">
        <v>199</v>
      </c>
      <c r="E90" s="2">
        <v>195000000</v>
      </c>
      <c r="F90" s="2">
        <v>65187603</v>
      </c>
      <c r="G90" s="2">
        <v>197687603</v>
      </c>
      <c r="H90" s="2">
        <v>27202226</v>
      </c>
      <c r="I90" t="s">
        <v>15</v>
      </c>
      <c r="J90" t="s">
        <v>19</v>
      </c>
      <c r="K90">
        <v>3525</v>
      </c>
      <c r="L90">
        <v>113</v>
      </c>
      <c r="M90">
        <v>2013</v>
      </c>
      <c r="N90" s="6">
        <f t="shared" si="4"/>
        <v>-129812397</v>
      </c>
      <c r="O90" s="6">
        <f t="shared" si="5"/>
        <v>2687603</v>
      </c>
      <c r="P90" s="6">
        <f t="shared" si="6"/>
        <v>762.44056737588653</v>
      </c>
      <c r="Q90" s="7">
        <f t="shared" si="7"/>
        <v>0.13760208322218365</v>
      </c>
    </row>
    <row r="91" spans="1:17" x14ac:dyDescent="0.35">
      <c r="A91">
        <v>90</v>
      </c>
      <c r="B91" s="1">
        <v>42095</v>
      </c>
      <c r="C91" t="s">
        <v>200</v>
      </c>
      <c r="D91" t="s">
        <v>201</v>
      </c>
      <c r="E91" s="2">
        <v>190000000</v>
      </c>
      <c r="F91" s="2">
        <v>353007020</v>
      </c>
      <c r="G91" s="2">
        <v>1514553486</v>
      </c>
      <c r="H91" s="2">
        <v>147187040</v>
      </c>
      <c r="I91" t="s">
        <v>15</v>
      </c>
      <c r="J91" t="s">
        <v>16</v>
      </c>
      <c r="K91">
        <v>4022</v>
      </c>
      <c r="L91">
        <v>137</v>
      </c>
      <c r="M91">
        <v>2015</v>
      </c>
      <c r="N91" s="6">
        <f t="shared" si="4"/>
        <v>163007020</v>
      </c>
      <c r="O91" s="6">
        <f t="shared" si="5"/>
        <v>1324553486</v>
      </c>
      <c r="P91" s="6">
        <f t="shared" si="6"/>
        <v>329327.07260069618</v>
      </c>
      <c r="Q91" s="7">
        <f t="shared" si="7"/>
        <v>9.7181803984174378E-2</v>
      </c>
    </row>
    <row r="92" spans="1:17" x14ac:dyDescent="0.35">
      <c r="A92">
        <v>91</v>
      </c>
      <c r="B92" s="1">
        <v>41410</v>
      </c>
      <c r="C92" t="s">
        <v>202</v>
      </c>
      <c r="D92" t="s">
        <v>203</v>
      </c>
      <c r="E92" s="2">
        <v>190000000</v>
      </c>
      <c r="F92" s="2">
        <v>228778661</v>
      </c>
      <c r="G92" s="2">
        <v>467381584</v>
      </c>
      <c r="H92" s="2">
        <v>70165559</v>
      </c>
      <c r="I92" t="s">
        <v>15</v>
      </c>
      <c r="J92" t="s">
        <v>19</v>
      </c>
      <c r="K92">
        <v>3907</v>
      </c>
      <c r="L92">
        <v>132</v>
      </c>
      <c r="M92">
        <v>2013</v>
      </c>
      <c r="N92" s="6">
        <f t="shared" si="4"/>
        <v>38778661</v>
      </c>
      <c r="O92" s="6">
        <f t="shared" si="5"/>
        <v>277381584</v>
      </c>
      <c r="P92" s="6">
        <f t="shared" si="6"/>
        <v>70996.054261581783</v>
      </c>
      <c r="Q92" s="7">
        <f t="shared" si="7"/>
        <v>0.1501247832648879</v>
      </c>
    </row>
    <row r="93" spans="1:17" x14ac:dyDescent="0.35">
      <c r="A93">
        <v>92</v>
      </c>
      <c r="B93" s="1">
        <v>41444</v>
      </c>
      <c r="C93" t="s">
        <v>204</v>
      </c>
      <c r="D93" t="s">
        <v>205</v>
      </c>
      <c r="E93" s="2">
        <v>190000000</v>
      </c>
      <c r="F93" s="2">
        <v>202706711</v>
      </c>
      <c r="G93" s="2">
        <v>531861650</v>
      </c>
      <c r="H93" s="2">
        <v>66411834</v>
      </c>
      <c r="I93" t="s">
        <v>15</v>
      </c>
      <c r="J93" t="s">
        <v>16</v>
      </c>
      <c r="K93">
        <v>3607</v>
      </c>
      <c r="L93">
        <v>115</v>
      </c>
      <c r="M93">
        <v>2013</v>
      </c>
      <c r="N93" s="6">
        <f t="shared" si="4"/>
        <v>12706711</v>
      </c>
      <c r="O93" s="6">
        <f t="shared" si="5"/>
        <v>341861650</v>
      </c>
      <c r="P93" s="6">
        <f t="shared" si="6"/>
        <v>94777.280288328257</v>
      </c>
      <c r="Q93" s="7">
        <f t="shared" si="7"/>
        <v>0.12486674683162435</v>
      </c>
    </row>
    <row r="94" spans="1:17" x14ac:dyDescent="0.35">
      <c r="A94">
        <v>93</v>
      </c>
      <c r="B94" s="1">
        <v>41404</v>
      </c>
      <c r="C94" t="s">
        <v>206</v>
      </c>
      <c r="D94" t="s">
        <v>207</v>
      </c>
      <c r="E94" s="2">
        <v>190000000</v>
      </c>
      <c r="F94" s="2">
        <v>144840419</v>
      </c>
      <c r="G94" s="2">
        <v>353640419</v>
      </c>
      <c r="H94" s="2">
        <v>50085184</v>
      </c>
      <c r="I94" t="s">
        <v>15</v>
      </c>
      <c r="J94" t="s">
        <v>118</v>
      </c>
      <c r="K94">
        <v>3550</v>
      </c>
      <c r="L94">
        <v>141</v>
      </c>
      <c r="M94">
        <v>2013</v>
      </c>
      <c r="N94" s="6">
        <f t="shared" si="4"/>
        <v>-45159581</v>
      </c>
      <c r="O94" s="6">
        <f t="shared" si="5"/>
        <v>163640419</v>
      </c>
      <c r="P94" s="6">
        <f t="shared" si="6"/>
        <v>46095.892676056341</v>
      </c>
      <c r="Q94" s="7">
        <f t="shared" si="7"/>
        <v>0.14162743088481636</v>
      </c>
    </row>
    <row r="95" spans="1:17" x14ac:dyDescent="0.35">
      <c r="A95">
        <v>94</v>
      </c>
      <c r="B95" s="1">
        <v>40123</v>
      </c>
      <c r="C95" t="s">
        <v>208</v>
      </c>
      <c r="D95" t="s">
        <v>209</v>
      </c>
      <c r="E95" s="2">
        <v>190000000</v>
      </c>
      <c r="F95" s="2">
        <v>137855863</v>
      </c>
      <c r="G95" s="2">
        <v>315709697</v>
      </c>
      <c r="H95" s="2">
        <v>30051075</v>
      </c>
      <c r="I95" t="s">
        <v>47</v>
      </c>
      <c r="J95" t="s">
        <v>118</v>
      </c>
      <c r="K95">
        <v>3683</v>
      </c>
      <c r="L95">
        <v>95</v>
      </c>
      <c r="M95">
        <v>2009</v>
      </c>
      <c r="N95" s="6">
        <f t="shared" si="4"/>
        <v>-52144137</v>
      </c>
      <c r="O95" s="6">
        <f t="shared" si="5"/>
        <v>125709697</v>
      </c>
      <c r="P95" s="6">
        <f t="shared" si="6"/>
        <v>34132.418408905782</v>
      </c>
      <c r="Q95" s="7">
        <f t="shared" si="7"/>
        <v>9.5185783919712802E-2</v>
      </c>
    </row>
    <row r="96" spans="1:17" x14ac:dyDescent="0.35">
      <c r="A96">
        <v>95</v>
      </c>
      <c r="B96" s="1">
        <v>41466</v>
      </c>
      <c r="C96" t="s">
        <v>210</v>
      </c>
      <c r="D96" t="s">
        <v>211</v>
      </c>
      <c r="E96" s="2">
        <v>190000000</v>
      </c>
      <c r="F96" s="2">
        <v>101802906</v>
      </c>
      <c r="G96" s="2">
        <v>411002906</v>
      </c>
      <c r="H96" s="2">
        <v>37285325</v>
      </c>
      <c r="I96" t="s">
        <v>15</v>
      </c>
      <c r="J96" t="s">
        <v>16</v>
      </c>
      <c r="K96">
        <v>3285</v>
      </c>
      <c r="L96">
        <v>131</v>
      </c>
      <c r="M96">
        <v>2013</v>
      </c>
      <c r="N96" s="6">
        <f t="shared" si="4"/>
        <v>-88197094</v>
      </c>
      <c r="O96" s="6">
        <f t="shared" si="5"/>
        <v>221002906</v>
      </c>
      <c r="P96" s="6">
        <f t="shared" si="6"/>
        <v>67276.379299847787</v>
      </c>
      <c r="Q96" s="7">
        <f t="shared" si="7"/>
        <v>9.0717910885038847E-2</v>
      </c>
    </row>
    <row r="97" spans="1:17" x14ac:dyDescent="0.35">
      <c r="A97">
        <v>96</v>
      </c>
      <c r="B97" s="1">
        <v>44546</v>
      </c>
      <c r="C97" t="s">
        <v>212</v>
      </c>
      <c r="D97" t="s">
        <v>213</v>
      </c>
      <c r="E97" s="2">
        <v>190000000</v>
      </c>
      <c r="F97" s="2">
        <v>37686805</v>
      </c>
      <c r="G97" s="2">
        <v>156467817</v>
      </c>
      <c r="H97" s="2">
        <v>10749011</v>
      </c>
      <c r="I97" t="s">
        <v>214</v>
      </c>
      <c r="J97" t="s">
        <v>16</v>
      </c>
      <c r="K97">
        <v>3552</v>
      </c>
      <c r="L97">
        <v>148</v>
      </c>
      <c r="M97">
        <v>2021</v>
      </c>
      <c r="N97" s="6">
        <f t="shared" si="4"/>
        <v>-152313195</v>
      </c>
      <c r="O97" s="6">
        <f t="shared" si="5"/>
        <v>-33532183</v>
      </c>
      <c r="P97" s="6">
        <f t="shared" si="6"/>
        <v>-9440.3668355855862</v>
      </c>
      <c r="Q97" s="7">
        <f t="shared" si="7"/>
        <v>6.8697903543960104E-2</v>
      </c>
    </row>
    <row r="98" spans="1:17" x14ac:dyDescent="0.35">
      <c r="A98">
        <v>97</v>
      </c>
      <c r="B98" s="1">
        <v>42333</v>
      </c>
      <c r="C98" t="s">
        <v>215</v>
      </c>
      <c r="D98" t="s">
        <v>216</v>
      </c>
      <c r="E98" s="2">
        <v>187500000</v>
      </c>
      <c r="F98" s="2">
        <v>123087120</v>
      </c>
      <c r="G98" s="2">
        <v>333771037</v>
      </c>
      <c r="H98" s="2">
        <v>39155217</v>
      </c>
      <c r="I98" t="s">
        <v>47</v>
      </c>
      <c r="J98" t="s">
        <v>19</v>
      </c>
      <c r="K98">
        <v>3749</v>
      </c>
      <c r="L98">
        <v>92</v>
      </c>
      <c r="M98">
        <v>2015</v>
      </c>
      <c r="N98" s="6">
        <f t="shared" si="4"/>
        <v>-64412880</v>
      </c>
      <c r="O98" s="6">
        <f t="shared" si="5"/>
        <v>146271037</v>
      </c>
      <c r="P98" s="6">
        <f t="shared" si="6"/>
        <v>39016.01413710323</v>
      </c>
      <c r="Q98" s="7">
        <f t="shared" si="7"/>
        <v>0.11731160783732113</v>
      </c>
    </row>
    <row r="99" spans="1:17" x14ac:dyDescent="0.35">
      <c r="A99">
        <v>98</v>
      </c>
      <c r="B99" s="1">
        <v>39570</v>
      </c>
      <c r="C99" t="s">
        <v>217</v>
      </c>
      <c r="D99" t="s">
        <v>218</v>
      </c>
      <c r="E99" s="2">
        <v>186000000</v>
      </c>
      <c r="F99" s="2">
        <v>318604126</v>
      </c>
      <c r="G99" s="2">
        <v>585171547</v>
      </c>
      <c r="H99" s="2">
        <v>102118668</v>
      </c>
      <c r="I99" t="s">
        <v>15</v>
      </c>
      <c r="J99" t="s">
        <v>19</v>
      </c>
      <c r="K99">
        <v>4154</v>
      </c>
      <c r="L99">
        <v>126</v>
      </c>
      <c r="M99">
        <v>2008</v>
      </c>
      <c r="N99" s="6">
        <f t="shared" si="4"/>
        <v>132604126</v>
      </c>
      <c r="O99" s="6">
        <f t="shared" si="5"/>
        <v>399171547</v>
      </c>
      <c r="P99" s="6">
        <f t="shared" si="6"/>
        <v>96093.294896485313</v>
      </c>
      <c r="Q99" s="7">
        <f t="shared" si="7"/>
        <v>0.17451065166023871</v>
      </c>
    </row>
    <row r="100" spans="1:17" x14ac:dyDescent="0.35">
      <c r="A100">
        <v>99</v>
      </c>
      <c r="B100" s="1">
        <v>39640</v>
      </c>
      <c r="C100" t="s">
        <v>219</v>
      </c>
      <c r="D100" t="s">
        <v>220</v>
      </c>
      <c r="E100" s="2">
        <v>185000000</v>
      </c>
      <c r="F100" s="2">
        <v>533720947</v>
      </c>
      <c r="G100" s="2">
        <v>998615789</v>
      </c>
      <c r="H100" s="2">
        <v>158411483</v>
      </c>
      <c r="I100" t="s">
        <v>15</v>
      </c>
      <c r="J100" t="s">
        <v>16</v>
      </c>
      <c r="K100">
        <v>4366</v>
      </c>
      <c r="L100">
        <v>152</v>
      </c>
      <c r="M100">
        <v>2008</v>
      </c>
      <c r="N100" s="6">
        <f t="shared" si="4"/>
        <v>348720947</v>
      </c>
      <c r="O100" s="6">
        <f t="shared" si="5"/>
        <v>813615789</v>
      </c>
      <c r="P100" s="6">
        <f t="shared" si="6"/>
        <v>186352.67727897389</v>
      </c>
      <c r="Q100" s="7">
        <f t="shared" si="7"/>
        <v>0.15863106186076936</v>
      </c>
    </row>
    <row r="101" spans="1:17" x14ac:dyDescent="0.35">
      <c r="A101">
        <v>100</v>
      </c>
      <c r="B101" s="1">
        <v>39590</v>
      </c>
      <c r="C101" t="s">
        <v>221</v>
      </c>
      <c r="D101" t="s">
        <v>222</v>
      </c>
      <c r="E101" s="2">
        <v>185000000</v>
      </c>
      <c r="F101" s="2">
        <v>317101119</v>
      </c>
      <c r="G101" s="2">
        <v>786635413</v>
      </c>
      <c r="H101" s="2">
        <v>100137835</v>
      </c>
      <c r="I101" t="s">
        <v>15</v>
      </c>
      <c r="J101" t="s">
        <v>19</v>
      </c>
      <c r="K101">
        <v>4264</v>
      </c>
      <c r="L101">
        <v>123</v>
      </c>
      <c r="M101">
        <v>2008</v>
      </c>
      <c r="N101" s="6">
        <f t="shared" si="4"/>
        <v>132101119</v>
      </c>
      <c r="O101" s="6">
        <f t="shared" si="5"/>
        <v>601635413</v>
      </c>
      <c r="P101" s="6">
        <f t="shared" si="6"/>
        <v>141096.4852251407</v>
      </c>
      <c r="Q101" s="7">
        <f t="shared" si="7"/>
        <v>0.12729891553966946</v>
      </c>
    </row>
    <row r="102" spans="1:17" x14ac:dyDescent="0.35">
      <c r="A102">
        <v>101</v>
      </c>
      <c r="B102" s="1">
        <v>41081</v>
      </c>
      <c r="C102" t="s">
        <v>223</v>
      </c>
      <c r="D102" t="s">
        <v>224</v>
      </c>
      <c r="E102" s="2">
        <v>185000000</v>
      </c>
      <c r="F102" s="2">
        <v>237282182</v>
      </c>
      <c r="G102" s="2">
        <v>554606532</v>
      </c>
      <c r="H102" s="2">
        <v>66323594</v>
      </c>
      <c r="I102" t="s">
        <v>47</v>
      </c>
      <c r="J102" t="s">
        <v>19</v>
      </c>
      <c r="K102">
        <v>4164</v>
      </c>
      <c r="L102">
        <v>93</v>
      </c>
      <c r="M102">
        <v>2012</v>
      </c>
      <c r="N102" s="6">
        <f t="shared" si="4"/>
        <v>52282182</v>
      </c>
      <c r="O102" s="6">
        <f t="shared" si="5"/>
        <v>369606532</v>
      </c>
      <c r="P102" s="6">
        <f t="shared" si="6"/>
        <v>88762.375600384243</v>
      </c>
      <c r="Q102" s="7">
        <f t="shared" si="7"/>
        <v>0.11958675236086112</v>
      </c>
    </row>
    <row r="103" spans="1:17" x14ac:dyDescent="0.35">
      <c r="A103">
        <v>102</v>
      </c>
      <c r="B103" s="1">
        <v>42789</v>
      </c>
      <c r="C103" t="s">
        <v>225</v>
      </c>
      <c r="D103" t="s">
        <v>226</v>
      </c>
      <c r="E103" s="2">
        <v>185000000</v>
      </c>
      <c r="F103" s="2">
        <v>168052812</v>
      </c>
      <c r="G103" s="2">
        <v>561072059</v>
      </c>
      <c r="H103" s="2">
        <v>61025472</v>
      </c>
      <c r="I103" t="s">
        <v>15</v>
      </c>
      <c r="J103" t="s">
        <v>19</v>
      </c>
      <c r="K103">
        <v>3846</v>
      </c>
      <c r="L103">
        <v>118</v>
      </c>
      <c r="M103">
        <v>2017</v>
      </c>
      <c r="N103" s="6">
        <f t="shared" si="4"/>
        <v>-16947188</v>
      </c>
      <c r="O103" s="6">
        <f t="shared" si="5"/>
        <v>376072059</v>
      </c>
      <c r="P103" s="6">
        <f t="shared" si="6"/>
        <v>97782.64664586584</v>
      </c>
      <c r="Q103" s="7">
        <f t="shared" si="7"/>
        <v>0.10876583679601839</v>
      </c>
    </row>
    <row r="104" spans="1:17" x14ac:dyDescent="0.35">
      <c r="A104">
        <v>103</v>
      </c>
      <c r="B104" s="1">
        <v>42572</v>
      </c>
      <c r="C104" t="s">
        <v>227</v>
      </c>
      <c r="D104" t="s">
        <v>228</v>
      </c>
      <c r="E104" s="2">
        <v>185000000</v>
      </c>
      <c r="F104" s="2">
        <v>158848340</v>
      </c>
      <c r="G104" s="2">
        <v>335673708</v>
      </c>
      <c r="H104" s="2">
        <v>59253211</v>
      </c>
      <c r="I104" t="s">
        <v>15</v>
      </c>
      <c r="J104" t="s">
        <v>19</v>
      </c>
      <c r="K104">
        <v>3928</v>
      </c>
      <c r="L104">
        <v>122</v>
      </c>
      <c r="M104">
        <v>2016</v>
      </c>
      <c r="N104" s="6">
        <f t="shared" si="4"/>
        <v>-26151660</v>
      </c>
      <c r="O104" s="6">
        <f t="shared" si="5"/>
        <v>150673708</v>
      </c>
      <c r="P104" s="6">
        <f t="shared" si="6"/>
        <v>38358.886965376783</v>
      </c>
      <c r="Q104" s="7">
        <f t="shared" si="7"/>
        <v>0.17652026234953141</v>
      </c>
    </row>
    <row r="105" spans="1:17" x14ac:dyDescent="0.35">
      <c r="A105">
        <v>104</v>
      </c>
      <c r="B105" s="1">
        <v>43755</v>
      </c>
      <c r="C105" t="s">
        <v>229</v>
      </c>
      <c r="D105" t="s">
        <v>230</v>
      </c>
      <c r="E105" s="2">
        <v>185000000</v>
      </c>
      <c r="F105" s="2">
        <v>113929605</v>
      </c>
      <c r="G105" s="2">
        <v>489346495</v>
      </c>
      <c r="H105" s="2">
        <v>36948713</v>
      </c>
      <c r="I105" t="s">
        <v>47</v>
      </c>
      <c r="J105" t="s">
        <v>19</v>
      </c>
      <c r="K105">
        <v>3820</v>
      </c>
      <c r="L105">
        <v>118</v>
      </c>
      <c r="M105">
        <v>2019</v>
      </c>
      <c r="N105" s="6">
        <f t="shared" si="4"/>
        <v>-71070395</v>
      </c>
      <c r="O105" s="6">
        <f t="shared" si="5"/>
        <v>304346495</v>
      </c>
      <c r="P105" s="6">
        <f t="shared" si="6"/>
        <v>79671.857329842926</v>
      </c>
      <c r="Q105" s="7">
        <f t="shared" si="7"/>
        <v>7.5506238171788684E-2</v>
      </c>
    </row>
    <row r="106" spans="1:17" x14ac:dyDescent="0.35">
      <c r="A106">
        <v>105</v>
      </c>
      <c r="B106" s="1">
        <v>43007</v>
      </c>
      <c r="C106" t="s">
        <v>231</v>
      </c>
      <c r="D106" t="s">
        <v>232</v>
      </c>
      <c r="E106" s="2">
        <v>185000000</v>
      </c>
      <c r="F106" s="2">
        <v>92054159</v>
      </c>
      <c r="G106" s="2">
        <v>258829058</v>
      </c>
      <c r="H106" s="2">
        <v>32753122</v>
      </c>
      <c r="I106" t="s">
        <v>214</v>
      </c>
      <c r="J106" t="s">
        <v>193</v>
      </c>
      <c r="K106">
        <v>4058</v>
      </c>
      <c r="L106">
        <v>164</v>
      </c>
      <c r="M106">
        <v>2017</v>
      </c>
      <c r="N106" s="6">
        <f t="shared" si="4"/>
        <v>-92945841</v>
      </c>
      <c r="O106" s="6">
        <f t="shared" si="5"/>
        <v>73829058</v>
      </c>
      <c r="P106" s="6">
        <f t="shared" si="6"/>
        <v>18193.459339576148</v>
      </c>
      <c r="Q106" s="7">
        <f t="shared" si="7"/>
        <v>0.12654345015620311</v>
      </c>
    </row>
    <row r="107" spans="1:17" x14ac:dyDescent="0.35">
      <c r="A107">
        <v>106</v>
      </c>
      <c r="B107" s="1">
        <v>43763</v>
      </c>
      <c r="C107" t="s">
        <v>233</v>
      </c>
      <c r="D107" t="s">
        <v>234</v>
      </c>
      <c r="E107" s="2">
        <v>185000000</v>
      </c>
      <c r="F107" s="2">
        <v>62253077</v>
      </c>
      <c r="G107" s="2">
        <v>250372367</v>
      </c>
      <c r="H107" s="2">
        <v>29033832</v>
      </c>
      <c r="I107" t="s">
        <v>214</v>
      </c>
      <c r="J107" t="s">
        <v>16</v>
      </c>
      <c r="K107">
        <v>4086</v>
      </c>
      <c r="L107">
        <v>128</v>
      </c>
      <c r="M107">
        <v>2019</v>
      </c>
      <c r="N107" s="6">
        <f t="shared" si="4"/>
        <v>-122746923</v>
      </c>
      <c r="O107" s="6">
        <f t="shared" si="5"/>
        <v>65372367</v>
      </c>
      <c r="P107" s="6">
        <f t="shared" si="6"/>
        <v>15999.110866372981</v>
      </c>
      <c r="Q107" s="7">
        <f t="shared" si="7"/>
        <v>0.11596260541004511</v>
      </c>
    </row>
    <row r="108" spans="1:17" x14ac:dyDescent="0.35">
      <c r="A108">
        <v>107</v>
      </c>
      <c r="B108" s="1">
        <v>44405</v>
      </c>
      <c r="C108" t="s">
        <v>235</v>
      </c>
      <c r="D108" t="s">
        <v>236</v>
      </c>
      <c r="E108" s="2">
        <v>185000000</v>
      </c>
      <c r="F108" s="2">
        <v>55817425</v>
      </c>
      <c r="G108" s="2">
        <v>167120232</v>
      </c>
      <c r="H108" s="2">
        <v>26205415</v>
      </c>
      <c r="I108" t="s">
        <v>214</v>
      </c>
      <c r="J108" t="s">
        <v>16</v>
      </c>
      <c r="K108">
        <v>4019</v>
      </c>
      <c r="L108">
        <v>132</v>
      </c>
      <c r="M108">
        <v>2021</v>
      </c>
      <c r="N108" s="6">
        <f t="shared" si="4"/>
        <v>-129182575</v>
      </c>
      <c r="O108" s="6">
        <f t="shared" si="5"/>
        <v>-17879768</v>
      </c>
      <c r="P108" s="6">
        <f t="shared" si="6"/>
        <v>-4448.8101517790492</v>
      </c>
      <c r="Q108" s="7">
        <f t="shared" si="7"/>
        <v>0.15680576005902147</v>
      </c>
    </row>
    <row r="109" spans="1:17" x14ac:dyDescent="0.35">
      <c r="A109">
        <v>108</v>
      </c>
      <c r="B109" s="1">
        <v>43607</v>
      </c>
      <c r="C109" t="s">
        <v>237</v>
      </c>
      <c r="D109" t="s">
        <v>238</v>
      </c>
      <c r="E109" s="2">
        <v>182000000</v>
      </c>
      <c r="F109" s="2">
        <v>355559216</v>
      </c>
      <c r="G109" s="2">
        <v>1046649706</v>
      </c>
      <c r="H109" s="2">
        <v>91500929</v>
      </c>
      <c r="I109" t="s">
        <v>47</v>
      </c>
      <c r="J109" t="s">
        <v>19</v>
      </c>
      <c r="K109">
        <v>4476</v>
      </c>
      <c r="L109">
        <v>128</v>
      </c>
      <c r="M109">
        <v>2019</v>
      </c>
      <c r="N109" s="6">
        <f t="shared" si="4"/>
        <v>173559216</v>
      </c>
      <c r="O109" s="6">
        <f t="shared" si="5"/>
        <v>864649706</v>
      </c>
      <c r="P109" s="6">
        <f t="shared" si="6"/>
        <v>193174.6438784629</v>
      </c>
      <c r="Q109" s="7">
        <f t="shared" si="7"/>
        <v>8.7422686382525011E-2</v>
      </c>
    </row>
    <row r="110" spans="1:17" x14ac:dyDescent="0.35">
      <c r="A110">
        <v>109</v>
      </c>
      <c r="B110" s="1">
        <v>43033</v>
      </c>
      <c r="C110" t="s">
        <v>239</v>
      </c>
      <c r="D110" t="s">
        <v>240</v>
      </c>
      <c r="E110" s="2">
        <v>180000000</v>
      </c>
      <c r="F110" s="2">
        <v>315058289</v>
      </c>
      <c r="G110" s="2">
        <v>850482778</v>
      </c>
      <c r="H110" s="2">
        <v>122744989</v>
      </c>
      <c r="I110" t="s">
        <v>15</v>
      </c>
      <c r="J110" t="s">
        <v>16</v>
      </c>
      <c r="K110">
        <v>4080</v>
      </c>
      <c r="L110">
        <v>130</v>
      </c>
      <c r="M110">
        <v>2017</v>
      </c>
      <c r="N110" s="6">
        <f t="shared" si="4"/>
        <v>135058289</v>
      </c>
      <c r="O110" s="6">
        <f t="shared" si="5"/>
        <v>670482778</v>
      </c>
      <c r="P110" s="6">
        <f t="shared" si="6"/>
        <v>164334.01421568627</v>
      </c>
      <c r="Q110" s="7">
        <f t="shared" si="7"/>
        <v>0.14432389717361213</v>
      </c>
    </row>
    <row r="111" spans="1:17" x14ac:dyDescent="0.35">
      <c r="A111">
        <v>110</v>
      </c>
      <c r="B111" s="1">
        <v>38695</v>
      </c>
      <c r="C111" t="s">
        <v>241</v>
      </c>
      <c r="D111" t="s">
        <v>242</v>
      </c>
      <c r="E111" s="2">
        <v>180000000</v>
      </c>
      <c r="F111" s="2">
        <v>291710957</v>
      </c>
      <c r="G111" s="2">
        <v>720539572</v>
      </c>
      <c r="H111" s="2" t="s">
        <v>34</v>
      </c>
      <c r="I111" t="s">
        <v>34</v>
      </c>
      <c r="J111" t="s">
        <v>34</v>
      </c>
      <c r="K111" t="s">
        <v>34</v>
      </c>
      <c r="L111" t="s">
        <v>34</v>
      </c>
      <c r="M111">
        <v>2005</v>
      </c>
      <c r="N111" s="6">
        <f t="shared" si="4"/>
        <v>111710957</v>
      </c>
      <c r="O111" s="6">
        <f t="shared" si="5"/>
        <v>540539572</v>
      </c>
      <c r="P111" s="6" t="e">
        <f t="shared" si="6"/>
        <v>#VALUE!</v>
      </c>
      <c r="Q111" s="7" t="e">
        <f t="shared" si="7"/>
        <v>#VALUE!</v>
      </c>
    </row>
    <row r="112" spans="1:17" x14ac:dyDescent="0.35">
      <c r="A112">
        <v>111</v>
      </c>
      <c r="B112" s="1">
        <v>41787</v>
      </c>
      <c r="C112" t="s">
        <v>243</v>
      </c>
      <c r="D112" t="s">
        <v>244</v>
      </c>
      <c r="E112" s="2">
        <v>180000000</v>
      </c>
      <c r="F112" s="2">
        <v>241407328</v>
      </c>
      <c r="G112" s="2">
        <v>758536735</v>
      </c>
      <c r="H112" s="2">
        <v>69431298</v>
      </c>
      <c r="I112" t="s">
        <v>47</v>
      </c>
      <c r="J112" t="s">
        <v>19</v>
      </c>
      <c r="K112">
        <v>3948</v>
      </c>
      <c r="L112">
        <v>97</v>
      </c>
      <c r="M112">
        <v>2014</v>
      </c>
      <c r="N112" s="6">
        <f t="shared" si="4"/>
        <v>61407328</v>
      </c>
      <c r="O112" s="6">
        <f t="shared" si="5"/>
        <v>578536735</v>
      </c>
      <c r="P112" s="6">
        <f t="shared" si="6"/>
        <v>146539.19326241134</v>
      </c>
      <c r="Q112" s="7">
        <f t="shared" si="7"/>
        <v>9.1533204387260161E-2</v>
      </c>
    </row>
    <row r="113" spans="1:17" x14ac:dyDescent="0.35">
      <c r="A113">
        <v>112</v>
      </c>
      <c r="B113" s="1">
        <v>42688</v>
      </c>
      <c r="C113" t="s">
        <v>245</v>
      </c>
      <c r="D113" t="s">
        <v>246</v>
      </c>
      <c r="E113" s="2">
        <v>180000000</v>
      </c>
      <c r="F113" s="2">
        <v>234037575</v>
      </c>
      <c r="G113" s="2">
        <v>811724385</v>
      </c>
      <c r="H113" s="2">
        <v>74403387</v>
      </c>
      <c r="I113" t="s">
        <v>15</v>
      </c>
      <c r="J113" t="s">
        <v>19</v>
      </c>
      <c r="K113">
        <v>4144</v>
      </c>
      <c r="L113">
        <v>133</v>
      </c>
      <c r="M113">
        <v>2016</v>
      </c>
      <c r="N113" s="6">
        <f t="shared" si="4"/>
        <v>54037575</v>
      </c>
      <c r="O113" s="6">
        <f t="shared" si="5"/>
        <v>631724385</v>
      </c>
      <c r="P113" s="6">
        <f t="shared" si="6"/>
        <v>152443.14309845559</v>
      </c>
      <c r="Q113" s="7">
        <f t="shared" si="7"/>
        <v>9.1660899160988005E-2</v>
      </c>
    </row>
    <row r="114" spans="1:17" x14ac:dyDescent="0.35">
      <c r="A114">
        <v>113</v>
      </c>
      <c r="B114" s="1">
        <v>39626</v>
      </c>
      <c r="C114" t="s">
        <v>247</v>
      </c>
      <c r="D114" t="s">
        <v>248</v>
      </c>
      <c r="E114" s="2">
        <v>180000000</v>
      </c>
      <c r="F114" s="2">
        <v>223808164</v>
      </c>
      <c r="G114" s="2">
        <v>532508025</v>
      </c>
      <c r="H114" s="2">
        <v>63087526</v>
      </c>
      <c r="I114" t="s">
        <v>127</v>
      </c>
      <c r="J114" t="s">
        <v>19</v>
      </c>
      <c r="K114">
        <v>3992</v>
      </c>
      <c r="L114">
        <v>100</v>
      </c>
      <c r="M114">
        <v>2008</v>
      </c>
      <c r="N114" s="6">
        <f t="shared" si="4"/>
        <v>43808164</v>
      </c>
      <c r="O114" s="6">
        <f t="shared" si="5"/>
        <v>352508025</v>
      </c>
      <c r="P114" s="6">
        <f t="shared" si="6"/>
        <v>88303.613476953906</v>
      </c>
      <c r="Q114" s="7">
        <f t="shared" si="7"/>
        <v>0.11847244180029023</v>
      </c>
    </row>
    <row r="115" spans="1:17" x14ac:dyDescent="0.35">
      <c r="A115">
        <v>114</v>
      </c>
      <c r="B115" s="1">
        <v>39304</v>
      </c>
      <c r="C115" t="s">
        <v>249</v>
      </c>
      <c r="D115" t="s">
        <v>250</v>
      </c>
      <c r="E115" s="2">
        <v>180000000</v>
      </c>
      <c r="F115" s="2">
        <v>140125968</v>
      </c>
      <c r="G115" s="2">
        <v>256585882</v>
      </c>
      <c r="H115" s="2">
        <v>49100158</v>
      </c>
      <c r="I115" t="s">
        <v>15</v>
      </c>
      <c r="J115" t="s">
        <v>16</v>
      </c>
      <c r="K115">
        <v>3778</v>
      </c>
      <c r="L115">
        <v>91</v>
      </c>
      <c r="M115">
        <v>2007</v>
      </c>
      <c r="N115" s="6">
        <f t="shared" si="4"/>
        <v>-39874032</v>
      </c>
      <c r="O115" s="6">
        <f t="shared" si="5"/>
        <v>76585882</v>
      </c>
      <c r="P115" s="6">
        <f t="shared" si="6"/>
        <v>20271.541026998413</v>
      </c>
      <c r="Q115" s="7">
        <f t="shared" si="7"/>
        <v>0.19135954643053976</v>
      </c>
    </row>
    <row r="116" spans="1:17" x14ac:dyDescent="0.35">
      <c r="A116">
        <v>115</v>
      </c>
      <c r="B116" s="1">
        <v>42548</v>
      </c>
      <c r="C116" t="s">
        <v>251</v>
      </c>
      <c r="D116" t="s">
        <v>252</v>
      </c>
      <c r="E116" s="2">
        <v>180000000</v>
      </c>
      <c r="F116" s="2">
        <v>126643061</v>
      </c>
      <c r="G116" s="2">
        <v>348902025</v>
      </c>
      <c r="H116" s="2">
        <v>38527856</v>
      </c>
      <c r="I116" t="s">
        <v>15</v>
      </c>
      <c r="J116" t="s">
        <v>19</v>
      </c>
      <c r="K116">
        <v>3591</v>
      </c>
      <c r="L116">
        <v>110</v>
      </c>
      <c r="M116">
        <v>2016</v>
      </c>
      <c r="N116" s="6">
        <f t="shared" si="4"/>
        <v>-53356939</v>
      </c>
      <c r="O116" s="6">
        <f t="shared" si="5"/>
        <v>168902025</v>
      </c>
      <c r="P116" s="6">
        <f t="shared" si="6"/>
        <v>47034.816207184631</v>
      </c>
      <c r="Q116" s="7">
        <f t="shared" si="7"/>
        <v>0.11042600282987752</v>
      </c>
    </row>
    <row r="117" spans="1:17" x14ac:dyDescent="0.35">
      <c r="A117">
        <v>116</v>
      </c>
      <c r="B117" s="1">
        <v>40870</v>
      </c>
      <c r="C117" t="s">
        <v>253</v>
      </c>
      <c r="D117" t="s">
        <v>254</v>
      </c>
      <c r="E117" s="2">
        <v>180000000</v>
      </c>
      <c r="F117" s="2">
        <v>73864507</v>
      </c>
      <c r="G117" s="2">
        <v>180047784</v>
      </c>
      <c r="H117" s="2">
        <v>11364505</v>
      </c>
      <c r="I117" t="s">
        <v>47</v>
      </c>
      <c r="J117" t="s">
        <v>19</v>
      </c>
      <c r="K117">
        <v>2608</v>
      </c>
      <c r="L117">
        <v>126</v>
      </c>
      <c r="M117">
        <v>2011</v>
      </c>
      <c r="N117" s="6">
        <f t="shared" si="4"/>
        <v>-106135493</v>
      </c>
      <c r="O117" s="6">
        <f t="shared" si="5"/>
        <v>47784</v>
      </c>
      <c r="P117" s="6">
        <f t="shared" si="6"/>
        <v>18.322085889570552</v>
      </c>
      <c r="Q117" s="7">
        <f t="shared" si="7"/>
        <v>6.3119382796735776E-2</v>
      </c>
    </row>
    <row r="118" spans="1:17" x14ac:dyDescent="0.35">
      <c r="A118">
        <v>117</v>
      </c>
      <c r="B118" s="1">
        <v>42936</v>
      </c>
      <c r="C118" t="s">
        <v>255</v>
      </c>
      <c r="D118" t="s">
        <v>256</v>
      </c>
      <c r="E118" s="2">
        <v>180000000</v>
      </c>
      <c r="F118" s="2">
        <v>40479370</v>
      </c>
      <c r="G118" s="2">
        <v>215098356</v>
      </c>
      <c r="H118" s="2">
        <v>17007624</v>
      </c>
      <c r="I118" t="s">
        <v>15</v>
      </c>
      <c r="J118" t="s">
        <v>19</v>
      </c>
      <c r="K118">
        <v>3553</v>
      </c>
      <c r="L118">
        <v>129</v>
      </c>
      <c r="M118">
        <v>2017</v>
      </c>
      <c r="N118" s="6">
        <f t="shared" si="4"/>
        <v>-139520630</v>
      </c>
      <c r="O118" s="6">
        <f t="shared" si="5"/>
        <v>35098356</v>
      </c>
      <c r="P118" s="6">
        <f t="shared" si="6"/>
        <v>9878.5128060793704</v>
      </c>
      <c r="Q118" s="7">
        <f t="shared" si="7"/>
        <v>7.9069056204223151E-2</v>
      </c>
    </row>
    <row r="119" spans="1:17" x14ac:dyDescent="0.35">
      <c r="A119">
        <v>118</v>
      </c>
      <c r="B119" s="1">
        <v>42041</v>
      </c>
      <c r="C119" t="s">
        <v>257</v>
      </c>
      <c r="D119" t="s">
        <v>258</v>
      </c>
      <c r="E119" s="2">
        <v>179000000</v>
      </c>
      <c r="F119" s="2">
        <v>47482519</v>
      </c>
      <c r="G119" s="2">
        <v>181982519</v>
      </c>
      <c r="H119" s="2">
        <v>18372372</v>
      </c>
      <c r="I119" t="s">
        <v>15</v>
      </c>
      <c r="J119" t="s">
        <v>16</v>
      </c>
      <c r="K119">
        <v>3885</v>
      </c>
      <c r="L119">
        <v>127</v>
      </c>
      <c r="M119">
        <v>2015</v>
      </c>
      <c r="N119" s="6">
        <f t="shared" si="4"/>
        <v>-131517481</v>
      </c>
      <c r="O119" s="6">
        <f t="shared" si="5"/>
        <v>2982519</v>
      </c>
      <c r="P119" s="6">
        <f t="shared" si="6"/>
        <v>767.70115830115833</v>
      </c>
      <c r="Q119" s="7">
        <f t="shared" si="7"/>
        <v>0.10095679574585953</v>
      </c>
    </row>
    <row r="120" spans="1:17" x14ac:dyDescent="0.35">
      <c r="A120">
        <v>119</v>
      </c>
      <c r="B120" s="1">
        <v>43297</v>
      </c>
      <c r="C120" t="s">
        <v>259</v>
      </c>
      <c r="D120" t="s">
        <v>260</v>
      </c>
      <c r="E120" s="2">
        <v>178000000</v>
      </c>
      <c r="F120" s="2">
        <v>220159104</v>
      </c>
      <c r="G120" s="2">
        <v>787176729</v>
      </c>
      <c r="H120" s="2">
        <v>61236534</v>
      </c>
      <c r="I120" t="s">
        <v>15</v>
      </c>
      <c r="J120" t="s">
        <v>16</v>
      </c>
      <c r="K120">
        <v>4395</v>
      </c>
      <c r="L120">
        <v>147</v>
      </c>
      <c r="M120">
        <v>2018</v>
      </c>
      <c r="N120" s="6">
        <f t="shared" si="4"/>
        <v>42159104</v>
      </c>
      <c r="O120" s="6">
        <f t="shared" si="5"/>
        <v>609176729</v>
      </c>
      <c r="P120" s="6">
        <f t="shared" si="6"/>
        <v>138606.76427758817</v>
      </c>
      <c r="Q120" s="7">
        <f t="shared" si="7"/>
        <v>7.7792612184804558E-2</v>
      </c>
    </row>
    <row r="121" spans="1:17" x14ac:dyDescent="0.35">
      <c r="A121">
        <v>120</v>
      </c>
      <c r="B121" s="1">
        <v>42508</v>
      </c>
      <c r="C121" t="s">
        <v>261</v>
      </c>
      <c r="D121" t="s">
        <v>262</v>
      </c>
      <c r="E121" s="2">
        <v>178000000</v>
      </c>
      <c r="F121" s="2">
        <v>155442489</v>
      </c>
      <c r="G121" s="2">
        <v>542537546</v>
      </c>
      <c r="H121" s="2">
        <v>65769562</v>
      </c>
      <c r="I121" t="s">
        <v>15</v>
      </c>
      <c r="J121" t="s">
        <v>16</v>
      </c>
      <c r="K121">
        <v>4153</v>
      </c>
      <c r="L121">
        <v>136</v>
      </c>
      <c r="M121">
        <v>2016</v>
      </c>
      <c r="N121" s="6">
        <f t="shared" si="4"/>
        <v>-22557511</v>
      </c>
      <c r="O121" s="6">
        <f t="shared" si="5"/>
        <v>364537546</v>
      </c>
      <c r="P121" s="6">
        <f t="shared" si="6"/>
        <v>87776.919335420185</v>
      </c>
      <c r="Q121" s="7">
        <f t="shared" si="7"/>
        <v>0.12122582572377397</v>
      </c>
    </row>
    <row r="122" spans="1:17" x14ac:dyDescent="0.35">
      <c r="A122">
        <v>121</v>
      </c>
      <c r="B122" s="1">
        <v>43321</v>
      </c>
      <c r="C122" t="s">
        <v>263</v>
      </c>
      <c r="D122" t="s">
        <v>264</v>
      </c>
      <c r="E122" s="2">
        <v>178000000</v>
      </c>
      <c r="F122" s="2">
        <v>145443742</v>
      </c>
      <c r="G122" s="2">
        <v>527370715</v>
      </c>
      <c r="H122" s="2">
        <v>45402195</v>
      </c>
      <c r="I122" t="s">
        <v>15</v>
      </c>
      <c r="J122" t="s">
        <v>16</v>
      </c>
      <c r="K122">
        <v>4118</v>
      </c>
      <c r="L122">
        <v>113</v>
      </c>
      <c r="M122">
        <v>2018</v>
      </c>
      <c r="N122" s="6">
        <f t="shared" si="4"/>
        <v>-32556258</v>
      </c>
      <c r="O122" s="6">
        <f t="shared" si="5"/>
        <v>349370715</v>
      </c>
      <c r="P122" s="6">
        <f t="shared" si="6"/>
        <v>84839.901651287029</v>
      </c>
      <c r="Q122" s="7">
        <f t="shared" si="7"/>
        <v>8.609161204561766E-2</v>
      </c>
    </row>
    <row r="123" spans="1:17" x14ac:dyDescent="0.35">
      <c r="A123">
        <v>122</v>
      </c>
      <c r="B123" s="1">
        <v>41787</v>
      </c>
      <c r="C123" t="s">
        <v>265</v>
      </c>
      <c r="D123" t="s">
        <v>266</v>
      </c>
      <c r="E123" s="2">
        <v>178000000</v>
      </c>
      <c r="F123" s="2">
        <v>100206256</v>
      </c>
      <c r="G123" s="2">
        <v>367028980</v>
      </c>
      <c r="H123" s="2">
        <v>28760246</v>
      </c>
      <c r="I123" t="s">
        <v>15</v>
      </c>
      <c r="J123" t="s">
        <v>16</v>
      </c>
      <c r="K123">
        <v>3505</v>
      </c>
      <c r="L123">
        <v>136</v>
      </c>
      <c r="M123">
        <v>2014</v>
      </c>
      <c r="N123" s="6">
        <f t="shared" si="4"/>
        <v>-77793744</v>
      </c>
      <c r="O123" s="6">
        <f t="shared" si="5"/>
        <v>189028980</v>
      </c>
      <c r="P123" s="6">
        <f t="shared" si="6"/>
        <v>53931.235378031386</v>
      </c>
      <c r="Q123" s="7">
        <f t="shared" si="7"/>
        <v>7.835960528239487E-2</v>
      </c>
    </row>
    <row r="124" spans="1:17" x14ac:dyDescent="0.35">
      <c r="A124">
        <v>123</v>
      </c>
      <c r="B124" s="1">
        <v>43530</v>
      </c>
      <c r="C124" t="s">
        <v>267</v>
      </c>
      <c r="D124" t="s">
        <v>268</v>
      </c>
      <c r="E124" s="2">
        <v>175000000</v>
      </c>
      <c r="F124" s="2">
        <v>426829839</v>
      </c>
      <c r="G124" s="2">
        <v>1129727388</v>
      </c>
      <c r="H124" s="2">
        <v>153433423</v>
      </c>
      <c r="I124" t="s">
        <v>15</v>
      </c>
      <c r="J124" t="s">
        <v>16</v>
      </c>
      <c r="K124">
        <v>4310</v>
      </c>
      <c r="L124">
        <v>124</v>
      </c>
      <c r="M124">
        <v>2019</v>
      </c>
      <c r="N124" s="6">
        <f t="shared" si="4"/>
        <v>251829839</v>
      </c>
      <c r="O124" s="6">
        <f t="shared" si="5"/>
        <v>954727388</v>
      </c>
      <c r="P124" s="6">
        <f t="shared" si="6"/>
        <v>221514.47517401393</v>
      </c>
      <c r="Q124" s="7">
        <f t="shared" si="7"/>
        <v>0.13581455546689819</v>
      </c>
    </row>
    <row r="125" spans="1:17" x14ac:dyDescent="0.35">
      <c r="A125">
        <v>124</v>
      </c>
      <c r="B125" s="1">
        <v>42467</v>
      </c>
      <c r="C125" t="s">
        <v>269</v>
      </c>
      <c r="D125" t="s">
        <v>270</v>
      </c>
      <c r="E125" s="2">
        <v>175000000</v>
      </c>
      <c r="F125" s="2">
        <v>364001123</v>
      </c>
      <c r="G125" s="2">
        <v>953554418</v>
      </c>
      <c r="H125" s="2">
        <v>103261464</v>
      </c>
      <c r="I125" t="s">
        <v>47</v>
      </c>
      <c r="J125" t="s">
        <v>19</v>
      </c>
      <c r="K125">
        <v>4144</v>
      </c>
      <c r="L125">
        <v>105</v>
      </c>
      <c r="M125">
        <v>2016</v>
      </c>
      <c r="N125" s="6">
        <f t="shared" si="4"/>
        <v>189001123</v>
      </c>
      <c r="O125" s="6">
        <f t="shared" si="5"/>
        <v>778554418</v>
      </c>
      <c r="P125" s="6">
        <f t="shared" si="6"/>
        <v>187875.10086872586</v>
      </c>
      <c r="Q125" s="7">
        <f t="shared" si="7"/>
        <v>0.10829110751390802</v>
      </c>
    </row>
    <row r="126" spans="1:17" x14ac:dyDescent="0.35">
      <c r="A126">
        <v>125</v>
      </c>
      <c r="B126" s="1">
        <v>42167</v>
      </c>
      <c r="C126" t="s">
        <v>271</v>
      </c>
      <c r="D126" t="s">
        <v>272</v>
      </c>
      <c r="E126" s="2">
        <v>175000000</v>
      </c>
      <c r="F126" s="2">
        <v>356461711</v>
      </c>
      <c r="G126" s="2">
        <v>853003563</v>
      </c>
      <c r="H126" s="2">
        <v>90440272</v>
      </c>
      <c r="I126" t="s">
        <v>47</v>
      </c>
      <c r="J126" t="s">
        <v>19</v>
      </c>
      <c r="K126">
        <v>4158</v>
      </c>
      <c r="L126">
        <v>95</v>
      </c>
      <c r="M126">
        <v>2015</v>
      </c>
      <c r="N126" s="6">
        <f t="shared" si="4"/>
        <v>181461711</v>
      </c>
      <c r="O126" s="6">
        <f t="shared" si="5"/>
        <v>678003563</v>
      </c>
      <c r="P126" s="6">
        <f t="shared" si="6"/>
        <v>163060.01996151995</v>
      </c>
      <c r="Q126" s="7">
        <f t="shared" si="7"/>
        <v>0.10602566732772252</v>
      </c>
    </row>
    <row r="127" spans="1:17" x14ac:dyDescent="0.35">
      <c r="A127">
        <v>126</v>
      </c>
      <c r="B127" s="1">
        <v>42921</v>
      </c>
      <c r="C127" t="s">
        <v>273</v>
      </c>
      <c r="D127" t="s">
        <v>274</v>
      </c>
      <c r="E127" s="2">
        <v>175000000</v>
      </c>
      <c r="F127" s="2">
        <v>334201140</v>
      </c>
      <c r="G127" s="2">
        <v>878346440</v>
      </c>
      <c r="H127" s="2">
        <v>117027503</v>
      </c>
      <c r="I127" t="s">
        <v>15</v>
      </c>
      <c r="J127" t="s">
        <v>16</v>
      </c>
      <c r="K127">
        <v>4348</v>
      </c>
      <c r="L127">
        <v>133</v>
      </c>
      <c r="M127">
        <v>2017</v>
      </c>
      <c r="N127" s="6">
        <f t="shared" si="4"/>
        <v>159201140</v>
      </c>
      <c r="O127" s="6">
        <f t="shared" si="5"/>
        <v>703346440</v>
      </c>
      <c r="P127" s="6">
        <f t="shared" si="6"/>
        <v>161763.21067157315</v>
      </c>
      <c r="Q127" s="7">
        <f t="shared" si="7"/>
        <v>0.13323615565630345</v>
      </c>
    </row>
    <row r="128" spans="1:17" x14ac:dyDescent="0.35">
      <c r="A128">
        <v>127</v>
      </c>
      <c r="B128" s="1">
        <v>42584</v>
      </c>
      <c r="C128" t="s">
        <v>275</v>
      </c>
      <c r="D128" t="s">
        <v>276</v>
      </c>
      <c r="E128" s="2">
        <v>175000000</v>
      </c>
      <c r="F128" s="2">
        <v>325100054</v>
      </c>
      <c r="G128" s="2">
        <v>745744980</v>
      </c>
      <c r="H128" s="2">
        <v>133682248</v>
      </c>
      <c r="I128" t="s">
        <v>15</v>
      </c>
      <c r="J128" t="s">
        <v>16</v>
      </c>
      <c r="K128">
        <v>4255</v>
      </c>
      <c r="L128">
        <v>123</v>
      </c>
      <c r="M128">
        <v>2016</v>
      </c>
      <c r="N128" s="6">
        <f t="shared" si="4"/>
        <v>150100054</v>
      </c>
      <c r="O128" s="6">
        <f t="shared" si="5"/>
        <v>570744980</v>
      </c>
      <c r="P128" s="6">
        <f t="shared" si="6"/>
        <v>134135.13043478262</v>
      </c>
      <c r="Q128" s="7">
        <f t="shared" si="7"/>
        <v>0.17926000386888291</v>
      </c>
    </row>
    <row r="129" spans="1:17" x14ac:dyDescent="0.35">
      <c r="A129">
        <v>128</v>
      </c>
      <c r="B129" s="1">
        <v>39961</v>
      </c>
      <c r="C129" t="s">
        <v>277</v>
      </c>
      <c r="D129" t="s">
        <v>278</v>
      </c>
      <c r="E129" s="2">
        <v>175000000</v>
      </c>
      <c r="F129" s="2">
        <v>293004164</v>
      </c>
      <c r="G129" s="2">
        <v>731463377</v>
      </c>
      <c r="H129" s="2">
        <v>68108790</v>
      </c>
      <c r="I129" t="s">
        <v>47</v>
      </c>
      <c r="J129" t="s">
        <v>19</v>
      </c>
      <c r="K129">
        <v>3886</v>
      </c>
      <c r="L129">
        <v>89</v>
      </c>
      <c r="M129">
        <v>2009</v>
      </c>
      <c r="N129" s="6">
        <f t="shared" si="4"/>
        <v>118004164</v>
      </c>
      <c r="O129" s="6">
        <f t="shared" si="5"/>
        <v>556463377</v>
      </c>
      <c r="P129" s="6">
        <f t="shared" si="6"/>
        <v>143196.95753988676</v>
      </c>
      <c r="Q129" s="7">
        <f t="shared" si="7"/>
        <v>9.3113055474272913E-2</v>
      </c>
    </row>
    <row r="130" spans="1:17" x14ac:dyDescent="0.35">
      <c r="A130">
        <v>129</v>
      </c>
      <c r="B130" s="1">
        <v>43035</v>
      </c>
      <c r="C130" t="s">
        <v>279</v>
      </c>
      <c r="D130" t="s">
        <v>280</v>
      </c>
      <c r="E130" s="2">
        <v>175000000</v>
      </c>
      <c r="F130" s="2">
        <v>210460015</v>
      </c>
      <c r="G130" s="2">
        <v>797666425</v>
      </c>
      <c r="H130" s="2">
        <v>50802605</v>
      </c>
      <c r="I130" t="s">
        <v>47</v>
      </c>
      <c r="J130" t="s">
        <v>50</v>
      </c>
      <c r="K130">
        <v>3987</v>
      </c>
      <c r="L130">
        <v>105</v>
      </c>
      <c r="M130">
        <v>2017</v>
      </c>
      <c r="N130" s="6">
        <f t="shared" ref="N130:N193" si="8">F130-$E130</f>
        <v>35460015</v>
      </c>
      <c r="O130" s="6">
        <f t="shared" ref="O130:O193" si="9">G130-$E130</f>
        <v>622666425</v>
      </c>
      <c r="P130" s="6">
        <f t="shared" ref="P130:P193" si="10">O130/K130</f>
        <v>156174.17231000753</v>
      </c>
      <c r="Q130" s="7">
        <f t="shared" si="7"/>
        <v>6.3689035175324066E-2</v>
      </c>
    </row>
    <row r="131" spans="1:17" x14ac:dyDescent="0.35">
      <c r="A131">
        <v>130</v>
      </c>
      <c r="B131" s="1">
        <v>43425</v>
      </c>
      <c r="C131" t="s">
        <v>281</v>
      </c>
      <c r="D131" t="s">
        <v>282</v>
      </c>
      <c r="E131" s="2">
        <v>175000000</v>
      </c>
      <c r="F131" s="2">
        <v>201091711</v>
      </c>
      <c r="G131" s="2">
        <v>529290830</v>
      </c>
      <c r="H131" s="2">
        <v>56237634</v>
      </c>
      <c r="I131" t="s">
        <v>47</v>
      </c>
      <c r="J131" t="s">
        <v>19</v>
      </c>
      <c r="K131">
        <v>4017</v>
      </c>
      <c r="L131">
        <v>112</v>
      </c>
      <c r="M131">
        <v>2018</v>
      </c>
      <c r="N131" s="6">
        <f t="shared" si="8"/>
        <v>26091711</v>
      </c>
      <c r="O131" s="6">
        <f t="shared" si="9"/>
        <v>354290830</v>
      </c>
      <c r="P131" s="6">
        <f t="shared" si="10"/>
        <v>88197.866567089863</v>
      </c>
      <c r="Q131" s="7">
        <f t="shared" ref="Q131:Q194" si="11">H131/G131</f>
        <v>0.10625091313219993</v>
      </c>
    </row>
    <row r="132" spans="1:17" x14ac:dyDescent="0.35">
      <c r="A132">
        <v>131</v>
      </c>
      <c r="B132" s="1">
        <v>39899</v>
      </c>
      <c r="C132" t="s">
        <v>283</v>
      </c>
      <c r="D132" t="s">
        <v>284</v>
      </c>
      <c r="E132" s="2">
        <v>175000000</v>
      </c>
      <c r="F132" s="2">
        <v>198351526</v>
      </c>
      <c r="G132" s="2">
        <v>381687380</v>
      </c>
      <c r="H132" s="2">
        <v>59321095</v>
      </c>
      <c r="I132" t="s">
        <v>47</v>
      </c>
      <c r="J132" t="s">
        <v>19</v>
      </c>
      <c r="K132">
        <v>4136</v>
      </c>
      <c r="L132">
        <v>95</v>
      </c>
      <c r="M132">
        <v>2009</v>
      </c>
      <c r="N132" s="6">
        <f t="shared" si="8"/>
        <v>23351526</v>
      </c>
      <c r="O132" s="6">
        <f t="shared" si="9"/>
        <v>206687380</v>
      </c>
      <c r="P132" s="6">
        <f t="shared" si="10"/>
        <v>49972.770793036747</v>
      </c>
      <c r="Q132" s="7">
        <f t="shared" si="11"/>
        <v>0.15541801513060244</v>
      </c>
    </row>
    <row r="133" spans="1:17" x14ac:dyDescent="0.35">
      <c r="A133">
        <v>132</v>
      </c>
      <c r="B133" s="1">
        <v>42902</v>
      </c>
      <c r="C133" t="s">
        <v>285</v>
      </c>
      <c r="D133" t="s">
        <v>286</v>
      </c>
      <c r="E133" s="2">
        <v>175000000</v>
      </c>
      <c r="F133" s="2">
        <v>152901115</v>
      </c>
      <c r="G133" s="2">
        <v>383541369</v>
      </c>
      <c r="H133" s="2">
        <v>53688680</v>
      </c>
      <c r="I133" t="s">
        <v>127</v>
      </c>
      <c r="J133" t="s">
        <v>19</v>
      </c>
      <c r="K133">
        <v>4256</v>
      </c>
      <c r="L133">
        <v>109</v>
      </c>
      <c r="M133">
        <v>2017</v>
      </c>
      <c r="N133" s="6">
        <f t="shared" si="8"/>
        <v>-22098885</v>
      </c>
      <c r="O133" s="6">
        <f t="shared" si="9"/>
        <v>208541369</v>
      </c>
      <c r="P133" s="6">
        <f t="shared" si="10"/>
        <v>48999.381813909771</v>
      </c>
      <c r="Q133" s="7">
        <f t="shared" si="11"/>
        <v>0.13998145790630476</v>
      </c>
    </row>
    <row r="134" spans="1:17" x14ac:dyDescent="0.35">
      <c r="A134">
        <v>133</v>
      </c>
      <c r="B134" s="1">
        <v>40032</v>
      </c>
      <c r="C134" t="s">
        <v>287</v>
      </c>
      <c r="D134" t="s">
        <v>288</v>
      </c>
      <c r="E134" s="2">
        <v>175000000</v>
      </c>
      <c r="F134" s="2">
        <v>150201498</v>
      </c>
      <c r="G134" s="2">
        <v>302469017</v>
      </c>
      <c r="H134" s="2">
        <v>54713046</v>
      </c>
      <c r="I134" t="s">
        <v>15</v>
      </c>
      <c r="J134" t="s">
        <v>16</v>
      </c>
      <c r="K134">
        <v>4007</v>
      </c>
      <c r="L134">
        <v>118</v>
      </c>
      <c r="M134">
        <v>2009</v>
      </c>
      <c r="N134" s="6">
        <f t="shared" si="8"/>
        <v>-24798502</v>
      </c>
      <c r="O134" s="6">
        <f t="shared" si="9"/>
        <v>127469017</v>
      </c>
      <c r="P134" s="6">
        <f t="shared" si="10"/>
        <v>31811.583978038434</v>
      </c>
      <c r="Q134" s="7">
        <f t="shared" si="11"/>
        <v>0.18088810068106909</v>
      </c>
    </row>
    <row r="135" spans="1:17" x14ac:dyDescent="0.35">
      <c r="A135">
        <v>134</v>
      </c>
      <c r="B135" s="1">
        <v>36341</v>
      </c>
      <c r="C135" t="s">
        <v>289</v>
      </c>
      <c r="D135" t="s">
        <v>290</v>
      </c>
      <c r="E135" s="2">
        <v>175000000</v>
      </c>
      <c r="F135" s="2">
        <v>113805681</v>
      </c>
      <c r="G135" s="2">
        <v>221229335</v>
      </c>
      <c r="H135" s="2">
        <v>27687484</v>
      </c>
      <c r="I135" t="s">
        <v>15</v>
      </c>
      <c r="J135" t="s">
        <v>19</v>
      </c>
      <c r="K135">
        <v>3342</v>
      </c>
      <c r="L135">
        <v>107</v>
      </c>
      <c r="M135">
        <v>1999</v>
      </c>
      <c r="N135" s="6">
        <f t="shared" si="8"/>
        <v>-61194319</v>
      </c>
      <c r="O135" s="6">
        <f t="shared" si="9"/>
        <v>46229335</v>
      </c>
      <c r="P135" s="6">
        <f t="shared" si="10"/>
        <v>13832.835128665471</v>
      </c>
      <c r="Q135" s="7">
        <f t="shared" si="11"/>
        <v>0.12515286004001233</v>
      </c>
    </row>
    <row r="136" spans="1:17" x14ac:dyDescent="0.35">
      <c r="A136">
        <v>135</v>
      </c>
      <c r="B136" s="1">
        <v>39661</v>
      </c>
      <c r="C136" t="s">
        <v>291</v>
      </c>
      <c r="D136" t="s">
        <v>292</v>
      </c>
      <c r="E136" s="2">
        <v>175000000</v>
      </c>
      <c r="F136" s="2">
        <v>102491776</v>
      </c>
      <c r="G136" s="2">
        <v>405760225</v>
      </c>
      <c r="H136" s="2">
        <v>40457770</v>
      </c>
      <c r="I136" t="s">
        <v>15</v>
      </c>
      <c r="J136" t="s">
        <v>19</v>
      </c>
      <c r="K136">
        <v>3778</v>
      </c>
      <c r="L136">
        <v>111</v>
      </c>
      <c r="M136">
        <v>2008</v>
      </c>
      <c r="N136" s="6">
        <f t="shared" si="8"/>
        <v>-72508224</v>
      </c>
      <c r="O136" s="6">
        <f t="shared" si="9"/>
        <v>230760225</v>
      </c>
      <c r="P136" s="6">
        <f t="shared" si="10"/>
        <v>61079.996029645314</v>
      </c>
      <c r="Q136" s="7">
        <f t="shared" si="11"/>
        <v>9.9708565569727792E-2</v>
      </c>
    </row>
    <row r="137" spans="1:17" x14ac:dyDescent="0.35">
      <c r="A137">
        <v>136</v>
      </c>
      <c r="B137" s="1">
        <v>39255</v>
      </c>
      <c r="C137" t="s">
        <v>293</v>
      </c>
      <c r="D137" t="s">
        <v>294</v>
      </c>
      <c r="E137" s="2">
        <v>175000000</v>
      </c>
      <c r="F137" s="2">
        <v>100289690</v>
      </c>
      <c r="G137" s="2">
        <v>174131329</v>
      </c>
      <c r="H137" s="2">
        <v>31192615</v>
      </c>
      <c r="I137" t="s">
        <v>47</v>
      </c>
      <c r="J137" t="s">
        <v>295</v>
      </c>
      <c r="K137">
        <v>3636</v>
      </c>
      <c r="L137">
        <v>96</v>
      </c>
      <c r="M137">
        <v>2007</v>
      </c>
      <c r="N137" s="6">
        <f t="shared" si="8"/>
        <v>-74710310</v>
      </c>
      <c r="O137" s="6">
        <f t="shared" si="9"/>
        <v>-868671</v>
      </c>
      <c r="P137" s="6">
        <f t="shared" si="10"/>
        <v>-238.90841584158414</v>
      </c>
      <c r="Q137" s="7">
        <f t="shared" si="11"/>
        <v>0.17913269932029291</v>
      </c>
    </row>
    <row r="138" spans="1:17" x14ac:dyDescent="0.35">
      <c r="A138">
        <v>137</v>
      </c>
      <c r="B138" s="1">
        <v>34908</v>
      </c>
      <c r="C138" t="s">
        <v>296</v>
      </c>
      <c r="D138" t="s">
        <v>297</v>
      </c>
      <c r="E138" s="2">
        <v>175000000</v>
      </c>
      <c r="F138" s="2">
        <v>88246220</v>
      </c>
      <c r="G138" s="2">
        <v>264246220</v>
      </c>
      <c r="H138" s="2">
        <v>21171780</v>
      </c>
      <c r="I138" t="s">
        <v>15</v>
      </c>
      <c r="J138" t="s">
        <v>16</v>
      </c>
      <c r="K138">
        <v>2420</v>
      </c>
      <c r="L138">
        <v>135</v>
      </c>
      <c r="M138">
        <v>1995</v>
      </c>
      <c r="N138" s="6">
        <f t="shared" si="8"/>
        <v>-86753780</v>
      </c>
      <c r="O138" s="6">
        <f t="shared" si="9"/>
        <v>89246220</v>
      </c>
      <c r="P138" s="6">
        <f t="shared" si="10"/>
        <v>36878.603305785124</v>
      </c>
      <c r="Q138" s="7">
        <f t="shared" si="11"/>
        <v>8.0121411008263435E-2</v>
      </c>
    </row>
    <row r="139" spans="1:17" x14ac:dyDescent="0.35">
      <c r="A139">
        <v>138</v>
      </c>
      <c r="B139" s="1">
        <v>43838</v>
      </c>
      <c r="C139" t="s">
        <v>298</v>
      </c>
      <c r="D139" t="s">
        <v>299</v>
      </c>
      <c r="E139" s="2">
        <v>175000000</v>
      </c>
      <c r="F139" s="2">
        <v>77047065</v>
      </c>
      <c r="G139" s="2">
        <v>251410631</v>
      </c>
      <c r="H139" s="2">
        <v>21844045</v>
      </c>
      <c r="I139" t="s">
        <v>47</v>
      </c>
      <c r="J139" t="s">
        <v>19</v>
      </c>
      <c r="K139">
        <v>4155</v>
      </c>
      <c r="L139">
        <v>103</v>
      </c>
      <c r="M139">
        <v>2020</v>
      </c>
      <c r="N139" s="6">
        <f t="shared" si="8"/>
        <v>-97952935</v>
      </c>
      <c r="O139" s="6">
        <f t="shared" si="9"/>
        <v>76410631</v>
      </c>
      <c r="P139" s="6">
        <f t="shared" si="10"/>
        <v>18390.043561973525</v>
      </c>
      <c r="Q139" s="7">
        <f t="shared" si="11"/>
        <v>8.6885924088070887E-2</v>
      </c>
    </row>
    <row r="140" spans="1:17" x14ac:dyDescent="0.35">
      <c r="A140">
        <v>139</v>
      </c>
      <c r="B140" s="1">
        <v>42866</v>
      </c>
      <c r="C140" t="s">
        <v>300</v>
      </c>
      <c r="D140" t="s">
        <v>301</v>
      </c>
      <c r="E140" s="2">
        <v>175000000</v>
      </c>
      <c r="F140" s="2">
        <v>39175066</v>
      </c>
      <c r="G140" s="2">
        <v>139630336</v>
      </c>
      <c r="H140" s="2">
        <v>15371270</v>
      </c>
      <c r="I140" t="s">
        <v>15</v>
      </c>
      <c r="J140" t="s">
        <v>19</v>
      </c>
      <c r="K140">
        <v>3702</v>
      </c>
      <c r="L140">
        <v>126</v>
      </c>
      <c r="M140">
        <v>2017</v>
      </c>
      <c r="N140" s="6">
        <f t="shared" si="8"/>
        <v>-135824934</v>
      </c>
      <c r="O140" s="6">
        <f t="shared" si="9"/>
        <v>-35369664</v>
      </c>
      <c r="P140" s="6">
        <f t="shared" si="10"/>
        <v>-9554.2042139384121</v>
      </c>
      <c r="Q140" s="7">
        <f t="shared" si="11"/>
        <v>0.1100854616578449</v>
      </c>
    </row>
    <row r="141" spans="1:17" x14ac:dyDescent="0.35">
      <c r="A141">
        <v>140</v>
      </c>
      <c r="B141" s="1">
        <v>41614</v>
      </c>
      <c r="C141" t="s">
        <v>302</v>
      </c>
      <c r="D141" t="s">
        <v>303</v>
      </c>
      <c r="E141" s="2">
        <v>175000000</v>
      </c>
      <c r="F141" s="2">
        <v>38362475</v>
      </c>
      <c r="G141" s="2">
        <v>151716815</v>
      </c>
      <c r="H141" s="2">
        <v>9910310</v>
      </c>
      <c r="I141" t="s">
        <v>15</v>
      </c>
      <c r="J141" t="s">
        <v>16</v>
      </c>
      <c r="K141">
        <v>2690</v>
      </c>
      <c r="L141">
        <v>127</v>
      </c>
      <c r="M141">
        <v>2013</v>
      </c>
      <c r="N141" s="6">
        <f t="shared" si="8"/>
        <v>-136637525</v>
      </c>
      <c r="O141" s="6">
        <f t="shared" si="9"/>
        <v>-23283185</v>
      </c>
      <c r="P141" s="6">
        <f t="shared" si="10"/>
        <v>-8655.4591078066915</v>
      </c>
      <c r="Q141" s="7">
        <f t="shared" si="11"/>
        <v>6.532110498101347E-2</v>
      </c>
    </row>
    <row r="142" spans="1:17" x14ac:dyDescent="0.35">
      <c r="A142">
        <v>141</v>
      </c>
      <c r="B142" s="1">
        <v>44630</v>
      </c>
      <c r="C142" t="s">
        <v>304</v>
      </c>
      <c r="D142" t="s">
        <v>305</v>
      </c>
      <c r="E142" s="2">
        <v>175000000</v>
      </c>
      <c r="F142" s="2">
        <v>0</v>
      </c>
      <c r="G142" s="2">
        <v>10965045</v>
      </c>
      <c r="H142" s="2" t="s">
        <v>34</v>
      </c>
      <c r="I142" t="s">
        <v>47</v>
      </c>
      <c r="J142" t="s">
        <v>19</v>
      </c>
      <c r="K142" t="s">
        <v>34</v>
      </c>
      <c r="L142">
        <v>100</v>
      </c>
      <c r="M142">
        <v>2022</v>
      </c>
      <c r="N142" s="6">
        <f t="shared" si="8"/>
        <v>-175000000</v>
      </c>
      <c r="O142" s="6">
        <f t="shared" si="9"/>
        <v>-164034955</v>
      </c>
      <c r="P142" s="6" t="e">
        <f t="shared" si="10"/>
        <v>#VALUE!</v>
      </c>
      <c r="Q142" s="7" t="e">
        <f t="shared" si="11"/>
        <v>#VALUE!</v>
      </c>
    </row>
    <row r="143" spans="1:17" x14ac:dyDescent="0.35">
      <c r="A143">
        <v>142</v>
      </c>
      <c r="B143" s="1">
        <v>44701</v>
      </c>
      <c r="C143" t="s">
        <v>306</v>
      </c>
      <c r="D143" t="s">
        <v>307</v>
      </c>
      <c r="E143" s="2">
        <v>170000000</v>
      </c>
      <c r="F143" s="2">
        <v>715270567</v>
      </c>
      <c r="G143" s="2">
        <v>1478823595</v>
      </c>
      <c r="H143" s="2">
        <v>126707459</v>
      </c>
      <c r="I143" t="s">
        <v>15</v>
      </c>
      <c r="J143" t="s">
        <v>16</v>
      </c>
      <c r="K143">
        <v>4751</v>
      </c>
      <c r="L143">
        <v>131</v>
      </c>
      <c r="M143">
        <v>2022</v>
      </c>
      <c r="N143" s="6">
        <f t="shared" si="8"/>
        <v>545270567</v>
      </c>
      <c r="O143" s="6">
        <f t="shared" si="9"/>
        <v>1308823595</v>
      </c>
      <c r="P143" s="6">
        <f t="shared" si="10"/>
        <v>275483.81288149866</v>
      </c>
      <c r="Q143" s="7">
        <f t="shared" si="11"/>
        <v>8.5681253280246727E-2</v>
      </c>
    </row>
    <row r="144" spans="1:17" x14ac:dyDescent="0.35">
      <c r="A144">
        <v>143</v>
      </c>
      <c r="B144" s="1">
        <v>43257</v>
      </c>
      <c r="C144" t="s">
        <v>308</v>
      </c>
      <c r="D144" t="s">
        <v>309</v>
      </c>
      <c r="E144" s="2">
        <v>170000000</v>
      </c>
      <c r="F144" s="2">
        <v>417719760</v>
      </c>
      <c r="G144" s="2">
        <v>1308334005</v>
      </c>
      <c r="H144" s="2">
        <v>148024610</v>
      </c>
      <c r="I144" t="s">
        <v>15</v>
      </c>
      <c r="J144" t="s">
        <v>16</v>
      </c>
      <c r="K144">
        <v>4485</v>
      </c>
      <c r="L144">
        <v>128</v>
      </c>
      <c r="M144">
        <v>2018</v>
      </c>
      <c r="N144" s="6">
        <f t="shared" si="8"/>
        <v>247719760</v>
      </c>
      <c r="O144" s="6">
        <f t="shared" si="9"/>
        <v>1138334005</v>
      </c>
      <c r="P144" s="6">
        <f t="shared" si="10"/>
        <v>253809.14269788182</v>
      </c>
      <c r="Q144" s="7">
        <f t="shared" si="11"/>
        <v>0.11313977121614292</v>
      </c>
    </row>
    <row r="145" spans="1:17" x14ac:dyDescent="0.35">
      <c r="A145">
        <v>144</v>
      </c>
      <c r="B145" s="1">
        <v>41851</v>
      </c>
      <c r="C145" t="s">
        <v>310</v>
      </c>
      <c r="D145" t="s">
        <v>311</v>
      </c>
      <c r="E145" s="2">
        <v>170000000</v>
      </c>
      <c r="F145" s="2">
        <v>333714112</v>
      </c>
      <c r="G145" s="2">
        <v>770882395</v>
      </c>
      <c r="H145" s="2">
        <v>94320883</v>
      </c>
      <c r="I145" t="s">
        <v>15</v>
      </c>
      <c r="J145" t="s">
        <v>16</v>
      </c>
      <c r="K145">
        <v>4088</v>
      </c>
      <c r="L145">
        <v>121</v>
      </c>
      <c r="M145">
        <v>2014</v>
      </c>
      <c r="N145" s="6">
        <f t="shared" si="8"/>
        <v>163714112</v>
      </c>
      <c r="O145" s="6">
        <f t="shared" si="9"/>
        <v>600882395</v>
      </c>
      <c r="P145" s="6">
        <f t="shared" si="10"/>
        <v>146986.88723091976</v>
      </c>
      <c r="Q145" s="7">
        <f t="shared" si="11"/>
        <v>0.1223544390321691</v>
      </c>
    </row>
    <row r="146" spans="1:17" x14ac:dyDescent="0.35">
      <c r="A146">
        <v>145</v>
      </c>
      <c r="B146" s="1">
        <v>40305</v>
      </c>
      <c r="C146" t="s">
        <v>312</v>
      </c>
      <c r="D146" t="s">
        <v>313</v>
      </c>
      <c r="E146" s="2">
        <v>170000000</v>
      </c>
      <c r="F146" s="2">
        <v>312433331</v>
      </c>
      <c r="G146" s="2">
        <v>621156389</v>
      </c>
      <c r="H146" s="2">
        <v>128122480</v>
      </c>
      <c r="I146" t="s">
        <v>15</v>
      </c>
      <c r="J146" t="s">
        <v>16</v>
      </c>
      <c r="K146">
        <v>4390</v>
      </c>
      <c r="L146">
        <v>125</v>
      </c>
      <c r="M146">
        <v>2010</v>
      </c>
      <c r="N146" s="6">
        <f t="shared" si="8"/>
        <v>142433331</v>
      </c>
      <c r="O146" s="6">
        <f t="shared" si="9"/>
        <v>451156389</v>
      </c>
      <c r="P146" s="6">
        <f t="shared" si="10"/>
        <v>102769.10911161732</v>
      </c>
      <c r="Q146" s="7">
        <f t="shared" si="11"/>
        <v>0.20626444848496922</v>
      </c>
    </row>
    <row r="147" spans="1:17" x14ac:dyDescent="0.35">
      <c r="A147">
        <v>146</v>
      </c>
      <c r="B147" s="1">
        <v>41726</v>
      </c>
      <c r="C147" t="s">
        <v>314</v>
      </c>
      <c r="D147" t="s">
        <v>315</v>
      </c>
      <c r="E147" s="2">
        <v>170000000</v>
      </c>
      <c r="F147" s="2">
        <v>259746958</v>
      </c>
      <c r="G147" s="2">
        <v>714401889</v>
      </c>
      <c r="H147" s="2">
        <v>95023721</v>
      </c>
      <c r="I147" t="s">
        <v>15</v>
      </c>
      <c r="J147" t="s">
        <v>16</v>
      </c>
      <c r="K147">
        <v>3938</v>
      </c>
      <c r="L147">
        <v>135</v>
      </c>
      <c r="M147">
        <v>2014</v>
      </c>
      <c r="N147" s="6">
        <f t="shared" si="8"/>
        <v>89746958</v>
      </c>
      <c r="O147" s="6">
        <f t="shared" si="9"/>
        <v>544401889</v>
      </c>
      <c r="P147" s="6">
        <f t="shared" si="10"/>
        <v>138243.24250888775</v>
      </c>
      <c r="Q147" s="7">
        <f t="shared" si="11"/>
        <v>0.13301157578546099</v>
      </c>
    </row>
    <row r="148" spans="1:17" x14ac:dyDescent="0.35">
      <c r="A148">
        <v>147</v>
      </c>
      <c r="B148" s="1">
        <v>41829</v>
      </c>
      <c r="C148" t="s">
        <v>316</v>
      </c>
      <c r="D148" t="s">
        <v>317</v>
      </c>
      <c r="E148" s="2">
        <v>170000000</v>
      </c>
      <c r="F148" s="2">
        <v>208545589</v>
      </c>
      <c r="G148" s="2">
        <v>710644566</v>
      </c>
      <c r="H148" s="2">
        <v>72611427</v>
      </c>
      <c r="I148" t="s">
        <v>15</v>
      </c>
      <c r="J148" t="s">
        <v>19</v>
      </c>
      <c r="K148">
        <v>3969</v>
      </c>
      <c r="L148">
        <v>130</v>
      </c>
      <c r="M148">
        <v>2014</v>
      </c>
      <c r="N148" s="6">
        <f t="shared" si="8"/>
        <v>38545589</v>
      </c>
      <c r="O148" s="6">
        <f t="shared" si="9"/>
        <v>540644566</v>
      </c>
      <c r="P148" s="6">
        <f t="shared" si="10"/>
        <v>136216.82186948854</v>
      </c>
      <c r="Q148" s="7">
        <f t="shared" si="11"/>
        <v>0.10217685531419374</v>
      </c>
    </row>
    <row r="149" spans="1:17" x14ac:dyDescent="0.35">
      <c r="A149">
        <v>148</v>
      </c>
      <c r="B149" s="1">
        <v>38301</v>
      </c>
      <c r="C149" t="s">
        <v>318</v>
      </c>
      <c r="D149" t="s">
        <v>319</v>
      </c>
      <c r="E149" s="2">
        <v>170000000</v>
      </c>
      <c r="F149" s="2">
        <v>188578855</v>
      </c>
      <c r="G149" s="2">
        <v>312719437</v>
      </c>
      <c r="H149" s="2">
        <v>23325035</v>
      </c>
      <c r="I149" t="s">
        <v>127</v>
      </c>
      <c r="J149" t="s">
        <v>19</v>
      </c>
      <c r="K149">
        <v>3650</v>
      </c>
      <c r="L149">
        <v>92</v>
      </c>
      <c r="M149">
        <v>2004</v>
      </c>
      <c r="N149" s="6">
        <f t="shared" si="8"/>
        <v>18578855</v>
      </c>
      <c r="O149" s="6">
        <f t="shared" si="9"/>
        <v>142719437</v>
      </c>
      <c r="P149" s="6">
        <f t="shared" si="10"/>
        <v>39101.215616438356</v>
      </c>
      <c r="Q149" s="7">
        <f t="shared" si="11"/>
        <v>7.4587736610692346E-2</v>
      </c>
    </row>
    <row r="150" spans="1:17" x14ac:dyDescent="0.35">
      <c r="A150">
        <v>149</v>
      </c>
      <c r="B150" s="1">
        <v>41059</v>
      </c>
      <c r="C150" t="s">
        <v>320</v>
      </c>
      <c r="D150" t="s">
        <v>321</v>
      </c>
      <c r="E150" s="2">
        <v>170000000</v>
      </c>
      <c r="F150" s="2">
        <v>155136755</v>
      </c>
      <c r="G150" s="2">
        <v>401021746</v>
      </c>
      <c r="H150" s="2">
        <v>56217700</v>
      </c>
      <c r="I150" t="s">
        <v>15</v>
      </c>
      <c r="J150" t="s">
        <v>19</v>
      </c>
      <c r="K150">
        <v>3777</v>
      </c>
      <c r="L150">
        <v>127</v>
      </c>
      <c r="M150">
        <v>2012</v>
      </c>
      <c r="N150" s="6">
        <f t="shared" si="8"/>
        <v>-14863245</v>
      </c>
      <c r="O150" s="6">
        <f t="shared" si="9"/>
        <v>231021746</v>
      </c>
      <c r="P150" s="6">
        <f t="shared" si="10"/>
        <v>61165.407995763831</v>
      </c>
      <c r="Q150" s="7">
        <f t="shared" si="11"/>
        <v>0.14018616337080134</v>
      </c>
    </row>
    <row r="151" spans="1:17" x14ac:dyDescent="0.35">
      <c r="A151">
        <v>150</v>
      </c>
      <c r="B151" s="1">
        <v>37803</v>
      </c>
      <c r="C151" t="s">
        <v>322</v>
      </c>
      <c r="D151" t="s">
        <v>323</v>
      </c>
      <c r="E151" s="2">
        <v>170000000</v>
      </c>
      <c r="F151" s="2">
        <v>150358296</v>
      </c>
      <c r="G151" s="2">
        <v>433058296</v>
      </c>
      <c r="H151" s="2">
        <v>44041440</v>
      </c>
      <c r="I151" t="s">
        <v>214</v>
      </c>
      <c r="J151" t="s">
        <v>16</v>
      </c>
      <c r="K151">
        <v>3504</v>
      </c>
      <c r="L151">
        <v>109</v>
      </c>
      <c r="M151">
        <v>2003</v>
      </c>
      <c r="N151" s="6">
        <f t="shared" si="8"/>
        <v>-19641704</v>
      </c>
      <c r="O151" s="6">
        <f t="shared" si="9"/>
        <v>263058296</v>
      </c>
      <c r="P151" s="6">
        <f t="shared" si="10"/>
        <v>75073.714611872143</v>
      </c>
      <c r="Q151" s="7">
        <f t="shared" si="11"/>
        <v>0.10169864059133507</v>
      </c>
    </row>
    <row r="152" spans="1:17" x14ac:dyDescent="0.35">
      <c r="A152">
        <v>151</v>
      </c>
      <c r="B152" s="1">
        <v>38112</v>
      </c>
      <c r="C152" t="s">
        <v>324</v>
      </c>
      <c r="D152" t="s">
        <v>325</v>
      </c>
      <c r="E152" s="2">
        <v>170000000</v>
      </c>
      <c r="F152" s="2">
        <v>120150546</v>
      </c>
      <c r="G152" s="2">
        <v>300150546</v>
      </c>
      <c r="H152" s="2">
        <v>51748040</v>
      </c>
      <c r="I152" t="s">
        <v>15</v>
      </c>
      <c r="J152" t="s">
        <v>16</v>
      </c>
      <c r="K152">
        <v>3580</v>
      </c>
      <c r="L152">
        <v>132</v>
      </c>
      <c r="M152">
        <v>2004</v>
      </c>
      <c r="N152" s="6">
        <f t="shared" si="8"/>
        <v>-49849454</v>
      </c>
      <c r="O152" s="6">
        <f t="shared" si="9"/>
        <v>130150546</v>
      </c>
      <c r="P152" s="6">
        <f t="shared" si="10"/>
        <v>36354.901117318434</v>
      </c>
      <c r="Q152" s="7">
        <f t="shared" si="11"/>
        <v>0.17240694941131307</v>
      </c>
    </row>
    <row r="153" spans="1:17" x14ac:dyDescent="0.35">
      <c r="A153">
        <v>152</v>
      </c>
      <c r="B153" s="1">
        <v>43551</v>
      </c>
      <c r="C153" t="s">
        <v>326</v>
      </c>
      <c r="D153" t="s">
        <v>327</v>
      </c>
      <c r="E153" s="2">
        <v>170000000</v>
      </c>
      <c r="F153" s="2">
        <v>114766307</v>
      </c>
      <c r="G153" s="2">
        <v>353166307</v>
      </c>
      <c r="H153" s="2">
        <v>45990748</v>
      </c>
      <c r="I153" t="s">
        <v>47</v>
      </c>
      <c r="J153" t="s">
        <v>19</v>
      </c>
      <c r="K153">
        <v>4259</v>
      </c>
      <c r="L153">
        <v>130</v>
      </c>
      <c r="M153">
        <v>2019</v>
      </c>
      <c r="N153" s="6">
        <f t="shared" si="8"/>
        <v>-55233693</v>
      </c>
      <c r="O153" s="6">
        <f t="shared" si="9"/>
        <v>183166307</v>
      </c>
      <c r="P153" s="6">
        <f t="shared" si="10"/>
        <v>43006.881192768255</v>
      </c>
      <c r="Q153" s="7">
        <f t="shared" si="11"/>
        <v>0.13022405333813455</v>
      </c>
    </row>
    <row r="154" spans="1:17" x14ac:dyDescent="0.35">
      <c r="A154">
        <v>153</v>
      </c>
      <c r="B154" s="1">
        <v>43614</v>
      </c>
      <c r="C154" t="s">
        <v>328</v>
      </c>
      <c r="D154" t="s">
        <v>329</v>
      </c>
      <c r="E154" s="2">
        <v>170000000</v>
      </c>
      <c r="F154" s="2">
        <v>110500138</v>
      </c>
      <c r="G154" s="2">
        <v>383299915</v>
      </c>
      <c r="H154" s="2">
        <v>47776293</v>
      </c>
      <c r="I154" t="s">
        <v>15</v>
      </c>
      <c r="J154" t="s">
        <v>16</v>
      </c>
      <c r="K154">
        <v>4108</v>
      </c>
      <c r="L154">
        <v>132</v>
      </c>
      <c r="M154">
        <v>2019</v>
      </c>
      <c r="N154" s="6">
        <f t="shared" si="8"/>
        <v>-59499862</v>
      </c>
      <c r="O154" s="6">
        <f t="shared" si="9"/>
        <v>213299915</v>
      </c>
      <c r="P154" s="6">
        <f t="shared" si="10"/>
        <v>51923.056231742943</v>
      </c>
      <c r="Q154" s="7">
        <f t="shared" si="11"/>
        <v>0.12464467413200443</v>
      </c>
    </row>
    <row r="155" spans="1:17" x14ac:dyDescent="0.35">
      <c r="A155">
        <v>154</v>
      </c>
      <c r="B155" s="1">
        <v>42144</v>
      </c>
      <c r="C155" t="s">
        <v>330</v>
      </c>
      <c r="D155" t="s">
        <v>331</v>
      </c>
      <c r="E155" s="2">
        <v>170000000</v>
      </c>
      <c r="F155" s="2">
        <v>93436322</v>
      </c>
      <c r="G155" s="2">
        <v>206627518</v>
      </c>
      <c r="H155" s="2">
        <v>33028165</v>
      </c>
      <c r="I155" t="s">
        <v>47</v>
      </c>
      <c r="J155" t="s">
        <v>19</v>
      </c>
      <c r="K155">
        <v>3972</v>
      </c>
      <c r="L155">
        <v>129</v>
      </c>
      <c r="M155">
        <v>2015</v>
      </c>
      <c r="N155" s="6">
        <f t="shared" si="8"/>
        <v>-76563678</v>
      </c>
      <c r="O155" s="6">
        <f t="shared" si="9"/>
        <v>36627518</v>
      </c>
      <c r="P155" s="6">
        <f t="shared" si="10"/>
        <v>9221.4295065458209</v>
      </c>
      <c r="Q155" s="7">
        <f t="shared" si="11"/>
        <v>0.15984398070348016</v>
      </c>
    </row>
    <row r="156" spans="1:17" x14ac:dyDescent="0.35">
      <c r="A156">
        <v>155</v>
      </c>
      <c r="B156" s="1">
        <v>43497</v>
      </c>
      <c r="C156" t="s">
        <v>332</v>
      </c>
      <c r="D156" t="s">
        <v>333</v>
      </c>
      <c r="E156" s="2">
        <v>170000000</v>
      </c>
      <c r="F156" s="2">
        <v>85838210</v>
      </c>
      <c r="G156" s="2">
        <v>401900040</v>
      </c>
      <c r="H156" s="2">
        <v>28525613</v>
      </c>
      <c r="I156" t="s">
        <v>15</v>
      </c>
      <c r="J156" t="s">
        <v>16</v>
      </c>
      <c r="K156">
        <v>3802</v>
      </c>
      <c r="L156">
        <v>122</v>
      </c>
      <c r="M156">
        <v>2019</v>
      </c>
      <c r="N156" s="6">
        <f t="shared" si="8"/>
        <v>-84161790</v>
      </c>
      <c r="O156" s="6">
        <f t="shared" si="9"/>
        <v>231900040</v>
      </c>
      <c r="P156" s="6">
        <f t="shared" si="10"/>
        <v>60994.224092582852</v>
      </c>
      <c r="Q156" s="7">
        <f t="shared" si="11"/>
        <v>7.0976885197622769E-2</v>
      </c>
    </row>
    <row r="157" spans="1:17" x14ac:dyDescent="0.35">
      <c r="A157">
        <v>156</v>
      </c>
      <c r="B157" s="1">
        <v>42510</v>
      </c>
      <c r="C157" t="s">
        <v>334</v>
      </c>
      <c r="D157" t="s">
        <v>335</v>
      </c>
      <c r="E157" s="2">
        <v>170000000</v>
      </c>
      <c r="F157" s="2">
        <v>77042381</v>
      </c>
      <c r="G157" s="2">
        <v>276928112</v>
      </c>
      <c r="H157" s="2">
        <v>26858726</v>
      </c>
      <c r="I157" t="s">
        <v>47</v>
      </c>
      <c r="J157" t="s">
        <v>19</v>
      </c>
      <c r="K157">
        <v>3763</v>
      </c>
      <c r="L157">
        <v>113</v>
      </c>
      <c r="M157">
        <v>2016</v>
      </c>
      <c r="N157" s="6">
        <f t="shared" si="8"/>
        <v>-92957619</v>
      </c>
      <c r="O157" s="6">
        <f t="shared" si="9"/>
        <v>106928112</v>
      </c>
      <c r="P157" s="6">
        <f t="shared" si="10"/>
        <v>28415.655593941003</v>
      </c>
      <c r="Q157" s="7">
        <f t="shared" si="11"/>
        <v>9.6988080430057605E-2</v>
      </c>
    </row>
    <row r="158" spans="1:17" x14ac:dyDescent="0.35">
      <c r="A158">
        <v>157</v>
      </c>
      <c r="B158" s="1">
        <v>44713</v>
      </c>
      <c r="C158" t="s">
        <v>336</v>
      </c>
      <c r="D158" t="s">
        <v>337</v>
      </c>
      <c r="E158" s="2">
        <v>165000000</v>
      </c>
      <c r="F158" s="2">
        <v>376009080</v>
      </c>
      <c r="G158" s="2">
        <v>1001188755</v>
      </c>
      <c r="H158" s="2">
        <v>145075625</v>
      </c>
      <c r="I158" t="s">
        <v>15</v>
      </c>
      <c r="J158" t="s">
        <v>16</v>
      </c>
      <c r="K158">
        <v>4697</v>
      </c>
      <c r="L158">
        <v>146</v>
      </c>
      <c r="M158">
        <v>2022</v>
      </c>
      <c r="N158" s="6">
        <f t="shared" si="8"/>
        <v>211009080</v>
      </c>
      <c r="O158" s="6">
        <f t="shared" si="9"/>
        <v>836188755</v>
      </c>
      <c r="P158" s="6">
        <f t="shared" si="10"/>
        <v>178026.13476687248</v>
      </c>
      <c r="Q158" s="7">
        <f t="shared" si="11"/>
        <v>0.14490337039392737</v>
      </c>
    </row>
    <row r="159" spans="1:17" x14ac:dyDescent="0.35">
      <c r="A159">
        <v>158</v>
      </c>
      <c r="B159" s="1">
        <v>40319</v>
      </c>
      <c r="C159" t="s">
        <v>338</v>
      </c>
      <c r="D159" t="s">
        <v>339</v>
      </c>
      <c r="E159" s="2">
        <v>165000000</v>
      </c>
      <c r="F159" s="2">
        <v>238736787</v>
      </c>
      <c r="G159" s="2">
        <v>756244673</v>
      </c>
      <c r="H159" s="2">
        <v>70838207</v>
      </c>
      <c r="I159" t="s">
        <v>47</v>
      </c>
      <c r="J159" t="s">
        <v>19</v>
      </c>
      <c r="K159">
        <v>4386</v>
      </c>
      <c r="L159">
        <v>93</v>
      </c>
      <c r="M159">
        <v>2010</v>
      </c>
      <c r="N159" s="6">
        <f t="shared" si="8"/>
        <v>73736787</v>
      </c>
      <c r="O159" s="6">
        <f t="shared" si="9"/>
        <v>591244673</v>
      </c>
      <c r="P159" s="6">
        <f t="shared" si="10"/>
        <v>134802.70702234382</v>
      </c>
      <c r="Q159" s="7">
        <f t="shared" si="11"/>
        <v>9.3671016179177766E-2</v>
      </c>
    </row>
    <row r="160" spans="1:17" x14ac:dyDescent="0.35">
      <c r="A160">
        <v>159</v>
      </c>
      <c r="B160" s="1">
        <v>42667</v>
      </c>
      <c r="C160" t="s">
        <v>340</v>
      </c>
      <c r="D160" t="s">
        <v>341</v>
      </c>
      <c r="E160" s="2">
        <v>165000000</v>
      </c>
      <c r="F160" s="2">
        <v>232641920</v>
      </c>
      <c r="G160" s="2">
        <v>676354481</v>
      </c>
      <c r="H160" s="2">
        <v>85058311</v>
      </c>
      <c r="I160" t="s">
        <v>15</v>
      </c>
      <c r="J160" t="s">
        <v>16</v>
      </c>
      <c r="K160">
        <v>3882</v>
      </c>
      <c r="L160">
        <v>115</v>
      </c>
      <c r="M160">
        <v>2016</v>
      </c>
      <c r="N160" s="6">
        <f t="shared" si="8"/>
        <v>67641920</v>
      </c>
      <c r="O160" s="6">
        <f t="shared" si="9"/>
        <v>511354481</v>
      </c>
      <c r="P160" s="6">
        <f t="shared" si="10"/>
        <v>131724.49278722308</v>
      </c>
      <c r="Q160" s="7">
        <f t="shared" si="11"/>
        <v>0.12575995781714944</v>
      </c>
    </row>
    <row r="161" spans="1:17" x14ac:dyDescent="0.35">
      <c r="A161">
        <v>160</v>
      </c>
      <c r="B161" s="1">
        <v>41937</v>
      </c>
      <c r="C161" t="s">
        <v>342</v>
      </c>
      <c r="D161" t="s">
        <v>343</v>
      </c>
      <c r="E161" s="2">
        <v>165000000</v>
      </c>
      <c r="F161" s="2">
        <v>222527828</v>
      </c>
      <c r="G161" s="2">
        <v>648415024</v>
      </c>
      <c r="H161" s="2">
        <v>56215889</v>
      </c>
      <c r="I161" t="s">
        <v>47</v>
      </c>
      <c r="J161" t="s">
        <v>19</v>
      </c>
      <c r="K161">
        <v>3773</v>
      </c>
      <c r="L161">
        <v>108</v>
      </c>
      <c r="M161">
        <v>2014</v>
      </c>
      <c r="N161" s="6">
        <f t="shared" si="8"/>
        <v>57527828</v>
      </c>
      <c r="O161" s="6">
        <f t="shared" si="9"/>
        <v>483415024</v>
      </c>
      <c r="P161" s="6">
        <f t="shared" si="10"/>
        <v>128124.84071031009</v>
      </c>
      <c r="Q161" s="7">
        <f t="shared" si="11"/>
        <v>8.6697388122209826E-2</v>
      </c>
    </row>
    <row r="162" spans="1:17" x14ac:dyDescent="0.35">
      <c r="A162">
        <v>161</v>
      </c>
      <c r="B162" s="1">
        <v>40263</v>
      </c>
      <c r="C162" t="s">
        <v>344</v>
      </c>
      <c r="D162" t="s">
        <v>345</v>
      </c>
      <c r="E162" s="2">
        <v>165000000</v>
      </c>
      <c r="F162" s="2">
        <v>217581232</v>
      </c>
      <c r="G162" s="2">
        <v>494870992</v>
      </c>
      <c r="H162" s="2">
        <v>43732319</v>
      </c>
      <c r="I162" t="s">
        <v>47</v>
      </c>
      <c r="J162" t="s">
        <v>19</v>
      </c>
      <c r="K162">
        <v>4060</v>
      </c>
      <c r="L162">
        <v>91</v>
      </c>
      <c r="M162">
        <v>2010</v>
      </c>
      <c r="N162" s="6">
        <f t="shared" si="8"/>
        <v>52581232</v>
      </c>
      <c r="O162" s="6">
        <f t="shared" si="9"/>
        <v>329870992</v>
      </c>
      <c r="P162" s="6">
        <f t="shared" si="10"/>
        <v>81249.01280788178</v>
      </c>
      <c r="Q162" s="7">
        <f t="shared" si="11"/>
        <v>8.8371150677589119E-2</v>
      </c>
    </row>
    <row r="163" spans="1:17" x14ac:dyDescent="0.35">
      <c r="A163">
        <v>162</v>
      </c>
      <c r="B163" s="1">
        <v>41214</v>
      </c>
      <c r="C163" t="s">
        <v>346</v>
      </c>
      <c r="D163" t="s">
        <v>347</v>
      </c>
      <c r="E163" s="2">
        <v>165000000</v>
      </c>
      <c r="F163" s="2">
        <v>189412677</v>
      </c>
      <c r="G163" s="2">
        <v>496511521</v>
      </c>
      <c r="H163" s="2">
        <v>49038712</v>
      </c>
      <c r="I163" t="s">
        <v>47</v>
      </c>
      <c r="J163" t="s">
        <v>19</v>
      </c>
      <c r="K163">
        <v>3752</v>
      </c>
      <c r="L163">
        <v>101</v>
      </c>
      <c r="M163">
        <v>2012</v>
      </c>
      <c r="N163" s="6">
        <f t="shared" si="8"/>
        <v>24412677</v>
      </c>
      <c r="O163" s="6">
        <f t="shared" si="9"/>
        <v>331511521</v>
      </c>
      <c r="P163" s="6">
        <f t="shared" si="10"/>
        <v>88355.949093816627</v>
      </c>
      <c r="Q163" s="7">
        <f t="shared" si="11"/>
        <v>9.876651381871962E-2</v>
      </c>
    </row>
    <row r="164" spans="1:17" x14ac:dyDescent="0.35">
      <c r="A164">
        <v>163</v>
      </c>
      <c r="B164" s="1">
        <v>41948</v>
      </c>
      <c r="C164" t="s">
        <v>348</v>
      </c>
      <c r="D164" t="s">
        <v>349</v>
      </c>
      <c r="E164" s="2">
        <v>165000000</v>
      </c>
      <c r="F164" s="2">
        <v>188017894</v>
      </c>
      <c r="G164" s="2">
        <v>649133873</v>
      </c>
      <c r="H164" s="2">
        <v>47510360</v>
      </c>
      <c r="I164" t="s">
        <v>15</v>
      </c>
      <c r="J164" t="s">
        <v>19</v>
      </c>
      <c r="K164">
        <v>3561</v>
      </c>
      <c r="L164">
        <v>165</v>
      </c>
      <c r="M164">
        <v>2014</v>
      </c>
      <c r="N164" s="6">
        <f t="shared" si="8"/>
        <v>23017894</v>
      </c>
      <c r="O164" s="6">
        <f t="shared" si="9"/>
        <v>484133873</v>
      </c>
      <c r="P164" s="6">
        <f t="shared" si="10"/>
        <v>135954.47149677057</v>
      </c>
      <c r="Q164" s="7">
        <f t="shared" si="11"/>
        <v>7.3190387955613584E-2</v>
      </c>
    </row>
    <row r="165" spans="1:17" x14ac:dyDescent="0.35">
      <c r="A165">
        <v>164</v>
      </c>
      <c r="B165" s="1">
        <v>44454</v>
      </c>
      <c r="C165" t="s">
        <v>350</v>
      </c>
      <c r="D165" t="s">
        <v>351</v>
      </c>
      <c r="E165" s="2">
        <v>165000000</v>
      </c>
      <c r="F165" s="2">
        <v>108327830</v>
      </c>
      <c r="G165" s="2">
        <v>397720527</v>
      </c>
      <c r="H165" s="2">
        <v>41011174</v>
      </c>
      <c r="I165" t="s">
        <v>15</v>
      </c>
      <c r="J165" t="s">
        <v>16</v>
      </c>
      <c r="K165">
        <v>4125</v>
      </c>
      <c r="L165">
        <v>156</v>
      </c>
      <c r="M165">
        <v>2021</v>
      </c>
      <c r="N165" s="6">
        <f t="shared" si="8"/>
        <v>-56672170</v>
      </c>
      <c r="O165" s="6">
        <f t="shared" si="9"/>
        <v>232720527</v>
      </c>
      <c r="P165" s="6">
        <f t="shared" si="10"/>
        <v>56417.097454545452</v>
      </c>
      <c r="Q165" s="7">
        <f t="shared" si="11"/>
        <v>0.10311555782485424</v>
      </c>
    </row>
    <row r="166" spans="1:17" x14ac:dyDescent="0.35">
      <c r="A166">
        <v>165</v>
      </c>
      <c r="B166" s="1">
        <v>42543</v>
      </c>
      <c r="C166" t="s">
        <v>352</v>
      </c>
      <c r="D166" t="s">
        <v>353</v>
      </c>
      <c r="E166" s="2">
        <v>165000000</v>
      </c>
      <c r="F166" s="2">
        <v>103144286</v>
      </c>
      <c r="G166" s="2">
        <v>384169424</v>
      </c>
      <c r="H166" s="2">
        <v>41039944</v>
      </c>
      <c r="I166" t="s">
        <v>15</v>
      </c>
      <c r="J166" t="s">
        <v>16</v>
      </c>
      <c r="K166">
        <v>4091</v>
      </c>
      <c r="L166">
        <v>119</v>
      </c>
      <c r="M166">
        <v>2016</v>
      </c>
      <c r="N166" s="6">
        <f t="shared" si="8"/>
        <v>-61855714</v>
      </c>
      <c r="O166" s="6">
        <f t="shared" si="9"/>
        <v>219169424</v>
      </c>
      <c r="P166" s="6">
        <f t="shared" si="10"/>
        <v>53573.557565387433</v>
      </c>
      <c r="Q166" s="7">
        <f t="shared" si="11"/>
        <v>0.10682772088598076</v>
      </c>
    </row>
    <row r="167" spans="1:17" x14ac:dyDescent="0.35">
      <c r="A167">
        <v>166</v>
      </c>
      <c r="B167" s="1">
        <v>40753</v>
      </c>
      <c r="C167" t="s">
        <v>354</v>
      </c>
      <c r="D167" t="s">
        <v>355</v>
      </c>
      <c r="E167" s="2">
        <v>163000000</v>
      </c>
      <c r="F167" s="2">
        <v>100368560</v>
      </c>
      <c r="G167" s="2">
        <v>176038324</v>
      </c>
      <c r="H167" s="2">
        <v>36431290</v>
      </c>
      <c r="I167" t="s">
        <v>15</v>
      </c>
      <c r="J167" t="s">
        <v>16</v>
      </c>
      <c r="K167">
        <v>3754</v>
      </c>
      <c r="L167">
        <v>118</v>
      </c>
      <c r="M167">
        <v>2011</v>
      </c>
      <c r="N167" s="6">
        <f t="shared" si="8"/>
        <v>-62631440</v>
      </c>
      <c r="O167" s="6">
        <f t="shared" si="9"/>
        <v>13038324</v>
      </c>
      <c r="P167" s="6">
        <f t="shared" si="10"/>
        <v>3473.1816728822591</v>
      </c>
      <c r="Q167" s="7">
        <f t="shared" si="11"/>
        <v>0.20695090235010419</v>
      </c>
    </row>
    <row r="168" spans="1:17" x14ac:dyDescent="0.35">
      <c r="A168">
        <v>167</v>
      </c>
      <c r="B168" s="1">
        <v>42810</v>
      </c>
      <c r="C168" t="s">
        <v>356</v>
      </c>
      <c r="D168" t="s">
        <v>357</v>
      </c>
      <c r="E168" s="2">
        <v>160000000</v>
      </c>
      <c r="F168" s="2">
        <v>504014165</v>
      </c>
      <c r="G168" s="2">
        <v>1270042058</v>
      </c>
      <c r="H168" s="2">
        <v>174750616</v>
      </c>
      <c r="I168" t="s">
        <v>47</v>
      </c>
      <c r="J168" t="s">
        <v>50</v>
      </c>
      <c r="K168">
        <v>4210</v>
      </c>
      <c r="L168">
        <v>123</v>
      </c>
      <c r="M168">
        <v>2017</v>
      </c>
      <c r="N168" s="6">
        <f t="shared" si="8"/>
        <v>344014165</v>
      </c>
      <c r="O168" s="6">
        <f t="shared" si="9"/>
        <v>1110042058</v>
      </c>
      <c r="P168" s="6">
        <f t="shared" si="10"/>
        <v>263667.94726840855</v>
      </c>
      <c r="Q168" s="7">
        <f t="shared" si="11"/>
        <v>0.13759435358793448</v>
      </c>
    </row>
    <row r="169" spans="1:17" x14ac:dyDescent="0.35">
      <c r="A169">
        <v>168</v>
      </c>
      <c r="B169" s="1">
        <v>43643</v>
      </c>
      <c r="C169" t="s">
        <v>358</v>
      </c>
      <c r="D169" t="s">
        <v>359</v>
      </c>
      <c r="E169" s="2">
        <v>160000000</v>
      </c>
      <c r="F169" s="2">
        <v>390532085</v>
      </c>
      <c r="G169" s="2">
        <v>1132532832</v>
      </c>
      <c r="H169" s="2">
        <v>92579212</v>
      </c>
      <c r="I169" t="s">
        <v>15</v>
      </c>
      <c r="J169" t="s">
        <v>16</v>
      </c>
      <c r="K169">
        <v>4634</v>
      </c>
      <c r="L169">
        <v>129</v>
      </c>
      <c r="M169">
        <v>2019</v>
      </c>
      <c r="N169" s="6">
        <f t="shared" si="8"/>
        <v>230532085</v>
      </c>
      <c r="O169" s="6">
        <f t="shared" si="9"/>
        <v>972532832</v>
      </c>
      <c r="P169" s="6">
        <f t="shared" si="10"/>
        <v>209868.97539922313</v>
      </c>
      <c r="Q169" s="7">
        <f t="shared" si="11"/>
        <v>8.1745278709942068E-2</v>
      </c>
    </row>
    <row r="170" spans="1:17" x14ac:dyDescent="0.35">
      <c r="A170">
        <v>169</v>
      </c>
      <c r="B170" s="1">
        <v>43440</v>
      </c>
      <c r="C170" t="s">
        <v>360</v>
      </c>
      <c r="D170" t="s">
        <v>361</v>
      </c>
      <c r="E170" s="2">
        <v>160000000</v>
      </c>
      <c r="F170" s="2">
        <v>335061807</v>
      </c>
      <c r="G170" s="2">
        <v>1143758700</v>
      </c>
      <c r="H170" s="2">
        <v>67873522</v>
      </c>
      <c r="I170" t="s">
        <v>15</v>
      </c>
      <c r="J170" t="s">
        <v>16</v>
      </c>
      <c r="K170">
        <v>4184</v>
      </c>
      <c r="L170">
        <v>143</v>
      </c>
      <c r="M170">
        <v>2018</v>
      </c>
      <c r="N170" s="6">
        <f t="shared" si="8"/>
        <v>175061807</v>
      </c>
      <c r="O170" s="6">
        <f t="shared" si="9"/>
        <v>983758700</v>
      </c>
      <c r="P170" s="6">
        <f t="shared" si="10"/>
        <v>235123.97227533461</v>
      </c>
      <c r="Q170" s="7">
        <f t="shared" si="11"/>
        <v>5.9342518662371703E-2</v>
      </c>
    </row>
    <row r="171" spans="1:17" x14ac:dyDescent="0.35">
      <c r="A171">
        <v>170</v>
      </c>
      <c r="B171" s="1">
        <v>39219</v>
      </c>
      <c r="C171" t="s">
        <v>362</v>
      </c>
      <c r="D171" t="s">
        <v>363</v>
      </c>
      <c r="E171" s="2">
        <v>160000000</v>
      </c>
      <c r="F171" s="2">
        <v>322719944</v>
      </c>
      <c r="G171" s="2">
        <v>807330936</v>
      </c>
      <c r="H171" s="2">
        <v>121629270</v>
      </c>
      <c r="I171" t="s">
        <v>47</v>
      </c>
      <c r="J171" t="s">
        <v>19</v>
      </c>
      <c r="K171">
        <v>4172</v>
      </c>
      <c r="L171">
        <v>92</v>
      </c>
      <c r="M171">
        <v>2007</v>
      </c>
      <c r="N171" s="6">
        <f t="shared" si="8"/>
        <v>162719944</v>
      </c>
      <c r="O171" s="6">
        <f t="shared" si="9"/>
        <v>647330936</v>
      </c>
      <c r="P171" s="6">
        <f t="shared" si="10"/>
        <v>155160.81879194631</v>
      </c>
      <c r="Q171" s="7">
        <f t="shared" si="11"/>
        <v>0.15065602539972531</v>
      </c>
    </row>
    <row r="172" spans="1:17" x14ac:dyDescent="0.35">
      <c r="A172">
        <v>171</v>
      </c>
      <c r="B172" s="1">
        <v>40375</v>
      </c>
      <c r="C172" t="s">
        <v>364</v>
      </c>
      <c r="D172" t="s">
        <v>365</v>
      </c>
      <c r="E172" s="2">
        <v>160000000</v>
      </c>
      <c r="F172" s="2">
        <v>292576195</v>
      </c>
      <c r="G172" s="2">
        <v>728582465</v>
      </c>
      <c r="H172" s="2">
        <v>62785337</v>
      </c>
      <c r="I172" t="s">
        <v>15</v>
      </c>
      <c r="J172" t="s">
        <v>193</v>
      </c>
      <c r="K172">
        <v>3792</v>
      </c>
      <c r="L172">
        <v>147</v>
      </c>
      <c r="M172">
        <v>2010</v>
      </c>
      <c r="N172" s="6">
        <f t="shared" si="8"/>
        <v>132576195</v>
      </c>
      <c r="O172" s="6">
        <f t="shared" si="9"/>
        <v>568582465</v>
      </c>
      <c r="P172" s="6">
        <f t="shared" si="10"/>
        <v>149942.6331751055</v>
      </c>
      <c r="Q172" s="7">
        <f t="shared" si="11"/>
        <v>8.6174647368160315E-2</v>
      </c>
    </row>
    <row r="173" spans="1:17" x14ac:dyDescent="0.35">
      <c r="A173">
        <v>172</v>
      </c>
      <c r="B173" s="1">
        <v>42326</v>
      </c>
      <c r="C173" t="s">
        <v>366</v>
      </c>
      <c r="D173" t="s">
        <v>367</v>
      </c>
      <c r="E173" s="2">
        <v>160000000</v>
      </c>
      <c r="F173" s="2">
        <v>281723902</v>
      </c>
      <c r="G173" s="2">
        <v>648986787</v>
      </c>
      <c r="H173" s="2">
        <v>102665981</v>
      </c>
      <c r="I173" t="s">
        <v>15</v>
      </c>
      <c r="J173" t="s">
        <v>193</v>
      </c>
      <c r="K173">
        <v>4175</v>
      </c>
      <c r="L173">
        <v>136</v>
      </c>
      <c r="M173">
        <v>2015</v>
      </c>
      <c r="N173" s="6">
        <f t="shared" si="8"/>
        <v>121723902</v>
      </c>
      <c r="O173" s="6">
        <f t="shared" si="9"/>
        <v>488986787</v>
      </c>
      <c r="P173" s="6">
        <f t="shared" si="10"/>
        <v>117122.58371257485</v>
      </c>
      <c r="Q173" s="7">
        <f t="shared" si="11"/>
        <v>0.15819425457732778</v>
      </c>
    </row>
    <row r="174" spans="1:17" x14ac:dyDescent="0.35">
      <c r="A174">
        <v>173</v>
      </c>
      <c r="B174" s="1">
        <v>41411</v>
      </c>
      <c r="C174" t="s">
        <v>368</v>
      </c>
      <c r="D174" t="s">
        <v>369</v>
      </c>
      <c r="E174" s="2">
        <v>160000000</v>
      </c>
      <c r="F174" s="2">
        <v>238679850</v>
      </c>
      <c r="G174" s="2">
        <v>789300444</v>
      </c>
      <c r="H174" s="2">
        <v>97375245</v>
      </c>
      <c r="I174" t="s">
        <v>15</v>
      </c>
      <c r="J174" t="s">
        <v>16</v>
      </c>
      <c r="K174">
        <v>3771</v>
      </c>
      <c r="L174">
        <v>130</v>
      </c>
      <c r="M174">
        <v>2013</v>
      </c>
      <c r="N174" s="6">
        <f t="shared" si="8"/>
        <v>78679850</v>
      </c>
      <c r="O174" s="6">
        <f t="shared" si="9"/>
        <v>629300444</v>
      </c>
      <c r="P174" s="6">
        <f t="shared" si="10"/>
        <v>166878.9297268629</v>
      </c>
      <c r="Q174" s="7">
        <f t="shared" si="11"/>
        <v>0.1233690488079847</v>
      </c>
    </row>
    <row r="175" spans="1:17" x14ac:dyDescent="0.35">
      <c r="A175">
        <v>174</v>
      </c>
      <c r="B175" s="1">
        <v>41773</v>
      </c>
      <c r="C175" t="s">
        <v>370</v>
      </c>
      <c r="D175" t="s">
        <v>371</v>
      </c>
      <c r="E175" s="2">
        <v>160000000</v>
      </c>
      <c r="F175" s="2">
        <v>200676069</v>
      </c>
      <c r="G175" s="2">
        <v>529076069</v>
      </c>
      <c r="H175" s="2">
        <v>93188384</v>
      </c>
      <c r="I175" t="s">
        <v>15</v>
      </c>
      <c r="J175" t="s">
        <v>16</v>
      </c>
      <c r="K175">
        <v>3952</v>
      </c>
      <c r="L175">
        <v>123</v>
      </c>
      <c r="M175">
        <v>2014</v>
      </c>
      <c r="N175" s="6">
        <f t="shared" si="8"/>
        <v>40676069</v>
      </c>
      <c r="O175" s="6">
        <f t="shared" si="9"/>
        <v>369076069</v>
      </c>
      <c r="P175" s="6">
        <f t="shared" si="10"/>
        <v>93389.693572874501</v>
      </c>
      <c r="Q175" s="7">
        <f t="shared" si="11"/>
        <v>0.17613418837131339</v>
      </c>
    </row>
    <row r="176" spans="1:17" x14ac:dyDescent="0.35">
      <c r="A176">
        <v>175</v>
      </c>
      <c r="B176" s="1">
        <v>40697</v>
      </c>
      <c r="C176" t="s">
        <v>372</v>
      </c>
      <c r="D176" t="s">
        <v>373</v>
      </c>
      <c r="E176" s="2">
        <v>160000000</v>
      </c>
      <c r="F176" s="2">
        <v>146408305</v>
      </c>
      <c r="G176" s="2">
        <v>355408305</v>
      </c>
      <c r="H176" s="2">
        <v>55101604</v>
      </c>
      <c r="I176" t="s">
        <v>15</v>
      </c>
      <c r="J176" t="s">
        <v>16</v>
      </c>
      <c r="K176">
        <v>3692</v>
      </c>
      <c r="L176">
        <v>132</v>
      </c>
      <c r="M176">
        <v>2011</v>
      </c>
      <c r="N176" s="6">
        <f t="shared" si="8"/>
        <v>-13591695</v>
      </c>
      <c r="O176" s="6">
        <f t="shared" si="9"/>
        <v>195408305</v>
      </c>
      <c r="P176" s="6">
        <f t="shared" si="10"/>
        <v>52927.493228602383</v>
      </c>
      <c r="Q176" s="7">
        <f t="shared" si="11"/>
        <v>0.15503746880647598</v>
      </c>
    </row>
    <row r="177" spans="1:17" x14ac:dyDescent="0.35">
      <c r="A177">
        <v>176</v>
      </c>
      <c r="B177" s="1">
        <v>39807</v>
      </c>
      <c r="C177" t="s">
        <v>374</v>
      </c>
      <c r="D177" t="s">
        <v>375</v>
      </c>
      <c r="E177" s="2">
        <v>160000000</v>
      </c>
      <c r="F177" s="2">
        <v>127509326</v>
      </c>
      <c r="G177" s="2">
        <v>329631958</v>
      </c>
      <c r="H177" s="2">
        <v>26853816</v>
      </c>
      <c r="I177" t="s">
        <v>15</v>
      </c>
      <c r="J177" t="s">
        <v>118</v>
      </c>
      <c r="K177">
        <v>2988</v>
      </c>
      <c r="L177">
        <v>167</v>
      </c>
      <c r="M177">
        <v>2008</v>
      </c>
      <c r="N177" s="6">
        <f t="shared" si="8"/>
        <v>-32490674</v>
      </c>
      <c r="O177" s="6">
        <f t="shared" si="9"/>
        <v>169631958</v>
      </c>
      <c r="P177" s="6">
        <f t="shared" si="10"/>
        <v>56771.070281124499</v>
      </c>
      <c r="Q177" s="7">
        <f t="shared" si="11"/>
        <v>8.1466057365712094E-2</v>
      </c>
    </row>
    <row r="178" spans="1:17" x14ac:dyDescent="0.35">
      <c r="A178">
        <v>177</v>
      </c>
      <c r="B178" s="1">
        <v>40373</v>
      </c>
      <c r="C178" t="s">
        <v>376</v>
      </c>
      <c r="D178" t="s">
        <v>377</v>
      </c>
      <c r="E178" s="2">
        <v>160000000</v>
      </c>
      <c r="F178" s="2">
        <v>63150991</v>
      </c>
      <c r="G178" s="2">
        <v>217986320</v>
      </c>
      <c r="H178" s="2">
        <v>17619622</v>
      </c>
      <c r="I178" t="s">
        <v>47</v>
      </c>
      <c r="J178" t="s">
        <v>19</v>
      </c>
      <c r="K178">
        <v>3504</v>
      </c>
      <c r="L178">
        <v>108</v>
      </c>
      <c r="M178">
        <v>2010</v>
      </c>
      <c r="N178" s="6">
        <f t="shared" si="8"/>
        <v>-96849009</v>
      </c>
      <c r="O178" s="6">
        <f t="shared" si="9"/>
        <v>57986320</v>
      </c>
      <c r="P178" s="6">
        <f t="shared" si="10"/>
        <v>16548.607305936071</v>
      </c>
      <c r="Q178" s="7">
        <f t="shared" si="11"/>
        <v>8.0829026335230578E-2</v>
      </c>
    </row>
    <row r="179" spans="1:17" x14ac:dyDescent="0.35">
      <c r="A179">
        <v>178</v>
      </c>
      <c r="B179" s="1">
        <v>38849</v>
      </c>
      <c r="C179" t="s">
        <v>378</v>
      </c>
      <c r="D179" t="s">
        <v>379</v>
      </c>
      <c r="E179" s="2">
        <v>160000000</v>
      </c>
      <c r="F179" s="2">
        <v>60674817</v>
      </c>
      <c r="G179" s="2">
        <v>181674817</v>
      </c>
      <c r="H179" s="2">
        <v>22155410</v>
      </c>
      <c r="I179" t="s">
        <v>15</v>
      </c>
      <c r="J179" t="s">
        <v>19</v>
      </c>
      <c r="K179">
        <v>3555</v>
      </c>
      <c r="L179" t="s">
        <v>34</v>
      </c>
      <c r="M179">
        <v>2006</v>
      </c>
      <c r="N179" s="6">
        <f t="shared" si="8"/>
        <v>-99325183</v>
      </c>
      <c r="O179" s="6">
        <f t="shared" si="9"/>
        <v>21674817</v>
      </c>
      <c r="P179" s="6">
        <f t="shared" si="10"/>
        <v>6096.9949367088611</v>
      </c>
      <c r="Q179" s="7">
        <f t="shared" si="11"/>
        <v>0.12195091408843968</v>
      </c>
    </row>
    <row r="180" spans="1:17" x14ac:dyDescent="0.35">
      <c r="A180">
        <v>179</v>
      </c>
      <c r="B180" s="1">
        <v>42515</v>
      </c>
      <c r="C180" t="s">
        <v>380</v>
      </c>
      <c r="D180" t="s">
        <v>381</v>
      </c>
      <c r="E180" s="2">
        <v>160000000</v>
      </c>
      <c r="F180" s="2">
        <v>47365290</v>
      </c>
      <c r="G180" s="2">
        <v>438899824</v>
      </c>
      <c r="H180" s="2">
        <v>24166110</v>
      </c>
      <c r="I180" t="s">
        <v>15</v>
      </c>
      <c r="J180" t="s">
        <v>16</v>
      </c>
      <c r="K180">
        <v>3406</v>
      </c>
      <c r="L180">
        <v>123</v>
      </c>
      <c r="M180">
        <v>2016</v>
      </c>
      <c r="N180" s="6">
        <f t="shared" si="8"/>
        <v>-112634710</v>
      </c>
      <c r="O180" s="6">
        <f t="shared" si="9"/>
        <v>278899824</v>
      </c>
      <c r="P180" s="6">
        <f t="shared" si="10"/>
        <v>81884.8573106283</v>
      </c>
      <c r="Q180" s="7">
        <f t="shared" si="11"/>
        <v>5.506065092429839E-2</v>
      </c>
    </row>
    <row r="181" spans="1:17" x14ac:dyDescent="0.35">
      <c r="A181">
        <v>180</v>
      </c>
      <c r="B181" s="1">
        <v>43770</v>
      </c>
      <c r="C181" t="s">
        <v>382</v>
      </c>
      <c r="D181" t="s">
        <v>383</v>
      </c>
      <c r="E181" s="2">
        <v>159000000</v>
      </c>
      <c r="F181" s="2">
        <v>0</v>
      </c>
      <c r="G181" s="2">
        <v>910234</v>
      </c>
      <c r="H181" s="2" t="s">
        <v>34</v>
      </c>
      <c r="I181" t="s">
        <v>214</v>
      </c>
      <c r="J181" t="s">
        <v>118</v>
      </c>
      <c r="K181" t="s">
        <v>34</v>
      </c>
      <c r="L181">
        <v>210</v>
      </c>
      <c r="M181">
        <v>2019</v>
      </c>
      <c r="N181" s="6">
        <f t="shared" si="8"/>
        <v>-159000000</v>
      </c>
      <c r="O181" s="6">
        <f t="shared" si="9"/>
        <v>-158089766</v>
      </c>
      <c r="P181" s="6" t="e">
        <f t="shared" si="10"/>
        <v>#VALUE!</v>
      </c>
      <c r="Q181" s="7" t="e">
        <f t="shared" si="11"/>
        <v>#VALUE!</v>
      </c>
    </row>
    <row r="182" spans="1:17" x14ac:dyDescent="0.35">
      <c r="A182">
        <v>181</v>
      </c>
      <c r="B182" s="1">
        <v>42642</v>
      </c>
      <c r="C182" t="s">
        <v>384</v>
      </c>
      <c r="D182" t="s">
        <v>385</v>
      </c>
      <c r="E182" s="2">
        <v>156000000</v>
      </c>
      <c r="F182" s="2">
        <v>61433527</v>
      </c>
      <c r="G182" s="2">
        <v>122359309</v>
      </c>
      <c r="H182" s="2">
        <v>20223544</v>
      </c>
      <c r="I182" t="s">
        <v>15</v>
      </c>
      <c r="J182" t="s">
        <v>193</v>
      </c>
      <c r="K182">
        <v>3403</v>
      </c>
      <c r="L182">
        <v>107</v>
      </c>
      <c r="M182">
        <v>2016</v>
      </c>
      <c r="N182" s="6">
        <f t="shared" si="8"/>
        <v>-94566473</v>
      </c>
      <c r="O182" s="6">
        <f t="shared" si="9"/>
        <v>-33640691</v>
      </c>
      <c r="P182" s="6">
        <f t="shared" si="10"/>
        <v>-9885.5982956215103</v>
      </c>
      <c r="Q182" s="7">
        <f t="shared" si="11"/>
        <v>0.16527997882040998</v>
      </c>
    </row>
    <row r="183" spans="1:17" x14ac:dyDescent="0.35">
      <c r="A183">
        <v>182</v>
      </c>
      <c r="B183" s="1">
        <v>40522</v>
      </c>
      <c r="C183" t="s">
        <v>386</v>
      </c>
      <c r="D183" t="s">
        <v>387</v>
      </c>
      <c r="E183" s="2">
        <v>155000000</v>
      </c>
      <c r="F183" s="2">
        <v>104386950</v>
      </c>
      <c r="G183" s="2">
        <v>418186950</v>
      </c>
      <c r="H183" s="2" t="s">
        <v>34</v>
      </c>
      <c r="I183" t="s">
        <v>34</v>
      </c>
      <c r="J183" t="s">
        <v>34</v>
      </c>
      <c r="K183" t="s">
        <v>34</v>
      </c>
      <c r="L183" t="s">
        <v>34</v>
      </c>
      <c r="M183">
        <v>2010</v>
      </c>
      <c r="N183" s="6">
        <f t="shared" si="8"/>
        <v>-50613050</v>
      </c>
      <c r="O183" s="6">
        <f t="shared" si="9"/>
        <v>263186950</v>
      </c>
      <c r="P183" s="6" t="e">
        <f t="shared" si="10"/>
        <v>#VALUE!</v>
      </c>
      <c r="Q183" s="7" t="e">
        <f t="shared" si="11"/>
        <v>#VALUE!</v>
      </c>
    </row>
    <row r="184" spans="1:17" x14ac:dyDescent="0.35">
      <c r="A184">
        <v>183</v>
      </c>
      <c r="B184" s="1">
        <v>44280</v>
      </c>
      <c r="C184" t="s">
        <v>388</v>
      </c>
      <c r="D184" t="s">
        <v>389</v>
      </c>
      <c r="E184" s="2">
        <v>155000000</v>
      </c>
      <c r="F184" s="2">
        <v>100916094</v>
      </c>
      <c r="G184" s="2">
        <v>468064628</v>
      </c>
      <c r="H184" s="2">
        <v>32200000</v>
      </c>
      <c r="I184" t="s">
        <v>15</v>
      </c>
      <c r="J184" t="s">
        <v>16</v>
      </c>
      <c r="K184">
        <v>3084</v>
      </c>
      <c r="L184">
        <v>113</v>
      </c>
      <c r="M184">
        <v>2021</v>
      </c>
      <c r="N184" s="6">
        <f t="shared" si="8"/>
        <v>-54083906</v>
      </c>
      <c r="O184" s="6">
        <f t="shared" si="9"/>
        <v>313064628</v>
      </c>
      <c r="P184" s="6">
        <f t="shared" si="10"/>
        <v>101512.52529182879</v>
      </c>
      <c r="Q184" s="7">
        <f t="shared" si="11"/>
        <v>6.8793918774823548E-2</v>
      </c>
    </row>
    <row r="185" spans="1:17" x14ac:dyDescent="0.35">
      <c r="A185">
        <v>184</v>
      </c>
      <c r="B185" s="1">
        <v>42179</v>
      </c>
      <c r="C185" t="s">
        <v>390</v>
      </c>
      <c r="D185" t="s">
        <v>391</v>
      </c>
      <c r="E185" s="2">
        <v>155000000</v>
      </c>
      <c r="F185" s="2">
        <v>89760956</v>
      </c>
      <c r="G185" s="2">
        <v>432150894</v>
      </c>
      <c r="H185" s="2">
        <v>27018486</v>
      </c>
      <c r="I185" t="s">
        <v>15</v>
      </c>
      <c r="J185" t="s">
        <v>16</v>
      </c>
      <c r="K185">
        <v>3783</v>
      </c>
      <c r="L185">
        <v>126</v>
      </c>
      <c r="M185">
        <v>2015</v>
      </c>
      <c r="N185" s="6">
        <f t="shared" si="8"/>
        <v>-65239044</v>
      </c>
      <c r="O185" s="6">
        <f t="shared" si="9"/>
        <v>277150894</v>
      </c>
      <c r="P185" s="6">
        <f t="shared" si="10"/>
        <v>73262.197726671948</v>
      </c>
      <c r="Q185" s="7">
        <f t="shared" si="11"/>
        <v>6.2520953618575639E-2</v>
      </c>
    </row>
    <row r="186" spans="1:17" x14ac:dyDescent="0.35">
      <c r="A186">
        <v>185</v>
      </c>
      <c r="B186" s="1">
        <v>43175</v>
      </c>
      <c r="C186" t="s">
        <v>392</v>
      </c>
      <c r="D186" t="s">
        <v>393</v>
      </c>
      <c r="E186" s="2">
        <v>155000000</v>
      </c>
      <c r="F186" s="2">
        <v>59874525</v>
      </c>
      <c r="G186" s="2">
        <v>290930148</v>
      </c>
      <c r="H186" s="2">
        <v>28116535</v>
      </c>
      <c r="I186" t="s">
        <v>15</v>
      </c>
      <c r="J186" t="s">
        <v>16</v>
      </c>
      <c r="K186">
        <v>3708</v>
      </c>
      <c r="L186">
        <v>111</v>
      </c>
      <c r="M186">
        <v>2018</v>
      </c>
      <c r="N186" s="6">
        <f t="shared" si="8"/>
        <v>-95125475</v>
      </c>
      <c r="O186" s="6">
        <f t="shared" si="9"/>
        <v>135930148</v>
      </c>
      <c r="P186" s="6">
        <f t="shared" si="10"/>
        <v>36658.615965480043</v>
      </c>
      <c r="Q186" s="7">
        <f t="shared" si="11"/>
        <v>9.6643593636779088E-2</v>
      </c>
    </row>
    <row r="187" spans="1:17" x14ac:dyDescent="0.35">
      <c r="A187">
        <v>186</v>
      </c>
      <c r="B187" s="1">
        <v>38315</v>
      </c>
      <c r="C187" t="s">
        <v>394</v>
      </c>
      <c r="D187" t="s">
        <v>395</v>
      </c>
      <c r="E187" s="2">
        <v>155000000</v>
      </c>
      <c r="F187" s="2">
        <v>34297191</v>
      </c>
      <c r="G187" s="2">
        <v>167297191</v>
      </c>
      <c r="H187" s="2">
        <v>13687087</v>
      </c>
      <c r="I187" t="s">
        <v>214</v>
      </c>
      <c r="J187" t="s">
        <v>16</v>
      </c>
      <c r="K187">
        <v>2445</v>
      </c>
      <c r="L187">
        <v>175</v>
      </c>
      <c r="M187">
        <v>2004</v>
      </c>
      <c r="N187" s="6">
        <f t="shared" si="8"/>
        <v>-120702809</v>
      </c>
      <c r="O187" s="6">
        <f t="shared" si="9"/>
        <v>12297191</v>
      </c>
      <c r="P187" s="6">
        <f t="shared" si="10"/>
        <v>5029.5259713701435</v>
      </c>
      <c r="Q187" s="7">
        <f t="shared" si="11"/>
        <v>8.1813011433049102E-2</v>
      </c>
    </row>
    <row r="188" spans="1:17" x14ac:dyDescent="0.35">
      <c r="A188">
        <v>187</v>
      </c>
      <c r="B188" s="1">
        <v>42930</v>
      </c>
      <c r="C188" t="s">
        <v>396</v>
      </c>
      <c r="D188" t="s">
        <v>397</v>
      </c>
      <c r="E188" s="2">
        <v>152000000</v>
      </c>
      <c r="F188" s="2">
        <v>146880162</v>
      </c>
      <c r="G188" s="2">
        <v>489592267</v>
      </c>
      <c r="H188" s="2">
        <v>56262929</v>
      </c>
      <c r="I188" t="s">
        <v>15</v>
      </c>
      <c r="J188" t="s">
        <v>16</v>
      </c>
      <c r="K188">
        <v>4100</v>
      </c>
      <c r="L188">
        <v>142</v>
      </c>
      <c r="M188">
        <v>2017</v>
      </c>
      <c r="N188" s="6">
        <f t="shared" si="8"/>
        <v>-5119838</v>
      </c>
      <c r="O188" s="6">
        <f t="shared" si="9"/>
        <v>337592267</v>
      </c>
      <c r="P188" s="6">
        <f t="shared" si="10"/>
        <v>82339.57731707317</v>
      </c>
      <c r="Q188" s="7">
        <f t="shared" si="11"/>
        <v>0.11491792822781656</v>
      </c>
    </row>
    <row r="189" spans="1:17" x14ac:dyDescent="0.35">
      <c r="A189">
        <v>188</v>
      </c>
      <c r="B189" s="1">
        <v>37036</v>
      </c>
      <c r="C189" t="s">
        <v>398</v>
      </c>
      <c r="D189" t="s">
        <v>399</v>
      </c>
      <c r="E189" s="2">
        <v>151500000</v>
      </c>
      <c r="F189" s="2">
        <v>198539855</v>
      </c>
      <c r="G189" s="2">
        <v>449239853</v>
      </c>
      <c r="H189" s="2">
        <v>59078912</v>
      </c>
      <c r="I189" t="s">
        <v>15</v>
      </c>
      <c r="J189" t="s">
        <v>16</v>
      </c>
      <c r="K189">
        <v>3255</v>
      </c>
      <c r="L189">
        <v>182</v>
      </c>
      <c r="M189">
        <v>2001</v>
      </c>
      <c r="N189" s="6">
        <f t="shared" si="8"/>
        <v>47039855</v>
      </c>
      <c r="O189" s="6">
        <f t="shared" si="9"/>
        <v>297739853</v>
      </c>
      <c r="P189" s="6">
        <f t="shared" si="10"/>
        <v>91471.537019969284</v>
      </c>
      <c r="Q189" s="7">
        <f t="shared" si="11"/>
        <v>0.13150861751350454</v>
      </c>
    </row>
    <row r="190" spans="1:17" x14ac:dyDescent="0.35">
      <c r="A190">
        <v>189</v>
      </c>
      <c r="B190" s="1">
        <v>39265</v>
      </c>
      <c r="C190" t="s">
        <v>400</v>
      </c>
      <c r="D190" t="s">
        <v>401</v>
      </c>
      <c r="E190" s="2">
        <v>151000000</v>
      </c>
      <c r="F190" s="2">
        <v>319246193</v>
      </c>
      <c r="G190" s="2">
        <v>708272592</v>
      </c>
      <c r="H190" s="2">
        <v>70502384</v>
      </c>
      <c r="I190" t="s">
        <v>15</v>
      </c>
      <c r="J190" t="s">
        <v>16</v>
      </c>
      <c r="K190">
        <v>4050</v>
      </c>
      <c r="L190">
        <v>142</v>
      </c>
      <c r="M190">
        <v>2007</v>
      </c>
      <c r="N190" s="6">
        <f t="shared" si="8"/>
        <v>168246193</v>
      </c>
      <c r="O190" s="6">
        <f t="shared" si="9"/>
        <v>557272592</v>
      </c>
      <c r="P190" s="6">
        <f t="shared" si="10"/>
        <v>137598.17086419754</v>
      </c>
      <c r="Q190" s="7">
        <f t="shared" si="11"/>
        <v>9.9541313325307954E-2</v>
      </c>
    </row>
    <row r="191" spans="1:17" x14ac:dyDescent="0.35">
      <c r="A191">
        <v>190</v>
      </c>
      <c r="B191" s="1">
        <v>43789</v>
      </c>
      <c r="C191" t="s">
        <v>402</v>
      </c>
      <c r="D191" t="s">
        <v>403</v>
      </c>
      <c r="E191" s="2">
        <v>150000000</v>
      </c>
      <c r="F191" s="2">
        <v>477373578</v>
      </c>
      <c r="G191" s="2">
        <v>1445182280</v>
      </c>
      <c r="H191" s="2">
        <v>130263358</v>
      </c>
      <c r="I191" t="s">
        <v>47</v>
      </c>
      <c r="J191" t="s">
        <v>19</v>
      </c>
      <c r="K191">
        <v>4440</v>
      </c>
      <c r="L191">
        <v>103</v>
      </c>
      <c r="M191">
        <v>2019</v>
      </c>
      <c r="N191" s="6">
        <f t="shared" si="8"/>
        <v>327373578</v>
      </c>
      <c r="O191" s="6">
        <f t="shared" si="9"/>
        <v>1295182280</v>
      </c>
      <c r="P191" s="6">
        <f t="shared" si="10"/>
        <v>291707.72072072071</v>
      </c>
      <c r="Q191" s="7">
        <f t="shared" si="11"/>
        <v>9.0136282324192352E-2</v>
      </c>
    </row>
    <row r="192" spans="1:17" x14ac:dyDescent="0.35">
      <c r="A192">
        <v>191</v>
      </c>
      <c r="B192" s="1">
        <v>42884</v>
      </c>
      <c r="C192" t="s">
        <v>404</v>
      </c>
      <c r="D192" t="s">
        <v>405</v>
      </c>
      <c r="E192" s="2">
        <v>150000000</v>
      </c>
      <c r="F192" s="2">
        <v>412563408</v>
      </c>
      <c r="G192" s="2">
        <v>818058221</v>
      </c>
      <c r="H192" s="2">
        <v>103251471</v>
      </c>
      <c r="I192" t="s">
        <v>15</v>
      </c>
      <c r="J192" t="s">
        <v>16</v>
      </c>
      <c r="K192">
        <v>4165</v>
      </c>
      <c r="L192">
        <v>141</v>
      </c>
      <c r="M192">
        <v>2017</v>
      </c>
      <c r="N192" s="6">
        <f t="shared" si="8"/>
        <v>262563408</v>
      </c>
      <c r="O192" s="6">
        <f t="shared" si="9"/>
        <v>668058221</v>
      </c>
      <c r="P192" s="6">
        <f t="shared" si="10"/>
        <v>160398.13229291717</v>
      </c>
      <c r="Q192" s="7">
        <f t="shared" si="11"/>
        <v>0.12621530882457815</v>
      </c>
    </row>
    <row r="193" spans="1:17" x14ac:dyDescent="0.35">
      <c r="A193">
        <v>192</v>
      </c>
      <c r="B193" s="1">
        <v>41600</v>
      </c>
      <c r="C193" t="s">
        <v>406</v>
      </c>
      <c r="D193" t="s">
        <v>407</v>
      </c>
      <c r="E193" s="2">
        <v>150000000</v>
      </c>
      <c r="F193" s="2">
        <v>400953009</v>
      </c>
      <c r="G193" s="2">
        <v>1261788407</v>
      </c>
      <c r="H193" s="2">
        <v>243390</v>
      </c>
      <c r="I193" t="s">
        <v>47</v>
      </c>
      <c r="J193" t="s">
        <v>50</v>
      </c>
      <c r="K193">
        <v>3742</v>
      </c>
      <c r="L193">
        <v>102</v>
      </c>
      <c r="M193">
        <v>2013</v>
      </c>
      <c r="N193" s="6">
        <f t="shared" si="8"/>
        <v>250953009</v>
      </c>
      <c r="O193" s="6">
        <f t="shared" si="9"/>
        <v>1111788407</v>
      </c>
      <c r="P193" s="6">
        <f t="shared" si="10"/>
        <v>297110.74478888296</v>
      </c>
      <c r="Q193" s="7">
        <f t="shared" si="11"/>
        <v>1.9289288017685838E-4</v>
      </c>
    </row>
    <row r="194" spans="1:17" x14ac:dyDescent="0.35">
      <c r="A194">
        <v>193</v>
      </c>
      <c r="B194" s="1">
        <v>42410</v>
      </c>
      <c r="C194" t="s">
        <v>408</v>
      </c>
      <c r="D194" t="s">
        <v>409</v>
      </c>
      <c r="E194" s="2">
        <v>150000000</v>
      </c>
      <c r="F194" s="2">
        <v>341268248</v>
      </c>
      <c r="G194" s="2">
        <v>1004629935</v>
      </c>
      <c r="H194" s="2">
        <v>75063401</v>
      </c>
      <c r="I194" t="s">
        <v>47</v>
      </c>
      <c r="J194" t="s">
        <v>19</v>
      </c>
      <c r="K194">
        <v>3959</v>
      </c>
      <c r="L194">
        <v>108</v>
      </c>
      <c r="M194">
        <v>2016</v>
      </c>
      <c r="N194" s="6">
        <f t="shared" ref="N194:N257" si="12">F194-$E194</f>
        <v>191268248</v>
      </c>
      <c r="O194" s="6">
        <f t="shared" ref="O194:O257" si="13">G194-$E194</f>
        <v>854629935</v>
      </c>
      <c r="P194" s="6">
        <f t="shared" ref="P194:P257" si="14">O194/K194</f>
        <v>215870.15281636777</v>
      </c>
      <c r="Q194" s="7">
        <f t="shared" si="11"/>
        <v>7.4717463998322922E-2</v>
      </c>
    </row>
    <row r="195" spans="1:17" x14ac:dyDescent="0.35">
      <c r="A195">
        <v>194</v>
      </c>
      <c r="B195" s="1">
        <v>39274</v>
      </c>
      <c r="C195" t="s">
        <v>410</v>
      </c>
      <c r="D195" t="s">
        <v>411</v>
      </c>
      <c r="E195" s="2">
        <v>150000000</v>
      </c>
      <c r="F195" s="2">
        <v>292137260</v>
      </c>
      <c r="G195" s="2">
        <v>939619849</v>
      </c>
      <c r="H195" s="2">
        <v>77108414</v>
      </c>
      <c r="I195" t="s">
        <v>15</v>
      </c>
      <c r="J195" t="s">
        <v>19</v>
      </c>
      <c r="K195">
        <v>4285</v>
      </c>
      <c r="L195">
        <v>138</v>
      </c>
      <c r="M195">
        <v>2007</v>
      </c>
      <c r="N195" s="6">
        <f t="shared" si="12"/>
        <v>142137260</v>
      </c>
      <c r="O195" s="6">
        <f t="shared" si="13"/>
        <v>789619849</v>
      </c>
      <c r="P195" s="6">
        <f t="shared" si="14"/>
        <v>184275.3439906651</v>
      </c>
      <c r="Q195" s="7">
        <f t="shared" ref="Q195:Q258" si="15">H195/G195</f>
        <v>8.2063415414290589E-2</v>
      </c>
    </row>
    <row r="196" spans="1:17" x14ac:dyDescent="0.35">
      <c r="A196">
        <v>195</v>
      </c>
      <c r="B196" s="1">
        <v>38674</v>
      </c>
      <c r="C196" t="s">
        <v>412</v>
      </c>
      <c r="D196" t="s">
        <v>413</v>
      </c>
      <c r="E196" s="2">
        <v>150000000</v>
      </c>
      <c r="F196" s="2">
        <v>290201752</v>
      </c>
      <c r="G196" s="2">
        <v>886746240</v>
      </c>
      <c r="H196" s="2">
        <v>102685961</v>
      </c>
      <c r="I196" t="s">
        <v>15</v>
      </c>
      <c r="J196" t="s">
        <v>19</v>
      </c>
      <c r="K196">
        <v>3858</v>
      </c>
      <c r="L196">
        <v>150</v>
      </c>
      <c r="M196">
        <v>2005</v>
      </c>
      <c r="N196" s="6">
        <f t="shared" si="12"/>
        <v>140201752</v>
      </c>
      <c r="O196" s="6">
        <f t="shared" si="13"/>
        <v>736746240</v>
      </c>
      <c r="P196" s="6">
        <f t="shared" si="14"/>
        <v>190965.84758942458</v>
      </c>
      <c r="Q196" s="7">
        <f t="shared" si="15"/>
        <v>0.1158008417379926</v>
      </c>
    </row>
    <row r="197" spans="1:17" x14ac:dyDescent="0.35">
      <c r="A197">
        <v>196</v>
      </c>
      <c r="B197" s="1">
        <v>37756</v>
      </c>
      <c r="C197" t="s">
        <v>414</v>
      </c>
      <c r="D197" t="s">
        <v>415</v>
      </c>
      <c r="E197" s="2">
        <v>150000000</v>
      </c>
      <c r="F197" s="2">
        <v>281553689</v>
      </c>
      <c r="G197" s="2">
        <v>738576929</v>
      </c>
      <c r="H197" s="2">
        <v>91774413</v>
      </c>
      <c r="I197" t="s">
        <v>214</v>
      </c>
      <c r="J197" t="s">
        <v>16</v>
      </c>
      <c r="K197">
        <v>3603</v>
      </c>
      <c r="L197">
        <v>138</v>
      </c>
      <c r="M197">
        <v>2003</v>
      </c>
      <c r="N197" s="6">
        <f t="shared" si="12"/>
        <v>131553689</v>
      </c>
      <c r="O197" s="6">
        <f t="shared" si="13"/>
        <v>588576929</v>
      </c>
      <c r="P197" s="6">
        <f t="shared" si="14"/>
        <v>163357.46017207883</v>
      </c>
      <c r="Q197" s="7">
        <f t="shared" si="15"/>
        <v>0.12425843456044373</v>
      </c>
    </row>
    <row r="198" spans="1:17" x14ac:dyDescent="0.35">
      <c r="A198">
        <v>197</v>
      </c>
      <c r="B198" s="1">
        <v>39430</v>
      </c>
      <c r="C198" t="s">
        <v>416</v>
      </c>
      <c r="D198" t="s">
        <v>417</v>
      </c>
      <c r="E198" s="2">
        <v>150000000</v>
      </c>
      <c r="F198" s="2">
        <v>256393010</v>
      </c>
      <c r="G198" s="2">
        <v>585532684</v>
      </c>
      <c r="H198" s="2">
        <v>77211321</v>
      </c>
      <c r="I198" t="s">
        <v>15</v>
      </c>
      <c r="J198" t="s">
        <v>418</v>
      </c>
      <c r="K198">
        <v>3648</v>
      </c>
      <c r="L198">
        <v>100</v>
      </c>
      <c r="M198">
        <v>2007</v>
      </c>
      <c r="N198" s="6">
        <f t="shared" si="12"/>
        <v>106393010</v>
      </c>
      <c r="O198" s="6">
        <f t="shared" si="13"/>
        <v>435532684</v>
      </c>
      <c r="P198" s="6">
        <f t="shared" si="14"/>
        <v>119389.44188596492</v>
      </c>
      <c r="Q198" s="7">
        <f t="shared" si="15"/>
        <v>0.13186509158214643</v>
      </c>
    </row>
    <row r="199" spans="1:17" x14ac:dyDescent="0.35">
      <c r="A199">
        <v>198</v>
      </c>
      <c r="B199" s="1">
        <v>42396</v>
      </c>
      <c r="C199" t="s">
        <v>419</v>
      </c>
      <c r="D199" t="s">
        <v>420</v>
      </c>
      <c r="E199" s="2">
        <v>150000000</v>
      </c>
      <c r="F199" s="2">
        <v>248757044</v>
      </c>
      <c r="G199" s="2">
        <v>631617146</v>
      </c>
      <c r="H199" s="2">
        <v>56631401</v>
      </c>
      <c r="I199" t="s">
        <v>47</v>
      </c>
      <c r="J199" t="s">
        <v>50</v>
      </c>
      <c r="K199">
        <v>3875</v>
      </c>
      <c r="L199">
        <v>113</v>
      </c>
      <c r="M199">
        <v>2016</v>
      </c>
      <c r="N199" s="6">
        <f t="shared" si="12"/>
        <v>98757044</v>
      </c>
      <c r="O199" s="6">
        <f t="shared" si="13"/>
        <v>481617146</v>
      </c>
      <c r="P199" s="6">
        <f t="shared" si="14"/>
        <v>124288.29574193548</v>
      </c>
      <c r="Q199" s="7">
        <f t="shared" si="15"/>
        <v>8.9660962117073376E-2</v>
      </c>
    </row>
    <row r="200" spans="1:17" x14ac:dyDescent="0.35">
      <c r="A200">
        <v>199</v>
      </c>
      <c r="B200" s="1">
        <v>39630</v>
      </c>
      <c r="C200" t="s">
        <v>421</v>
      </c>
      <c r="D200" t="s">
        <v>422</v>
      </c>
      <c r="E200" s="2">
        <v>150000000</v>
      </c>
      <c r="F200" s="2">
        <v>227946274</v>
      </c>
      <c r="G200" s="2">
        <v>624234272</v>
      </c>
      <c r="H200" s="2">
        <v>62603879</v>
      </c>
      <c r="I200" t="s">
        <v>15</v>
      </c>
      <c r="J200" t="s">
        <v>16</v>
      </c>
      <c r="K200">
        <v>3965</v>
      </c>
      <c r="L200">
        <v>92</v>
      </c>
      <c r="M200">
        <v>2008</v>
      </c>
      <c r="N200" s="6">
        <f t="shared" si="12"/>
        <v>77946274</v>
      </c>
      <c r="O200" s="6">
        <f t="shared" si="13"/>
        <v>474234272</v>
      </c>
      <c r="P200" s="6">
        <f t="shared" si="14"/>
        <v>119605.11273644389</v>
      </c>
      <c r="Q200" s="7">
        <f t="shared" si="15"/>
        <v>0.1002890770470225</v>
      </c>
    </row>
    <row r="201" spans="1:17" x14ac:dyDescent="0.35">
      <c r="A201">
        <v>200</v>
      </c>
      <c r="B201" s="1">
        <v>44440</v>
      </c>
      <c r="C201" t="s">
        <v>423</v>
      </c>
      <c r="D201" t="s">
        <v>424</v>
      </c>
      <c r="E201" s="2">
        <v>150000000</v>
      </c>
      <c r="F201" s="2">
        <v>224543292</v>
      </c>
      <c r="G201" s="2">
        <v>432243292</v>
      </c>
      <c r="H201" s="2">
        <v>75388688</v>
      </c>
      <c r="I201" t="s">
        <v>15</v>
      </c>
      <c r="J201" t="s">
        <v>16</v>
      </c>
      <c r="K201">
        <v>4300</v>
      </c>
      <c r="L201">
        <v>132</v>
      </c>
      <c r="M201">
        <v>2021</v>
      </c>
      <c r="N201" s="6">
        <f t="shared" si="12"/>
        <v>74543292</v>
      </c>
      <c r="O201" s="6">
        <f t="shared" si="13"/>
        <v>282243292</v>
      </c>
      <c r="P201" s="6">
        <f t="shared" si="14"/>
        <v>65637.974883720934</v>
      </c>
      <c r="Q201" s="7">
        <f t="shared" si="15"/>
        <v>0.17441262685922723</v>
      </c>
    </row>
    <row r="202" spans="1:17" x14ac:dyDescent="0.35">
      <c r="A202">
        <v>201</v>
      </c>
      <c r="B202" s="1">
        <v>38548</v>
      </c>
      <c r="C202" t="s">
        <v>425</v>
      </c>
      <c r="D202" t="s">
        <v>426</v>
      </c>
      <c r="E202" s="2">
        <v>150000000</v>
      </c>
      <c r="F202" s="2">
        <v>206459076</v>
      </c>
      <c r="G202" s="2">
        <v>475825484</v>
      </c>
      <c r="H202" s="2">
        <v>56178450</v>
      </c>
      <c r="I202" t="s">
        <v>47</v>
      </c>
      <c r="J202" t="s">
        <v>19</v>
      </c>
      <c r="K202">
        <v>3790</v>
      </c>
      <c r="L202">
        <v>115</v>
      </c>
      <c r="M202">
        <v>2005</v>
      </c>
      <c r="N202" s="6">
        <f t="shared" si="12"/>
        <v>56459076</v>
      </c>
      <c r="O202" s="6">
        <f t="shared" si="13"/>
        <v>325825484</v>
      </c>
      <c r="P202" s="6">
        <f t="shared" si="14"/>
        <v>85969.784696569914</v>
      </c>
      <c r="Q202" s="7">
        <f t="shared" si="15"/>
        <v>0.11806524007024391</v>
      </c>
    </row>
    <row r="203" spans="1:17" x14ac:dyDescent="0.35">
      <c r="A203">
        <v>202</v>
      </c>
      <c r="B203" s="1">
        <v>39262</v>
      </c>
      <c r="C203" t="s">
        <v>427</v>
      </c>
      <c r="D203" t="s">
        <v>428</v>
      </c>
      <c r="E203" s="2">
        <v>150000000</v>
      </c>
      <c r="F203" s="2">
        <v>206445654</v>
      </c>
      <c r="G203" s="2">
        <v>626549695</v>
      </c>
      <c r="H203" s="2">
        <v>47027395</v>
      </c>
      <c r="I203" t="s">
        <v>127</v>
      </c>
      <c r="J203" t="s">
        <v>19</v>
      </c>
      <c r="K203">
        <v>3940</v>
      </c>
      <c r="L203">
        <v>110</v>
      </c>
      <c r="M203">
        <v>2007</v>
      </c>
      <c r="N203" s="6">
        <f t="shared" si="12"/>
        <v>56445654</v>
      </c>
      <c r="O203" s="6">
        <f t="shared" si="13"/>
        <v>476549695</v>
      </c>
      <c r="P203" s="6">
        <f t="shared" si="14"/>
        <v>120951.69923857869</v>
      </c>
      <c r="Q203" s="7">
        <f t="shared" si="15"/>
        <v>7.5057725469006895E-2</v>
      </c>
    </row>
    <row r="204" spans="1:17" x14ac:dyDescent="0.35">
      <c r="A204">
        <v>203</v>
      </c>
      <c r="B204" s="1">
        <v>41577</v>
      </c>
      <c r="C204" t="s">
        <v>429</v>
      </c>
      <c r="D204" t="s">
        <v>430</v>
      </c>
      <c r="E204" s="2">
        <v>150000000</v>
      </c>
      <c r="F204" s="2">
        <v>206362140</v>
      </c>
      <c r="G204" s="2">
        <v>644602516</v>
      </c>
      <c r="H204" s="2">
        <v>85737841</v>
      </c>
      <c r="I204" t="s">
        <v>15</v>
      </c>
      <c r="J204" t="s">
        <v>16</v>
      </c>
      <c r="K204">
        <v>3841</v>
      </c>
      <c r="L204">
        <v>111</v>
      </c>
      <c r="M204">
        <v>2013</v>
      </c>
      <c r="N204" s="6">
        <f t="shared" si="12"/>
        <v>56362140</v>
      </c>
      <c r="O204" s="6">
        <f t="shared" si="13"/>
        <v>494602516</v>
      </c>
      <c r="P204" s="6">
        <f t="shared" si="14"/>
        <v>128769.20489455872</v>
      </c>
      <c r="Q204" s="7">
        <f t="shared" si="15"/>
        <v>0.13300885254378994</v>
      </c>
    </row>
    <row r="205" spans="1:17" x14ac:dyDescent="0.35">
      <c r="A205">
        <v>204</v>
      </c>
      <c r="B205" s="1">
        <v>38518</v>
      </c>
      <c r="C205" t="s">
        <v>431</v>
      </c>
      <c r="D205" t="s">
        <v>432</v>
      </c>
      <c r="E205" s="2">
        <v>150000000</v>
      </c>
      <c r="F205" s="2">
        <v>205343774</v>
      </c>
      <c r="G205" s="2">
        <v>358858124</v>
      </c>
      <c r="H205" s="2">
        <v>48745440</v>
      </c>
      <c r="I205" t="s">
        <v>15</v>
      </c>
      <c r="J205" t="s">
        <v>16</v>
      </c>
      <c r="K205">
        <v>3858</v>
      </c>
      <c r="L205">
        <v>140</v>
      </c>
      <c r="M205">
        <v>2005</v>
      </c>
      <c r="N205" s="6">
        <f t="shared" si="12"/>
        <v>55343774</v>
      </c>
      <c r="O205" s="6">
        <f t="shared" si="13"/>
        <v>208858124</v>
      </c>
      <c r="P205" s="6">
        <f t="shared" si="14"/>
        <v>54136.372213582166</v>
      </c>
      <c r="Q205" s="7">
        <f t="shared" si="15"/>
        <v>0.1358348515470699</v>
      </c>
    </row>
    <row r="206" spans="1:17" x14ac:dyDescent="0.35">
      <c r="A206">
        <v>205</v>
      </c>
      <c r="B206" s="1">
        <v>42214</v>
      </c>
      <c r="C206" t="s">
        <v>433</v>
      </c>
      <c r="D206" t="s">
        <v>434</v>
      </c>
      <c r="E206" s="2">
        <v>150000000</v>
      </c>
      <c r="F206" s="2">
        <v>195042377</v>
      </c>
      <c r="G206" s="2">
        <v>688858992</v>
      </c>
      <c r="H206" s="2">
        <v>55520089</v>
      </c>
      <c r="I206" t="s">
        <v>15</v>
      </c>
      <c r="J206" t="s">
        <v>16</v>
      </c>
      <c r="K206">
        <v>3988</v>
      </c>
      <c r="L206">
        <v>131</v>
      </c>
      <c r="M206">
        <v>2015</v>
      </c>
      <c r="N206" s="6">
        <f t="shared" si="12"/>
        <v>45042377</v>
      </c>
      <c r="O206" s="6">
        <f t="shared" si="13"/>
        <v>538858992</v>
      </c>
      <c r="P206" s="6">
        <f t="shared" si="14"/>
        <v>135120.10832497492</v>
      </c>
      <c r="Q206" s="7">
        <f t="shared" si="15"/>
        <v>8.0597175394060902E-2</v>
      </c>
    </row>
    <row r="207" spans="1:17" x14ac:dyDescent="0.35">
      <c r="A207">
        <v>206</v>
      </c>
      <c r="B207" s="1">
        <v>42934</v>
      </c>
      <c r="C207" t="s">
        <v>435</v>
      </c>
      <c r="D207" t="s">
        <v>436</v>
      </c>
      <c r="E207" s="2">
        <v>150000000</v>
      </c>
      <c r="F207" s="2">
        <v>190068280</v>
      </c>
      <c r="G207" s="2">
        <v>518058826</v>
      </c>
      <c r="H207" s="2">
        <v>50513488</v>
      </c>
      <c r="I207" t="s">
        <v>15</v>
      </c>
      <c r="J207" t="s">
        <v>16</v>
      </c>
      <c r="K207">
        <v>4014</v>
      </c>
      <c r="L207">
        <v>107</v>
      </c>
      <c r="M207">
        <v>2017</v>
      </c>
      <c r="N207" s="6">
        <f t="shared" si="12"/>
        <v>40068280</v>
      </c>
      <c r="O207" s="6">
        <f t="shared" si="13"/>
        <v>368058826</v>
      </c>
      <c r="P207" s="6">
        <f t="shared" si="14"/>
        <v>91693.778276033889</v>
      </c>
      <c r="Q207" s="7">
        <f t="shared" si="15"/>
        <v>9.7505313035628122E-2</v>
      </c>
    </row>
    <row r="208" spans="1:17" x14ac:dyDescent="0.35">
      <c r="A208">
        <v>207</v>
      </c>
      <c r="B208" s="1">
        <v>40662</v>
      </c>
      <c r="C208" t="s">
        <v>437</v>
      </c>
      <c r="D208" t="s">
        <v>438</v>
      </c>
      <c r="E208" s="2">
        <v>150000000</v>
      </c>
      <c r="F208" s="2">
        <v>181030624</v>
      </c>
      <c r="G208" s="2">
        <v>449326618</v>
      </c>
      <c r="H208" s="2">
        <v>65723338</v>
      </c>
      <c r="I208" t="s">
        <v>15</v>
      </c>
      <c r="J208" t="s">
        <v>16</v>
      </c>
      <c r="K208">
        <v>3963</v>
      </c>
      <c r="L208">
        <v>113</v>
      </c>
      <c r="M208">
        <v>2011</v>
      </c>
      <c r="N208" s="6">
        <f t="shared" si="12"/>
        <v>31030624</v>
      </c>
      <c r="O208" s="6">
        <f t="shared" si="13"/>
        <v>299326618</v>
      </c>
      <c r="P208" s="6">
        <f t="shared" si="14"/>
        <v>75530.309866262935</v>
      </c>
      <c r="Q208" s="7">
        <f t="shared" si="15"/>
        <v>0.14627074241125862</v>
      </c>
    </row>
    <row r="209" spans="1:17" x14ac:dyDescent="0.35">
      <c r="A209">
        <v>208</v>
      </c>
      <c r="B209" s="1">
        <v>39759</v>
      </c>
      <c r="C209" t="s">
        <v>439</v>
      </c>
      <c r="D209" t="s">
        <v>440</v>
      </c>
      <c r="E209" s="2">
        <v>150000000</v>
      </c>
      <c r="F209" s="2">
        <v>180174880</v>
      </c>
      <c r="G209" s="2">
        <v>599680774</v>
      </c>
      <c r="H209" s="2">
        <v>63106589</v>
      </c>
      <c r="I209" t="s">
        <v>47</v>
      </c>
      <c r="J209" t="s">
        <v>19</v>
      </c>
      <c r="K209">
        <v>4065</v>
      </c>
      <c r="L209">
        <v>89</v>
      </c>
      <c r="M209">
        <v>2008</v>
      </c>
      <c r="N209" s="6">
        <f t="shared" si="12"/>
        <v>30174880</v>
      </c>
      <c r="O209" s="6">
        <f t="shared" si="13"/>
        <v>449680774</v>
      </c>
      <c r="P209" s="6">
        <f t="shared" si="14"/>
        <v>110622.57662976629</v>
      </c>
      <c r="Q209" s="7">
        <f t="shared" si="15"/>
        <v>0.10523363718844186</v>
      </c>
    </row>
    <row r="210" spans="1:17" x14ac:dyDescent="0.35">
      <c r="A210">
        <v>209</v>
      </c>
      <c r="B210" s="1">
        <v>39934</v>
      </c>
      <c r="C210" t="s">
        <v>441</v>
      </c>
      <c r="D210" t="s">
        <v>442</v>
      </c>
      <c r="E210" s="2">
        <v>150000000</v>
      </c>
      <c r="F210" s="2">
        <v>179883157</v>
      </c>
      <c r="G210" s="2">
        <v>374825760</v>
      </c>
      <c r="H210" s="2">
        <v>85058003</v>
      </c>
      <c r="I210" t="s">
        <v>15</v>
      </c>
      <c r="J210" t="s">
        <v>16</v>
      </c>
      <c r="K210">
        <v>4102</v>
      </c>
      <c r="L210">
        <v>107</v>
      </c>
      <c r="M210">
        <v>2009</v>
      </c>
      <c r="N210" s="6">
        <f t="shared" si="12"/>
        <v>29883157</v>
      </c>
      <c r="O210" s="6">
        <f t="shared" si="13"/>
        <v>224825760</v>
      </c>
      <c r="P210" s="6">
        <f t="shared" si="14"/>
        <v>54808.815212091664</v>
      </c>
      <c r="Q210" s="7">
        <f t="shared" si="15"/>
        <v>0.22692678059266791</v>
      </c>
    </row>
    <row r="211" spans="1:17" x14ac:dyDescent="0.35">
      <c r="A211">
        <v>210</v>
      </c>
      <c r="B211" s="1">
        <v>39955</v>
      </c>
      <c r="C211" t="s">
        <v>443</v>
      </c>
      <c r="D211" t="s">
        <v>444</v>
      </c>
      <c r="E211" s="2">
        <v>150000000</v>
      </c>
      <c r="F211" s="2">
        <v>177243721</v>
      </c>
      <c r="G211" s="2">
        <v>402231063</v>
      </c>
      <c r="H211" s="2">
        <v>54173286</v>
      </c>
      <c r="I211" t="s">
        <v>47</v>
      </c>
      <c r="J211" t="s">
        <v>19</v>
      </c>
      <c r="K211">
        <v>4101</v>
      </c>
      <c r="L211">
        <v>105</v>
      </c>
      <c r="M211">
        <v>2009</v>
      </c>
      <c r="N211" s="6">
        <f t="shared" si="12"/>
        <v>27243721</v>
      </c>
      <c r="O211" s="6">
        <f t="shared" si="13"/>
        <v>252231063</v>
      </c>
      <c r="P211" s="6">
        <f t="shared" si="14"/>
        <v>61504.770299926844</v>
      </c>
      <c r="Q211" s="7">
        <f t="shared" si="15"/>
        <v>0.13468200490522533</v>
      </c>
    </row>
    <row r="212" spans="1:17" x14ac:dyDescent="0.35">
      <c r="A212">
        <v>211</v>
      </c>
      <c r="B212" s="1">
        <v>40689</v>
      </c>
      <c r="C212" t="s">
        <v>445</v>
      </c>
      <c r="D212" t="s">
        <v>446</v>
      </c>
      <c r="E212" s="2">
        <v>150000000</v>
      </c>
      <c r="F212" s="2">
        <v>165249063</v>
      </c>
      <c r="G212" s="2">
        <v>664837547</v>
      </c>
      <c r="H212" s="2">
        <v>47656302</v>
      </c>
      <c r="I212" t="s">
        <v>47</v>
      </c>
      <c r="J212" t="s">
        <v>19</v>
      </c>
      <c r="K212">
        <v>3952</v>
      </c>
      <c r="L212">
        <v>90</v>
      </c>
      <c r="M212">
        <v>2011</v>
      </c>
      <c r="N212" s="6">
        <f t="shared" si="12"/>
        <v>15249063</v>
      </c>
      <c r="O212" s="6">
        <f t="shared" si="13"/>
        <v>514837547</v>
      </c>
      <c r="P212" s="6">
        <f t="shared" si="14"/>
        <v>130272.65865384616</v>
      </c>
      <c r="Q212" s="7">
        <f t="shared" si="15"/>
        <v>7.1681123027788327E-2</v>
      </c>
    </row>
    <row r="213" spans="1:17" x14ac:dyDescent="0.35">
      <c r="A213">
        <v>212</v>
      </c>
      <c r="B213" s="1">
        <v>42138</v>
      </c>
      <c r="C213" t="s">
        <v>447</v>
      </c>
      <c r="D213" t="s">
        <v>448</v>
      </c>
      <c r="E213" s="2">
        <v>150000000</v>
      </c>
      <c r="F213" s="2">
        <v>153636354</v>
      </c>
      <c r="G213" s="2">
        <v>367457874</v>
      </c>
      <c r="H213" s="2">
        <v>45428128</v>
      </c>
      <c r="I213" t="s">
        <v>214</v>
      </c>
      <c r="J213" t="s">
        <v>16</v>
      </c>
      <c r="K213">
        <v>3722</v>
      </c>
      <c r="L213">
        <v>120</v>
      </c>
      <c r="M213">
        <v>2015</v>
      </c>
      <c r="N213" s="6">
        <f t="shared" si="12"/>
        <v>3636354</v>
      </c>
      <c r="O213" s="6">
        <f t="shared" si="13"/>
        <v>217457874</v>
      </c>
      <c r="P213" s="6">
        <f t="shared" si="14"/>
        <v>58425.00644814616</v>
      </c>
      <c r="Q213" s="7">
        <f t="shared" si="15"/>
        <v>0.12362812505686026</v>
      </c>
    </row>
    <row r="214" spans="1:17" x14ac:dyDescent="0.35">
      <c r="A214">
        <v>213</v>
      </c>
      <c r="B214" s="1">
        <v>43588</v>
      </c>
      <c r="C214" t="s">
        <v>449</v>
      </c>
      <c r="D214" t="s">
        <v>450</v>
      </c>
      <c r="E214" s="2">
        <v>150000000</v>
      </c>
      <c r="F214" s="2">
        <v>144105346</v>
      </c>
      <c r="G214" s="2">
        <v>431344168</v>
      </c>
      <c r="H214" s="2">
        <v>54365242</v>
      </c>
      <c r="I214" t="s">
        <v>47</v>
      </c>
      <c r="J214" t="s">
        <v>19</v>
      </c>
      <c r="K214">
        <v>4248</v>
      </c>
      <c r="L214">
        <v>104</v>
      </c>
      <c r="M214">
        <v>2019</v>
      </c>
      <c r="N214" s="6">
        <f t="shared" si="12"/>
        <v>-5894654</v>
      </c>
      <c r="O214" s="6">
        <f t="shared" si="13"/>
        <v>281344168</v>
      </c>
      <c r="P214" s="6">
        <f t="shared" si="14"/>
        <v>66229.794726930326</v>
      </c>
      <c r="Q214" s="7">
        <f t="shared" si="15"/>
        <v>0.12603680780494522</v>
      </c>
    </row>
    <row r="215" spans="1:17" x14ac:dyDescent="0.35">
      <c r="A215">
        <v>214</v>
      </c>
      <c r="B215" s="1">
        <v>37930</v>
      </c>
      <c r="C215" t="s">
        <v>451</v>
      </c>
      <c r="D215" t="s">
        <v>452</v>
      </c>
      <c r="E215" s="2">
        <v>150000000</v>
      </c>
      <c r="F215" s="2">
        <v>139270910</v>
      </c>
      <c r="G215" s="2">
        <v>427300260</v>
      </c>
      <c r="H215" s="2">
        <v>48475154</v>
      </c>
      <c r="I215" t="s">
        <v>214</v>
      </c>
      <c r="J215" t="s">
        <v>16</v>
      </c>
      <c r="K215">
        <v>3502</v>
      </c>
      <c r="L215">
        <v>129</v>
      </c>
      <c r="M215">
        <v>2003</v>
      </c>
      <c r="N215" s="6">
        <f t="shared" si="12"/>
        <v>-10729090</v>
      </c>
      <c r="O215" s="6">
        <f t="shared" si="13"/>
        <v>277300260</v>
      </c>
      <c r="P215" s="6">
        <f t="shared" si="14"/>
        <v>79183.398058252424</v>
      </c>
      <c r="Q215" s="7">
        <f t="shared" si="15"/>
        <v>0.11344517787094255</v>
      </c>
    </row>
    <row r="216" spans="1:17" x14ac:dyDescent="0.35">
      <c r="A216">
        <v>215</v>
      </c>
      <c r="B216" s="1">
        <v>43179</v>
      </c>
      <c r="C216" t="s">
        <v>453</v>
      </c>
      <c r="D216" t="s">
        <v>454</v>
      </c>
      <c r="E216" s="2">
        <v>150000000</v>
      </c>
      <c r="F216" s="2">
        <v>137690172</v>
      </c>
      <c r="G216" s="2">
        <v>579055653</v>
      </c>
      <c r="H216" s="2">
        <v>41769050</v>
      </c>
      <c r="I216" t="s">
        <v>15</v>
      </c>
      <c r="J216" t="s">
        <v>19</v>
      </c>
      <c r="K216">
        <v>4234</v>
      </c>
      <c r="L216">
        <v>140</v>
      </c>
      <c r="M216">
        <v>2018</v>
      </c>
      <c r="N216" s="6">
        <f t="shared" si="12"/>
        <v>-12309828</v>
      </c>
      <c r="O216" s="6">
        <f t="shared" si="13"/>
        <v>429055653</v>
      </c>
      <c r="P216" s="6">
        <f t="shared" si="14"/>
        <v>101335.77066603684</v>
      </c>
      <c r="Q216" s="7">
        <f t="shared" si="15"/>
        <v>7.2133049359937779E-2</v>
      </c>
    </row>
    <row r="217" spans="1:17" x14ac:dyDescent="0.35">
      <c r="A217">
        <v>216</v>
      </c>
      <c r="B217" s="1">
        <v>38660</v>
      </c>
      <c r="C217" t="s">
        <v>455</v>
      </c>
      <c r="D217" t="s">
        <v>456</v>
      </c>
      <c r="E217" s="2">
        <v>150000000</v>
      </c>
      <c r="F217" s="2">
        <v>135386665</v>
      </c>
      <c r="G217" s="2">
        <v>310043823</v>
      </c>
      <c r="H217" s="2">
        <v>40049778</v>
      </c>
      <c r="I217" t="s">
        <v>127</v>
      </c>
      <c r="J217" t="s">
        <v>19</v>
      </c>
      <c r="K217">
        <v>3658</v>
      </c>
      <c r="L217">
        <v>82</v>
      </c>
      <c r="M217">
        <v>2005</v>
      </c>
      <c r="N217" s="6">
        <f t="shared" si="12"/>
        <v>-14613335</v>
      </c>
      <c r="O217" s="6">
        <f t="shared" si="13"/>
        <v>160043823</v>
      </c>
      <c r="P217" s="6">
        <f t="shared" si="14"/>
        <v>43751.728540185897</v>
      </c>
      <c r="Q217" s="7">
        <f t="shared" si="15"/>
        <v>0.12917457155726014</v>
      </c>
    </row>
    <row r="218" spans="1:17" x14ac:dyDescent="0.35">
      <c r="A218">
        <v>217</v>
      </c>
      <c r="B218" s="1">
        <v>38842</v>
      </c>
      <c r="C218" t="s">
        <v>457</v>
      </c>
      <c r="D218" t="s">
        <v>458</v>
      </c>
      <c r="E218" s="2">
        <v>150000000</v>
      </c>
      <c r="F218" s="2">
        <v>133501348</v>
      </c>
      <c r="G218" s="2">
        <v>399387745</v>
      </c>
      <c r="H218" s="2">
        <v>47743273</v>
      </c>
      <c r="I218" t="s">
        <v>15</v>
      </c>
      <c r="J218" t="s">
        <v>16</v>
      </c>
      <c r="K218">
        <v>4059</v>
      </c>
      <c r="L218">
        <v>126</v>
      </c>
      <c r="M218">
        <v>2006</v>
      </c>
      <c r="N218" s="6">
        <f t="shared" si="12"/>
        <v>-16498652</v>
      </c>
      <c r="O218" s="6">
        <f t="shared" si="13"/>
        <v>249387745</v>
      </c>
      <c r="P218" s="6">
        <f t="shared" si="14"/>
        <v>61440.686129588568</v>
      </c>
      <c r="Q218" s="7">
        <f t="shared" si="15"/>
        <v>0.1195411566772035</v>
      </c>
    </row>
    <row r="219" spans="1:17" x14ac:dyDescent="0.35">
      <c r="A219">
        <v>218</v>
      </c>
      <c r="B219" s="1">
        <v>39948</v>
      </c>
      <c r="C219" t="s">
        <v>459</v>
      </c>
      <c r="D219" t="s">
        <v>460</v>
      </c>
      <c r="E219" s="2">
        <v>150000000</v>
      </c>
      <c r="F219" s="2">
        <v>133375846</v>
      </c>
      <c r="G219" s="2">
        <v>490875846</v>
      </c>
      <c r="H219" s="2">
        <v>46204168</v>
      </c>
      <c r="I219" t="s">
        <v>15</v>
      </c>
      <c r="J219" t="s">
        <v>193</v>
      </c>
      <c r="K219">
        <v>3527</v>
      </c>
      <c r="L219">
        <v>138</v>
      </c>
      <c r="M219">
        <v>2009</v>
      </c>
      <c r="N219" s="6">
        <f t="shared" si="12"/>
        <v>-16624154</v>
      </c>
      <c r="O219" s="6">
        <f t="shared" si="13"/>
        <v>340875846</v>
      </c>
      <c r="P219" s="6">
        <f t="shared" si="14"/>
        <v>96647.532180323222</v>
      </c>
      <c r="Q219" s="7">
        <f t="shared" si="15"/>
        <v>9.4125975797146877E-2</v>
      </c>
    </row>
    <row r="220" spans="1:17" x14ac:dyDescent="0.35">
      <c r="A220">
        <v>219</v>
      </c>
      <c r="B220" s="1">
        <v>38120</v>
      </c>
      <c r="C220" t="s">
        <v>461</v>
      </c>
      <c r="D220" t="s">
        <v>462</v>
      </c>
      <c r="E220" s="2">
        <v>150000000</v>
      </c>
      <c r="F220" s="2">
        <v>133298577</v>
      </c>
      <c r="G220" s="2">
        <v>483152040</v>
      </c>
      <c r="H220" s="2">
        <v>46865412</v>
      </c>
      <c r="I220" t="s">
        <v>214</v>
      </c>
      <c r="J220" t="s">
        <v>16</v>
      </c>
      <c r="K220">
        <v>3411</v>
      </c>
      <c r="L220">
        <v>162</v>
      </c>
      <c r="M220">
        <v>2004</v>
      </c>
      <c r="N220" s="6">
        <f t="shared" si="12"/>
        <v>-16701423</v>
      </c>
      <c r="O220" s="6">
        <f t="shared" si="13"/>
        <v>333152040</v>
      </c>
      <c r="P220" s="6">
        <f t="shared" si="14"/>
        <v>97669.903254177654</v>
      </c>
      <c r="Q220" s="7">
        <f t="shared" si="15"/>
        <v>9.6999304815105408E-2</v>
      </c>
    </row>
    <row r="221" spans="1:17" x14ac:dyDescent="0.35">
      <c r="A221">
        <v>220</v>
      </c>
      <c r="B221" s="1">
        <v>40360</v>
      </c>
      <c r="C221" t="s">
        <v>463</v>
      </c>
      <c r="D221" t="s">
        <v>464</v>
      </c>
      <c r="E221" s="2">
        <v>150000000</v>
      </c>
      <c r="F221" s="2">
        <v>131772187</v>
      </c>
      <c r="G221" s="2">
        <v>319713881</v>
      </c>
      <c r="H221" s="2">
        <v>40325019</v>
      </c>
      <c r="I221" t="s">
        <v>47</v>
      </c>
      <c r="J221" t="s">
        <v>19</v>
      </c>
      <c r="K221">
        <v>3203</v>
      </c>
      <c r="L221">
        <v>103</v>
      </c>
      <c r="M221">
        <v>2010</v>
      </c>
      <c r="N221" s="6">
        <f t="shared" si="12"/>
        <v>-18227813</v>
      </c>
      <c r="O221" s="6">
        <f t="shared" si="13"/>
        <v>169713881</v>
      </c>
      <c r="P221" s="6">
        <f t="shared" si="14"/>
        <v>52985.913518576337</v>
      </c>
      <c r="Q221" s="7">
        <f t="shared" si="15"/>
        <v>0.12612845858888436</v>
      </c>
    </row>
    <row r="222" spans="1:17" x14ac:dyDescent="0.35">
      <c r="A222">
        <v>221</v>
      </c>
      <c r="B222" s="1">
        <v>39388</v>
      </c>
      <c r="C222" t="s">
        <v>465</v>
      </c>
      <c r="D222" t="s">
        <v>466</v>
      </c>
      <c r="E222" s="2">
        <v>150000000</v>
      </c>
      <c r="F222" s="2">
        <v>126631277</v>
      </c>
      <c r="G222" s="2">
        <v>287594577</v>
      </c>
      <c r="H222" s="2">
        <v>38021044</v>
      </c>
      <c r="I222" t="s">
        <v>47</v>
      </c>
      <c r="J222" t="s">
        <v>19</v>
      </c>
      <c r="K222">
        <v>3984</v>
      </c>
      <c r="L222">
        <v>90</v>
      </c>
      <c r="M222">
        <v>2007</v>
      </c>
      <c r="N222" s="6">
        <f t="shared" si="12"/>
        <v>-23368723</v>
      </c>
      <c r="O222" s="6">
        <f t="shared" si="13"/>
        <v>137594577</v>
      </c>
      <c r="P222" s="6">
        <f t="shared" si="14"/>
        <v>34536.79141566265</v>
      </c>
      <c r="Q222" s="7">
        <f t="shared" si="15"/>
        <v>0.13220361940274</v>
      </c>
    </row>
    <row r="223" spans="1:17" x14ac:dyDescent="0.35">
      <c r="A223">
        <v>222</v>
      </c>
      <c r="B223" s="1">
        <v>40018</v>
      </c>
      <c r="C223" t="s">
        <v>467</v>
      </c>
      <c r="D223" t="s">
        <v>468</v>
      </c>
      <c r="E223" s="2">
        <v>150000000</v>
      </c>
      <c r="F223" s="2">
        <v>119436770</v>
      </c>
      <c r="G223" s="2">
        <v>292817841</v>
      </c>
      <c r="H223" s="2">
        <v>31706934</v>
      </c>
      <c r="I223" t="s">
        <v>47</v>
      </c>
      <c r="J223" t="s">
        <v>19</v>
      </c>
      <c r="K223">
        <v>3697</v>
      </c>
      <c r="L223">
        <v>87</v>
      </c>
      <c r="M223">
        <v>2009</v>
      </c>
      <c r="N223" s="6">
        <f t="shared" si="12"/>
        <v>-30563230</v>
      </c>
      <c r="O223" s="6">
        <f t="shared" si="13"/>
        <v>142817841</v>
      </c>
      <c r="P223" s="6">
        <f t="shared" si="14"/>
        <v>38630.738707059776</v>
      </c>
      <c r="Q223" s="7">
        <f t="shared" si="15"/>
        <v>0.1082821111299704</v>
      </c>
    </row>
    <row r="224" spans="1:17" x14ac:dyDescent="0.35">
      <c r="A224">
        <v>223</v>
      </c>
      <c r="B224" s="1">
        <v>39773</v>
      </c>
      <c r="C224" t="s">
        <v>469</v>
      </c>
      <c r="D224" t="s">
        <v>470</v>
      </c>
      <c r="E224" s="2">
        <v>150000000</v>
      </c>
      <c r="F224" s="2">
        <v>114053579</v>
      </c>
      <c r="G224" s="2">
        <v>328015029</v>
      </c>
      <c r="H224" s="2">
        <v>26223128</v>
      </c>
      <c r="I224" t="s">
        <v>47</v>
      </c>
      <c r="J224" t="s">
        <v>19</v>
      </c>
      <c r="K224">
        <v>3654</v>
      </c>
      <c r="L224">
        <v>96</v>
      </c>
      <c r="M224">
        <v>2008</v>
      </c>
      <c r="N224" s="6">
        <f t="shared" si="12"/>
        <v>-35946421</v>
      </c>
      <c r="O224" s="6">
        <f t="shared" si="13"/>
        <v>178015029</v>
      </c>
      <c r="P224" s="6">
        <f t="shared" si="14"/>
        <v>48717.851395730708</v>
      </c>
      <c r="Q224" s="7">
        <f t="shared" si="15"/>
        <v>7.9944897890639036E-2</v>
      </c>
    </row>
    <row r="225" spans="1:17" x14ac:dyDescent="0.35">
      <c r="A225">
        <v>224</v>
      </c>
      <c r="B225" s="1">
        <v>44524</v>
      </c>
      <c r="C225" t="s">
        <v>471</v>
      </c>
      <c r="D225" t="s">
        <v>472</v>
      </c>
      <c r="E225" s="2">
        <v>150000000</v>
      </c>
      <c r="F225" s="2">
        <v>96093622</v>
      </c>
      <c r="G225" s="2">
        <v>230873149</v>
      </c>
      <c r="H225" s="2">
        <v>27206494</v>
      </c>
      <c r="I225" t="s">
        <v>47</v>
      </c>
      <c r="J225" t="s">
        <v>19</v>
      </c>
      <c r="K225">
        <v>3980</v>
      </c>
      <c r="L225">
        <v>109</v>
      </c>
      <c r="M225">
        <v>2021</v>
      </c>
      <c r="N225" s="6">
        <f t="shared" si="12"/>
        <v>-53906378</v>
      </c>
      <c r="O225" s="6">
        <f t="shared" si="13"/>
        <v>80873149</v>
      </c>
      <c r="P225" s="6">
        <f t="shared" si="14"/>
        <v>20319.886683417084</v>
      </c>
      <c r="Q225" s="7">
        <f t="shared" si="15"/>
        <v>0.11784174174364469</v>
      </c>
    </row>
    <row r="226" spans="1:17" x14ac:dyDescent="0.35">
      <c r="A226">
        <v>225</v>
      </c>
      <c r="B226" s="1">
        <v>40996</v>
      </c>
      <c r="C226" t="s">
        <v>473</v>
      </c>
      <c r="D226" t="s">
        <v>474</v>
      </c>
      <c r="E226" s="2">
        <v>150000000</v>
      </c>
      <c r="F226" s="2">
        <v>83670083</v>
      </c>
      <c r="G226" s="2">
        <v>305270083</v>
      </c>
      <c r="H226" s="2">
        <v>33457188</v>
      </c>
      <c r="I226" t="s">
        <v>15</v>
      </c>
      <c r="J226" t="s">
        <v>19</v>
      </c>
      <c r="K226">
        <v>3545</v>
      </c>
      <c r="L226">
        <v>99</v>
      </c>
      <c r="M226">
        <v>2012</v>
      </c>
      <c r="N226" s="6">
        <f t="shared" si="12"/>
        <v>-66329917</v>
      </c>
      <c r="O226" s="6">
        <f t="shared" si="13"/>
        <v>155270083</v>
      </c>
      <c r="P226" s="6">
        <f t="shared" si="14"/>
        <v>43799.741325811003</v>
      </c>
      <c r="Q226" s="7">
        <f t="shared" si="15"/>
        <v>0.10959864678256075</v>
      </c>
    </row>
    <row r="227" spans="1:17" x14ac:dyDescent="0.35">
      <c r="A227">
        <v>226</v>
      </c>
      <c r="B227" s="1">
        <v>39402</v>
      </c>
      <c r="C227" t="s">
        <v>475</v>
      </c>
      <c r="D227" t="s">
        <v>476</v>
      </c>
      <c r="E227" s="2">
        <v>150000000</v>
      </c>
      <c r="F227" s="2">
        <v>82280579</v>
      </c>
      <c r="G227" s="2">
        <v>195080579</v>
      </c>
      <c r="H227" s="2">
        <v>27515871</v>
      </c>
      <c r="I227" t="s">
        <v>15</v>
      </c>
      <c r="J227" t="s">
        <v>19</v>
      </c>
      <c r="K227">
        <v>3249</v>
      </c>
      <c r="L227">
        <v>115</v>
      </c>
      <c r="M227">
        <v>2007</v>
      </c>
      <c r="N227" s="6">
        <f t="shared" si="12"/>
        <v>-67719421</v>
      </c>
      <c r="O227" s="6">
        <f t="shared" si="13"/>
        <v>45080579</v>
      </c>
      <c r="P227" s="6">
        <f t="shared" si="14"/>
        <v>13875.216682056018</v>
      </c>
      <c r="Q227" s="7">
        <f t="shared" si="15"/>
        <v>0.14104874581082721</v>
      </c>
    </row>
    <row r="228" spans="1:17" x14ac:dyDescent="0.35">
      <c r="A228">
        <v>227</v>
      </c>
      <c r="B228" s="1">
        <v>41038</v>
      </c>
      <c r="C228" t="s">
        <v>477</v>
      </c>
      <c r="D228" t="s">
        <v>478</v>
      </c>
      <c r="E228" s="2">
        <v>150000000</v>
      </c>
      <c r="F228" s="2">
        <v>79727149</v>
      </c>
      <c r="G228" s="2">
        <v>238202668</v>
      </c>
      <c r="H228" s="2">
        <v>29685274</v>
      </c>
      <c r="I228" t="s">
        <v>15</v>
      </c>
      <c r="J228" t="s">
        <v>479</v>
      </c>
      <c r="K228">
        <v>3755</v>
      </c>
      <c r="L228">
        <v>112</v>
      </c>
      <c r="M228">
        <v>2012</v>
      </c>
      <c r="N228" s="6">
        <f t="shared" si="12"/>
        <v>-70272851</v>
      </c>
      <c r="O228" s="6">
        <f t="shared" si="13"/>
        <v>88202668</v>
      </c>
      <c r="P228" s="6">
        <f t="shared" si="14"/>
        <v>23489.392276964049</v>
      </c>
      <c r="Q228" s="7">
        <f t="shared" si="15"/>
        <v>0.12462192069150124</v>
      </c>
    </row>
    <row r="229" spans="1:17" x14ac:dyDescent="0.35">
      <c r="A229">
        <v>228</v>
      </c>
      <c r="B229" s="1">
        <v>41453</v>
      </c>
      <c r="C229" t="s">
        <v>480</v>
      </c>
      <c r="D229" t="s">
        <v>481</v>
      </c>
      <c r="E229" s="2">
        <v>150000000</v>
      </c>
      <c r="F229" s="2">
        <v>73103784</v>
      </c>
      <c r="G229" s="2">
        <v>205440387</v>
      </c>
      <c r="H229" s="2">
        <v>24852258</v>
      </c>
      <c r="I229" t="s">
        <v>15</v>
      </c>
      <c r="J229" t="s">
        <v>193</v>
      </c>
      <c r="K229">
        <v>3222</v>
      </c>
      <c r="L229">
        <v>131</v>
      </c>
      <c r="M229">
        <v>2013</v>
      </c>
      <c r="N229" s="6">
        <f t="shared" si="12"/>
        <v>-76896216</v>
      </c>
      <c r="O229" s="6">
        <f t="shared" si="13"/>
        <v>55440387</v>
      </c>
      <c r="P229" s="6">
        <f t="shared" si="14"/>
        <v>17206.824022346369</v>
      </c>
      <c r="Q229" s="7">
        <f t="shared" si="15"/>
        <v>0.12097065412946287</v>
      </c>
    </row>
    <row r="230" spans="1:17" x14ac:dyDescent="0.35">
      <c r="A230">
        <v>229</v>
      </c>
      <c r="B230" s="1">
        <v>44391</v>
      </c>
      <c r="C230" t="s">
        <v>482</v>
      </c>
      <c r="D230" t="s">
        <v>483</v>
      </c>
      <c r="E230" s="2">
        <v>150000000</v>
      </c>
      <c r="F230" s="2">
        <v>70592228</v>
      </c>
      <c r="G230" s="2">
        <v>144003749</v>
      </c>
      <c r="H230" s="2">
        <v>31053362</v>
      </c>
      <c r="I230" t="s">
        <v>47</v>
      </c>
      <c r="J230" t="s">
        <v>295</v>
      </c>
      <c r="K230">
        <v>4002</v>
      </c>
      <c r="L230">
        <v>115</v>
      </c>
      <c r="M230">
        <v>2021</v>
      </c>
      <c r="N230" s="6">
        <f t="shared" si="12"/>
        <v>-79407772</v>
      </c>
      <c r="O230" s="6">
        <f t="shared" si="13"/>
        <v>-5996251</v>
      </c>
      <c r="P230" s="6">
        <f t="shared" si="14"/>
        <v>-1498.3135932033983</v>
      </c>
      <c r="Q230" s="7">
        <f t="shared" si="15"/>
        <v>0.21564273302356871</v>
      </c>
    </row>
    <row r="231" spans="1:17" x14ac:dyDescent="0.35">
      <c r="A231">
        <v>230</v>
      </c>
      <c r="B231" s="1">
        <v>40221</v>
      </c>
      <c r="C231" t="s">
        <v>484</v>
      </c>
      <c r="D231" t="s">
        <v>485</v>
      </c>
      <c r="E231" s="2">
        <v>150000000</v>
      </c>
      <c r="F231" s="2">
        <v>62189884</v>
      </c>
      <c r="G231" s="2">
        <v>142634358</v>
      </c>
      <c r="H231" s="2">
        <v>31479235</v>
      </c>
      <c r="I231" t="s">
        <v>214</v>
      </c>
      <c r="J231" t="s">
        <v>418</v>
      </c>
      <c r="K231">
        <v>3223</v>
      </c>
      <c r="L231">
        <v>102</v>
      </c>
      <c r="M231">
        <v>2010</v>
      </c>
      <c r="N231" s="6">
        <f t="shared" si="12"/>
        <v>-87810116</v>
      </c>
      <c r="O231" s="6">
        <f t="shared" si="13"/>
        <v>-7365642</v>
      </c>
      <c r="P231" s="6">
        <f t="shared" si="14"/>
        <v>-2285.3372634191746</v>
      </c>
      <c r="Q231" s="7">
        <f t="shared" si="15"/>
        <v>0.22069882349104133</v>
      </c>
    </row>
    <row r="232" spans="1:17" x14ac:dyDescent="0.35">
      <c r="A232">
        <v>231</v>
      </c>
      <c r="B232" s="1">
        <v>42719</v>
      </c>
      <c r="C232" t="s">
        <v>486</v>
      </c>
      <c r="D232" t="s">
        <v>487</v>
      </c>
      <c r="E232" s="2">
        <v>150000000</v>
      </c>
      <c r="F232" s="2">
        <v>45157105</v>
      </c>
      <c r="G232" s="2">
        <v>334486852</v>
      </c>
      <c r="H232" s="2">
        <v>18469620</v>
      </c>
      <c r="I232" t="s">
        <v>15</v>
      </c>
      <c r="J232" t="s">
        <v>16</v>
      </c>
      <c r="K232">
        <v>3328</v>
      </c>
      <c r="L232">
        <v>104</v>
      </c>
      <c r="M232">
        <v>2016</v>
      </c>
      <c r="N232" s="6">
        <f t="shared" si="12"/>
        <v>-104842895</v>
      </c>
      <c r="O232" s="6">
        <f t="shared" si="13"/>
        <v>184486852</v>
      </c>
      <c r="P232" s="6">
        <f t="shared" si="14"/>
        <v>55434.751201923078</v>
      </c>
      <c r="Q232" s="7">
        <f t="shared" si="15"/>
        <v>5.5217775794667107E-2</v>
      </c>
    </row>
    <row r="233" spans="1:17" x14ac:dyDescent="0.35">
      <c r="A233">
        <v>232</v>
      </c>
      <c r="B233" s="1">
        <v>42272</v>
      </c>
      <c r="C233" t="s">
        <v>488</v>
      </c>
      <c r="D233" t="s">
        <v>489</v>
      </c>
      <c r="E233" s="2">
        <v>150000000</v>
      </c>
      <c r="F233" s="2">
        <v>35088320</v>
      </c>
      <c r="G233" s="2">
        <v>151525973</v>
      </c>
      <c r="H233" s="2">
        <v>15315435</v>
      </c>
      <c r="I233" t="s">
        <v>47</v>
      </c>
      <c r="J233" t="s">
        <v>19</v>
      </c>
      <c r="K233">
        <v>3515</v>
      </c>
      <c r="L233">
        <v>111</v>
      </c>
      <c r="M233">
        <v>2015</v>
      </c>
      <c r="N233" s="6">
        <f t="shared" si="12"/>
        <v>-114911680</v>
      </c>
      <c r="O233" s="6">
        <f t="shared" si="13"/>
        <v>1525973</v>
      </c>
      <c r="P233" s="6">
        <f t="shared" si="14"/>
        <v>434.13172119487911</v>
      </c>
      <c r="Q233" s="7">
        <f t="shared" si="15"/>
        <v>0.10107465206641504</v>
      </c>
    </row>
    <row r="234" spans="1:17" x14ac:dyDescent="0.35">
      <c r="A234">
        <v>233</v>
      </c>
      <c r="B234" s="1">
        <v>40613</v>
      </c>
      <c r="C234" t="s">
        <v>490</v>
      </c>
      <c r="D234" t="s">
        <v>491</v>
      </c>
      <c r="E234" s="2">
        <v>150000000</v>
      </c>
      <c r="F234" s="2">
        <v>21392758</v>
      </c>
      <c r="G234" s="2">
        <v>39549758</v>
      </c>
      <c r="H234" s="2">
        <v>6914488</v>
      </c>
      <c r="I234" t="s">
        <v>47</v>
      </c>
      <c r="J234" t="s">
        <v>19</v>
      </c>
      <c r="K234">
        <v>3117</v>
      </c>
      <c r="L234">
        <v>88</v>
      </c>
      <c r="M234">
        <v>2011</v>
      </c>
      <c r="N234" s="6">
        <f t="shared" si="12"/>
        <v>-128607242</v>
      </c>
      <c r="O234" s="6">
        <f t="shared" si="13"/>
        <v>-110450242</v>
      </c>
      <c r="P234" s="6">
        <f t="shared" si="14"/>
        <v>-35434.790503689444</v>
      </c>
      <c r="Q234" s="7">
        <f t="shared" si="15"/>
        <v>0.17483009630551974</v>
      </c>
    </row>
    <row r="235" spans="1:17" x14ac:dyDescent="0.35">
      <c r="A235">
        <v>234</v>
      </c>
      <c r="B235" s="1">
        <v>44595</v>
      </c>
      <c r="C235" t="s">
        <v>492</v>
      </c>
      <c r="D235" t="s">
        <v>493</v>
      </c>
      <c r="E235" s="2">
        <v>150000000</v>
      </c>
      <c r="F235" s="2">
        <v>19060660</v>
      </c>
      <c r="G235" s="2">
        <v>59049032</v>
      </c>
      <c r="H235" s="2">
        <v>9868997</v>
      </c>
      <c r="I235" t="s">
        <v>15</v>
      </c>
      <c r="J235" t="s">
        <v>16</v>
      </c>
      <c r="K235">
        <v>3446</v>
      </c>
      <c r="L235">
        <v>124</v>
      </c>
      <c r="M235">
        <v>2022</v>
      </c>
      <c r="N235" s="6">
        <f t="shared" si="12"/>
        <v>-130939340</v>
      </c>
      <c r="O235" s="6">
        <f t="shared" si="13"/>
        <v>-90950968</v>
      </c>
      <c r="P235" s="6">
        <f t="shared" si="14"/>
        <v>-26393.20023215322</v>
      </c>
      <c r="Q235" s="7">
        <f t="shared" si="15"/>
        <v>0.16713224020336184</v>
      </c>
    </row>
    <row r="236" spans="1:17" x14ac:dyDescent="0.35">
      <c r="A236">
        <v>235</v>
      </c>
      <c r="B236" s="1">
        <v>44504</v>
      </c>
      <c r="C236" t="s">
        <v>494</v>
      </c>
      <c r="D236" t="s">
        <v>495</v>
      </c>
      <c r="E236" s="2">
        <v>150000000</v>
      </c>
      <c r="F236" s="2">
        <v>0</v>
      </c>
      <c r="G236" s="2">
        <v>173638</v>
      </c>
      <c r="H236" s="2" t="s">
        <v>34</v>
      </c>
      <c r="I236" t="s">
        <v>15</v>
      </c>
      <c r="J236" t="s">
        <v>16</v>
      </c>
      <c r="K236" t="s">
        <v>34</v>
      </c>
      <c r="L236">
        <v>115</v>
      </c>
      <c r="M236">
        <v>2021</v>
      </c>
      <c r="N236" s="6">
        <f t="shared" si="12"/>
        <v>-150000000</v>
      </c>
      <c r="O236" s="6">
        <f t="shared" si="13"/>
        <v>-149826362</v>
      </c>
      <c r="P236" s="6" t="e">
        <f t="shared" si="14"/>
        <v>#VALUE!</v>
      </c>
      <c r="Q236" s="7" t="e">
        <f t="shared" si="15"/>
        <v>#VALUE!</v>
      </c>
    </row>
    <row r="237" spans="1:17" x14ac:dyDescent="0.35">
      <c r="A237">
        <v>236</v>
      </c>
      <c r="B237" s="1">
        <v>43812</v>
      </c>
      <c r="C237" t="s">
        <v>496</v>
      </c>
      <c r="D237" t="s">
        <v>497</v>
      </c>
      <c r="E237" s="2">
        <v>150000000</v>
      </c>
      <c r="F237" s="2">
        <v>0</v>
      </c>
      <c r="G237" s="2">
        <v>0</v>
      </c>
      <c r="H237" s="2" t="s">
        <v>34</v>
      </c>
      <c r="I237" t="s">
        <v>214</v>
      </c>
      <c r="J237" t="s">
        <v>16</v>
      </c>
      <c r="K237" t="s">
        <v>34</v>
      </c>
      <c r="L237">
        <v>128</v>
      </c>
      <c r="M237">
        <v>2019</v>
      </c>
      <c r="N237" s="6">
        <f t="shared" si="12"/>
        <v>-150000000</v>
      </c>
      <c r="O237" s="6">
        <f t="shared" si="13"/>
        <v>-150000000</v>
      </c>
      <c r="P237" s="6" t="e">
        <f t="shared" si="14"/>
        <v>#VALUE!</v>
      </c>
      <c r="Q237" s="7" t="e">
        <f t="shared" si="15"/>
        <v>#VALUE!</v>
      </c>
    </row>
    <row r="238" spans="1:17" x14ac:dyDescent="0.35">
      <c r="A238">
        <v>237</v>
      </c>
      <c r="B238" s="1">
        <v>39024</v>
      </c>
      <c r="C238" t="s">
        <v>498</v>
      </c>
      <c r="D238" t="s">
        <v>499</v>
      </c>
      <c r="E238" s="2">
        <v>149000000</v>
      </c>
      <c r="F238" s="2">
        <v>64665672</v>
      </c>
      <c r="G238" s="2">
        <v>179357126</v>
      </c>
      <c r="H238" s="2">
        <v>18814323</v>
      </c>
      <c r="I238" t="s">
        <v>47</v>
      </c>
      <c r="J238" t="s">
        <v>19</v>
      </c>
      <c r="K238">
        <v>3707</v>
      </c>
      <c r="L238">
        <v>85</v>
      </c>
      <c r="M238">
        <v>2006</v>
      </c>
      <c r="N238" s="6">
        <f t="shared" si="12"/>
        <v>-84334328</v>
      </c>
      <c r="O238" s="6">
        <f t="shared" si="13"/>
        <v>30357126</v>
      </c>
      <c r="P238" s="6">
        <f t="shared" si="14"/>
        <v>8189.1356892365793</v>
      </c>
      <c r="Q238" s="7">
        <f t="shared" si="15"/>
        <v>0.10489866457828946</v>
      </c>
    </row>
    <row r="239" spans="1:17" x14ac:dyDescent="0.35">
      <c r="A239">
        <v>238</v>
      </c>
      <c r="B239" s="1">
        <v>41068</v>
      </c>
      <c r="C239" t="s">
        <v>500</v>
      </c>
      <c r="D239" t="s">
        <v>501</v>
      </c>
      <c r="E239" s="2">
        <v>145000000</v>
      </c>
      <c r="F239" s="2">
        <v>216391482</v>
      </c>
      <c r="G239" s="2">
        <v>746921271</v>
      </c>
      <c r="H239" s="2">
        <v>60316738</v>
      </c>
      <c r="I239" t="s">
        <v>47</v>
      </c>
      <c r="J239" t="s">
        <v>19</v>
      </c>
      <c r="K239">
        <v>4263</v>
      </c>
      <c r="L239">
        <v>85</v>
      </c>
      <c r="M239">
        <v>2012</v>
      </c>
      <c r="N239" s="6">
        <f t="shared" si="12"/>
        <v>71391482</v>
      </c>
      <c r="O239" s="6">
        <f t="shared" si="13"/>
        <v>601921271</v>
      </c>
      <c r="P239" s="6">
        <f t="shared" si="14"/>
        <v>141196.63875205253</v>
      </c>
      <c r="Q239" s="7">
        <f t="shared" si="15"/>
        <v>8.0753809460060222E-2</v>
      </c>
    </row>
    <row r="240" spans="1:17" x14ac:dyDescent="0.35">
      <c r="A240">
        <v>239</v>
      </c>
      <c r="B240" s="1">
        <v>40891</v>
      </c>
      <c r="C240" t="s">
        <v>502</v>
      </c>
      <c r="D240" t="s">
        <v>503</v>
      </c>
      <c r="E240" s="2">
        <v>145000000</v>
      </c>
      <c r="F240" s="2">
        <v>209397903</v>
      </c>
      <c r="G240" s="2">
        <v>694713230</v>
      </c>
      <c r="H240" s="2">
        <v>12785204</v>
      </c>
      <c r="I240" t="s">
        <v>15</v>
      </c>
      <c r="J240" t="s">
        <v>16</v>
      </c>
      <c r="K240">
        <v>3555</v>
      </c>
      <c r="L240">
        <v>132</v>
      </c>
      <c r="M240">
        <v>2011</v>
      </c>
      <c r="N240" s="6">
        <f t="shared" si="12"/>
        <v>64397903</v>
      </c>
      <c r="O240" s="6">
        <f t="shared" si="13"/>
        <v>549713230</v>
      </c>
      <c r="P240" s="6">
        <f t="shared" si="14"/>
        <v>154631.0070323488</v>
      </c>
      <c r="Q240" s="7">
        <f t="shared" si="15"/>
        <v>1.840357063590109E-2</v>
      </c>
    </row>
    <row r="241" spans="1:17" x14ac:dyDescent="0.35">
      <c r="A241">
        <v>240</v>
      </c>
      <c r="B241" s="1">
        <v>41795</v>
      </c>
      <c r="C241" t="s">
        <v>504</v>
      </c>
      <c r="D241" t="s">
        <v>505</v>
      </c>
      <c r="E241" s="2">
        <v>145000000</v>
      </c>
      <c r="F241" s="2">
        <v>177002924</v>
      </c>
      <c r="G241" s="2">
        <v>614586270</v>
      </c>
      <c r="H241" s="2">
        <v>49451322</v>
      </c>
      <c r="I241" t="s">
        <v>47</v>
      </c>
      <c r="J241" t="s">
        <v>19</v>
      </c>
      <c r="K241">
        <v>4268</v>
      </c>
      <c r="L241">
        <v>102</v>
      </c>
      <c r="M241">
        <v>2014</v>
      </c>
      <c r="N241" s="6">
        <f t="shared" si="12"/>
        <v>32002924</v>
      </c>
      <c r="O241" s="6">
        <f t="shared" si="13"/>
        <v>469586270</v>
      </c>
      <c r="P241" s="6">
        <f t="shared" si="14"/>
        <v>110024.8992502343</v>
      </c>
      <c r="Q241" s="7">
        <f t="shared" si="15"/>
        <v>8.0462783524272358E-2</v>
      </c>
    </row>
    <row r="242" spans="1:17" x14ac:dyDescent="0.35">
      <c r="A242">
        <v>241</v>
      </c>
      <c r="B242" s="1">
        <v>36327</v>
      </c>
      <c r="C242" t="s">
        <v>506</v>
      </c>
      <c r="D242" t="s">
        <v>507</v>
      </c>
      <c r="E242" s="2">
        <v>145000000</v>
      </c>
      <c r="F242" s="2">
        <v>171091819</v>
      </c>
      <c r="G242" s="2">
        <v>448191819</v>
      </c>
      <c r="H242" s="2">
        <v>34221968</v>
      </c>
      <c r="I242" t="s">
        <v>127</v>
      </c>
      <c r="J242" t="s">
        <v>19</v>
      </c>
      <c r="K242">
        <v>3131</v>
      </c>
      <c r="L242">
        <v>88</v>
      </c>
      <c r="M242">
        <v>1999</v>
      </c>
      <c r="N242" s="6">
        <f t="shared" si="12"/>
        <v>26091819</v>
      </c>
      <c r="O242" s="6">
        <f t="shared" si="13"/>
        <v>303191819</v>
      </c>
      <c r="P242" s="6">
        <f t="shared" si="14"/>
        <v>96835.45800063877</v>
      </c>
      <c r="Q242" s="7">
        <f t="shared" si="15"/>
        <v>7.6355628436850162E-2</v>
      </c>
    </row>
    <row r="243" spans="1:17" x14ac:dyDescent="0.35">
      <c r="A243">
        <v>242</v>
      </c>
      <c r="B243" s="1">
        <v>41690</v>
      </c>
      <c r="C243" t="s">
        <v>508</v>
      </c>
      <c r="D243" t="s">
        <v>509</v>
      </c>
      <c r="E243" s="2">
        <v>145000000</v>
      </c>
      <c r="F243" s="2">
        <v>111506430</v>
      </c>
      <c r="G243" s="2">
        <v>269806430</v>
      </c>
      <c r="H243" s="2">
        <v>32207057</v>
      </c>
      <c r="I243" t="s">
        <v>47</v>
      </c>
      <c r="J243" t="s">
        <v>19</v>
      </c>
      <c r="K243">
        <v>3951</v>
      </c>
      <c r="L243">
        <v>91</v>
      </c>
      <c r="M243">
        <v>2014</v>
      </c>
      <c r="N243" s="6">
        <f t="shared" si="12"/>
        <v>-33493570</v>
      </c>
      <c r="O243" s="6">
        <f t="shared" si="13"/>
        <v>124806430</v>
      </c>
      <c r="P243" s="6">
        <f t="shared" si="14"/>
        <v>31588.567451278159</v>
      </c>
      <c r="Q243" s="7">
        <f t="shared" si="15"/>
        <v>0.11937097644411217</v>
      </c>
    </row>
    <row r="244" spans="1:17" x14ac:dyDescent="0.35">
      <c r="A244">
        <v>243</v>
      </c>
      <c r="B244" s="1">
        <v>41233</v>
      </c>
      <c r="C244" t="s">
        <v>510</v>
      </c>
      <c r="D244" t="s">
        <v>511</v>
      </c>
      <c r="E244" s="2">
        <v>145000000</v>
      </c>
      <c r="F244" s="2">
        <v>103412758</v>
      </c>
      <c r="G244" s="2">
        <v>306900902</v>
      </c>
      <c r="H244" s="2">
        <v>23773465</v>
      </c>
      <c r="I244" t="s">
        <v>47</v>
      </c>
      <c r="J244" t="s">
        <v>19</v>
      </c>
      <c r="K244">
        <v>3672</v>
      </c>
      <c r="L244">
        <v>97</v>
      </c>
      <c r="M244">
        <v>2012</v>
      </c>
      <c r="N244" s="6">
        <f t="shared" si="12"/>
        <v>-41587242</v>
      </c>
      <c r="O244" s="6">
        <f t="shared" si="13"/>
        <v>161900902</v>
      </c>
      <c r="P244" s="6">
        <f t="shared" si="14"/>
        <v>44090.659586056645</v>
      </c>
      <c r="Q244" s="7">
        <f t="shared" si="15"/>
        <v>7.7463001395805614E-2</v>
      </c>
    </row>
    <row r="245" spans="1:17" x14ac:dyDescent="0.35">
      <c r="A245">
        <v>244</v>
      </c>
      <c r="B245" s="1">
        <v>38450</v>
      </c>
      <c r="C245" t="s">
        <v>512</v>
      </c>
      <c r="D245" t="s">
        <v>513</v>
      </c>
      <c r="E245" s="2">
        <v>145000000</v>
      </c>
      <c r="F245" s="2">
        <v>68671925</v>
      </c>
      <c r="G245" s="2">
        <v>121645390</v>
      </c>
      <c r="H245" s="2">
        <v>18068372</v>
      </c>
      <c r="I245" t="s">
        <v>15</v>
      </c>
      <c r="J245" t="s">
        <v>19</v>
      </c>
      <c r="K245">
        <v>3200</v>
      </c>
      <c r="L245">
        <v>124</v>
      </c>
      <c r="M245">
        <v>2005</v>
      </c>
      <c r="N245" s="6">
        <f t="shared" si="12"/>
        <v>-76328075</v>
      </c>
      <c r="O245" s="6">
        <f t="shared" si="13"/>
        <v>-23354610</v>
      </c>
      <c r="P245" s="6">
        <f t="shared" si="14"/>
        <v>-7298.3156250000002</v>
      </c>
      <c r="Q245" s="7">
        <f t="shared" si="15"/>
        <v>0.14853314211085189</v>
      </c>
    </row>
    <row r="246" spans="1:17" x14ac:dyDescent="0.35">
      <c r="A246">
        <v>245</v>
      </c>
      <c r="B246" s="1">
        <v>42564</v>
      </c>
      <c r="C246" t="s">
        <v>514</v>
      </c>
      <c r="D246" t="s">
        <v>515</v>
      </c>
      <c r="E246" s="2">
        <v>144000000</v>
      </c>
      <c r="F246" s="2">
        <v>128350574</v>
      </c>
      <c r="G246" s="2">
        <v>229008658</v>
      </c>
      <c r="H246" s="2">
        <v>46018755</v>
      </c>
      <c r="I246" t="s">
        <v>15</v>
      </c>
      <c r="J246" t="s">
        <v>295</v>
      </c>
      <c r="K246">
        <v>3963</v>
      </c>
      <c r="L246">
        <v>117</v>
      </c>
      <c r="M246">
        <v>2016</v>
      </c>
      <c r="N246" s="6">
        <f t="shared" si="12"/>
        <v>-15649426</v>
      </c>
      <c r="O246" s="6">
        <f t="shared" si="13"/>
        <v>85008658</v>
      </c>
      <c r="P246" s="6">
        <f t="shared" si="14"/>
        <v>21450.582387080496</v>
      </c>
      <c r="Q246" s="7">
        <f t="shared" si="15"/>
        <v>0.20094766460751018</v>
      </c>
    </row>
    <row r="247" spans="1:17" x14ac:dyDescent="0.35">
      <c r="A247">
        <v>246</v>
      </c>
      <c r="B247" s="1">
        <v>37582</v>
      </c>
      <c r="C247" t="s">
        <v>516</v>
      </c>
      <c r="D247" t="s">
        <v>517</v>
      </c>
      <c r="E247" s="2">
        <v>142000000</v>
      </c>
      <c r="F247" s="2">
        <v>160942139</v>
      </c>
      <c r="G247" s="2">
        <v>431942139</v>
      </c>
      <c r="H247" s="2">
        <v>47072040</v>
      </c>
      <c r="I247" t="s">
        <v>15</v>
      </c>
      <c r="J247" t="s">
        <v>16</v>
      </c>
      <c r="K247">
        <v>3377</v>
      </c>
      <c r="L247">
        <v>133</v>
      </c>
      <c r="M247">
        <v>2002</v>
      </c>
      <c r="N247" s="6">
        <f t="shared" si="12"/>
        <v>18942139</v>
      </c>
      <c r="O247" s="6">
        <f t="shared" si="13"/>
        <v>289942139</v>
      </c>
      <c r="P247" s="6">
        <f t="shared" si="14"/>
        <v>85857.903168492747</v>
      </c>
      <c r="Q247" s="7">
        <f t="shared" si="15"/>
        <v>0.1089776517497868</v>
      </c>
    </row>
    <row r="248" spans="1:17" x14ac:dyDescent="0.35">
      <c r="A248">
        <v>247</v>
      </c>
      <c r="B248" s="1">
        <v>37811</v>
      </c>
      <c r="C248" t="s">
        <v>518</v>
      </c>
      <c r="D248" t="s">
        <v>519</v>
      </c>
      <c r="E248" s="2">
        <v>140000000</v>
      </c>
      <c r="F248" s="2">
        <v>305410819</v>
      </c>
      <c r="G248" s="2">
        <v>654310819</v>
      </c>
      <c r="H248" s="2" t="s">
        <v>34</v>
      </c>
      <c r="I248" t="s">
        <v>34</v>
      </c>
      <c r="J248" t="s">
        <v>34</v>
      </c>
      <c r="K248" t="s">
        <v>34</v>
      </c>
      <c r="L248" t="s">
        <v>34</v>
      </c>
      <c r="M248">
        <v>2003</v>
      </c>
      <c r="N248" s="6">
        <f t="shared" si="12"/>
        <v>165410819</v>
      </c>
      <c r="O248" s="6">
        <f t="shared" si="13"/>
        <v>514310819</v>
      </c>
      <c r="P248" s="6" t="e">
        <f t="shared" si="14"/>
        <v>#VALUE!</v>
      </c>
      <c r="Q248" s="7" t="e">
        <f t="shared" si="15"/>
        <v>#VALUE!</v>
      </c>
    </row>
    <row r="249" spans="1:17" x14ac:dyDescent="0.35">
      <c r="A249">
        <v>248</v>
      </c>
      <c r="B249" s="1">
        <v>39941</v>
      </c>
      <c r="C249" t="s">
        <v>520</v>
      </c>
      <c r="D249" t="s">
        <v>521</v>
      </c>
      <c r="E249" s="2">
        <v>140000000</v>
      </c>
      <c r="F249" s="2">
        <v>257730019</v>
      </c>
      <c r="G249" s="2">
        <v>386839614</v>
      </c>
      <c r="H249" s="2">
        <v>79204289</v>
      </c>
      <c r="I249" t="s">
        <v>15</v>
      </c>
      <c r="J249" t="s">
        <v>19</v>
      </c>
      <c r="K249">
        <v>4053</v>
      </c>
      <c r="L249">
        <v>125</v>
      </c>
      <c r="M249">
        <v>2009</v>
      </c>
      <c r="N249" s="6">
        <f t="shared" si="12"/>
        <v>117730019</v>
      </c>
      <c r="O249" s="6">
        <f t="shared" si="13"/>
        <v>246839614</v>
      </c>
      <c r="P249" s="6">
        <f t="shared" si="14"/>
        <v>60902.939550949915</v>
      </c>
      <c r="Q249" s="7">
        <f t="shared" si="15"/>
        <v>0.20474709965975718</v>
      </c>
    </row>
    <row r="250" spans="1:17" x14ac:dyDescent="0.35">
      <c r="A250">
        <v>249</v>
      </c>
      <c r="B250" s="1">
        <v>35977</v>
      </c>
      <c r="C250" t="s">
        <v>522</v>
      </c>
      <c r="D250" t="s">
        <v>523</v>
      </c>
      <c r="E250" s="2">
        <v>140000000</v>
      </c>
      <c r="F250" s="2">
        <v>201578182</v>
      </c>
      <c r="G250" s="2">
        <v>554600000</v>
      </c>
      <c r="H250" s="2">
        <v>36089972</v>
      </c>
      <c r="I250" t="s">
        <v>15</v>
      </c>
      <c r="J250" t="s">
        <v>19</v>
      </c>
      <c r="K250">
        <v>3184</v>
      </c>
      <c r="L250">
        <v>150</v>
      </c>
      <c r="M250">
        <v>1998</v>
      </c>
      <c r="N250" s="6">
        <f t="shared" si="12"/>
        <v>61578182</v>
      </c>
      <c r="O250" s="6">
        <f t="shared" si="13"/>
        <v>414600000</v>
      </c>
      <c r="P250" s="6">
        <f t="shared" si="14"/>
        <v>130213.56783919598</v>
      </c>
      <c r="Q250" s="7">
        <f t="shared" si="15"/>
        <v>6.5073876667868735E-2</v>
      </c>
    </row>
    <row r="251" spans="1:17" x14ac:dyDescent="0.35">
      <c r="A251">
        <v>250</v>
      </c>
      <c r="B251" s="1">
        <v>37440</v>
      </c>
      <c r="C251" t="s">
        <v>524</v>
      </c>
      <c r="D251" t="s">
        <v>525</v>
      </c>
      <c r="E251" s="2">
        <v>140000000</v>
      </c>
      <c r="F251" s="2">
        <v>190418803</v>
      </c>
      <c r="G251" s="2">
        <v>441767803</v>
      </c>
      <c r="H251" s="2">
        <v>52148751</v>
      </c>
      <c r="I251" t="s">
        <v>15</v>
      </c>
      <c r="J251" t="s">
        <v>16</v>
      </c>
      <c r="K251">
        <v>3641</v>
      </c>
      <c r="L251">
        <v>86</v>
      </c>
      <c r="M251">
        <v>2002</v>
      </c>
      <c r="N251" s="6">
        <f t="shared" si="12"/>
        <v>50418803</v>
      </c>
      <c r="O251" s="6">
        <f t="shared" si="13"/>
        <v>301767803</v>
      </c>
      <c r="P251" s="6">
        <f t="shared" si="14"/>
        <v>82880.473221642402</v>
      </c>
      <c r="Q251" s="7">
        <f t="shared" si="15"/>
        <v>0.11804561275372076</v>
      </c>
    </row>
    <row r="252" spans="1:17" x14ac:dyDescent="0.35">
      <c r="A252">
        <v>251</v>
      </c>
      <c r="B252" s="1">
        <v>40746</v>
      </c>
      <c r="C252" t="s">
        <v>526</v>
      </c>
      <c r="D252" t="s">
        <v>527</v>
      </c>
      <c r="E252" s="2">
        <v>140000000</v>
      </c>
      <c r="F252" s="2">
        <v>176654505</v>
      </c>
      <c r="G252" s="2">
        <v>370569776</v>
      </c>
      <c r="H252" s="2">
        <v>65058524</v>
      </c>
      <c r="I252" t="s">
        <v>15</v>
      </c>
      <c r="J252" t="s">
        <v>16</v>
      </c>
      <c r="K252">
        <v>3715</v>
      </c>
      <c r="L252">
        <v>124</v>
      </c>
      <c r="M252">
        <v>2011</v>
      </c>
      <c r="N252" s="6">
        <f t="shared" si="12"/>
        <v>36654505</v>
      </c>
      <c r="O252" s="6">
        <f t="shared" si="13"/>
        <v>230569776</v>
      </c>
      <c r="P252" s="6">
        <f t="shared" si="14"/>
        <v>62064.54266487214</v>
      </c>
      <c r="Q252" s="7">
        <f t="shared" si="15"/>
        <v>0.17556349225847281</v>
      </c>
    </row>
    <row r="253" spans="1:17" x14ac:dyDescent="0.35">
      <c r="A253">
        <v>252</v>
      </c>
      <c r="B253" s="1">
        <v>42392</v>
      </c>
      <c r="C253" t="s">
        <v>528</v>
      </c>
      <c r="D253" t="s">
        <v>529</v>
      </c>
      <c r="E253" s="2">
        <v>140000000</v>
      </c>
      <c r="F253" s="2">
        <v>143528619</v>
      </c>
      <c r="G253" s="2">
        <v>521170825</v>
      </c>
      <c r="H253" s="2">
        <v>41282042</v>
      </c>
      <c r="I253" t="s">
        <v>47</v>
      </c>
      <c r="J253" t="s">
        <v>19</v>
      </c>
      <c r="K253">
        <v>3987</v>
      </c>
      <c r="L253">
        <v>94</v>
      </c>
      <c r="M253">
        <v>2016</v>
      </c>
      <c r="N253" s="6">
        <f t="shared" si="12"/>
        <v>3528619</v>
      </c>
      <c r="O253" s="6">
        <f t="shared" si="13"/>
        <v>381170825</v>
      </c>
      <c r="P253" s="6">
        <f t="shared" si="14"/>
        <v>95603.417356408332</v>
      </c>
      <c r="Q253" s="7">
        <f t="shared" si="15"/>
        <v>7.9210193701844303E-2</v>
      </c>
    </row>
    <row r="254" spans="1:17" x14ac:dyDescent="0.35">
      <c r="A254">
        <v>253</v>
      </c>
      <c r="B254" s="1">
        <v>35986</v>
      </c>
      <c r="C254" t="s">
        <v>530</v>
      </c>
      <c r="D254" t="s">
        <v>531</v>
      </c>
      <c r="E254" s="2">
        <v>140000000</v>
      </c>
      <c r="F254" s="2">
        <v>130444603</v>
      </c>
      <c r="G254" s="2">
        <v>285400000</v>
      </c>
      <c r="H254" s="2">
        <v>34048124</v>
      </c>
      <c r="I254" t="s">
        <v>214</v>
      </c>
      <c r="J254" t="s">
        <v>16</v>
      </c>
      <c r="K254">
        <v>3117</v>
      </c>
      <c r="L254">
        <v>127</v>
      </c>
      <c r="M254">
        <v>1998</v>
      </c>
      <c r="N254" s="6">
        <f t="shared" si="12"/>
        <v>-9555397</v>
      </c>
      <c r="O254" s="6">
        <f t="shared" si="13"/>
        <v>145400000</v>
      </c>
      <c r="P254" s="6">
        <f t="shared" si="14"/>
        <v>46647.417388514594</v>
      </c>
      <c r="Q254" s="7">
        <f t="shared" si="15"/>
        <v>0.11929966362999299</v>
      </c>
    </row>
    <row r="255" spans="1:17" x14ac:dyDescent="0.35">
      <c r="A255">
        <v>254</v>
      </c>
      <c r="B255" s="1">
        <v>41360</v>
      </c>
      <c r="C255" t="s">
        <v>532</v>
      </c>
      <c r="D255" t="s">
        <v>533</v>
      </c>
      <c r="E255" s="2">
        <v>140000000</v>
      </c>
      <c r="F255" s="2">
        <v>122523060</v>
      </c>
      <c r="G255" s="2">
        <v>375740705</v>
      </c>
      <c r="H255" s="2">
        <v>40501814</v>
      </c>
      <c r="I255" t="s">
        <v>15</v>
      </c>
      <c r="J255" t="s">
        <v>16</v>
      </c>
      <c r="K255">
        <v>3734</v>
      </c>
      <c r="L255">
        <v>110</v>
      </c>
      <c r="M255">
        <v>2013</v>
      </c>
      <c r="N255" s="6">
        <f t="shared" si="12"/>
        <v>-17476940</v>
      </c>
      <c r="O255" s="6">
        <f t="shared" si="13"/>
        <v>235740705</v>
      </c>
      <c r="P255" s="6">
        <f t="shared" si="14"/>
        <v>63133.55784681307</v>
      </c>
      <c r="Q255" s="7">
        <f t="shared" si="15"/>
        <v>0.10779192528528417</v>
      </c>
    </row>
    <row r="256" spans="1:17" x14ac:dyDescent="0.35">
      <c r="A256">
        <v>255</v>
      </c>
      <c r="B256" s="1">
        <v>37960</v>
      </c>
      <c r="C256" t="s">
        <v>534</v>
      </c>
      <c r="D256" t="s">
        <v>535</v>
      </c>
      <c r="E256" s="2">
        <v>140000000</v>
      </c>
      <c r="F256" s="2">
        <v>111110575</v>
      </c>
      <c r="G256" s="2">
        <v>456810575</v>
      </c>
      <c r="H256" s="2">
        <v>24271354</v>
      </c>
      <c r="I256" t="s">
        <v>214</v>
      </c>
      <c r="J256" t="s">
        <v>16</v>
      </c>
      <c r="K256">
        <v>2938</v>
      </c>
      <c r="L256">
        <v>154</v>
      </c>
      <c r="M256">
        <v>2003</v>
      </c>
      <c r="N256" s="6">
        <f t="shared" si="12"/>
        <v>-28889425</v>
      </c>
      <c r="O256" s="6">
        <f t="shared" si="13"/>
        <v>316810575</v>
      </c>
      <c r="P256" s="6">
        <f t="shared" si="14"/>
        <v>107832.05411844792</v>
      </c>
      <c r="Q256" s="7">
        <f t="shared" si="15"/>
        <v>5.3132206932818928E-2</v>
      </c>
    </row>
    <row r="257" spans="1:17" x14ac:dyDescent="0.35">
      <c r="A257">
        <v>256</v>
      </c>
      <c r="B257" s="1">
        <v>38707</v>
      </c>
      <c r="C257" t="s">
        <v>536</v>
      </c>
      <c r="D257" t="s">
        <v>537</v>
      </c>
      <c r="E257" s="2">
        <v>140000000</v>
      </c>
      <c r="F257" s="2">
        <v>110550000</v>
      </c>
      <c r="G257" s="2">
        <v>203018919</v>
      </c>
      <c r="H257" s="2">
        <v>14383515</v>
      </c>
      <c r="I257" t="s">
        <v>15</v>
      </c>
      <c r="J257" t="s">
        <v>295</v>
      </c>
      <c r="K257">
        <v>3239</v>
      </c>
      <c r="L257">
        <v>90</v>
      </c>
      <c r="M257">
        <v>2005</v>
      </c>
      <c r="N257" s="6">
        <f t="shared" si="12"/>
        <v>-29450000</v>
      </c>
      <c r="O257" s="6">
        <f t="shared" si="13"/>
        <v>63018919</v>
      </c>
      <c r="P257" s="6">
        <f t="shared" si="14"/>
        <v>19456.28866934239</v>
      </c>
      <c r="Q257" s="7">
        <f t="shared" si="15"/>
        <v>7.0848150856324871E-2</v>
      </c>
    </row>
    <row r="258" spans="1:17" x14ac:dyDescent="0.35">
      <c r="A258">
        <v>257</v>
      </c>
      <c r="B258" s="1">
        <v>41978</v>
      </c>
      <c r="C258" t="s">
        <v>538</v>
      </c>
      <c r="D258" t="s">
        <v>539</v>
      </c>
      <c r="E258" s="2">
        <v>140000000</v>
      </c>
      <c r="F258" s="2">
        <v>65014513</v>
      </c>
      <c r="G258" s="2">
        <v>268314513</v>
      </c>
      <c r="H258" s="2">
        <v>24115934</v>
      </c>
      <c r="I258" t="s">
        <v>15</v>
      </c>
      <c r="J258" t="s">
        <v>118</v>
      </c>
      <c r="K258">
        <v>3503</v>
      </c>
      <c r="L258">
        <v>150</v>
      </c>
      <c r="M258">
        <v>2014</v>
      </c>
      <c r="N258" s="6">
        <f t="shared" ref="N258:N321" si="16">F258-$E258</f>
        <v>-74985487</v>
      </c>
      <c r="O258" s="6">
        <f t="shared" ref="O258:O321" si="17">G258-$E258</f>
        <v>128314513</v>
      </c>
      <c r="P258" s="6">
        <f t="shared" ref="P258:P321" si="18">O258/K258</f>
        <v>36629.892377961747</v>
      </c>
      <c r="Q258" s="7">
        <f t="shared" si="15"/>
        <v>8.9879349910528317E-2</v>
      </c>
    </row>
    <row r="259" spans="1:17" x14ac:dyDescent="0.35">
      <c r="A259">
        <v>258</v>
      </c>
      <c r="B259" s="1">
        <v>42551</v>
      </c>
      <c r="C259" t="s">
        <v>540</v>
      </c>
      <c r="D259" t="s">
        <v>541</v>
      </c>
      <c r="E259" s="2">
        <v>140000000</v>
      </c>
      <c r="F259" s="2">
        <v>55483770</v>
      </c>
      <c r="G259" s="2">
        <v>199646680</v>
      </c>
      <c r="H259" s="2">
        <v>18775350</v>
      </c>
      <c r="I259" t="s">
        <v>47</v>
      </c>
      <c r="J259" t="s">
        <v>19</v>
      </c>
      <c r="K259">
        <v>3392</v>
      </c>
      <c r="L259">
        <v>115</v>
      </c>
      <c r="M259">
        <v>2016</v>
      </c>
      <c r="N259" s="6">
        <f t="shared" si="16"/>
        <v>-84516230</v>
      </c>
      <c r="O259" s="6">
        <f t="shared" si="17"/>
        <v>59646680</v>
      </c>
      <c r="P259" s="6">
        <f t="shared" si="18"/>
        <v>17584.516509433961</v>
      </c>
      <c r="Q259" s="7">
        <f t="shared" ref="Q259:Q322" si="19">H259/G259</f>
        <v>9.4042886162695016E-2</v>
      </c>
    </row>
    <row r="260" spans="1:17" x14ac:dyDescent="0.35">
      <c r="A260">
        <v>259</v>
      </c>
      <c r="B260" s="1">
        <v>43741</v>
      </c>
      <c r="C260" t="s">
        <v>542</v>
      </c>
      <c r="D260" t="s">
        <v>543</v>
      </c>
      <c r="E260" s="2">
        <v>140000000</v>
      </c>
      <c r="F260" s="2">
        <v>48546770</v>
      </c>
      <c r="G260" s="2">
        <v>166623705</v>
      </c>
      <c r="H260" s="2">
        <v>20552372</v>
      </c>
      <c r="I260" t="s">
        <v>15</v>
      </c>
      <c r="J260" t="s">
        <v>16</v>
      </c>
      <c r="K260">
        <v>3642</v>
      </c>
      <c r="L260">
        <v>116</v>
      </c>
      <c r="M260">
        <v>2019</v>
      </c>
      <c r="N260" s="6">
        <f t="shared" si="16"/>
        <v>-91453230</v>
      </c>
      <c r="O260" s="6">
        <f t="shared" si="17"/>
        <v>26623705</v>
      </c>
      <c r="P260" s="6">
        <f t="shared" si="18"/>
        <v>7310.1880834706208</v>
      </c>
      <c r="Q260" s="7">
        <f t="shared" si="19"/>
        <v>0.1233460269053554</v>
      </c>
    </row>
    <row r="261" spans="1:17" x14ac:dyDescent="0.35">
      <c r="A261">
        <v>260</v>
      </c>
      <c r="B261" s="1">
        <v>42424</v>
      </c>
      <c r="C261" t="s">
        <v>544</v>
      </c>
      <c r="D261" t="s">
        <v>545</v>
      </c>
      <c r="E261" s="2">
        <v>140000000</v>
      </c>
      <c r="F261" s="2">
        <v>31153464</v>
      </c>
      <c r="G261" s="2">
        <v>138836756</v>
      </c>
      <c r="H261" s="2">
        <v>14123903</v>
      </c>
      <c r="I261" t="s">
        <v>15</v>
      </c>
      <c r="J261" t="s">
        <v>19</v>
      </c>
      <c r="K261">
        <v>3117</v>
      </c>
      <c r="L261">
        <v>127</v>
      </c>
      <c r="M261">
        <v>2016</v>
      </c>
      <c r="N261" s="6">
        <f t="shared" si="16"/>
        <v>-108846536</v>
      </c>
      <c r="O261" s="6">
        <f t="shared" si="17"/>
        <v>-1163244</v>
      </c>
      <c r="P261" s="6">
        <f t="shared" si="18"/>
        <v>-373.19345524542831</v>
      </c>
      <c r="Q261" s="7">
        <f t="shared" si="19"/>
        <v>0.1017302867548994</v>
      </c>
    </row>
    <row r="262" spans="1:17" x14ac:dyDescent="0.35">
      <c r="A262">
        <v>261</v>
      </c>
      <c r="B262" t="s">
        <v>34</v>
      </c>
      <c r="C262" t="s">
        <v>546</v>
      </c>
      <c r="D262" t="s">
        <v>547</v>
      </c>
      <c r="E262" s="2">
        <v>140000000</v>
      </c>
      <c r="F262" s="2">
        <v>0</v>
      </c>
      <c r="G262" s="2">
        <v>0</v>
      </c>
      <c r="H262" s="2" t="s">
        <v>34</v>
      </c>
      <c r="I262" t="s">
        <v>34</v>
      </c>
      <c r="J262" t="s">
        <v>34</v>
      </c>
      <c r="K262" t="s">
        <v>34</v>
      </c>
      <c r="L262" t="s">
        <v>34</v>
      </c>
      <c r="M262" t="s">
        <v>34</v>
      </c>
      <c r="N262" s="6">
        <f t="shared" si="16"/>
        <v>-140000000</v>
      </c>
      <c r="O262" s="6">
        <f t="shared" si="17"/>
        <v>-140000000</v>
      </c>
      <c r="P262" s="6" t="e">
        <f t="shared" si="18"/>
        <v>#VALUE!</v>
      </c>
      <c r="Q262" s="7" t="e">
        <f t="shared" si="19"/>
        <v>#VALUE!</v>
      </c>
    </row>
    <row r="263" spans="1:17" x14ac:dyDescent="0.35">
      <c r="A263">
        <v>262</v>
      </c>
      <c r="B263" s="1">
        <v>37379</v>
      </c>
      <c r="C263" t="s">
        <v>548</v>
      </c>
      <c r="D263" t="s">
        <v>549</v>
      </c>
      <c r="E263" s="2">
        <v>139000000</v>
      </c>
      <c r="F263" s="2">
        <v>403706375</v>
      </c>
      <c r="G263" s="2">
        <v>821706375</v>
      </c>
      <c r="H263" s="2">
        <v>114844116</v>
      </c>
      <c r="I263" t="s">
        <v>15</v>
      </c>
      <c r="J263" t="s">
        <v>19</v>
      </c>
      <c r="K263">
        <v>3876</v>
      </c>
      <c r="L263">
        <v>121</v>
      </c>
      <c r="M263">
        <v>2002</v>
      </c>
      <c r="N263" s="6">
        <f t="shared" si="16"/>
        <v>264706375</v>
      </c>
      <c r="O263" s="6">
        <f t="shared" si="17"/>
        <v>682706375</v>
      </c>
      <c r="P263" s="6">
        <f t="shared" si="18"/>
        <v>176136.83565531476</v>
      </c>
      <c r="Q263" s="7">
        <f t="shared" si="19"/>
        <v>0.13976296094818541</v>
      </c>
    </row>
    <row r="264" spans="1:17" x14ac:dyDescent="0.35">
      <c r="A264">
        <v>263</v>
      </c>
      <c r="B264" s="1">
        <v>39878</v>
      </c>
      <c r="C264" t="s">
        <v>550</v>
      </c>
      <c r="D264" t="s">
        <v>551</v>
      </c>
      <c r="E264" s="2">
        <v>138000000</v>
      </c>
      <c r="F264" s="2">
        <v>107509799</v>
      </c>
      <c r="G264" s="2">
        <v>186976250</v>
      </c>
      <c r="H264" s="2">
        <v>55214334</v>
      </c>
      <c r="I264" t="s">
        <v>214</v>
      </c>
      <c r="J264" t="s">
        <v>16</v>
      </c>
      <c r="K264">
        <v>3611</v>
      </c>
      <c r="L264">
        <v>161</v>
      </c>
      <c r="M264">
        <v>2009</v>
      </c>
      <c r="N264" s="6">
        <f t="shared" si="16"/>
        <v>-30490201</v>
      </c>
      <c r="O264" s="6">
        <f t="shared" si="17"/>
        <v>48976250</v>
      </c>
      <c r="P264" s="6">
        <f t="shared" si="18"/>
        <v>13563.071171420659</v>
      </c>
      <c r="Q264" s="7">
        <f t="shared" si="19"/>
        <v>0.29530132302899431</v>
      </c>
    </row>
    <row r="265" spans="1:17" x14ac:dyDescent="0.35">
      <c r="A265">
        <v>264</v>
      </c>
      <c r="B265" s="1">
        <v>38562</v>
      </c>
      <c r="C265" t="s">
        <v>552</v>
      </c>
      <c r="D265" t="s">
        <v>553</v>
      </c>
      <c r="E265" s="2">
        <v>138000000</v>
      </c>
      <c r="F265" s="2">
        <v>32116746</v>
      </c>
      <c r="G265" s="2">
        <v>76416746</v>
      </c>
      <c r="H265" s="2">
        <v>13251545</v>
      </c>
      <c r="I265" t="s">
        <v>15</v>
      </c>
      <c r="J265" t="s">
        <v>16</v>
      </c>
      <c r="K265">
        <v>3495</v>
      </c>
      <c r="L265">
        <v>121</v>
      </c>
      <c r="M265">
        <v>2005</v>
      </c>
      <c r="N265" s="6">
        <f t="shared" si="16"/>
        <v>-105883254</v>
      </c>
      <c r="O265" s="6">
        <f t="shared" si="17"/>
        <v>-61583254</v>
      </c>
      <c r="P265" s="6">
        <f t="shared" si="18"/>
        <v>-17620.387410586551</v>
      </c>
      <c r="Q265" s="7">
        <f t="shared" si="19"/>
        <v>0.17341153207439636</v>
      </c>
    </row>
    <row r="266" spans="1:17" x14ac:dyDescent="0.35">
      <c r="A266">
        <v>265</v>
      </c>
      <c r="B266" s="1">
        <v>39612</v>
      </c>
      <c r="C266" t="s">
        <v>554</v>
      </c>
      <c r="D266" t="s">
        <v>555</v>
      </c>
      <c r="E266" s="2">
        <v>137500000</v>
      </c>
      <c r="F266" s="2">
        <v>134806913</v>
      </c>
      <c r="G266" s="2">
        <v>265573859</v>
      </c>
      <c r="H266" s="2">
        <v>55414050</v>
      </c>
      <c r="I266" t="s">
        <v>15</v>
      </c>
      <c r="J266" t="s">
        <v>19</v>
      </c>
      <c r="K266">
        <v>3508</v>
      </c>
      <c r="L266">
        <v>112</v>
      </c>
      <c r="M266">
        <v>2008</v>
      </c>
      <c r="N266" s="6">
        <f t="shared" si="16"/>
        <v>-2693087</v>
      </c>
      <c r="O266" s="6">
        <f t="shared" si="17"/>
        <v>128073859</v>
      </c>
      <c r="P266" s="6">
        <f t="shared" si="18"/>
        <v>36509.081812998862</v>
      </c>
      <c r="Q266" s="7">
        <f t="shared" si="19"/>
        <v>0.20865777305288169</v>
      </c>
    </row>
    <row r="267" spans="1:17" x14ac:dyDescent="0.35">
      <c r="A267">
        <v>266</v>
      </c>
      <c r="B267" s="1">
        <v>37792</v>
      </c>
      <c r="C267" t="s">
        <v>556</v>
      </c>
      <c r="D267" t="s">
        <v>557</v>
      </c>
      <c r="E267" s="2">
        <v>137000000</v>
      </c>
      <c r="F267" s="2">
        <v>132177234</v>
      </c>
      <c r="G267" s="2">
        <v>245031679</v>
      </c>
      <c r="H267" s="2">
        <v>62128420</v>
      </c>
      <c r="I267" t="s">
        <v>15</v>
      </c>
      <c r="J267" t="s">
        <v>16</v>
      </c>
      <c r="K267">
        <v>3674</v>
      </c>
      <c r="L267">
        <v>138</v>
      </c>
      <c r="M267">
        <v>2003</v>
      </c>
      <c r="N267" s="6">
        <f t="shared" si="16"/>
        <v>-4822766</v>
      </c>
      <c r="O267" s="6">
        <f t="shared" si="17"/>
        <v>108031679</v>
      </c>
      <c r="P267" s="6">
        <f t="shared" si="18"/>
        <v>29404.376428960262</v>
      </c>
      <c r="Q267" s="7">
        <f t="shared" si="19"/>
        <v>0.2535526028860946</v>
      </c>
    </row>
    <row r="268" spans="1:17" x14ac:dyDescent="0.35">
      <c r="A268">
        <v>267</v>
      </c>
      <c r="B268" s="1">
        <v>37083</v>
      </c>
      <c r="C268" t="s">
        <v>558</v>
      </c>
      <c r="D268" t="s">
        <v>559</v>
      </c>
      <c r="E268" s="2">
        <v>137000000</v>
      </c>
      <c r="F268" s="2">
        <v>32131830</v>
      </c>
      <c r="G268" s="2">
        <v>85131830</v>
      </c>
      <c r="H268" s="2">
        <v>11408853</v>
      </c>
      <c r="I268" t="s">
        <v>15</v>
      </c>
      <c r="J268" t="s">
        <v>19</v>
      </c>
      <c r="K268">
        <v>2649</v>
      </c>
      <c r="L268">
        <v>106</v>
      </c>
      <c r="M268">
        <v>2001</v>
      </c>
      <c r="N268" s="6">
        <f t="shared" si="16"/>
        <v>-104868170</v>
      </c>
      <c r="O268" s="6">
        <f t="shared" si="17"/>
        <v>-51868170</v>
      </c>
      <c r="P268" s="6">
        <f t="shared" si="18"/>
        <v>-19580.283125707814</v>
      </c>
      <c r="Q268" s="7">
        <f t="shared" si="19"/>
        <v>0.13401395224324439</v>
      </c>
    </row>
    <row r="269" spans="1:17" x14ac:dyDescent="0.35">
      <c r="A269">
        <v>268</v>
      </c>
      <c r="B269" s="1">
        <v>41227</v>
      </c>
      <c r="C269" t="s">
        <v>560</v>
      </c>
      <c r="D269" t="s">
        <v>561</v>
      </c>
      <c r="E269" s="2">
        <v>136200000</v>
      </c>
      <c r="F269" s="2">
        <v>292324737</v>
      </c>
      <c r="G269" s="2">
        <v>829724737</v>
      </c>
      <c r="H269" s="2">
        <v>141067634</v>
      </c>
      <c r="I269" t="s">
        <v>15</v>
      </c>
      <c r="J269" t="s">
        <v>118</v>
      </c>
      <c r="K269">
        <v>4070</v>
      </c>
      <c r="L269">
        <v>115</v>
      </c>
      <c r="M269">
        <v>2012</v>
      </c>
      <c r="N269" s="6">
        <f t="shared" si="16"/>
        <v>156124737</v>
      </c>
      <c r="O269" s="6">
        <f t="shared" si="17"/>
        <v>693524737</v>
      </c>
      <c r="P269" s="6">
        <f t="shared" si="18"/>
        <v>170399.19828009827</v>
      </c>
      <c r="Q269" s="7">
        <f t="shared" si="19"/>
        <v>0.17001738975512792</v>
      </c>
    </row>
    <row r="270" spans="1:17" x14ac:dyDescent="0.35">
      <c r="A270">
        <v>269</v>
      </c>
      <c r="B270" s="1">
        <v>41348</v>
      </c>
      <c r="C270" t="s">
        <v>562</v>
      </c>
      <c r="D270" t="s">
        <v>563</v>
      </c>
      <c r="E270" s="2">
        <v>135000000</v>
      </c>
      <c r="F270" s="2">
        <v>187168425</v>
      </c>
      <c r="G270" s="2">
        <v>573068425</v>
      </c>
      <c r="H270" s="2">
        <v>43639736</v>
      </c>
      <c r="I270" t="s">
        <v>47</v>
      </c>
      <c r="J270" t="s">
        <v>19</v>
      </c>
      <c r="K270">
        <v>4065</v>
      </c>
      <c r="L270">
        <v>98</v>
      </c>
      <c r="M270">
        <v>2013</v>
      </c>
      <c r="N270" s="6">
        <f t="shared" si="16"/>
        <v>52168425</v>
      </c>
      <c r="O270" s="6">
        <f t="shared" si="17"/>
        <v>438068425</v>
      </c>
      <c r="P270" s="6">
        <f t="shared" si="18"/>
        <v>107765.91020910209</v>
      </c>
      <c r="Q270" s="7">
        <f t="shared" si="19"/>
        <v>7.6151004131836439E-2</v>
      </c>
    </row>
    <row r="271" spans="1:17" x14ac:dyDescent="0.35">
      <c r="A271">
        <v>270</v>
      </c>
      <c r="B271" s="1">
        <v>42363</v>
      </c>
      <c r="C271" t="s">
        <v>564</v>
      </c>
      <c r="D271" t="s">
        <v>565</v>
      </c>
      <c r="E271" s="2">
        <v>135000000</v>
      </c>
      <c r="F271" s="2">
        <v>183637894</v>
      </c>
      <c r="G271" s="2">
        <v>532938302</v>
      </c>
      <c r="H271" s="2">
        <v>474560</v>
      </c>
      <c r="I271" t="s">
        <v>214</v>
      </c>
      <c r="J271" t="s">
        <v>19</v>
      </c>
      <c r="K271">
        <v>3711</v>
      </c>
      <c r="L271">
        <v>156</v>
      </c>
      <c r="M271">
        <v>2015</v>
      </c>
      <c r="N271" s="6">
        <f t="shared" si="16"/>
        <v>48637894</v>
      </c>
      <c r="O271" s="6">
        <f t="shared" si="17"/>
        <v>397938302</v>
      </c>
      <c r="P271" s="6">
        <f t="shared" si="18"/>
        <v>107232.09431420102</v>
      </c>
      <c r="Q271" s="7">
        <f t="shared" si="19"/>
        <v>8.9045954891791581E-4</v>
      </c>
    </row>
    <row r="272" spans="1:17" x14ac:dyDescent="0.35">
      <c r="A272">
        <v>271</v>
      </c>
      <c r="B272" s="1">
        <v>36483</v>
      </c>
      <c r="C272" t="s">
        <v>566</v>
      </c>
      <c r="D272" t="s">
        <v>567</v>
      </c>
      <c r="E272" s="2">
        <v>135000000</v>
      </c>
      <c r="F272" s="2">
        <v>126930660</v>
      </c>
      <c r="G272" s="2">
        <v>361730660</v>
      </c>
      <c r="H272" s="2">
        <v>35519007</v>
      </c>
      <c r="I272" t="s">
        <v>15</v>
      </c>
      <c r="J272" t="s">
        <v>16</v>
      </c>
      <c r="K272">
        <v>3165</v>
      </c>
      <c r="L272">
        <v>128</v>
      </c>
      <c r="M272">
        <v>1999</v>
      </c>
      <c r="N272" s="6">
        <f t="shared" si="16"/>
        <v>-8069340</v>
      </c>
      <c r="O272" s="6">
        <f t="shared" si="17"/>
        <v>226730660</v>
      </c>
      <c r="P272" s="6">
        <f t="shared" si="18"/>
        <v>71636.85939968405</v>
      </c>
      <c r="Q272" s="7">
        <f t="shared" si="19"/>
        <v>9.8191861867611668E-2</v>
      </c>
    </row>
    <row r="273" spans="1:17" x14ac:dyDescent="0.35">
      <c r="A273">
        <v>272</v>
      </c>
      <c r="B273" s="1">
        <v>40606</v>
      </c>
      <c r="C273" t="s">
        <v>568</v>
      </c>
      <c r="D273" t="s">
        <v>569</v>
      </c>
      <c r="E273" s="2">
        <v>135000000</v>
      </c>
      <c r="F273" s="2">
        <v>123477607</v>
      </c>
      <c r="G273" s="2">
        <v>245724600</v>
      </c>
      <c r="H273" s="2">
        <v>38079323</v>
      </c>
      <c r="I273" t="s">
        <v>47</v>
      </c>
      <c r="J273" t="s">
        <v>19</v>
      </c>
      <c r="K273">
        <v>3923</v>
      </c>
      <c r="L273">
        <v>107</v>
      </c>
      <c r="M273">
        <v>2011</v>
      </c>
      <c r="N273" s="6">
        <f t="shared" si="16"/>
        <v>-11522393</v>
      </c>
      <c r="O273" s="6">
        <f t="shared" si="17"/>
        <v>110724600</v>
      </c>
      <c r="P273" s="6">
        <f t="shared" si="18"/>
        <v>28224.471068060157</v>
      </c>
      <c r="Q273" s="7">
        <f t="shared" si="19"/>
        <v>0.15496748392305859</v>
      </c>
    </row>
    <row r="274" spans="1:17" x14ac:dyDescent="0.35">
      <c r="A274">
        <v>273</v>
      </c>
      <c r="B274" s="1">
        <v>37939</v>
      </c>
      <c r="C274" t="s">
        <v>570</v>
      </c>
      <c r="D274" t="s">
        <v>571</v>
      </c>
      <c r="E274" s="2">
        <v>135000000</v>
      </c>
      <c r="F274" s="2">
        <v>93926386</v>
      </c>
      <c r="G274" s="2">
        <v>212912137</v>
      </c>
      <c r="H274" s="2">
        <v>25105990</v>
      </c>
      <c r="I274" t="s">
        <v>15</v>
      </c>
      <c r="J274" t="s">
        <v>19</v>
      </c>
      <c r="K274">
        <v>3101</v>
      </c>
      <c r="L274">
        <v>139</v>
      </c>
      <c r="M274">
        <v>2003</v>
      </c>
      <c r="N274" s="6">
        <f t="shared" si="16"/>
        <v>-41073614</v>
      </c>
      <c r="O274" s="6">
        <f t="shared" si="17"/>
        <v>77912137</v>
      </c>
      <c r="P274" s="6">
        <f t="shared" si="18"/>
        <v>25124.842631409221</v>
      </c>
      <c r="Q274" s="7">
        <f t="shared" si="19"/>
        <v>0.11791713874911697</v>
      </c>
    </row>
    <row r="275" spans="1:17" x14ac:dyDescent="0.35">
      <c r="A275">
        <v>274</v>
      </c>
      <c r="B275" s="1">
        <v>41472</v>
      </c>
      <c r="C275" t="s">
        <v>572</v>
      </c>
      <c r="D275" t="s">
        <v>573</v>
      </c>
      <c r="E275" s="2">
        <v>135000000</v>
      </c>
      <c r="F275" s="2">
        <v>83028130</v>
      </c>
      <c r="G275" s="2">
        <v>286896578</v>
      </c>
      <c r="H275" s="2">
        <v>21312625</v>
      </c>
      <c r="I275" t="s">
        <v>47</v>
      </c>
      <c r="J275" t="s">
        <v>19</v>
      </c>
      <c r="K275">
        <v>3809</v>
      </c>
      <c r="L275">
        <v>96</v>
      </c>
      <c r="M275">
        <v>2013</v>
      </c>
      <c r="N275" s="6">
        <f t="shared" si="16"/>
        <v>-51971870</v>
      </c>
      <c r="O275" s="6">
        <f t="shared" si="17"/>
        <v>151896578</v>
      </c>
      <c r="P275" s="6">
        <f t="shared" si="18"/>
        <v>39878.33499606196</v>
      </c>
      <c r="Q275" s="7">
        <f t="shared" si="19"/>
        <v>7.4286787066522628E-2</v>
      </c>
    </row>
    <row r="276" spans="1:17" x14ac:dyDescent="0.35">
      <c r="A276">
        <v>275</v>
      </c>
      <c r="B276" s="1">
        <v>42523</v>
      </c>
      <c r="C276" t="s">
        <v>574</v>
      </c>
      <c r="D276" t="s">
        <v>575</v>
      </c>
      <c r="E276" s="2">
        <v>135000000</v>
      </c>
      <c r="F276" s="2">
        <v>82051601</v>
      </c>
      <c r="G276" s="2">
        <v>245328374</v>
      </c>
      <c r="H276" s="2">
        <v>35316382</v>
      </c>
      <c r="I276" t="s">
        <v>15</v>
      </c>
      <c r="J276" t="s">
        <v>19</v>
      </c>
      <c r="K276">
        <v>4071</v>
      </c>
      <c r="L276">
        <v>112</v>
      </c>
      <c r="M276">
        <v>2016</v>
      </c>
      <c r="N276" s="6">
        <f t="shared" si="16"/>
        <v>-52948399</v>
      </c>
      <c r="O276" s="6">
        <f t="shared" si="17"/>
        <v>110328374</v>
      </c>
      <c r="P276" s="6">
        <f t="shared" si="18"/>
        <v>27101.049864898061</v>
      </c>
      <c r="Q276" s="7">
        <f t="shared" si="19"/>
        <v>0.14395555403632196</v>
      </c>
    </row>
    <row r="277" spans="1:17" x14ac:dyDescent="0.35">
      <c r="A277">
        <v>276</v>
      </c>
      <c r="B277" s="1">
        <v>40865</v>
      </c>
      <c r="C277" t="s">
        <v>576</v>
      </c>
      <c r="D277" t="s">
        <v>577</v>
      </c>
      <c r="E277" s="2">
        <v>135000000</v>
      </c>
      <c r="F277" s="2">
        <v>64006466</v>
      </c>
      <c r="G277" s="2">
        <v>157956466</v>
      </c>
      <c r="H277" s="2">
        <v>21237068</v>
      </c>
      <c r="I277" t="s">
        <v>47</v>
      </c>
      <c r="J277" t="s">
        <v>19</v>
      </c>
      <c r="K277">
        <v>3611</v>
      </c>
      <c r="L277">
        <v>99</v>
      </c>
      <c r="M277">
        <v>2011</v>
      </c>
      <c r="N277" s="6">
        <f t="shared" si="16"/>
        <v>-70993534</v>
      </c>
      <c r="O277" s="6">
        <f t="shared" si="17"/>
        <v>22956466</v>
      </c>
      <c r="P277" s="6">
        <f t="shared" si="18"/>
        <v>6357.3708114095816</v>
      </c>
      <c r="Q277" s="7">
        <f t="shared" si="19"/>
        <v>0.13444886770257319</v>
      </c>
    </row>
    <row r="278" spans="1:17" x14ac:dyDescent="0.35">
      <c r="A278">
        <v>277</v>
      </c>
      <c r="B278" s="1">
        <v>38926</v>
      </c>
      <c r="C278" t="s">
        <v>578</v>
      </c>
      <c r="D278" t="s">
        <v>579</v>
      </c>
      <c r="E278" s="2">
        <v>135000000</v>
      </c>
      <c r="F278" s="2">
        <v>63478838</v>
      </c>
      <c r="G278" s="2">
        <v>164920076</v>
      </c>
      <c r="H278" s="2">
        <v>25723815</v>
      </c>
      <c r="I278" t="s">
        <v>214</v>
      </c>
      <c r="J278" t="s">
        <v>16</v>
      </c>
      <c r="K278">
        <v>3026</v>
      </c>
      <c r="L278">
        <v>132</v>
      </c>
      <c r="M278">
        <v>2006</v>
      </c>
      <c r="N278" s="6">
        <f t="shared" si="16"/>
        <v>-71521162</v>
      </c>
      <c r="O278" s="6">
        <f t="shared" si="17"/>
        <v>29920076</v>
      </c>
      <c r="P278" s="6">
        <f t="shared" si="18"/>
        <v>9887.6655651024448</v>
      </c>
      <c r="Q278" s="7">
        <f t="shared" si="19"/>
        <v>0.15597746268319693</v>
      </c>
    </row>
    <row r="279" spans="1:17" x14ac:dyDescent="0.35">
      <c r="A279">
        <v>278</v>
      </c>
      <c r="B279" s="1">
        <v>43404</v>
      </c>
      <c r="C279" t="s">
        <v>580</v>
      </c>
      <c r="D279" t="s">
        <v>581</v>
      </c>
      <c r="E279" s="2">
        <v>132900000</v>
      </c>
      <c r="F279" s="2">
        <v>54858851</v>
      </c>
      <c r="G279" s="2">
        <v>170024300</v>
      </c>
      <c r="H279" s="2">
        <v>20352491</v>
      </c>
      <c r="I279" t="s">
        <v>47</v>
      </c>
      <c r="J279" t="s">
        <v>19</v>
      </c>
      <c r="K279">
        <v>3766</v>
      </c>
      <c r="L279">
        <v>99</v>
      </c>
      <c r="M279">
        <v>2018</v>
      </c>
      <c r="N279" s="6">
        <f t="shared" si="16"/>
        <v>-78041149</v>
      </c>
      <c r="O279" s="6">
        <f t="shared" si="17"/>
        <v>37124300</v>
      </c>
      <c r="P279" s="6">
        <f t="shared" si="18"/>
        <v>9857.7535847052568</v>
      </c>
      <c r="Q279" s="7">
        <f t="shared" si="19"/>
        <v>0.11970342474575693</v>
      </c>
    </row>
    <row r="280" spans="1:17" x14ac:dyDescent="0.35">
      <c r="A280">
        <v>279</v>
      </c>
      <c r="B280" s="1">
        <v>38527</v>
      </c>
      <c r="C280" t="s">
        <v>582</v>
      </c>
      <c r="D280" t="s">
        <v>583</v>
      </c>
      <c r="E280" s="2">
        <v>132000000</v>
      </c>
      <c r="F280" s="2">
        <v>234280354</v>
      </c>
      <c r="G280" s="2">
        <v>606836535</v>
      </c>
      <c r="H280" s="2">
        <v>64878725</v>
      </c>
      <c r="I280" t="s">
        <v>15</v>
      </c>
      <c r="J280" t="s">
        <v>16</v>
      </c>
      <c r="K280">
        <v>3910</v>
      </c>
      <c r="L280">
        <v>116</v>
      </c>
      <c r="M280">
        <v>2005</v>
      </c>
      <c r="N280" s="6">
        <f t="shared" si="16"/>
        <v>102280354</v>
      </c>
      <c r="O280" s="6">
        <f t="shared" si="17"/>
        <v>474836535</v>
      </c>
      <c r="P280" s="6">
        <f t="shared" si="18"/>
        <v>121441.56905370844</v>
      </c>
      <c r="Q280" s="7">
        <f t="shared" si="19"/>
        <v>0.10691301735812594</v>
      </c>
    </row>
    <row r="281" spans="1:17" x14ac:dyDescent="0.35">
      <c r="A281">
        <v>280</v>
      </c>
      <c r="B281" s="1">
        <v>41969</v>
      </c>
      <c r="C281" t="s">
        <v>584</v>
      </c>
      <c r="D281" t="s">
        <v>585</v>
      </c>
      <c r="E281" s="2">
        <v>132000000</v>
      </c>
      <c r="F281" s="2">
        <v>83350911</v>
      </c>
      <c r="G281" s="2">
        <v>366942531</v>
      </c>
      <c r="H281" s="2">
        <v>25447444</v>
      </c>
      <c r="I281" t="s">
        <v>47</v>
      </c>
      <c r="J281" t="s">
        <v>19</v>
      </c>
      <c r="K281">
        <v>3775</v>
      </c>
      <c r="L281">
        <v>92</v>
      </c>
      <c r="M281">
        <v>2014</v>
      </c>
      <c r="N281" s="6">
        <f t="shared" si="16"/>
        <v>-48649089</v>
      </c>
      <c r="O281" s="6">
        <f t="shared" si="17"/>
        <v>234942531</v>
      </c>
      <c r="P281" s="6">
        <f t="shared" si="18"/>
        <v>62236.432052980133</v>
      </c>
      <c r="Q281" s="7">
        <f t="shared" si="19"/>
        <v>6.9349944065219299E-2</v>
      </c>
    </row>
    <row r="282" spans="1:17" x14ac:dyDescent="0.35">
      <c r="A282">
        <v>281</v>
      </c>
      <c r="B282" s="1">
        <v>41593</v>
      </c>
      <c r="C282" t="s">
        <v>586</v>
      </c>
      <c r="D282" t="s">
        <v>587</v>
      </c>
      <c r="E282" s="2">
        <v>130000000</v>
      </c>
      <c r="F282" s="2">
        <v>424668047</v>
      </c>
      <c r="G282" s="2">
        <v>864868047</v>
      </c>
      <c r="H282" s="2">
        <v>158074286</v>
      </c>
      <c r="I282" t="s">
        <v>15</v>
      </c>
      <c r="J282" t="s">
        <v>19</v>
      </c>
      <c r="K282">
        <v>4163</v>
      </c>
      <c r="L282">
        <v>146</v>
      </c>
      <c r="M282">
        <v>2013</v>
      </c>
      <c r="N282" s="6">
        <f t="shared" si="16"/>
        <v>294668047</v>
      </c>
      <c r="O282" s="6">
        <f t="shared" si="17"/>
        <v>734868047</v>
      </c>
      <c r="P282" s="6">
        <f t="shared" si="18"/>
        <v>176523.67211145809</v>
      </c>
      <c r="Q282" s="7">
        <f t="shared" si="19"/>
        <v>0.18277272070383241</v>
      </c>
    </row>
    <row r="283" spans="1:17" x14ac:dyDescent="0.35">
      <c r="A283">
        <v>282</v>
      </c>
      <c r="B283" s="1">
        <v>38138</v>
      </c>
      <c r="C283" t="s">
        <v>588</v>
      </c>
      <c r="D283" t="s">
        <v>589</v>
      </c>
      <c r="E283" s="2">
        <v>130000000</v>
      </c>
      <c r="F283" s="2">
        <v>249757726</v>
      </c>
      <c r="G283" s="2">
        <v>789592708</v>
      </c>
      <c r="H283" s="2">
        <v>93687367</v>
      </c>
      <c r="I283" t="s">
        <v>47</v>
      </c>
      <c r="J283" t="s">
        <v>19</v>
      </c>
      <c r="K283">
        <v>3855</v>
      </c>
      <c r="L283">
        <v>141</v>
      </c>
      <c r="M283">
        <v>2004</v>
      </c>
      <c r="N283" s="6">
        <f t="shared" si="16"/>
        <v>119757726</v>
      </c>
      <c r="O283" s="6">
        <f t="shared" si="17"/>
        <v>659592708</v>
      </c>
      <c r="P283" s="6">
        <f t="shared" si="18"/>
        <v>171100.57276264593</v>
      </c>
      <c r="Q283" s="7">
        <f t="shared" si="19"/>
        <v>0.11865277636277259</v>
      </c>
    </row>
    <row r="284" spans="1:17" x14ac:dyDescent="0.35">
      <c r="A284">
        <v>283</v>
      </c>
      <c r="B284" s="1">
        <v>39297</v>
      </c>
      <c r="C284" t="s">
        <v>590</v>
      </c>
      <c r="D284" t="s">
        <v>591</v>
      </c>
      <c r="E284" s="2">
        <v>130000000</v>
      </c>
      <c r="F284" s="2">
        <v>227471070</v>
      </c>
      <c r="G284" s="2">
        <v>444043396</v>
      </c>
      <c r="H284" s="2">
        <v>69283690</v>
      </c>
      <c r="I284" t="s">
        <v>15</v>
      </c>
      <c r="J284" t="s">
        <v>193</v>
      </c>
      <c r="K284">
        <v>3701</v>
      </c>
      <c r="L284">
        <v>113</v>
      </c>
      <c r="M284">
        <v>2007</v>
      </c>
      <c r="N284" s="6">
        <f t="shared" si="16"/>
        <v>97471070</v>
      </c>
      <c r="O284" s="6">
        <f t="shared" si="17"/>
        <v>314043396</v>
      </c>
      <c r="P284" s="6">
        <f t="shared" si="18"/>
        <v>84853.660091867059</v>
      </c>
      <c r="Q284" s="7">
        <f t="shared" si="19"/>
        <v>0.15602909675972301</v>
      </c>
    </row>
    <row r="285" spans="1:17" x14ac:dyDescent="0.35">
      <c r="A285">
        <v>284</v>
      </c>
      <c r="B285" s="1">
        <v>43284</v>
      </c>
      <c r="C285" t="s">
        <v>592</v>
      </c>
      <c r="D285" t="s">
        <v>593</v>
      </c>
      <c r="E285" s="2">
        <v>130000000</v>
      </c>
      <c r="F285" s="2">
        <v>216648740</v>
      </c>
      <c r="G285" s="2">
        <v>623144660</v>
      </c>
      <c r="H285" s="2">
        <v>75812205</v>
      </c>
      <c r="I285" t="s">
        <v>15</v>
      </c>
      <c r="J285" t="s">
        <v>16</v>
      </c>
      <c r="K285">
        <v>4206</v>
      </c>
      <c r="L285">
        <v>118</v>
      </c>
      <c r="M285">
        <v>2018</v>
      </c>
      <c r="N285" s="6">
        <f t="shared" si="16"/>
        <v>86648740</v>
      </c>
      <c r="O285" s="6">
        <f t="shared" si="17"/>
        <v>493144660</v>
      </c>
      <c r="P285" s="6">
        <f t="shared" si="18"/>
        <v>117247.89824060866</v>
      </c>
      <c r="Q285" s="7">
        <f t="shared" si="19"/>
        <v>0.12166068309082517</v>
      </c>
    </row>
    <row r="286" spans="1:17" x14ac:dyDescent="0.35">
      <c r="A286">
        <v>285</v>
      </c>
      <c r="B286" s="1">
        <v>39605</v>
      </c>
      <c r="C286" t="s">
        <v>594</v>
      </c>
      <c r="D286" t="s">
        <v>595</v>
      </c>
      <c r="E286" s="2">
        <v>130000000</v>
      </c>
      <c r="F286" s="2">
        <v>215434591</v>
      </c>
      <c r="G286" s="2">
        <v>631910531</v>
      </c>
      <c r="H286" s="2">
        <v>60239130</v>
      </c>
      <c r="I286" t="s">
        <v>47</v>
      </c>
      <c r="J286" t="s">
        <v>19</v>
      </c>
      <c r="K286">
        <v>4136</v>
      </c>
      <c r="L286">
        <v>91</v>
      </c>
      <c r="M286">
        <v>2008</v>
      </c>
      <c r="N286" s="6">
        <f t="shared" si="16"/>
        <v>85434591</v>
      </c>
      <c r="O286" s="6">
        <f t="shared" si="17"/>
        <v>501910531</v>
      </c>
      <c r="P286" s="6">
        <f t="shared" si="18"/>
        <v>121351.67577369438</v>
      </c>
      <c r="Q286" s="7">
        <f t="shared" si="19"/>
        <v>9.5328574291476717E-2</v>
      </c>
    </row>
    <row r="287" spans="1:17" x14ac:dyDescent="0.35">
      <c r="A287">
        <v>286</v>
      </c>
      <c r="B287" s="1">
        <v>42199</v>
      </c>
      <c r="C287" t="s">
        <v>596</v>
      </c>
      <c r="D287" t="s">
        <v>597</v>
      </c>
      <c r="E287" s="2">
        <v>130000000</v>
      </c>
      <c r="F287" s="2">
        <v>180202163</v>
      </c>
      <c r="G287" s="2">
        <v>518858449</v>
      </c>
      <c r="H287" s="2">
        <v>57225526</v>
      </c>
      <c r="I287" t="s">
        <v>15</v>
      </c>
      <c r="J287" t="s">
        <v>16</v>
      </c>
      <c r="K287">
        <v>3868</v>
      </c>
      <c r="L287">
        <v>117</v>
      </c>
      <c r="M287">
        <v>2015</v>
      </c>
      <c r="N287" s="6">
        <f t="shared" si="16"/>
        <v>50202163</v>
      </c>
      <c r="O287" s="6">
        <f t="shared" si="17"/>
        <v>388858449</v>
      </c>
      <c r="P287" s="6">
        <f t="shared" si="18"/>
        <v>100532.17399172699</v>
      </c>
      <c r="Q287" s="7">
        <f t="shared" si="19"/>
        <v>0.11029120969368661</v>
      </c>
    </row>
    <row r="288" spans="1:17" x14ac:dyDescent="0.35">
      <c r="A288">
        <v>287</v>
      </c>
      <c r="B288" s="1">
        <v>42082</v>
      </c>
      <c r="C288" t="s">
        <v>598</v>
      </c>
      <c r="D288" t="s">
        <v>599</v>
      </c>
      <c r="E288" s="2">
        <v>130000000</v>
      </c>
      <c r="F288" s="2">
        <v>177397510</v>
      </c>
      <c r="G288" s="2">
        <v>385997896</v>
      </c>
      <c r="H288" s="2">
        <v>52107731</v>
      </c>
      <c r="I288" t="s">
        <v>47</v>
      </c>
      <c r="J288" t="s">
        <v>19</v>
      </c>
      <c r="K288">
        <v>3801</v>
      </c>
      <c r="L288">
        <v>94</v>
      </c>
      <c r="M288">
        <v>2015</v>
      </c>
      <c r="N288" s="6">
        <f t="shared" si="16"/>
        <v>47397510</v>
      </c>
      <c r="O288" s="6">
        <f t="shared" si="17"/>
        <v>255997896</v>
      </c>
      <c r="P288" s="6">
        <f t="shared" si="18"/>
        <v>67350.143646408833</v>
      </c>
      <c r="Q288" s="7">
        <f t="shared" si="19"/>
        <v>0.13499485758855018</v>
      </c>
    </row>
    <row r="289" spans="1:17" x14ac:dyDescent="0.35">
      <c r="A289">
        <v>288</v>
      </c>
      <c r="B289" s="1">
        <v>43453</v>
      </c>
      <c r="C289" t="s">
        <v>600</v>
      </c>
      <c r="D289" t="s">
        <v>601</v>
      </c>
      <c r="E289" s="2">
        <v>130000000</v>
      </c>
      <c r="F289" s="2">
        <v>171958438</v>
      </c>
      <c r="G289" s="2">
        <v>348901032</v>
      </c>
      <c r="H289" s="2">
        <v>23523121</v>
      </c>
      <c r="I289" t="s">
        <v>47</v>
      </c>
      <c r="J289" t="s">
        <v>50</v>
      </c>
      <c r="K289">
        <v>4090</v>
      </c>
      <c r="L289">
        <v>130</v>
      </c>
      <c r="M289">
        <v>2018</v>
      </c>
      <c r="N289" s="6">
        <f t="shared" si="16"/>
        <v>41958438</v>
      </c>
      <c r="O289" s="6">
        <f t="shared" si="17"/>
        <v>218901032</v>
      </c>
      <c r="P289" s="6">
        <f t="shared" si="18"/>
        <v>53521.034718826406</v>
      </c>
      <c r="Q289" s="7">
        <f t="shared" si="19"/>
        <v>6.7420611699423122E-2</v>
      </c>
    </row>
    <row r="290" spans="1:17" x14ac:dyDescent="0.35">
      <c r="A290">
        <v>289</v>
      </c>
      <c r="B290" s="1">
        <v>40844</v>
      </c>
      <c r="C290" t="s">
        <v>602</v>
      </c>
      <c r="D290" t="s">
        <v>603</v>
      </c>
      <c r="E290" s="2">
        <v>130000000</v>
      </c>
      <c r="F290" s="2">
        <v>149260504</v>
      </c>
      <c r="G290" s="2">
        <v>554987477</v>
      </c>
      <c r="H290" s="2">
        <v>34077439</v>
      </c>
      <c r="I290" t="s">
        <v>47</v>
      </c>
      <c r="J290" t="s">
        <v>19</v>
      </c>
      <c r="K290">
        <v>3963</v>
      </c>
      <c r="L290">
        <v>90</v>
      </c>
      <c r="M290">
        <v>2011</v>
      </c>
      <c r="N290" s="6">
        <f t="shared" si="16"/>
        <v>19260504</v>
      </c>
      <c r="O290" s="6">
        <f t="shared" si="17"/>
        <v>424987477</v>
      </c>
      <c r="P290" s="6">
        <f t="shared" si="18"/>
        <v>107238.82841281858</v>
      </c>
      <c r="Q290" s="7">
        <f t="shared" si="19"/>
        <v>6.1402176467488113E-2</v>
      </c>
    </row>
    <row r="291" spans="1:17" x14ac:dyDescent="0.35">
      <c r="A291">
        <v>290</v>
      </c>
      <c r="B291" s="1">
        <v>40487</v>
      </c>
      <c r="C291" t="s">
        <v>604</v>
      </c>
      <c r="D291" t="s">
        <v>605</v>
      </c>
      <c r="E291" s="2">
        <v>130000000</v>
      </c>
      <c r="F291" s="2">
        <v>148415853</v>
      </c>
      <c r="G291" s="2">
        <v>321887208</v>
      </c>
      <c r="H291" s="2">
        <v>46016833</v>
      </c>
      <c r="I291" t="s">
        <v>47</v>
      </c>
      <c r="J291" t="s">
        <v>19</v>
      </c>
      <c r="K291">
        <v>3949</v>
      </c>
      <c r="L291">
        <v>95</v>
      </c>
      <c r="M291">
        <v>2010</v>
      </c>
      <c r="N291" s="6">
        <f t="shared" si="16"/>
        <v>18415853</v>
      </c>
      <c r="O291" s="6">
        <f t="shared" si="17"/>
        <v>191887208</v>
      </c>
      <c r="P291" s="6">
        <f t="shared" si="18"/>
        <v>48591.341605469737</v>
      </c>
      <c r="Q291" s="7">
        <f t="shared" si="19"/>
        <v>0.14295949592380197</v>
      </c>
    </row>
    <row r="292" spans="1:17" x14ac:dyDescent="0.35">
      <c r="A292">
        <v>291</v>
      </c>
      <c r="B292" s="1">
        <v>37820</v>
      </c>
      <c r="C292" t="s">
        <v>606</v>
      </c>
      <c r="D292" t="s">
        <v>607</v>
      </c>
      <c r="E292" s="2">
        <v>130000000</v>
      </c>
      <c r="F292" s="2">
        <v>138540870</v>
      </c>
      <c r="G292" s="2">
        <v>273271982</v>
      </c>
      <c r="H292" s="2">
        <v>46522560</v>
      </c>
      <c r="I292" t="s">
        <v>214</v>
      </c>
      <c r="J292" t="s">
        <v>16</v>
      </c>
      <c r="K292">
        <v>3202</v>
      </c>
      <c r="L292">
        <v>140</v>
      </c>
      <c r="M292">
        <v>2003</v>
      </c>
      <c r="N292" s="6">
        <f t="shared" si="16"/>
        <v>8540870</v>
      </c>
      <c r="O292" s="6">
        <f t="shared" si="17"/>
        <v>143271982</v>
      </c>
      <c r="P292" s="6">
        <f t="shared" si="18"/>
        <v>44744.529044347284</v>
      </c>
      <c r="Q292" s="7">
        <f t="shared" si="19"/>
        <v>0.1702426998169172</v>
      </c>
    </row>
    <row r="293" spans="1:17" x14ac:dyDescent="0.35">
      <c r="A293">
        <v>292</v>
      </c>
      <c r="B293" s="1">
        <v>41718</v>
      </c>
      <c r="C293" t="s">
        <v>608</v>
      </c>
      <c r="D293" t="s">
        <v>609</v>
      </c>
      <c r="E293" s="2">
        <v>130000000</v>
      </c>
      <c r="F293" s="2">
        <v>131538435</v>
      </c>
      <c r="G293" s="2">
        <v>492846291</v>
      </c>
      <c r="H293" s="2">
        <v>39327869</v>
      </c>
      <c r="I293" t="s">
        <v>127</v>
      </c>
      <c r="J293" t="s">
        <v>19</v>
      </c>
      <c r="K293">
        <v>3975</v>
      </c>
      <c r="L293">
        <v>101</v>
      </c>
      <c r="M293">
        <v>2014</v>
      </c>
      <c r="N293" s="6">
        <f t="shared" si="16"/>
        <v>1538435</v>
      </c>
      <c r="O293" s="6">
        <f t="shared" si="17"/>
        <v>362846291</v>
      </c>
      <c r="P293" s="6">
        <f t="shared" si="18"/>
        <v>91282.085786163516</v>
      </c>
      <c r="Q293" s="7">
        <f t="shared" si="19"/>
        <v>7.9797433232585702E-2</v>
      </c>
    </row>
    <row r="294" spans="1:17" x14ac:dyDescent="0.35">
      <c r="A294">
        <v>293</v>
      </c>
      <c r="B294" s="1">
        <v>40382</v>
      </c>
      <c r="C294" t="s">
        <v>610</v>
      </c>
      <c r="D294" t="s">
        <v>611</v>
      </c>
      <c r="E294" s="2">
        <v>130000000</v>
      </c>
      <c r="F294" s="2">
        <v>118311368</v>
      </c>
      <c r="G294" s="2">
        <v>290650494</v>
      </c>
      <c r="H294" s="2">
        <v>36011243</v>
      </c>
      <c r="I294" t="s">
        <v>15</v>
      </c>
      <c r="J294" t="s">
        <v>193</v>
      </c>
      <c r="K294">
        <v>3612</v>
      </c>
      <c r="L294">
        <v>100</v>
      </c>
      <c r="M294">
        <v>2010</v>
      </c>
      <c r="N294" s="6">
        <f t="shared" si="16"/>
        <v>-11688632</v>
      </c>
      <c r="O294" s="6">
        <f t="shared" si="17"/>
        <v>160650494</v>
      </c>
      <c r="P294" s="6">
        <f t="shared" si="18"/>
        <v>44476.880952380954</v>
      </c>
      <c r="Q294" s="7">
        <f t="shared" si="19"/>
        <v>0.12389878477206373</v>
      </c>
    </row>
    <row r="295" spans="1:17" x14ac:dyDescent="0.35">
      <c r="A295">
        <v>294</v>
      </c>
      <c r="B295" s="1">
        <v>41725</v>
      </c>
      <c r="C295" t="s">
        <v>612</v>
      </c>
      <c r="D295" t="s">
        <v>613</v>
      </c>
      <c r="E295" s="2">
        <v>130000000</v>
      </c>
      <c r="F295" s="2">
        <v>101200044</v>
      </c>
      <c r="G295" s="2">
        <v>352831065</v>
      </c>
      <c r="H295" s="2">
        <v>43720472</v>
      </c>
      <c r="I295" t="s">
        <v>15</v>
      </c>
      <c r="J295" t="s">
        <v>118</v>
      </c>
      <c r="K295">
        <v>3571</v>
      </c>
      <c r="L295">
        <v>137</v>
      </c>
      <c r="M295">
        <v>2014</v>
      </c>
      <c r="N295" s="6">
        <f t="shared" si="16"/>
        <v>-28799956</v>
      </c>
      <c r="O295" s="6">
        <f t="shared" si="17"/>
        <v>222831065</v>
      </c>
      <c r="P295" s="6">
        <f t="shared" si="18"/>
        <v>62400.186222346681</v>
      </c>
      <c r="Q295" s="7">
        <f t="shared" si="19"/>
        <v>0.12391332945697398</v>
      </c>
    </row>
    <row r="296" spans="1:17" x14ac:dyDescent="0.35">
      <c r="A296">
        <v>295</v>
      </c>
      <c r="B296" s="1">
        <v>40844</v>
      </c>
      <c r="C296" t="s">
        <v>614</v>
      </c>
      <c r="D296" t="s">
        <v>615</v>
      </c>
      <c r="E296" s="2">
        <v>130000000</v>
      </c>
      <c r="F296" s="2">
        <v>77591831</v>
      </c>
      <c r="G296" s="2">
        <v>373993951</v>
      </c>
      <c r="H296" s="2">
        <v>9720993</v>
      </c>
      <c r="I296" t="s">
        <v>47</v>
      </c>
      <c r="J296" t="s">
        <v>19</v>
      </c>
      <c r="K296">
        <v>3087</v>
      </c>
      <c r="L296">
        <v>104</v>
      </c>
      <c r="M296">
        <v>2011</v>
      </c>
      <c r="N296" s="6">
        <f t="shared" si="16"/>
        <v>-52408169</v>
      </c>
      <c r="O296" s="6">
        <f t="shared" si="17"/>
        <v>243993951</v>
      </c>
      <c r="P296" s="6">
        <f t="shared" si="18"/>
        <v>79039.180758017494</v>
      </c>
      <c r="Q296" s="7">
        <f t="shared" si="19"/>
        <v>2.599238028852504E-2</v>
      </c>
    </row>
    <row r="297" spans="1:17" x14ac:dyDescent="0.35">
      <c r="A297">
        <v>296</v>
      </c>
      <c r="B297" s="1">
        <v>41425</v>
      </c>
      <c r="C297" t="s">
        <v>616</v>
      </c>
      <c r="D297" t="s">
        <v>617</v>
      </c>
      <c r="E297" s="2">
        <v>130000000</v>
      </c>
      <c r="F297" s="2">
        <v>60522097</v>
      </c>
      <c r="G297" s="2">
        <v>251499665</v>
      </c>
      <c r="H297" s="2">
        <v>27520040</v>
      </c>
      <c r="I297" t="s">
        <v>15</v>
      </c>
      <c r="J297" t="s">
        <v>16</v>
      </c>
      <c r="K297">
        <v>3401</v>
      </c>
      <c r="L297">
        <v>99</v>
      </c>
      <c r="M297">
        <v>2013</v>
      </c>
      <c r="N297" s="6">
        <f t="shared" si="16"/>
        <v>-69477903</v>
      </c>
      <c r="O297" s="6">
        <f t="shared" si="17"/>
        <v>121499665</v>
      </c>
      <c r="P297" s="6">
        <f t="shared" si="18"/>
        <v>35724.688326962656</v>
      </c>
      <c r="Q297" s="7">
        <f t="shared" si="19"/>
        <v>0.10942376404358233</v>
      </c>
    </row>
    <row r="298" spans="1:17" x14ac:dyDescent="0.35">
      <c r="A298">
        <v>297</v>
      </c>
      <c r="B298" s="1">
        <v>39778</v>
      </c>
      <c r="C298" t="s">
        <v>618</v>
      </c>
      <c r="D298" t="s">
        <v>619</v>
      </c>
      <c r="E298" s="2">
        <v>130000000</v>
      </c>
      <c r="F298" s="2">
        <v>49554002</v>
      </c>
      <c r="G298" s="2">
        <v>215080810</v>
      </c>
      <c r="H298" s="2">
        <v>14800723</v>
      </c>
      <c r="I298" t="s">
        <v>15</v>
      </c>
      <c r="J298" t="s">
        <v>118</v>
      </c>
      <c r="K298">
        <v>2721</v>
      </c>
      <c r="L298">
        <v>165</v>
      </c>
      <c r="M298">
        <v>2008</v>
      </c>
      <c r="N298" s="6">
        <f t="shared" si="16"/>
        <v>-80445998</v>
      </c>
      <c r="O298" s="6">
        <f t="shared" si="17"/>
        <v>85080810</v>
      </c>
      <c r="P298" s="6">
        <f t="shared" si="18"/>
        <v>31268.213891951487</v>
      </c>
      <c r="Q298" s="7">
        <f t="shared" si="19"/>
        <v>6.881470736510617E-2</v>
      </c>
    </row>
    <row r="299" spans="1:17" x14ac:dyDescent="0.35">
      <c r="A299">
        <v>298</v>
      </c>
      <c r="B299" s="1">
        <v>41474</v>
      </c>
      <c r="C299" t="s">
        <v>620</v>
      </c>
      <c r="D299" t="s">
        <v>621</v>
      </c>
      <c r="E299" s="2">
        <v>130000000</v>
      </c>
      <c r="F299" s="2">
        <v>33618855</v>
      </c>
      <c r="G299" s="2">
        <v>79076678</v>
      </c>
      <c r="H299" s="2">
        <v>12691415</v>
      </c>
      <c r="I299" t="s">
        <v>15</v>
      </c>
      <c r="J299" t="s">
        <v>16</v>
      </c>
      <c r="K299">
        <v>2852</v>
      </c>
      <c r="L299">
        <v>98</v>
      </c>
      <c r="M299">
        <v>2013</v>
      </c>
      <c r="N299" s="6">
        <f t="shared" si="16"/>
        <v>-96381145</v>
      </c>
      <c r="O299" s="6">
        <f t="shared" si="17"/>
        <v>-50923322</v>
      </c>
      <c r="P299" s="6">
        <f t="shared" si="18"/>
        <v>-17855.302244039271</v>
      </c>
      <c r="Q299" s="7">
        <f t="shared" si="19"/>
        <v>0.1604950450751105</v>
      </c>
    </row>
    <row r="300" spans="1:17" x14ac:dyDescent="0.35">
      <c r="A300">
        <v>299</v>
      </c>
      <c r="B300" s="1">
        <v>43468</v>
      </c>
      <c r="C300" t="s">
        <v>622</v>
      </c>
      <c r="D300" t="s">
        <v>623</v>
      </c>
      <c r="E300" s="2">
        <v>129000000</v>
      </c>
      <c r="F300" s="2">
        <v>160799505</v>
      </c>
      <c r="G300" s="2">
        <v>521214533</v>
      </c>
      <c r="H300" s="2">
        <v>55022245</v>
      </c>
      <c r="I300" t="s">
        <v>47</v>
      </c>
      <c r="J300" t="s">
        <v>19</v>
      </c>
      <c r="K300">
        <v>4286</v>
      </c>
      <c r="L300">
        <v>104</v>
      </c>
      <c r="M300">
        <v>2019</v>
      </c>
      <c r="N300" s="6">
        <f t="shared" si="16"/>
        <v>31799505</v>
      </c>
      <c r="O300" s="6">
        <f t="shared" si="17"/>
        <v>392214533</v>
      </c>
      <c r="P300" s="6">
        <f t="shared" si="18"/>
        <v>91510.623658422774</v>
      </c>
      <c r="Q300" s="7">
        <f t="shared" si="19"/>
        <v>0.10556544669486413</v>
      </c>
    </row>
    <row r="301" spans="1:17" x14ac:dyDescent="0.35">
      <c r="A301">
        <v>300</v>
      </c>
      <c r="B301" s="1">
        <v>40865</v>
      </c>
      <c r="C301" t="s">
        <v>624</v>
      </c>
      <c r="D301" t="s">
        <v>625</v>
      </c>
      <c r="E301" s="2">
        <v>127500000</v>
      </c>
      <c r="F301" s="2">
        <v>281287133</v>
      </c>
      <c r="G301" s="2">
        <v>688288353</v>
      </c>
      <c r="H301" s="2">
        <v>138122261</v>
      </c>
      <c r="I301" t="s">
        <v>15</v>
      </c>
      <c r="J301" t="s">
        <v>118</v>
      </c>
      <c r="K301">
        <v>4066</v>
      </c>
      <c r="L301">
        <v>117</v>
      </c>
      <c r="M301">
        <v>2011</v>
      </c>
      <c r="N301" s="6">
        <f t="shared" si="16"/>
        <v>153787133</v>
      </c>
      <c r="O301" s="6">
        <f t="shared" si="17"/>
        <v>560788353</v>
      </c>
      <c r="P301" s="6">
        <f t="shared" si="18"/>
        <v>137921.38539104772</v>
      </c>
      <c r="Q301" s="7">
        <f t="shared" si="19"/>
        <v>0.20067499384229737</v>
      </c>
    </row>
    <row r="302" spans="1:17" x14ac:dyDescent="0.35">
      <c r="A302">
        <v>301</v>
      </c>
      <c r="B302" s="1">
        <v>36665</v>
      </c>
      <c r="C302" t="s">
        <v>626</v>
      </c>
      <c r="D302" t="s">
        <v>627</v>
      </c>
      <c r="E302" s="2">
        <v>127500000</v>
      </c>
      <c r="F302" s="2">
        <v>137748063</v>
      </c>
      <c r="G302" s="2">
        <v>356148063</v>
      </c>
      <c r="H302" s="2">
        <v>38854851</v>
      </c>
      <c r="I302" t="s">
        <v>47</v>
      </c>
      <c r="J302" t="s">
        <v>19</v>
      </c>
      <c r="K302">
        <v>3319</v>
      </c>
      <c r="L302">
        <v>82</v>
      </c>
      <c r="M302">
        <v>2000</v>
      </c>
      <c r="N302" s="6">
        <f t="shared" si="16"/>
        <v>10248063</v>
      </c>
      <c r="O302" s="6">
        <f t="shared" si="17"/>
        <v>228648063</v>
      </c>
      <c r="P302" s="6">
        <f t="shared" si="18"/>
        <v>68890.648689364272</v>
      </c>
      <c r="Q302" s="7">
        <f t="shared" si="19"/>
        <v>0.10909746545497848</v>
      </c>
    </row>
    <row r="303" spans="1:17" x14ac:dyDescent="0.35">
      <c r="A303">
        <v>302</v>
      </c>
      <c r="B303" s="1">
        <v>42789</v>
      </c>
      <c r="C303" t="s">
        <v>628</v>
      </c>
      <c r="D303" t="s">
        <v>629</v>
      </c>
      <c r="E303" s="2">
        <v>127000000</v>
      </c>
      <c r="F303" s="2">
        <v>226277068</v>
      </c>
      <c r="G303" s="2">
        <v>614202315</v>
      </c>
      <c r="H303" s="2">
        <v>88411916</v>
      </c>
      <c r="I303" t="s">
        <v>214</v>
      </c>
      <c r="J303" t="s">
        <v>16</v>
      </c>
      <c r="K303">
        <v>4071</v>
      </c>
      <c r="L303">
        <v>135</v>
      </c>
      <c r="M303">
        <v>2017</v>
      </c>
      <c r="N303" s="6">
        <f t="shared" si="16"/>
        <v>99277068</v>
      </c>
      <c r="O303" s="6">
        <f t="shared" si="17"/>
        <v>487202315</v>
      </c>
      <c r="P303" s="6">
        <f t="shared" si="18"/>
        <v>119676.32399901743</v>
      </c>
      <c r="Q303" s="7">
        <f t="shared" si="19"/>
        <v>0.1439459178853795</v>
      </c>
    </row>
    <row r="304" spans="1:17" x14ac:dyDescent="0.35">
      <c r="A304">
        <v>303</v>
      </c>
      <c r="B304" s="1">
        <v>41991</v>
      </c>
      <c r="C304" t="s">
        <v>630</v>
      </c>
      <c r="D304" t="s">
        <v>631</v>
      </c>
      <c r="E304" s="2">
        <v>127000000</v>
      </c>
      <c r="F304" s="2">
        <v>113746621</v>
      </c>
      <c r="G304" s="2">
        <v>353756621</v>
      </c>
      <c r="H304" s="2">
        <v>17100520</v>
      </c>
      <c r="I304" t="s">
        <v>47</v>
      </c>
      <c r="J304" t="s">
        <v>19</v>
      </c>
      <c r="K304">
        <v>3914</v>
      </c>
      <c r="L304">
        <v>97</v>
      </c>
      <c r="M304">
        <v>2014</v>
      </c>
      <c r="N304" s="6">
        <f t="shared" si="16"/>
        <v>-13253379</v>
      </c>
      <c r="O304" s="6">
        <f t="shared" si="17"/>
        <v>226756621</v>
      </c>
      <c r="P304" s="6">
        <f t="shared" si="18"/>
        <v>57934.752427184467</v>
      </c>
      <c r="Q304" s="7">
        <f t="shared" si="19"/>
        <v>4.833978782265675E-2</v>
      </c>
    </row>
    <row r="305" spans="1:17" x14ac:dyDescent="0.35">
      <c r="A305">
        <v>304</v>
      </c>
      <c r="B305" s="1">
        <v>40737</v>
      </c>
      <c r="C305" t="s">
        <v>632</v>
      </c>
      <c r="D305" t="s">
        <v>633</v>
      </c>
      <c r="E305" s="2">
        <v>125000000</v>
      </c>
      <c r="F305" s="2">
        <v>381193157</v>
      </c>
      <c r="G305" s="2">
        <v>1316355322</v>
      </c>
      <c r="H305" s="2">
        <v>169189427</v>
      </c>
      <c r="I305" t="s">
        <v>15</v>
      </c>
      <c r="J305" t="s">
        <v>19</v>
      </c>
      <c r="K305">
        <v>4375</v>
      </c>
      <c r="L305">
        <v>131</v>
      </c>
      <c r="M305">
        <v>2011</v>
      </c>
      <c r="N305" s="6">
        <f t="shared" si="16"/>
        <v>256193157</v>
      </c>
      <c r="O305" s="6">
        <f t="shared" si="17"/>
        <v>1191355322</v>
      </c>
      <c r="P305" s="6">
        <f t="shared" si="18"/>
        <v>272309.78788571426</v>
      </c>
      <c r="Q305" s="7">
        <f t="shared" si="19"/>
        <v>0.12852869143487991</v>
      </c>
    </row>
    <row r="306" spans="1:17" x14ac:dyDescent="0.35">
      <c r="A306">
        <v>305</v>
      </c>
      <c r="B306" s="1">
        <v>41962</v>
      </c>
      <c r="C306" t="s">
        <v>634</v>
      </c>
      <c r="D306" t="s">
        <v>635</v>
      </c>
      <c r="E306" s="2">
        <v>125000000</v>
      </c>
      <c r="F306" s="2">
        <v>337135885</v>
      </c>
      <c r="G306" s="2">
        <v>766575131</v>
      </c>
      <c r="H306" s="2">
        <v>121897634</v>
      </c>
      <c r="I306" t="s">
        <v>15</v>
      </c>
      <c r="J306" t="s">
        <v>193</v>
      </c>
      <c r="K306">
        <v>4151</v>
      </c>
      <c r="L306">
        <v>123</v>
      </c>
      <c r="M306">
        <v>2014</v>
      </c>
      <c r="N306" s="6">
        <f t="shared" si="16"/>
        <v>212135885</v>
      </c>
      <c r="O306" s="6">
        <f t="shared" si="17"/>
        <v>641575131</v>
      </c>
      <c r="P306" s="6">
        <f t="shared" si="18"/>
        <v>154559.17393399181</v>
      </c>
      <c r="Q306" s="7">
        <f t="shared" si="19"/>
        <v>0.15901589951265976</v>
      </c>
    </row>
    <row r="307" spans="1:17" x14ac:dyDescent="0.35">
      <c r="A307">
        <v>306</v>
      </c>
      <c r="B307" s="1">
        <v>37210</v>
      </c>
      <c r="C307" t="s">
        <v>636</v>
      </c>
      <c r="D307" t="s">
        <v>637</v>
      </c>
      <c r="E307" s="2">
        <v>125000000</v>
      </c>
      <c r="F307" s="2">
        <v>317871467</v>
      </c>
      <c r="G307" s="2">
        <v>965054122</v>
      </c>
      <c r="H307" s="2">
        <v>90294621</v>
      </c>
      <c r="I307" t="s">
        <v>47</v>
      </c>
      <c r="J307" t="s">
        <v>19</v>
      </c>
      <c r="K307">
        <v>3672</v>
      </c>
      <c r="L307">
        <v>152</v>
      </c>
      <c r="M307">
        <v>2001</v>
      </c>
      <c r="N307" s="6">
        <f t="shared" si="16"/>
        <v>192871467</v>
      </c>
      <c r="O307" s="6">
        <f t="shared" si="17"/>
        <v>840054122</v>
      </c>
      <c r="P307" s="6">
        <f t="shared" si="18"/>
        <v>228772.90904139433</v>
      </c>
      <c r="Q307" s="7">
        <f t="shared" si="19"/>
        <v>9.3564307888630516E-2</v>
      </c>
    </row>
    <row r="308" spans="1:17" x14ac:dyDescent="0.35">
      <c r="A308">
        <v>307</v>
      </c>
      <c r="B308" s="1">
        <v>43803</v>
      </c>
      <c r="C308" t="s">
        <v>638</v>
      </c>
      <c r="D308" t="s">
        <v>639</v>
      </c>
      <c r="E308" s="2">
        <v>125000000</v>
      </c>
      <c r="F308" s="2">
        <v>316831246</v>
      </c>
      <c r="G308" s="2">
        <v>798332900</v>
      </c>
      <c r="H308" s="2">
        <v>59251543</v>
      </c>
      <c r="I308" t="s">
        <v>15</v>
      </c>
      <c r="J308" t="s">
        <v>19</v>
      </c>
      <c r="K308">
        <v>4227</v>
      </c>
      <c r="L308">
        <v>123</v>
      </c>
      <c r="M308">
        <v>2019</v>
      </c>
      <c r="N308" s="6">
        <f t="shared" si="16"/>
        <v>191831246</v>
      </c>
      <c r="O308" s="6">
        <f t="shared" si="17"/>
        <v>673332900</v>
      </c>
      <c r="P308" s="6">
        <f t="shared" si="18"/>
        <v>159293.32860184528</v>
      </c>
      <c r="Q308" s="7">
        <f t="shared" si="19"/>
        <v>7.4219092060467506E-2</v>
      </c>
    </row>
    <row r="309" spans="1:17" x14ac:dyDescent="0.35">
      <c r="A309">
        <v>308</v>
      </c>
      <c r="B309" s="1">
        <v>40499</v>
      </c>
      <c r="C309" t="s">
        <v>640</v>
      </c>
      <c r="D309" t="s">
        <v>641</v>
      </c>
      <c r="E309" s="2">
        <v>125000000</v>
      </c>
      <c r="F309" s="2">
        <v>296131568</v>
      </c>
      <c r="G309" s="2">
        <v>951767705</v>
      </c>
      <c r="H309" s="2">
        <v>125017372</v>
      </c>
      <c r="I309" t="s">
        <v>15</v>
      </c>
      <c r="J309" t="s">
        <v>19</v>
      </c>
      <c r="K309">
        <v>4125</v>
      </c>
      <c r="L309">
        <v>146</v>
      </c>
      <c r="M309">
        <v>2010</v>
      </c>
      <c r="N309" s="6">
        <f t="shared" si="16"/>
        <v>171131568</v>
      </c>
      <c r="O309" s="6">
        <f t="shared" si="17"/>
        <v>826767705</v>
      </c>
      <c r="P309" s="6">
        <f t="shared" si="18"/>
        <v>200428.53454545455</v>
      </c>
      <c r="Q309" s="7">
        <f t="shared" si="19"/>
        <v>0.13135281996146317</v>
      </c>
    </row>
    <row r="310" spans="1:17" x14ac:dyDescent="0.35">
      <c r="A310">
        <v>309</v>
      </c>
      <c r="B310" s="1">
        <v>38856</v>
      </c>
      <c r="C310" t="s">
        <v>642</v>
      </c>
      <c r="D310" t="s">
        <v>643</v>
      </c>
      <c r="E310" s="2">
        <v>125000000</v>
      </c>
      <c r="F310" s="2">
        <v>217536138</v>
      </c>
      <c r="G310" s="2">
        <v>767820459</v>
      </c>
      <c r="H310" s="2">
        <v>77073388</v>
      </c>
      <c r="I310" t="s">
        <v>15</v>
      </c>
      <c r="J310" t="s">
        <v>193</v>
      </c>
      <c r="K310">
        <v>3757</v>
      </c>
      <c r="L310">
        <v>152</v>
      </c>
      <c r="M310">
        <v>2006</v>
      </c>
      <c r="N310" s="6">
        <f t="shared" si="16"/>
        <v>92536138</v>
      </c>
      <c r="O310" s="6">
        <f t="shared" si="17"/>
        <v>642820459</v>
      </c>
      <c r="P310" s="6">
        <f t="shared" si="18"/>
        <v>171099.40351344159</v>
      </c>
      <c r="Q310" s="7">
        <f t="shared" si="19"/>
        <v>0.10037944039727652</v>
      </c>
    </row>
    <row r="311" spans="1:17" x14ac:dyDescent="0.35">
      <c r="A311">
        <v>310</v>
      </c>
      <c r="B311" s="1">
        <v>37741</v>
      </c>
      <c r="C311" t="s">
        <v>644</v>
      </c>
      <c r="D311" t="s">
        <v>645</v>
      </c>
      <c r="E311" s="2">
        <v>125000000</v>
      </c>
      <c r="F311" s="2">
        <v>214949694</v>
      </c>
      <c r="G311" s="2">
        <v>406348630</v>
      </c>
      <c r="H311" s="2">
        <v>85558731</v>
      </c>
      <c r="I311" t="s">
        <v>15</v>
      </c>
      <c r="J311" t="s">
        <v>16</v>
      </c>
      <c r="K311">
        <v>3749</v>
      </c>
      <c r="L311">
        <v>135</v>
      </c>
      <c r="M311">
        <v>2003</v>
      </c>
      <c r="N311" s="6">
        <f t="shared" si="16"/>
        <v>89949694</v>
      </c>
      <c r="O311" s="6">
        <f t="shared" si="17"/>
        <v>281348630</v>
      </c>
      <c r="P311" s="6">
        <f t="shared" si="18"/>
        <v>75046.313683648972</v>
      </c>
      <c r="Q311" s="7">
        <f t="shared" si="19"/>
        <v>0.21055498821295399</v>
      </c>
    </row>
    <row r="312" spans="1:17" x14ac:dyDescent="0.35">
      <c r="A312">
        <v>311</v>
      </c>
      <c r="B312" s="1">
        <v>40654</v>
      </c>
      <c r="C312" t="s">
        <v>646</v>
      </c>
      <c r="D312" t="s">
        <v>647</v>
      </c>
      <c r="E312" s="2">
        <v>125000000</v>
      </c>
      <c r="F312" s="2">
        <v>210031325</v>
      </c>
      <c r="G312" s="2">
        <v>630163454</v>
      </c>
      <c r="H312" s="2">
        <v>86198765</v>
      </c>
      <c r="I312" t="s">
        <v>15</v>
      </c>
      <c r="J312" t="s">
        <v>16</v>
      </c>
      <c r="K312">
        <v>3793</v>
      </c>
      <c r="L312">
        <v>130</v>
      </c>
      <c r="M312">
        <v>2011</v>
      </c>
      <c r="N312" s="6">
        <f t="shared" si="16"/>
        <v>85031325</v>
      </c>
      <c r="O312" s="6">
        <f t="shared" si="17"/>
        <v>505163454</v>
      </c>
      <c r="P312" s="6">
        <f t="shared" si="18"/>
        <v>133183.08832059056</v>
      </c>
      <c r="Q312" s="7">
        <f t="shared" si="19"/>
        <v>0.13678794676658607</v>
      </c>
    </row>
    <row r="313" spans="1:17" x14ac:dyDescent="0.35">
      <c r="A313">
        <v>312</v>
      </c>
      <c r="B313" s="1">
        <v>41859</v>
      </c>
      <c r="C313" t="s">
        <v>648</v>
      </c>
      <c r="D313" t="s">
        <v>649</v>
      </c>
      <c r="E313" s="2">
        <v>125000000</v>
      </c>
      <c r="F313" s="2">
        <v>191204754</v>
      </c>
      <c r="G313" s="2">
        <v>485004754</v>
      </c>
      <c r="H313" s="2">
        <v>65575105</v>
      </c>
      <c r="I313" t="s">
        <v>15</v>
      </c>
      <c r="J313" t="s">
        <v>19</v>
      </c>
      <c r="K313">
        <v>3980</v>
      </c>
      <c r="L313">
        <v>101</v>
      </c>
      <c r="M313">
        <v>2014</v>
      </c>
      <c r="N313" s="6">
        <f t="shared" si="16"/>
        <v>66204754</v>
      </c>
      <c r="O313" s="6">
        <f t="shared" si="17"/>
        <v>360004754</v>
      </c>
      <c r="P313" s="6">
        <f t="shared" si="18"/>
        <v>90453.455778894466</v>
      </c>
      <c r="Q313" s="7">
        <f t="shared" si="19"/>
        <v>0.13520507677332994</v>
      </c>
    </row>
    <row r="314" spans="1:17" x14ac:dyDescent="0.35">
      <c r="A314">
        <v>313</v>
      </c>
      <c r="B314" s="1">
        <v>40893</v>
      </c>
      <c r="C314" t="s">
        <v>650</v>
      </c>
      <c r="D314" t="s">
        <v>651</v>
      </c>
      <c r="E314" s="2">
        <v>125000000</v>
      </c>
      <c r="F314" s="2">
        <v>186848418</v>
      </c>
      <c r="G314" s="2">
        <v>535663443</v>
      </c>
      <c r="H314" s="2">
        <v>39637079</v>
      </c>
      <c r="I314" t="s">
        <v>15</v>
      </c>
      <c r="J314" t="s">
        <v>16</v>
      </c>
      <c r="K314">
        <v>3703</v>
      </c>
      <c r="L314">
        <v>129</v>
      </c>
      <c r="M314">
        <v>2011</v>
      </c>
      <c r="N314" s="6">
        <f t="shared" si="16"/>
        <v>61848418</v>
      </c>
      <c r="O314" s="6">
        <f t="shared" si="17"/>
        <v>410663443</v>
      </c>
      <c r="P314" s="6">
        <f t="shared" si="18"/>
        <v>110900.20064812314</v>
      </c>
      <c r="Q314" s="7">
        <f t="shared" si="19"/>
        <v>7.399623684978629E-2</v>
      </c>
    </row>
    <row r="315" spans="1:17" x14ac:dyDescent="0.35">
      <c r="A315">
        <v>314</v>
      </c>
      <c r="B315" s="1">
        <v>38134</v>
      </c>
      <c r="C315" t="s">
        <v>652</v>
      </c>
      <c r="D315" t="s">
        <v>653</v>
      </c>
      <c r="E315" s="2">
        <v>125000000</v>
      </c>
      <c r="F315" s="2">
        <v>186740799</v>
      </c>
      <c r="G315" s="2">
        <v>555840117</v>
      </c>
      <c r="H315" s="2">
        <v>68743584</v>
      </c>
      <c r="I315" t="s">
        <v>15</v>
      </c>
      <c r="J315" t="s">
        <v>19</v>
      </c>
      <c r="K315">
        <v>3444</v>
      </c>
      <c r="L315">
        <v>123</v>
      </c>
      <c r="M315">
        <v>2004</v>
      </c>
      <c r="N315" s="6">
        <f t="shared" si="16"/>
        <v>61740799</v>
      </c>
      <c r="O315" s="6">
        <f t="shared" si="17"/>
        <v>430840117</v>
      </c>
      <c r="P315" s="6">
        <f t="shared" si="18"/>
        <v>125098.75638792102</v>
      </c>
      <c r="Q315" s="7">
        <f t="shared" si="19"/>
        <v>0.12367510350103067</v>
      </c>
    </row>
    <row r="316" spans="1:17" x14ac:dyDescent="0.35">
      <c r="A316">
        <v>315</v>
      </c>
      <c r="B316" s="1">
        <v>42811</v>
      </c>
      <c r="C316" t="s">
        <v>654</v>
      </c>
      <c r="D316" t="s">
        <v>655</v>
      </c>
      <c r="E316" s="2">
        <v>125000000</v>
      </c>
      <c r="F316" s="2">
        <v>175003033</v>
      </c>
      <c r="G316" s="2">
        <v>527965936</v>
      </c>
      <c r="H316" s="2">
        <v>50198902</v>
      </c>
      <c r="I316" t="s">
        <v>47</v>
      </c>
      <c r="J316" t="s">
        <v>19</v>
      </c>
      <c r="K316">
        <v>3829</v>
      </c>
      <c r="L316">
        <v>97</v>
      </c>
      <c r="M316">
        <v>2017</v>
      </c>
      <c r="N316" s="6">
        <f t="shared" si="16"/>
        <v>50003033</v>
      </c>
      <c r="O316" s="6">
        <f t="shared" si="17"/>
        <v>402965936</v>
      </c>
      <c r="P316" s="6">
        <f t="shared" si="18"/>
        <v>105240.51606163489</v>
      </c>
      <c r="Q316" s="7">
        <f t="shared" si="19"/>
        <v>9.507981211878791E-2</v>
      </c>
    </row>
    <row r="317" spans="1:17" x14ac:dyDescent="0.35">
      <c r="A317">
        <v>316</v>
      </c>
      <c r="B317" s="1">
        <v>40269</v>
      </c>
      <c r="C317" t="s">
        <v>656</v>
      </c>
      <c r="D317" t="s">
        <v>657</v>
      </c>
      <c r="E317" s="2">
        <v>125000000</v>
      </c>
      <c r="F317" s="2">
        <v>163214888</v>
      </c>
      <c r="G317" s="2">
        <v>493214888</v>
      </c>
      <c r="H317" s="2">
        <v>61235105</v>
      </c>
      <c r="I317" t="s">
        <v>15</v>
      </c>
      <c r="J317" t="s">
        <v>16</v>
      </c>
      <c r="K317">
        <v>3802</v>
      </c>
      <c r="L317">
        <v>106</v>
      </c>
      <c r="M317">
        <v>2010</v>
      </c>
      <c r="N317" s="6">
        <f t="shared" si="16"/>
        <v>38214888</v>
      </c>
      <c r="O317" s="6">
        <f t="shared" si="17"/>
        <v>368214888</v>
      </c>
      <c r="P317" s="6">
        <f t="shared" si="18"/>
        <v>96847.682272488164</v>
      </c>
      <c r="Q317" s="7">
        <f t="shared" si="19"/>
        <v>0.12415502145182608</v>
      </c>
    </row>
    <row r="318" spans="1:17" x14ac:dyDescent="0.35">
      <c r="A318">
        <v>317</v>
      </c>
      <c r="B318" s="1">
        <v>42655</v>
      </c>
      <c r="C318" t="s">
        <v>658</v>
      </c>
      <c r="D318" t="s">
        <v>659</v>
      </c>
      <c r="E318" s="2">
        <v>125000000</v>
      </c>
      <c r="F318" s="2">
        <v>153707064</v>
      </c>
      <c r="G318" s="2">
        <v>343242613</v>
      </c>
      <c r="H318" s="2">
        <v>46581142</v>
      </c>
      <c r="I318" t="s">
        <v>47</v>
      </c>
      <c r="J318" t="s">
        <v>19</v>
      </c>
      <c r="K318">
        <v>4066</v>
      </c>
      <c r="L318">
        <v>93</v>
      </c>
      <c r="M318">
        <v>2016</v>
      </c>
      <c r="N318" s="6">
        <f t="shared" si="16"/>
        <v>28707064</v>
      </c>
      <c r="O318" s="6">
        <f t="shared" si="17"/>
        <v>218242613</v>
      </c>
      <c r="P318" s="6">
        <f t="shared" si="18"/>
        <v>53675.015494343337</v>
      </c>
      <c r="Q318" s="7">
        <f t="shared" si="19"/>
        <v>0.13570908807875787</v>
      </c>
    </row>
    <row r="319" spans="1:17" x14ac:dyDescent="0.35">
      <c r="A319">
        <v>318</v>
      </c>
      <c r="B319" s="1">
        <v>35934</v>
      </c>
      <c r="C319" t="s">
        <v>370</v>
      </c>
      <c r="D319" t="s">
        <v>660</v>
      </c>
      <c r="E319" s="2">
        <v>125000000</v>
      </c>
      <c r="F319" s="2">
        <v>136314294</v>
      </c>
      <c r="G319" s="2">
        <v>376000000</v>
      </c>
      <c r="H319" s="2">
        <v>93188384</v>
      </c>
      <c r="I319" t="s">
        <v>15</v>
      </c>
      <c r="J319" t="s">
        <v>16</v>
      </c>
      <c r="K319">
        <v>3952</v>
      </c>
      <c r="L319">
        <v>123</v>
      </c>
      <c r="M319">
        <v>1998</v>
      </c>
      <c r="N319" s="6">
        <f t="shared" si="16"/>
        <v>11314294</v>
      </c>
      <c r="O319" s="6">
        <f t="shared" si="17"/>
        <v>251000000</v>
      </c>
      <c r="P319" s="6">
        <f t="shared" si="18"/>
        <v>63512.145748987852</v>
      </c>
      <c r="Q319" s="7">
        <f t="shared" si="19"/>
        <v>0.24784144680851064</v>
      </c>
    </row>
    <row r="320" spans="1:17" x14ac:dyDescent="0.35">
      <c r="A320">
        <v>319</v>
      </c>
      <c r="B320" s="1">
        <v>41059</v>
      </c>
      <c r="C320" t="s">
        <v>661</v>
      </c>
      <c r="D320" t="s">
        <v>662</v>
      </c>
      <c r="E320" s="2">
        <v>125000000</v>
      </c>
      <c r="F320" s="2">
        <v>126477084</v>
      </c>
      <c r="G320" s="2">
        <v>402448265</v>
      </c>
      <c r="H320" s="2">
        <v>51050101</v>
      </c>
      <c r="I320" t="s">
        <v>214</v>
      </c>
      <c r="J320" t="s">
        <v>193</v>
      </c>
      <c r="K320">
        <v>3442</v>
      </c>
      <c r="L320">
        <v>124</v>
      </c>
      <c r="M320">
        <v>2012</v>
      </c>
      <c r="N320" s="6">
        <f t="shared" si="16"/>
        <v>1477084</v>
      </c>
      <c r="O320" s="6">
        <f t="shared" si="17"/>
        <v>277448265</v>
      </c>
      <c r="P320" s="6">
        <f t="shared" si="18"/>
        <v>80606.701045903537</v>
      </c>
      <c r="Q320" s="7">
        <f t="shared" si="19"/>
        <v>0.12684885347934099</v>
      </c>
    </row>
    <row r="321" spans="1:17" x14ac:dyDescent="0.35">
      <c r="A321">
        <v>320</v>
      </c>
      <c r="B321" s="1">
        <v>41131</v>
      </c>
      <c r="C321" t="s">
        <v>663</v>
      </c>
      <c r="D321" t="s">
        <v>664</v>
      </c>
      <c r="E321" s="2">
        <v>125000000</v>
      </c>
      <c r="F321" s="2">
        <v>113203870</v>
      </c>
      <c r="G321" s="2">
        <v>280355920</v>
      </c>
      <c r="H321" s="2">
        <v>38142825</v>
      </c>
      <c r="I321" t="s">
        <v>15</v>
      </c>
      <c r="J321" t="s">
        <v>193</v>
      </c>
      <c r="K321">
        <v>3753</v>
      </c>
      <c r="L321">
        <v>135</v>
      </c>
      <c r="M321">
        <v>2012</v>
      </c>
      <c r="N321" s="6">
        <f t="shared" si="16"/>
        <v>-11796130</v>
      </c>
      <c r="O321" s="6">
        <f t="shared" si="17"/>
        <v>155355920</v>
      </c>
      <c r="P321" s="6">
        <f t="shared" si="18"/>
        <v>41395.129229949373</v>
      </c>
      <c r="Q321" s="7">
        <f t="shared" si="19"/>
        <v>0.13605143419122379</v>
      </c>
    </row>
    <row r="322" spans="1:17" x14ac:dyDescent="0.35">
      <c r="A322">
        <v>321</v>
      </c>
      <c r="B322" s="1">
        <v>35601</v>
      </c>
      <c r="C322" t="s">
        <v>665</v>
      </c>
      <c r="D322" t="s">
        <v>666</v>
      </c>
      <c r="E322" s="2">
        <v>125000000</v>
      </c>
      <c r="F322" s="2">
        <v>107325195</v>
      </c>
      <c r="G322" s="2">
        <v>238317814</v>
      </c>
      <c r="H322" s="2">
        <v>42872605</v>
      </c>
      <c r="I322" t="s">
        <v>15</v>
      </c>
      <c r="J322" t="s">
        <v>16</v>
      </c>
      <c r="K322">
        <v>2942</v>
      </c>
      <c r="L322">
        <v>125</v>
      </c>
      <c r="M322">
        <v>1997</v>
      </c>
      <c r="N322" s="6">
        <f t="shared" ref="N322:N385" si="20">F322-$E322</f>
        <v>-17674805</v>
      </c>
      <c r="O322" s="6">
        <f t="shared" ref="O322:O385" si="21">G322-$E322</f>
        <v>113317814</v>
      </c>
      <c r="P322" s="6">
        <f t="shared" ref="P322:P385" si="22">O322/K322</f>
        <v>38517.271923861321</v>
      </c>
      <c r="Q322" s="7">
        <f t="shared" si="19"/>
        <v>0.17989677011723512</v>
      </c>
    </row>
    <row r="323" spans="1:17" x14ac:dyDescent="0.35">
      <c r="A323">
        <v>322</v>
      </c>
      <c r="B323" s="1">
        <v>43286</v>
      </c>
      <c r="C323" t="s">
        <v>667</v>
      </c>
      <c r="D323" t="s">
        <v>668</v>
      </c>
      <c r="E323" s="2">
        <v>125000000</v>
      </c>
      <c r="F323" s="2">
        <v>68420120</v>
      </c>
      <c r="G323" s="2">
        <v>304868961</v>
      </c>
      <c r="H323" s="2">
        <v>24905015</v>
      </c>
      <c r="I323" t="s">
        <v>47</v>
      </c>
      <c r="J323" t="s">
        <v>16</v>
      </c>
      <c r="K323">
        <v>3822</v>
      </c>
      <c r="L323">
        <v>103</v>
      </c>
      <c r="M323">
        <v>2018</v>
      </c>
      <c r="N323" s="6">
        <f t="shared" si="20"/>
        <v>-56579880</v>
      </c>
      <c r="O323" s="6">
        <f t="shared" si="21"/>
        <v>179868961</v>
      </c>
      <c r="P323" s="6">
        <f t="shared" si="22"/>
        <v>47061.475928833075</v>
      </c>
      <c r="Q323" s="7">
        <f t="shared" ref="Q323:Q386" si="23">H323/G323</f>
        <v>8.1690884235342015E-2</v>
      </c>
    </row>
    <row r="324" spans="1:17" x14ac:dyDescent="0.35">
      <c r="A324">
        <v>323</v>
      </c>
      <c r="B324" s="1">
        <v>43833</v>
      </c>
      <c r="C324" t="s">
        <v>669</v>
      </c>
      <c r="D324" t="s">
        <v>670</v>
      </c>
      <c r="E324" s="2">
        <v>125000000</v>
      </c>
      <c r="F324" s="2">
        <v>62342368</v>
      </c>
      <c r="G324" s="2">
        <v>107360936</v>
      </c>
      <c r="H324" s="2">
        <v>24791624</v>
      </c>
      <c r="I324" t="s">
        <v>47</v>
      </c>
      <c r="J324" t="s">
        <v>19</v>
      </c>
      <c r="K324">
        <v>3914</v>
      </c>
      <c r="L324">
        <v>100</v>
      </c>
      <c r="M324">
        <v>2020</v>
      </c>
      <c r="N324" s="6">
        <f t="shared" si="20"/>
        <v>-62657632</v>
      </c>
      <c r="O324" s="6">
        <f t="shared" si="21"/>
        <v>-17639064</v>
      </c>
      <c r="P324" s="6">
        <f t="shared" si="22"/>
        <v>-4506.6591722023504</v>
      </c>
      <c r="Q324" s="7">
        <f t="shared" si="23"/>
        <v>0.23091847857958317</v>
      </c>
    </row>
    <row r="325" spans="1:17" x14ac:dyDescent="0.35">
      <c r="A325">
        <v>324</v>
      </c>
      <c r="B325" s="1">
        <v>41124</v>
      </c>
      <c r="C325" t="s">
        <v>671</v>
      </c>
      <c r="D325" t="s">
        <v>672</v>
      </c>
      <c r="E325" s="2">
        <v>125000000</v>
      </c>
      <c r="F325" s="2">
        <v>58877969</v>
      </c>
      <c r="G325" s="2">
        <v>211856088</v>
      </c>
      <c r="H325" s="2">
        <v>25577758</v>
      </c>
      <c r="I325" t="s">
        <v>15</v>
      </c>
      <c r="J325" t="s">
        <v>16</v>
      </c>
      <c r="K325">
        <v>3601</v>
      </c>
      <c r="L325">
        <v>117</v>
      </c>
      <c r="M325">
        <v>2012</v>
      </c>
      <c r="N325" s="6">
        <f t="shared" si="20"/>
        <v>-66122031</v>
      </c>
      <c r="O325" s="6">
        <f t="shared" si="21"/>
        <v>86856088</v>
      </c>
      <c r="P325" s="6">
        <f t="shared" si="22"/>
        <v>24119.991113579563</v>
      </c>
      <c r="Q325" s="7">
        <f t="shared" si="23"/>
        <v>0.12073175824902421</v>
      </c>
    </row>
    <row r="326" spans="1:17" x14ac:dyDescent="0.35">
      <c r="A326">
        <v>325</v>
      </c>
      <c r="B326" s="1">
        <v>42725</v>
      </c>
      <c r="C326" t="s">
        <v>673</v>
      </c>
      <c r="D326" t="s">
        <v>674</v>
      </c>
      <c r="E326" s="2">
        <v>125000000</v>
      </c>
      <c r="F326" s="2">
        <v>54647948</v>
      </c>
      <c r="G326" s="2">
        <v>240759682</v>
      </c>
      <c r="H326" s="2">
        <v>10278225</v>
      </c>
      <c r="I326" t="s">
        <v>15</v>
      </c>
      <c r="J326" t="s">
        <v>16</v>
      </c>
      <c r="K326">
        <v>2996</v>
      </c>
      <c r="L326">
        <v>116</v>
      </c>
      <c r="M326">
        <v>2016</v>
      </c>
      <c r="N326" s="6">
        <f t="shared" si="20"/>
        <v>-70352052</v>
      </c>
      <c r="O326" s="6">
        <f t="shared" si="21"/>
        <v>115759682</v>
      </c>
      <c r="P326" s="6">
        <f t="shared" si="22"/>
        <v>38638.078104138855</v>
      </c>
      <c r="Q326" s="7">
        <f t="shared" si="23"/>
        <v>4.2690806511365968E-2</v>
      </c>
    </row>
    <row r="327" spans="1:17" x14ac:dyDescent="0.35">
      <c r="A327">
        <v>326</v>
      </c>
      <c r="B327" s="1">
        <v>42733</v>
      </c>
      <c r="C327" t="s">
        <v>675</v>
      </c>
      <c r="D327" t="s">
        <v>676</v>
      </c>
      <c r="E327" s="2">
        <v>125000000</v>
      </c>
      <c r="F327" s="2">
        <v>33370166</v>
      </c>
      <c r="G327" s="2">
        <v>61642798</v>
      </c>
      <c r="H327" s="2">
        <v>10950705</v>
      </c>
      <c r="I327" t="s">
        <v>15</v>
      </c>
      <c r="J327" t="s">
        <v>19</v>
      </c>
      <c r="K327">
        <v>3119</v>
      </c>
      <c r="L327">
        <v>104</v>
      </c>
      <c r="M327">
        <v>2016</v>
      </c>
      <c r="N327" s="6">
        <f t="shared" si="20"/>
        <v>-91629834</v>
      </c>
      <c r="O327" s="6">
        <f t="shared" si="21"/>
        <v>-63357202</v>
      </c>
      <c r="P327" s="6">
        <f t="shared" si="22"/>
        <v>-20313.306187880731</v>
      </c>
      <c r="Q327" s="7">
        <f t="shared" si="23"/>
        <v>0.17764776024605503</v>
      </c>
    </row>
    <row r="328" spans="1:17" x14ac:dyDescent="0.35">
      <c r="A328">
        <v>327</v>
      </c>
      <c r="B328" s="1">
        <v>36399</v>
      </c>
      <c r="C328" t="s">
        <v>677</v>
      </c>
      <c r="D328" t="s">
        <v>678</v>
      </c>
      <c r="E328" s="2">
        <v>125000000</v>
      </c>
      <c r="F328" s="2">
        <v>32698899</v>
      </c>
      <c r="G328" s="2">
        <v>61698899</v>
      </c>
      <c r="H328" s="2">
        <v>10267756</v>
      </c>
      <c r="I328" t="s">
        <v>214</v>
      </c>
      <c r="J328" t="s">
        <v>16</v>
      </c>
      <c r="K328">
        <v>2313</v>
      </c>
      <c r="L328">
        <v>103</v>
      </c>
      <c r="M328">
        <v>1999</v>
      </c>
      <c r="N328" s="6">
        <f t="shared" si="20"/>
        <v>-92301101</v>
      </c>
      <c r="O328" s="6">
        <f t="shared" si="21"/>
        <v>-63301101</v>
      </c>
      <c r="P328" s="6">
        <f t="shared" si="22"/>
        <v>-27367.5317769131</v>
      </c>
      <c r="Q328" s="7">
        <f t="shared" si="23"/>
        <v>0.1664171673468598</v>
      </c>
    </row>
    <row r="329" spans="1:17" x14ac:dyDescent="0.35">
      <c r="A329">
        <v>328</v>
      </c>
      <c r="B329" s="1">
        <v>36847</v>
      </c>
      <c r="C329" t="s">
        <v>679</v>
      </c>
      <c r="D329" t="s">
        <v>680</v>
      </c>
      <c r="E329" s="2">
        <v>123000000</v>
      </c>
      <c r="F329" s="2">
        <v>260348825</v>
      </c>
      <c r="G329" s="2">
        <v>345445403</v>
      </c>
      <c r="H329" s="2">
        <v>55820330</v>
      </c>
      <c r="I329" t="s">
        <v>47</v>
      </c>
      <c r="J329" t="s">
        <v>19</v>
      </c>
      <c r="K329">
        <v>3256</v>
      </c>
      <c r="L329">
        <v>105</v>
      </c>
      <c r="M329">
        <v>2000</v>
      </c>
      <c r="N329" s="6">
        <f t="shared" si="20"/>
        <v>137348825</v>
      </c>
      <c r="O329" s="6">
        <f t="shared" si="21"/>
        <v>222445403</v>
      </c>
      <c r="P329" s="6">
        <f t="shared" si="22"/>
        <v>68318.612714987714</v>
      </c>
      <c r="Q329" s="7">
        <f t="shared" si="23"/>
        <v>0.16158944225406294</v>
      </c>
    </row>
    <row r="330" spans="1:17" x14ac:dyDescent="0.35">
      <c r="A330">
        <v>329</v>
      </c>
      <c r="B330" s="1">
        <v>36670</v>
      </c>
      <c r="C330" t="s">
        <v>681</v>
      </c>
      <c r="D330" t="s">
        <v>682</v>
      </c>
      <c r="E330" s="2">
        <v>120000000</v>
      </c>
      <c r="F330" s="2">
        <v>215409889</v>
      </c>
      <c r="G330" s="2">
        <v>549588516</v>
      </c>
      <c r="H330" s="2">
        <v>57845297</v>
      </c>
      <c r="I330" t="s">
        <v>15</v>
      </c>
      <c r="J330" t="s">
        <v>16</v>
      </c>
      <c r="K330">
        <v>3669</v>
      </c>
      <c r="L330">
        <v>126</v>
      </c>
      <c r="M330">
        <v>2000</v>
      </c>
      <c r="N330" s="6">
        <f t="shared" si="20"/>
        <v>95409889</v>
      </c>
      <c r="O330" s="6">
        <f t="shared" si="21"/>
        <v>429588516</v>
      </c>
      <c r="P330" s="6">
        <f t="shared" si="22"/>
        <v>117085.99509403107</v>
      </c>
      <c r="Q330" s="7">
        <f t="shared" si="23"/>
        <v>0.10525201185244562</v>
      </c>
    </row>
    <row r="331" spans="1:17" x14ac:dyDescent="0.35">
      <c r="A331">
        <v>330</v>
      </c>
      <c r="B331" s="1">
        <v>36707</v>
      </c>
      <c r="C331" t="s">
        <v>683</v>
      </c>
      <c r="D331" t="s">
        <v>684</v>
      </c>
      <c r="E331" s="2">
        <v>120000000</v>
      </c>
      <c r="F331" s="2">
        <v>182618434</v>
      </c>
      <c r="G331" s="2">
        <v>328711434</v>
      </c>
      <c r="H331" s="2">
        <v>41325042</v>
      </c>
      <c r="I331" t="s">
        <v>15</v>
      </c>
      <c r="J331" t="s">
        <v>118</v>
      </c>
      <c r="K331">
        <v>3407</v>
      </c>
      <c r="L331">
        <v>129</v>
      </c>
      <c r="M331">
        <v>2000</v>
      </c>
      <c r="N331" s="6">
        <f t="shared" si="20"/>
        <v>62618434</v>
      </c>
      <c r="O331" s="6">
        <f t="shared" si="21"/>
        <v>208711434</v>
      </c>
      <c r="P331" s="6">
        <f t="shared" si="22"/>
        <v>61259.593190490166</v>
      </c>
      <c r="Q331" s="7">
        <f t="shared" si="23"/>
        <v>0.12571829795248315</v>
      </c>
    </row>
    <row r="332" spans="1:17" x14ac:dyDescent="0.35">
      <c r="A332">
        <v>331</v>
      </c>
      <c r="B332" s="1">
        <v>42571</v>
      </c>
      <c r="C332" t="s">
        <v>685</v>
      </c>
      <c r="D332" t="s">
        <v>686</v>
      </c>
      <c r="E332" s="2">
        <v>120000000</v>
      </c>
      <c r="F332" s="2">
        <v>162192920</v>
      </c>
      <c r="G332" s="2">
        <v>416168316</v>
      </c>
      <c r="H332" s="2">
        <v>59215365</v>
      </c>
      <c r="I332" t="s">
        <v>15</v>
      </c>
      <c r="J332" t="s">
        <v>16</v>
      </c>
      <c r="K332">
        <v>4039</v>
      </c>
      <c r="L332">
        <v>123</v>
      </c>
      <c r="M332">
        <v>2016</v>
      </c>
      <c r="N332" s="6">
        <f t="shared" si="20"/>
        <v>42192920</v>
      </c>
      <c r="O332" s="6">
        <f t="shared" si="21"/>
        <v>296168316</v>
      </c>
      <c r="P332" s="6">
        <f t="shared" si="22"/>
        <v>73327.139390938348</v>
      </c>
      <c r="Q332" s="7">
        <f t="shared" si="23"/>
        <v>0.14228705723960014</v>
      </c>
    </row>
    <row r="333" spans="1:17" x14ac:dyDescent="0.35">
      <c r="A333">
        <v>332</v>
      </c>
      <c r="B333" s="1">
        <v>44602</v>
      </c>
      <c r="C333" t="s">
        <v>687</v>
      </c>
      <c r="D333" t="s">
        <v>688</v>
      </c>
      <c r="E333" s="2">
        <v>120000000</v>
      </c>
      <c r="F333" s="2">
        <v>148648820</v>
      </c>
      <c r="G333" s="2">
        <v>401748820</v>
      </c>
      <c r="H333" s="2">
        <v>44010155</v>
      </c>
      <c r="I333" t="s">
        <v>15</v>
      </c>
      <c r="J333" t="s">
        <v>19</v>
      </c>
      <c r="K333">
        <v>4275</v>
      </c>
      <c r="L333">
        <v>116</v>
      </c>
      <c r="M333">
        <v>2022</v>
      </c>
      <c r="N333" s="6">
        <f t="shared" si="20"/>
        <v>28648820</v>
      </c>
      <c r="O333" s="6">
        <f t="shared" si="21"/>
        <v>281748820</v>
      </c>
      <c r="P333" s="6">
        <f t="shared" si="22"/>
        <v>65906.156725146197</v>
      </c>
      <c r="Q333" s="7">
        <f t="shared" si="23"/>
        <v>0.10954644496528951</v>
      </c>
    </row>
    <row r="334" spans="1:17" x14ac:dyDescent="0.35">
      <c r="A334">
        <v>333</v>
      </c>
      <c r="B334" s="1">
        <v>39248</v>
      </c>
      <c r="C334" t="s">
        <v>689</v>
      </c>
      <c r="D334" t="s">
        <v>690</v>
      </c>
      <c r="E334" s="2">
        <v>120000000</v>
      </c>
      <c r="F334" s="2">
        <v>131921738</v>
      </c>
      <c r="G334" s="2">
        <v>289480691</v>
      </c>
      <c r="H334" s="2">
        <v>58051684</v>
      </c>
      <c r="I334" t="s">
        <v>47</v>
      </c>
      <c r="J334" t="s">
        <v>16</v>
      </c>
      <c r="K334">
        <v>3963</v>
      </c>
      <c r="L334">
        <v>91</v>
      </c>
      <c r="M334">
        <v>2007</v>
      </c>
      <c r="N334" s="6">
        <f t="shared" si="20"/>
        <v>11921738</v>
      </c>
      <c r="O334" s="6">
        <f t="shared" si="21"/>
        <v>169480691</v>
      </c>
      <c r="P334" s="6">
        <f t="shared" si="22"/>
        <v>42765.755992934646</v>
      </c>
      <c r="Q334" s="7">
        <f t="shared" si="23"/>
        <v>0.20053732703021632</v>
      </c>
    </row>
    <row r="335" spans="1:17" x14ac:dyDescent="0.35">
      <c r="A335">
        <v>334</v>
      </c>
      <c r="B335" s="1">
        <v>41234</v>
      </c>
      <c r="C335" t="s">
        <v>691</v>
      </c>
      <c r="D335" t="s">
        <v>692</v>
      </c>
      <c r="E335" s="2">
        <v>120000000</v>
      </c>
      <c r="F335" s="2">
        <v>124987022</v>
      </c>
      <c r="G335" s="2">
        <v>619310368</v>
      </c>
      <c r="H335" s="2">
        <v>22451514</v>
      </c>
      <c r="I335" t="s">
        <v>47</v>
      </c>
      <c r="J335" t="s">
        <v>118</v>
      </c>
      <c r="K335">
        <v>2946</v>
      </c>
      <c r="L335">
        <v>125</v>
      </c>
      <c r="M335">
        <v>2012</v>
      </c>
      <c r="N335" s="6">
        <f t="shared" si="20"/>
        <v>4987022</v>
      </c>
      <c r="O335" s="6">
        <f t="shared" si="21"/>
        <v>499310368</v>
      </c>
      <c r="P335" s="6">
        <f t="shared" si="22"/>
        <v>169487.56551255941</v>
      </c>
      <c r="Q335" s="7">
        <f t="shared" si="23"/>
        <v>3.6252443298349563E-2</v>
      </c>
    </row>
    <row r="336" spans="1:17" x14ac:dyDescent="0.35">
      <c r="A336">
        <v>335</v>
      </c>
      <c r="B336" s="1">
        <v>39129</v>
      </c>
      <c r="C336" t="s">
        <v>693</v>
      </c>
      <c r="D336" t="s">
        <v>694</v>
      </c>
      <c r="E336" s="2">
        <v>120000000</v>
      </c>
      <c r="F336" s="2">
        <v>115802596</v>
      </c>
      <c r="G336" s="2">
        <v>229545589</v>
      </c>
      <c r="H336" s="2">
        <v>45388836</v>
      </c>
      <c r="I336" t="s">
        <v>15</v>
      </c>
      <c r="J336" t="s">
        <v>16</v>
      </c>
      <c r="K336">
        <v>3620</v>
      </c>
      <c r="L336">
        <v>110</v>
      </c>
      <c r="M336">
        <v>2007</v>
      </c>
      <c r="N336" s="6">
        <f t="shared" si="20"/>
        <v>-4197404</v>
      </c>
      <c r="O336" s="6">
        <f t="shared" si="21"/>
        <v>109545589</v>
      </c>
      <c r="P336" s="6">
        <f t="shared" si="22"/>
        <v>30261.212430939227</v>
      </c>
      <c r="Q336" s="7">
        <f t="shared" si="23"/>
        <v>0.19773342714941039</v>
      </c>
    </row>
    <row r="337" spans="1:17" x14ac:dyDescent="0.35">
      <c r="A337">
        <v>336</v>
      </c>
      <c r="B337" s="1">
        <v>43199</v>
      </c>
      <c r="C337" t="s">
        <v>695</v>
      </c>
      <c r="D337" t="s">
        <v>696</v>
      </c>
      <c r="E337" s="2">
        <v>120000000</v>
      </c>
      <c r="F337" s="2">
        <v>101028233</v>
      </c>
      <c r="G337" s="2">
        <v>427947217</v>
      </c>
      <c r="H337" s="2">
        <v>35753093</v>
      </c>
      <c r="I337" t="s">
        <v>15</v>
      </c>
      <c r="J337" t="s">
        <v>16</v>
      </c>
      <c r="K337">
        <v>4115</v>
      </c>
      <c r="L337">
        <v>107</v>
      </c>
      <c r="M337">
        <v>2018</v>
      </c>
      <c r="N337" s="6">
        <f t="shared" si="20"/>
        <v>-18971767</v>
      </c>
      <c r="O337" s="6">
        <f t="shared" si="21"/>
        <v>307947217</v>
      </c>
      <c r="P337" s="6">
        <f t="shared" si="22"/>
        <v>74835.289671931954</v>
      </c>
      <c r="Q337" s="7">
        <f t="shared" si="23"/>
        <v>8.3545567256253478E-2</v>
      </c>
    </row>
    <row r="338" spans="1:17" x14ac:dyDescent="0.35">
      <c r="A338">
        <v>337</v>
      </c>
      <c r="B338" s="1">
        <v>37799</v>
      </c>
      <c r="C338" t="s">
        <v>697</v>
      </c>
      <c r="D338" t="s">
        <v>698</v>
      </c>
      <c r="E338" s="2">
        <v>120000000</v>
      </c>
      <c r="F338" s="2">
        <v>100814328</v>
      </c>
      <c r="G338" s="2">
        <v>227163273</v>
      </c>
      <c r="H338" s="2">
        <v>37634221</v>
      </c>
      <c r="I338" t="s">
        <v>15</v>
      </c>
      <c r="J338" t="s">
        <v>16</v>
      </c>
      <c r="K338">
        <v>3485</v>
      </c>
      <c r="L338">
        <v>106</v>
      </c>
      <c r="M338">
        <v>2003</v>
      </c>
      <c r="N338" s="6">
        <f t="shared" si="20"/>
        <v>-19185672</v>
      </c>
      <c r="O338" s="6">
        <f t="shared" si="21"/>
        <v>107163273</v>
      </c>
      <c r="P338" s="6">
        <f t="shared" si="22"/>
        <v>30749.8631276901</v>
      </c>
      <c r="Q338" s="7">
        <f t="shared" si="23"/>
        <v>0.16567035904611219</v>
      </c>
    </row>
    <row r="339" spans="1:17" x14ac:dyDescent="0.35">
      <c r="A339">
        <v>338</v>
      </c>
      <c r="B339" s="1">
        <v>41495</v>
      </c>
      <c r="C339" t="s">
        <v>699</v>
      </c>
      <c r="D339" t="s">
        <v>700</v>
      </c>
      <c r="E339" s="2">
        <v>120000000</v>
      </c>
      <c r="F339" s="2">
        <v>93050117</v>
      </c>
      <c r="G339" s="2">
        <v>286192091</v>
      </c>
      <c r="H339" s="2">
        <v>29807393</v>
      </c>
      <c r="I339" t="s">
        <v>214</v>
      </c>
      <c r="J339" t="s">
        <v>16</v>
      </c>
      <c r="K339">
        <v>3284</v>
      </c>
      <c r="L339">
        <v>109</v>
      </c>
      <c r="M339">
        <v>2013</v>
      </c>
      <c r="N339" s="6">
        <f t="shared" si="20"/>
        <v>-26949883</v>
      </c>
      <c r="O339" s="6">
        <f t="shared" si="21"/>
        <v>166192091</v>
      </c>
      <c r="P339" s="6">
        <f t="shared" si="22"/>
        <v>50606.605054811203</v>
      </c>
      <c r="Q339" s="7">
        <f t="shared" si="23"/>
        <v>0.10415170068413945</v>
      </c>
    </row>
    <row r="340" spans="1:17" x14ac:dyDescent="0.35">
      <c r="A340">
        <v>339</v>
      </c>
      <c r="B340" s="1">
        <v>41383</v>
      </c>
      <c r="C340" t="s">
        <v>701</v>
      </c>
      <c r="D340" t="s">
        <v>702</v>
      </c>
      <c r="E340" s="2">
        <v>120000000</v>
      </c>
      <c r="F340" s="2">
        <v>89107235</v>
      </c>
      <c r="G340" s="2">
        <v>287916633</v>
      </c>
      <c r="H340" s="2">
        <v>37054485</v>
      </c>
      <c r="I340" t="s">
        <v>15</v>
      </c>
      <c r="J340" t="s">
        <v>193</v>
      </c>
      <c r="K340">
        <v>3792</v>
      </c>
      <c r="L340">
        <v>125</v>
      </c>
      <c r="M340">
        <v>2013</v>
      </c>
      <c r="N340" s="6">
        <f t="shared" si="20"/>
        <v>-30892765</v>
      </c>
      <c r="O340" s="6">
        <f t="shared" si="21"/>
        <v>167916633</v>
      </c>
      <c r="P340" s="6">
        <f t="shared" si="22"/>
        <v>44281.8125</v>
      </c>
      <c r="Q340" s="7">
        <f t="shared" si="23"/>
        <v>0.12869866049037881</v>
      </c>
    </row>
    <row r="341" spans="1:17" x14ac:dyDescent="0.35">
      <c r="A341">
        <v>340</v>
      </c>
      <c r="B341" s="1">
        <v>42818</v>
      </c>
      <c r="C341" t="s">
        <v>703</v>
      </c>
      <c r="D341" t="s">
        <v>704</v>
      </c>
      <c r="E341" s="2">
        <v>120000000</v>
      </c>
      <c r="F341" s="2">
        <v>85364450</v>
      </c>
      <c r="G341" s="2">
        <v>142531552</v>
      </c>
      <c r="H341" s="2">
        <v>40300288</v>
      </c>
      <c r="I341" t="s">
        <v>15</v>
      </c>
      <c r="J341" t="s">
        <v>16</v>
      </c>
      <c r="K341">
        <v>3693</v>
      </c>
      <c r="L341">
        <v>124</v>
      </c>
      <c r="M341">
        <v>2017</v>
      </c>
      <c r="N341" s="6">
        <f t="shared" si="20"/>
        <v>-34635550</v>
      </c>
      <c r="O341" s="6">
        <f t="shared" si="21"/>
        <v>22531552</v>
      </c>
      <c r="P341" s="6">
        <f t="shared" si="22"/>
        <v>6101.1513674519365</v>
      </c>
      <c r="Q341" s="7">
        <f t="shared" si="23"/>
        <v>0.28274643357563384</v>
      </c>
    </row>
    <row r="342" spans="1:17" x14ac:dyDescent="0.35">
      <c r="A342">
        <v>341</v>
      </c>
      <c r="B342" s="1">
        <v>37456</v>
      </c>
      <c r="C342" t="s">
        <v>705</v>
      </c>
      <c r="D342" t="s">
        <v>706</v>
      </c>
      <c r="E342" s="2">
        <v>120000000</v>
      </c>
      <c r="F342" s="2">
        <v>64956806</v>
      </c>
      <c r="G342" s="2">
        <v>166000000</v>
      </c>
      <c r="H342" s="2">
        <v>15115152</v>
      </c>
      <c r="I342" t="s">
        <v>47</v>
      </c>
      <c r="J342" t="s">
        <v>19</v>
      </c>
      <c r="K342">
        <v>3282</v>
      </c>
      <c r="L342">
        <v>77</v>
      </c>
      <c r="M342">
        <v>2002</v>
      </c>
      <c r="N342" s="6">
        <f t="shared" si="20"/>
        <v>-55043194</v>
      </c>
      <c r="O342" s="6">
        <f t="shared" si="21"/>
        <v>46000000</v>
      </c>
      <c r="P342" s="6">
        <f t="shared" si="22"/>
        <v>14015.843997562462</v>
      </c>
      <c r="Q342" s="7">
        <f t="shared" si="23"/>
        <v>9.1055132530120486E-2</v>
      </c>
    </row>
    <row r="343" spans="1:17" x14ac:dyDescent="0.35">
      <c r="A343">
        <v>342</v>
      </c>
      <c r="B343" s="1">
        <v>41682</v>
      </c>
      <c r="C343" t="s">
        <v>707</v>
      </c>
      <c r="D343" t="s">
        <v>708</v>
      </c>
      <c r="E343" s="2">
        <v>120000000</v>
      </c>
      <c r="F343" s="2">
        <v>58607007</v>
      </c>
      <c r="G343" s="2">
        <v>242981799</v>
      </c>
      <c r="H343" s="2">
        <v>21681430</v>
      </c>
      <c r="I343" t="s">
        <v>15</v>
      </c>
      <c r="J343" t="s">
        <v>16</v>
      </c>
      <c r="K343">
        <v>3372</v>
      </c>
      <c r="L343">
        <v>116</v>
      </c>
      <c r="M343">
        <v>2014</v>
      </c>
      <c r="N343" s="6">
        <f t="shared" si="20"/>
        <v>-61392993</v>
      </c>
      <c r="O343" s="6">
        <f t="shared" si="21"/>
        <v>122981799</v>
      </c>
      <c r="P343" s="6">
        <f t="shared" si="22"/>
        <v>36471.470640569394</v>
      </c>
      <c r="Q343" s="7">
        <f t="shared" si="23"/>
        <v>8.9230675257285424E-2</v>
      </c>
    </row>
    <row r="344" spans="1:17" x14ac:dyDescent="0.35">
      <c r="A344">
        <v>343</v>
      </c>
      <c r="B344" s="1">
        <v>38149</v>
      </c>
      <c r="C344" t="s">
        <v>709</v>
      </c>
      <c r="D344" t="s">
        <v>710</v>
      </c>
      <c r="E344" s="2">
        <v>120000000</v>
      </c>
      <c r="F344" s="2">
        <v>57712751</v>
      </c>
      <c r="G344" s="2">
        <v>107212751</v>
      </c>
      <c r="H344" s="2">
        <v>24289165</v>
      </c>
      <c r="I344" t="s">
        <v>15</v>
      </c>
      <c r="J344" t="s">
        <v>19</v>
      </c>
      <c r="K344">
        <v>2759</v>
      </c>
      <c r="L344">
        <v>119</v>
      </c>
      <c r="M344">
        <v>2004</v>
      </c>
      <c r="N344" s="6">
        <f t="shared" si="20"/>
        <v>-62287249</v>
      </c>
      <c r="O344" s="6">
        <f t="shared" si="21"/>
        <v>-12787249</v>
      </c>
      <c r="P344" s="6">
        <f t="shared" si="22"/>
        <v>-4634.7404856832181</v>
      </c>
      <c r="Q344" s="7">
        <f t="shared" si="23"/>
        <v>0.22655108439480301</v>
      </c>
    </row>
    <row r="345" spans="1:17" x14ac:dyDescent="0.35">
      <c r="A345">
        <v>344</v>
      </c>
      <c r="B345" s="1">
        <v>42221</v>
      </c>
      <c r="C345" t="s">
        <v>711</v>
      </c>
      <c r="D345" t="s">
        <v>712</v>
      </c>
      <c r="E345" s="2">
        <v>120000000</v>
      </c>
      <c r="F345" s="2">
        <v>56117548</v>
      </c>
      <c r="G345" s="2">
        <v>167849187</v>
      </c>
      <c r="H345" s="2" t="s">
        <v>34</v>
      </c>
      <c r="I345" t="s">
        <v>34</v>
      </c>
      <c r="J345" t="s">
        <v>34</v>
      </c>
      <c r="K345" t="s">
        <v>34</v>
      </c>
      <c r="L345" t="s">
        <v>34</v>
      </c>
      <c r="M345">
        <v>2015</v>
      </c>
      <c r="N345" s="6">
        <f t="shared" si="20"/>
        <v>-63882452</v>
      </c>
      <c r="O345" s="6">
        <f t="shared" si="21"/>
        <v>47849187</v>
      </c>
      <c r="P345" s="6" t="e">
        <f t="shared" si="22"/>
        <v>#VALUE!</v>
      </c>
      <c r="Q345" s="7" t="e">
        <f t="shared" si="23"/>
        <v>#VALUE!</v>
      </c>
    </row>
    <row r="346" spans="1:17" x14ac:dyDescent="0.35">
      <c r="A346">
        <v>345</v>
      </c>
      <c r="B346" s="1">
        <v>39577</v>
      </c>
      <c r="C346" t="s">
        <v>713</v>
      </c>
      <c r="D346" t="s">
        <v>714</v>
      </c>
      <c r="E346" s="2">
        <v>120000000</v>
      </c>
      <c r="F346" s="2">
        <v>43945766</v>
      </c>
      <c r="G346" s="2">
        <v>93394462</v>
      </c>
      <c r="H346" s="2">
        <v>18561337</v>
      </c>
      <c r="I346" t="s">
        <v>47</v>
      </c>
      <c r="J346" t="s">
        <v>16</v>
      </c>
      <c r="K346">
        <v>3606</v>
      </c>
      <c r="L346">
        <v>135</v>
      </c>
      <c r="M346">
        <v>2008</v>
      </c>
      <c r="N346" s="6">
        <f t="shared" si="20"/>
        <v>-76054234</v>
      </c>
      <c r="O346" s="6">
        <f t="shared" si="21"/>
        <v>-26605538</v>
      </c>
      <c r="P346" s="6">
        <f t="shared" si="22"/>
        <v>-7378.1303383250142</v>
      </c>
      <c r="Q346" s="7">
        <f t="shared" si="23"/>
        <v>0.19874130224123995</v>
      </c>
    </row>
    <row r="347" spans="1:17" x14ac:dyDescent="0.35">
      <c r="A347">
        <v>346</v>
      </c>
      <c r="B347" s="1">
        <v>38555</v>
      </c>
      <c r="C347" t="s">
        <v>715</v>
      </c>
      <c r="D347" t="s">
        <v>716</v>
      </c>
      <c r="E347" s="2">
        <v>120000000</v>
      </c>
      <c r="F347" s="2">
        <v>35818913</v>
      </c>
      <c r="G347" s="2">
        <v>163018913</v>
      </c>
      <c r="H347" s="2">
        <v>12409070</v>
      </c>
      <c r="I347" t="s">
        <v>15</v>
      </c>
      <c r="J347" t="s">
        <v>16</v>
      </c>
      <c r="K347">
        <v>3138</v>
      </c>
      <c r="L347">
        <v>136</v>
      </c>
      <c r="M347">
        <v>2005</v>
      </c>
      <c r="N347" s="6">
        <f t="shared" si="20"/>
        <v>-84181087</v>
      </c>
      <c r="O347" s="6">
        <f t="shared" si="21"/>
        <v>43018913</v>
      </c>
      <c r="P347" s="6">
        <f t="shared" si="22"/>
        <v>13709.022625876354</v>
      </c>
      <c r="Q347" s="7">
        <f t="shared" si="23"/>
        <v>7.6120431498644572E-2</v>
      </c>
    </row>
    <row r="348" spans="1:17" x14ac:dyDescent="0.35">
      <c r="A348">
        <v>347</v>
      </c>
      <c r="B348" s="1">
        <v>40529</v>
      </c>
      <c r="C348" t="s">
        <v>717</v>
      </c>
      <c r="D348" t="s">
        <v>718</v>
      </c>
      <c r="E348" s="2">
        <v>120000000</v>
      </c>
      <c r="F348" s="2">
        <v>30212620</v>
      </c>
      <c r="G348" s="2">
        <v>49628177</v>
      </c>
      <c r="H348" s="2">
        <v>7484696</v>
      </c>
      <c r="I348" t="s">
        <v>214</v>
      </c>
      <c r="J348" t="s">
        <v>719</v>
      </c>
      <c r="K348">
        <v>2483</v>
      </c>
      <c r="L348">
        <v>121</v>
      </c>
      <c r="M348">
        <v>2010</v>
      </c>
      <c r="N348" s="6">
        <f t="shared" si="20"/>
        <v>-89787380</v>
      </c>
      <c r="O348" s="6">
        <f t="shared" si="21"/>
        <v>-70371823</v>
      </c>
      <c r="P348" s="6">
        <f t="shared" si="22"/>
        <v>-28341.451067257349</v>
      </c>
      <c r="Q348" s="7">
        <f t="shared" si="23"/>
        <v>0.15081545308424285</v>
      </c>
    </row>
    <row r="349" spans="1:17" x14ac:dyDescent="0.35">
      <c r="A349">
        <v>348</v>
      </c>
      <c r="B349" s="1">
        <v>43413</v>
      </c>
      <c r="C349" t="s">
        <v>720</v>
      </c>
      <c r="D349" t="s">
        <v>721</v>
      </c>
      <c r="E349" s="2">
        <v>120000000</v>
      </c>
      <c r="F349" s="2">
        <v>0</v>
      </c>
      <c r="G349" s="2">
        <v>0</v>
      </c>
      <c r="H349" s="2" t="s">
        <v>34</v>
      </c>
      <c r="I349" t="s">
        <v>214</v>
      </c>
      <c r="J349" t="s">
        <v>16</v>
      </c>
      <c r="K349" t="s">
        <v>34</v>
      </c>
      <c r="L349">
        <v>117</v>
      </c>
      <c r="M349">
        <v>2018</v>
      </c>
      <c r="N349" s="6">
        <f t="shared" si="20"/>
        <v>-120000000</v>
      </c>
      <c r="O349" s="6">
        <f t="shared" si="21"/>
        <v>-120000000</v>
      </c>
      <c r="P349" s="6" t="e">
        <f t="shared" si="22"/>
        <v>#VALUE!</v>
      </c>
      <c r="Q349" s="7" t="e">
        <f t="shared" si="23"/>
        <v>#VALUE!</v>
      </c>
    </row>
    <row r="350" spans="1:17" x14ac:dyDescent="0.35">
      <c r="A350">
        <v>349</v>
      </c>
      <c r="B350" s="1">
        <v>44897</v>
      </c>
      <c r="C350" t="s">
        <v>722</v>
      </c>
      <c r="D350" t="s">
        <v>723</v>
      </c>
      <c r="E350" s="2">
        <v>120000000</v>
      </c>
      <c r="F350" s="2">
        <v>0</v>
      </c>
      <c r="G350" s="2">
        <v>0</v>
      </c>
      <c r="H350" s="2" t="s">
        <v>34</v>
      </c>
      <c r="I350" t="s">
        <v>34</v>
      </c>
      <c r="J350" t="s">
        <v>193</v>
      </c>
      <c r="K350" t="s">
        <v>34</v>
      </c>
      <c r="L350">
        <v>132</v>
      </c>
      <c r="M350">
        <v>2022</v>
      </c>
      <c r="N350" s="6">
        <f t="shared" si="20"/>
        <v>-120000000</v>
      </c>
      <c r="O350" s="6">
        <f t="shared" si="21"/>
        <v>-120000000</v>
      </c>
      <c r="P350" s="6" t="e">
        <f t="shared" si="22"/>
        <v>#VALUE!</v>
      </c>
      <c r="Q350" s="7" t="e">
        <f t="shared" si="23"/>
        <v>#VALUE!</v>
      </c>
    </row>
    <row r="351" spans="1:17" x14ac:dyDescent="0.35">
      <c r="A351">
        <v>350</v>
      </c>
      <c r="B351" s="1">
        <v>40352</v>
      </c>
      <c r="C351" t="s">
        <v>724</v>
      </c>
      <c r="D351" t="s">
        <v>725</v>
      </c>
      <c r="E351" s="2">
        <v>117000000</v>
      </c>
      <c r="F351" s="2">
        <v>76423035</v>
      </c>
      <c r="G351" s="2">
        <v>258751370</v>
      </c>
      <c r="H351" s="2">
        <v>20139985</v>
      </c>
      <c r="I351" t="s">
        <v>15</v>
      </c>
      <c r="J351" t="s">
        <v>16</v>
      </c>
      <c r="K351">
        <v>3104</v>
      </c>
      <c r="L351">
        <v>109</v>
      </c>
      <c r="M351">
        <v>2010</v>
      </c>
      <c r="N351" s="6">
        <f t="shared" si="20"/>
        <v>-40576965</v>
      </c>
      <c r="O351" s="6">
        <f t="shared" si="21"/>
        <v>141751370</v>
      </c>
      <c r="P351" s="6">
        <f t="shared" si="22"/>
        <v>45667.322809278354</v>
      </c>
      <c r="Q351" s="7">
        <f t="shared" si="23"/>
        <v>7.7835278707896305E-2</v>
      </c>
    </row>
    <row r="352" spans="1:17" x14ac:dyDescent="0.35">
      <c r="A352">
        <v>351</v>
      </c>
      <c r="B352" s="1">
        <v>44221</v>
      </c>
      <c r="C352" t="s">
        <v>726</v>
      </c>
      <c r="D352" t="s">
        <v>727</v>
      </c>
      <c r="E352" s="2">
        <v>117000000</v>
      </c>
      <c r="F352" s="2">
        <v>0</v>
      </c>
      <c r="G352" s="2">
        <v>699084069</v>
      </c>
      <c r="H352" s="2" t="s">
        <v>34</v>
      </c>
      <c r="I352" t="s">
        <v>214</v>
      </c>
      <c r="J352" t="s">
        <v>16</v>
      </c>
      <c r="K352" t="s">
        <v>34</v>
      </c>
      <c r="L352">
        <v>136</v>
      </c>
      <c r="M352">
        <v>2021</v>
      </c>
      <c r="N352" s="6">
        <f t="shared" si="20"/>
        <v>-117000000</v>
      </c>
      <c r="O352" s="6">
        <f t="shared" si="21"/>
        <v>582084069</v>
      </c>
      <c r="P352" s="6" t="e">
        <f t="shared" si="22"/>
        <v>#VALUE!</v>
      </c>
      <c r="Q352" s="7" t="e">
        <f t="shared" si="23"/>
        <v>#VALUE!</v>
      </c>
    </row>
    <row r="353" spans="1:17" x14ac:dyDescent="0.35">
      <c r="A353">
        <v>352</v>
      </c>
      <c r="B353" s="1">
        <v>43375</v>
      </c>
      <c r="C353" t="s">
        <v>728</v>
      </c>
      <c r="D353" t="s">
        <v>729</v>
      </c>
      <c r="E353" s="2">
        <v>116000000</v>
      </c>
      <c r="F353" s="2">
        <v>213511408</v>
      </c>
      <c r="G353" s="2">
        <v>856081053</v>
      </c>
      <c r="H353" s="2">
        <v>80255756</v>
      </c>
      <c r="I353" t="s">
        <v>15</v>
      </c>
      <c r="J353" t="s">
        <v>16</v>
      </c>
      <c r="K353">
        <v>4250</v>
      </c>
      <c r="L353">
        <v>112</v>
      </c>
      <c r="M353">
        <v>2018</v>
      </c>
      <c r="N353" s="6">
        <f t="shared" si="20"/>
        <v>97511408</v>
      </c>
      <c r="O353" s="6">
        <f t="shared" si="21"/>
        <v>740081053</v>
      </c>
      <c r="P353" s="6">
        <f t="shared" si="22"/>
        <v>174136.71835294119</v>
      </c>
      <c r="Q353" s="7">
        <f t="shared" si="23"/>
        <v>9.3747847494996484E-2</v>
      </c>
    </row>
    <row r="354" spans="1:17" x14ac:dyDescent="0.35">
      <c r="A354">
        <v>353</v>
      </c>
      <c r="B354" s="1">
        <v>36299</v>
      </c>
      <c r="C354" t="s">
        <v>730</v>
      </c>
      <c r="D354" t="s">
        <v>731</v>
      </c>
      <c r="E354" s="2">
        <v>115000000</v>
      </c>
      <c r="F354" s="2">
        <v>474544677</v>
      </c>
      <c r="G354" s="2">
        <v>1027044677</v>
      </c>
      <c r="H354" s="2">
        <v>64810970</v>
      </c>
      <c r="I354" t="s">
        <v>47</v>
      </c>
      <c r="J354" t="s">
        <v>19</v>
      </c>
      <c r="K354">
        <v>3126</v>
      </c>
      <c r="L354">
        <v>133</v>
      </c>
      <c r="M354">
        <v>1999</v>
      </c>
      <c r="N354" s="6">
        <f t="shared" si="20"/>
        <v>359544677</v>
      </c>
      <c r="O354" s="6">
        <f t="shared" si="21"/>
        <v>912044677</v>
      </c>
      <c r="P354" s="6">
        <f t="shared" si="22"/>
        <v>291760.93314139475</v>
      </c>
      <c r="Q354" s="7">
        <f t="shared" si="23"/>
        <v>6.3104333678368305E-2</v>
      </c>
    </row>
    <row r="355" spans="1:17" x14ac:dyDescent="0.35">
      <c r="A355">
        <v>354</v>
      </c>
      <c r="B355" s="1">
        <v>38491</v>
      </c>
      <c r="C355" t="s">
        <v>732</v>
      </c>
      <c r="D355" t="s">
        <v>733</v>
      </c>
      <c r="E355" s="2">
        <v>115000000</v>
      </c>
      <c r="F355" s="2">
        <v>380270577</v>
      </c>
      <c r="G355" s="2">
        <v>848998877</v>
      </c>
      <c r="H355" s="2">
        <v>108435841</v>
      </c>
      <c r="I355" t="s">
        <v>15</v>
      </c>
      <c r="J355" t="s">
        <v>19</v>
      </c>
      <c r="K355">
        <v>3663</v>
      </c>
      <c r="L355">
        <v>139</v>
      </c>
      <c r="M355">
        <v>2005</v>
      </c>
      <c r="N355" s="6">
        <f t="shared" si="20"/>
        <v>265270577</v>
      </c>
      <c r="O355" s="6">
        <f t="shared" si="21"/>
        <v>733998877</v>
      </c>
      <c r="P355" s="6">
        <f t="shared" si="22"/>
        <v>200381.89380289381</v>
      </c>
      <c r="Q355" s="7">
        <f t="shared" si="23"/>
        <v>0.12772200757575325</v>
      </c>
    </row>
    <row r="356" spans="1:17" x14ac:dyDescent="0.35">
      <c r="A356">
        <v>355</v>
      </c>
      <c r="B356" s="1">
        <v>37392</v>
      </c>
      <c r="C356" t="s">
        <v>734</v>
      </c>
      <c r="D356" t="s">
        <v>735</v>
      </c>
      <c r="E356" s="2">
        <v>115000000</v>
      </c>
      <c r="F356" s="2">
        <v>310676740</v>
      </c>
      <c r="G356" s="2">
        <v>656695615</v>
      </c>
      <c r="H356" s="2">
        <v>80027814</v>
      </c>
      <c r="I356" t="s">
        <v>47</v>
      </c>
      <c r="J356" t="s">
        <v>19</v>
      </c>
      <c r="K356">
        <v>3161</v>
      </c>
      <c r="L356">
        <v>143</v>
      </c>
      <c r="M356">
        <v>2002</v>
      </c>
      <c r="N356" s="6">
        <f t="shared" si="20"/>
        <v>195676740</v>
      </c>
      <c r="O356" s="6">
        <f t="shared" si="21"/>
        <v>541695615</v>
      </c>
      <c r="P356" s="6">
        <f t="shared" si="22"/>
        <v>171368.43245808288</v>
      </c>
      <c r="Q356" s="7">
        <f t="shared" si="23"/>
        <v>0.12186439527238202</v>
      </c>
    </row>
    <row r="357" spans="1:17" x14ac:dyDescent="0.35">
      <c r="A357">
        <v>356</v>
      </c>
      <c r="B357" s="1">
        <v>37197</v>
      </c>
      <c r="C357" t="s">
        <v>736</v>
      </c>
      <c r="D357" t="s">
        <v>737</v>
      </c>
      <c r="E357" s="2">
        <v>115000000</v>
      </c>
      <c r="F357" s="2">
        <v>290149425</v>
      </c>
      <c r="G357" s="2">
        <v>560483719</v>
      </c>
      <c r="H357" s="2">
        <v>62577067</v>
      </c>
      <c r="I357" t="s">
        <v>127</v>
      </c>
      <c r="J357" t="s">
        <v>19</v>
      </c>
      <c r="K357">
        <v>3649</v>
      </c>
      <c r="L357">
        <v>92</v>
      </c>
      <c r="M357">
        <v>2001</v>
      </c>
      <c r="N357" s="6">
        <f t="shared" si="20"/>
        <v>175149425</v>
      </c>
      <c r="O357" s="6">
        <f t="shared" si="21"/>
        <v>445483719</v>
      </c>
      <c r="P357" s="6">
        <f t="shared" si="22"/>
        <v>122083.78158399562</v>
      </c>
      <c r="Q357" s="7">
        <f t="shared" si="23"/>
        <v>0.11164832247339553</v>
      </c>
    </row>
    <row r="358" spans="1:17" x14ac:dyDescent="0.35">
      <c r="A358">
        <v>357</v>
      </c>
      <c r="B358" s="1">
        <v>41481</v>
      </c>
      <c r="C358" t="s">
        <v>738</v>
      </c>
      <c r="D358" t="s">
        <v>739</v>
      </c>
      <c r="E358" s="2">
        <v>115000000</v>
      </c>
      <c r="F358" s="2">
        <v>132556852</v>
      </c>
      <c r="G358" s="2">
        <v>416456852</v>
      </c>
      <c r="H358" s="2">
        <v>53113752</v>
      </c>
      <c r="I358" t="s">
        <v>15</v>
      </c>
      <c r="J358" t="s">
        <v>16</v>
      </c>
      <c r="K358">
        <v>3924</v>
      </c>
      <c r="L358">
        <v>126</v>
      </c>
      <c r="M358">
        <v>2013</v>
      </c>
      <c r="N358" s="6">
        <f t="shared" si="20"/>
        <v>17556852</v>
      </c>
      <c r="O358" s="6">
        <f t="shared" si="21"/>
        <v>301456852</v>
      </c>
      <c r="P358" s="6">
        <f t="shared" si="22"/>
        <v>76823.86646279307</v>
      </c>
      <c r="Q358" s="7">
        <f t="shared" si="23"/>
        <v>0.12753722683376573</v>
      </c>
    </row>
    <row r="359" spans="1:17" x14ac:dyDescent="0.35">
      <c r="A359">
        <v>358</v>
      </c>
      <c r="B359" s="1">
        <v>35468</v>
      </c>
      <c r="C359" t="s">
        <v>740</v>
      </c>
      <c r="D359" t="s">
        <v>741</v>
      </c>
      <c r="E359" s="2">
        <v>115000000</v>
      </c>
      <c r="F359" s="2">
        <v>67163857</v>
      </c>
      <c r="G359" s="2">
        <v>178200000</v>
      </c>
      <c r="H359" s="2">
        <v>18479435</v>
      </c>
      <c r="I359" t="s">
        <v>15</v>
      </c>
      <c r="J359" t="s">
        <v>193</v>
      </c>
      <c r="K359">
        <v>2761</v>
      </c>
      <c r="L359">
        <v>109</v>
      </c>
      <c r="M359">
        <v>1997</v>
      </c>
      <c r="N359" s="6">
        <f t="shared" si="20"/>
        <v>-47836143</v>
      </c>
      <c r="O359" s="6">
        <f t="shared" si="21"/>
        <v>63200000</v>
      </c>
      <c r="P359" s="6">
        <f t="shared" si="22"/>
        <v>22890.257153205359</v>
      </c>
      <c r="Q359" s="7">
        <f t="shared" si="23"/>
        <v>0.10370053310886644</v>
      </c>
    </row>
    <row r="360" spans="1:17" x14ac:dyDescent="0.35">
      <c r="A360">
        <v>359</v>
      </c>
      <c r="B360" s="1">
        <v>42466</v>
      </c>
      <c r="C360" t="s">
        <v>742</v>
      </c>
      <c r="D360" t="s">
        <v>743</v>
      </c>
      <c r="E360" s="2">
        <v>115000000</v>
      </c>
      <c r="F360" s="2">
        <v>48003015</v>
      </c>
      <c r="G360" s="2">
        <v>165149302</v>
      </c>
      <c r="H360" s="2">
        <v>19445035</v>
      </c>
      <c r="I360" t="s">
        <v>15</v>
      </c>
      <c r="J360" t="s">
        <v>16</v>
      </c>
      <c r="K360">
        <v>3802</v>
      </c>
      <c r="L360">
        <v>113</v>
      </c>
      <c r="M360">
        <v>2016</v>
      </c>
      <c r="N360" s="6">
        <f t="shared" si="20"/>
        <v>-66996985</v>
      </c>
      <c r="O360" s="6">
        <f t="shared" si="21"/>
        <v>50149302</v>
      </c>
      <c r="P360" s="6">
        <f t="shared" si="22"/>
        <v>13190.242503945292</v>
      </c>
      <c r="Q360" s="7">
        <f t="shared" si="23"/>
        <v>0.11774215673039902</v>
      </c>
    </row>
    <row r="361" spans="1:17" x14ac:dyDescent="0.35">
      <c r="A361">
        <v>360</v>
      </c>
      <c r="B361" s="1">
        <v>37421</v>
      </c>
      <c r="C361" t="s">
        <v>744</v>
      </c>
      <c r="D361" t="s">
        <v>745</v>
      </c>
      <c r="E361" s="2">
        <v>115000000</v>
      </c>
      <c r="F361" s="2">
        <v>40914068</v>
      </c>
      <c r="G361" s="2">
        <v>77628265</v>
      </c>
      <c r="H361" s="2">
        <v>14520412</v>
      </c>
      <c r="I361" t="s">
        <v>214</v>
      </c>
      <c r="J361" t="s">
        <v>16</v>
      </c>
      <c r="K361">
        <v>2898</v>
      </c>
      <c r="L361">
        <v>134</v>
      </c>
      <c r="M361">
        <v>2002</v>
      </c>
      <c r="N361" s="6">
        <f t="shared" si="20"/>
        <v>-74085932</v>
      </c>
      <c r="O361" s="6">
        <f t="shared" si="21"/>
        <v>-37371735</v>
      </c>
      <c r="P361" s="6">
        <f t="shared" si="22"/>
        <v>-12895.698757763976</v>
      </c>
      <c r="Q361" s="7">
        <f t="shared" si="23"/>
        <v>0.18705058009476316</v>
      </c>
    </row>
    <row r="362" spans="1:17" x14ac:dyDescent="0.35">
      <c r="A362">
        <v>361</v>
      </c>
      <c r="B362" s="1">
        <v>43530</v>
      </c>
      <c r="C362" t="s">
        <v>746</v>
      </c>
      <c r="D362" t="s">
        <v>747</v>
      </c>
      <c r="E362" s="2">
        <v>115000000</v>
      </c>
      <c r="F362" s="2">
        <v>0</v>
      </c>
      <c r="G362" s="2">
        <v>0</v>
      </c>
      <c r="H362" s="2" t="s">
        <v>34</v>
      </c>
      <c r="I362" t="s">
        <v>214</v>
      </c>
      <c r="J362" t="s">
        <v>16</v>
      </c>
      <c r="K362" t="s">
        <v>34</v>
      </c>
      <c r="L362">
        <v>125</v>
      </c>
      <c r="M362">
        <v>2019</v>
      </c>
      <c r="N362" s="6">
        <f t="shared" si="20"/>
        <v>-115000000</v>
      </c>
      <c r="O362" s="6">
        <f t="shared" si="21"/>
        <v>-115000000</v>
      </c>
      <c r="P362" s="6" t="e">
        <f t="shared" si="22"/>
        <v>#VALUE!</v>
      </c>
      <c r="Q362" s="7" t="e">
        <f t="shared" si="23"/>
        <v>#VALUE!</v>
      </c>
    </row>
    <row r="363" spans="1:17" x14ac:dyDescent="0.35">
      <c r="A363">
        <v>362</v>
      </c>
      <c r="B363" s="1">
        <v>39633</v>
      </c>
      <c r="C363" t="s">
        <v>748</v>
      </c>
      <c r="D363" t="s">
        <v>749</v>
      </c>
      <c r="E363" s="2">
        <v>113500000</v>
      </c>
      <c r="F363" s="2">
        <v>999811</v>
      </c>
      <c r="G363" s="2">
        <v>132999811</v>
      </c>
      <c r="H363" s="2" t="s">
        <v>34</v>
      </c>
      <c r="I363" t="s">
        <v>750</v>
      </c>
      <c r="J363" t="s">
        <v>19</v>
      </c>
      <c r="K363" t="s">
        <v>34</v>
      </c>
      <c r="L363" t="s">
        <v>34</v>
      </c>
      <c r="M363">
        <v>2008</v>
      </c>
      <c r="N363" s="6">
        <f t="shared" si="20"/>
        <v>-112500189</v>
      </c>
      <c r="O363" s="6">
        <f t="shared" si="21"/>
        <v>19499811</v>
      </c>
      <c r="P363" s="6" t="e">
        <f t="shared" si="22"/>
        <v>#VALUE!</v>
      </c>
      <c r="Q363" s="7" t="e">
        <f t="shared" si="23"/>
        <v>#VALUE!</v>
      </c>
    </row>
    <row r="364" spans="1:17" x14ac:dyDescent="0.35">
      <c r="A364">
        <v>363</v>
      </c>
      <c r="B364" s="1">
        <v>40536</v>
      </c>
      <c r="C364" t="s">
        <v>751</v>
      </c>
      <c r="D364" t="s">
        <v>752</v>
      </c>
      <c r="E364" s="2">
        <v>112000000</v>
      </c>
      <c r="F364" s="2">
        <v>42779261</v>
      </c>
      <c r="G364" s="2">
        <v>232017848</v>
      </c>
      <c r="H364" s="2">
        <v>6307691</v>
      </c>
      <c r="I364" t="s">
        <v>47</v>
      </c>
      <c r="J364" t="s">
        <v>19</v>
      </c>
      <c r="K364">
        <v>3089</v>
      </c>
      <c r="L364">
        <v>87</v>
      </c>
      <c r="M364">
        <v>2010</v>
      </c>
      <c r="N364" s="6">
        <f t="shared" si="20"/>
        <v>-69220739</v>
      </c>
      <c r="O364" s="6">
        <f t="shared" si="21"/>
        <v>120017848</v>
      </c>
      <c r="P364" s="6">
        <f t="shared" si="22"/>
        <v>38853.301392036257</v>
      </c>
      <c r="Q364" s="7">
        <f t="shared" si="23"/>
        <v>2.7186231810925165E-2</v>
      </c>
    </row>
    <row r="365" spans="1:17" x14ac:dyDescent="0.35">
      <c r="A365">
        <v>364</v>
      </c>
      <c r="B365" s="1">
        <v>43077</v>
      </c>
      <c r="C365" t="s">
        <v>753</v>
      </c>
      <c r="D365" t="s">
        <v>754</v>
      </c>
      <c r="E365" s="2">
        <v>111000000</v>
      </c>
      <c r="F365" s="2">
        <v>84410380</v>
      </c>
      <c r="G365" s="2">
        <v>288510892</v>
      </c>
      <c r="H365" s="2">
        <v>13401586</v>
      </c>
      <c r="I365" t="s">
        <v>47</v>
      </c>
      <c r="J365" t="s">
        <v>19</v>
      </c>
      <c r="K365">
        <v>3630</v>
      </c>
      <c r="L365">
        <v>107</v>
      </c>
      <c r="M365">
        <v>2017</v>
      </c>
      <c r="N365" s="6">
        <f t="shared" si="20"/>
        <v>-26589620</v>
      </c>
      <c r="O365" s="6">
        <f t="shared" si="21"/>
        <v>177510892</v>
      </c>
      <c r="P365" s="6">
        <f t="shared" si="22"/>
        <v>48901.072176308538</v>
      </c>
      <c r="Q365" s="7">
        <f t="shared" si="23"/>
        <v>4.6450884079620815E-2</v>
      </c>
    </row>
    <row r="366" spans="1:17" x14ac:dyDescent="0.35">
      <c r="A366">
        <v>365</v>
      </c>
      <c r="B366" s="1">
        <v>43231</v>
      </c>
      <c r="C366" t="s">
        <v>755</v>
      </c>
      <c r="D366" t="s">
        <v>756</v>
      </c>
      <c r="E366" s="2">
        <v>110000000</v>
      </c>
      <c r="F366" s="2">
        <v>324591735</v>
      </c>
      <c r="G366" s="2">
        <v>786362370</v>
      </c>
      <c r="H366" s="2">
        <v>125507153</v>
      </c>
      <c r="I366" t="s">
        <v>214</v>
      </c>
      <c r="J366" t="s">
        <v>16</v>
      </c>
      <c r="K366">
        <v>4349</v>
      </c>
      <c r="L366">
        <v>119</v>
      </c>
      <c r="M366">
        <v>2018</v>
      </c>
      <c r="N366" s="6">
        <f t="shared" si="20"/>
        <v>214591735</v>
      </c>
      <c r="O366" s="6">
        <f t="shared" si="21"/>
        <v>676362370</v>
      </c>
      <c r="P366" s="6">
        <f t="shared" si="22"/>
        <v>155521.35433432972</v>
      </c>
      <c r="Q366" s="7">
        <f t="shared" si="23"/>
        <v>0.15960472905131512</v>
      </c>
    </row>
    <row r="367" spans="1:17" x14ac:dyDescent="0.35">
      <c r="A367">
        <v>366</v>
      </c>
      <c r="B367" s="1">
        <v>41550</v>
      </c>
      <c r="C367" t="s">
        <v>757</v>
      </c>
      <c r="D367" t="s">
        <v>758</v>
      </c>
      <c r="E367" s="2">
        <v>110000000</v>
      </c>
      <c r="F367" s="2">
        <v>274092705</v>
      </c>
      <c r="G367" s="2">
        <v>688214291</v>
      </c>
      <c r="H367" s="2">
        <v>55785112</v>
      </c>
      <c r="I367" t="s">
        <v>15</v>
      </c>
      <c r="J367" t="s">
        <v>193</v>
      </c>
      <c r="K367">
        <v>3820</v>
      </c>
      <c r="L367">
        <v>91</v>
      </c>
      <c r="M367">
        <v>2013</v>
      </c>
      <c r="N367" s="6">
        <f t="shared" si="20"/>
        <v>164092705</v>
      </c>
      <c r="O367" s="6">
        <f t="shared" si="21"/>
        <v>578214291</v>
      </c>
      <c r="P367" s="6">
        <f t="shared" si="22"/>
        <v>151364.99764397906</v>
      </c>
      <c r="Q367" s="7">
        <f t="shared" si="23"/>
        <v>8.1057764608378352E-2</v>
      </c>
    </row>
    <row r="368" spans="1:17" x14ac:dyDescent="0.35">
      <c r="A368">
        <v>367</v>
      </c>
      <c r="B368" s="1">
        <v>39073</v>
      </c>
      <c r="C368" t="s">
        <v>759</v>
      </c>
      <c r="D368" t="s">
        <v>760</v>
      </c>
      <c r="E368" s="2">
        <v>110000000</v>
      </c>
      <c r="F368" s="2">
        <v>250863268</v>
      </c>
      <c r="G368" s="2">
        <v>579446407</v>
      </c>
      <c r="H368" s="2">
        <v>30433781</v>
      </c>
      <c r="I368" t="s">
        <v>47</v>
      </c>
      <c r="J368" t="s">
        <v>19</v>
      </c>
      <c r="K368">
        <v>3768</v>
      </c>
      <c r="L368">
        <v>108</v>
      </c>
      <c r="M368">
        <v>2006</v>
      </c>
      <c r="N368" s="6">
        <f t="shared" si="20"/>
        <v>140863268</v>
      </c>
      <c r="O368" s="6">
        <f t="shared" si="21"/>
        <v>469446407</v>
      </c>
      <c r="P368" s="6">
        <f t="shared" si="22"/>
        <v>124587.6876326964</v>
      </c>
      <c r="Q368" s="7">
        <f t="shared" si="23"/>
        <v>5.2522167075927696E-2</v>
      </c>
    </row>
    <row r="369" spans="1:17" x14ac:dyDescent="0.35">
      <c r="A369">
        <v>368</v>
      </c>
      <c r="B369" s="1">
        <v>44469</v>
      </c>
      <c r="C369" t="s">
        <v>761</v>
      </c>
      <c r="D369" t="s">
        <v>762</v>
      </c>
      <c r="E369" s="2">
        <v>110000000</v>
      </c>
      <c r="F369" s="2">
        <v>213550366</v>
      </c>
      <c r="G369" s="2">
        <v>501600379</v>
      </c>
      <c r="H369" s="2">
        <v>90033210</v>
      </c>
      <c r="I369" t="s">
        <v>15</v>
      </c>
      <c r="J369" t="s">
        <v>16</v>
      </c>
      <c r="K369">
        <v>4225</v>
      </c>
      <c r="L369">
        <v>97</v>
      </c>
      <c r="M369">
        <v>2021</v>
      </c>
      <c r="N369" s="6">
        <f t="shared" si="20"/>
        <v>103550366</v>
      </c>
      <c r="O369" s="6">
        <f t="shared" si="21"/>
        <v>391600379</v>
      </c>
      <c r="P369" s="6">
        <f t="shared" si="22"/>
        <v>92686.480236686388</v>
      </c>
      <c r="Q369" s="7">
        <f t="shared" si="23"/>
        <v>0.17949190983366461</v>
      </c>
    </row>
    <row r="370" spans="1:17" x14ac:dyDescent="0.35">
      <c r="A370">
        <v>369</v>
      </c>
      <c r="B370" s="1">
        <v>38513</v>
      </c>
      <c r="C370" t="s">
        <v>763</v>
      </c>
      <c r="D370" t="s">
        <v>764</v>
      </c>
      <c r="E370" s="2">
        <v>110000000</v>
      </c>
      <c r="F370" s="2">
        <v>186336279</v>
      </c>
      <c r="G370" s="2">
        <v>486124090</v>
      </c>
      <c r="H370" s="2">
        <v>50342878</v>
      </c>
      <c r="I370" t="s">
        <v>15</v>
      </c>
      <c r="J370" t="s">
        <v>16</v>
      </c>
      <c r="K370">
        <v>3451</v>
      </c>
      <c r="L370">
        <v>120</v>
      </c>
      <c r="M370">
        <v>2005</v>
      </c>
      <c r="N370" s="6">
        <f t="shared" si="20"/>
        <v>76336279</v>
      </c>
      <c r="O370" s="6">
        <f t="shared" si="21"/>
        <v>376124090</v>
      </c>
      <c r="P370" s="6">
        <f t="shared" si="22"/>
        <v>108989.88409156766</v>
      </c>
      <c r="Q370" s="7">
        <f t="shared" si="23"/>
        <v>0.10355972690018304</v>
      </c>
    </row>
    <row r="371" spans="1:17" x14ac:dyDescent="0.35">
      <c r="A371">
        <v>370</v>
      </c>
      <c r="B371" s="1">
        <v>42151</v>
      </c>
      <c r="C371" t="s">
        <v>765</v>
      </c>
      <c r="D371" t="s">
        <v>766</v>
      </c>
      <c r="E371" s="2">
        <v>110000000</v>
      </c>
      <c r="F371" s="2">
        <v>155190832</v>
      </c>
      <c r="G371" s="2">
        <v>456258539</v>
      </c>
      <c r="H371" s="2">
        <v>54588173</v>
      </c>
      <c r="I371" t="s">
        <v>15</v>
      </c>
      <c r="J371" t="s">
        <v>19</v>
      </c>
      <c r="K371">
        <v>3812</v>
      </c>
      <c r="L371">
        <v>114</v>
      </c>
      <c r="M371">
        <v>2015</v>
      </c>
      <c r="N371" s="6">
        <f t="shared" si="20"/>
        <v>45190832</v>
      </c>
      <c r="O371" s="6">
        <f t="shared" si="21"/>
        <v>346258539</v>
      </c>
      <c r="P371" s="6">
        <f t="shared" si="22"/>
        <v>90833.824501573981</v>
      </c>
      <c r="Q371" s="7">
        <f t="shared" si="23"/>
        <v>0.11964307149109597</v>
      </c>
    </row>
    <row r="372" spans="1:17" x14ac:dyDescent="0.35">
      <c r="A372">
        <v>371</v>
      </c>
      <c r="B372" s="1">
        <v>40753</v>
      </c>
      <c r="C372" t="s">
        <v>767</v>
      </c>
      <c r="D372" t="s">
        <v>768</v>
      </c>
      <c r="E372" s="2">
        <v>110000000</v>
      </c>
      <c r="F372" s="2">
        <v>142614158</v>
      </c>
      <c r="G372" s="2">
        <v>563749323</v>
      </c>
      <c r="H372" s="2">
        <v>35611637</v>
      </c>
      <c r="I372" t="s">
        <v>47</v>
      </c>
      <c r="J372" t="s">
        <v>19</v>
      </c>
      <c r="K372">
        <v>3427</v>
      </c>
      <c r="L372">
        <v>103</v>
      </c>
      <c r="M372">
        <v>2011</v>
      </c>
      <c r="N372" s="6">
        <f t="shared" si="20"/>
        <v>32614158</v>
      </c>
      <c r="O372" s="6">
        <f t="shared" si="21"/>
        <v>453749323</v>
      </c>
      <c r="P372" s="6">
        <f t="shared" si="22"/>
        <v>132404.23781733293</v>
      </c>
      <c r="Q372" s="7">
        <f t="shared" si="23"/>
        <v>6.3169276746076017E-2</v>
      </c>
    </row>
    <row r="373" spans="1:17" x14ac:dyDescent="0.35">
      <c r="A373">
        <v>372</v>
      </c>
      <c r="B373" s="1">
        <v>39260</v>
      </c>
      <c r="C373" t="s">
        <v>769</v>
      </c>
      <c r="D373" t="s">
        <v>770</v>
      </c>
      <c r="E373" s="2">
        <v>110000000</v>
      </c>
      <c r="F373" s="2">
        <v>134529403</v>
      </c>
      <c r="G373" s="2">
        <v>382288147</v>
      </c>
      <c r="H373" s="2">
        <v>33369559</v>
      </c>
      <c r="I373" t="s">
        <v>15</v>
      </c>
      <c r="J373" t="s">
        <v>16</v>
      </c>
      <c r="K373">
        <v>3411</v>
      </c>
      <c r="L373">
        <v>129</v>
      </c>
      <c r="M373">
        <v>2007</v>
      </c>
      <c r="N373" s="6">
        <f t="shared" si="20"/>
        <v>24529403</v>
      </c>
      <c r="O373" s="6">
        <f t="shared" si="21"/>
        <v>272288147</v>
      </c>
      <c r="P373" s="6">
        <f t="shared" si="22"/>
        <v>79826.486953972446</v>
      </c>
      <c r="Q373" s="7">
        <f t="shared" si="23"/>
        <v>8.7289023376390482E-2</v>
      </c>
    </row>
    <row r="374" spans="1:17" x14ac:dyDescent="0.35">
      <c r="A374">
        <v>373</v>
      </c>
      <c r="B374" s="1">
        <v>42081</v>
      </c>
      <c r="C374" t="s">
        <v>771</v>
      </c>
      <c r="D374" t="s">
        <v>772</v>
      </c>
      <c r="E374" s="2">
        <v>110000000</v>
      </c>
      <c r="F374" s="2">
        <v>130179072</v>
      </c>
      <c r="G374" s="2">
        <v>295075882</v>
      </c>
      <c r="H374" s="2">
        <v>52263680</v>
      </c>
      <c r="I374" t="s">
        <v>15</v>
      </c>
      <c r="J374" t="s">
        <v>16</v>
      </c>
      <c r="K374">
        <v>3875</v>
      </c>
      <c r="L374">
        <v>118</v>
      </c>
      <c r="M374">
        <v>2015</v>
      </c>
      <c r="N374" s="6">
        <f t="shared" si="20"/>
        <v>20179072</v>
      </c>
      <c r="O374" s="6">
        <f t="shared" si="21"/>
        <v>185075882</v>
      </c>
      <c r="P374" s="6">
        <f t="shared" si="22"/>
        <v>47761.517935483869</v>
      </c>
      <c r="Q374" s="7">
        <f t="shared" si="23"/>
        <v>0.17711945702156709</v>
      </c>
    </row>
    <row r="375" spans="1:17" x14ac:dyDescent="0.35">
      <c r="A375">
        <v>374</v>
      </c>
      <c r="B375" s="1">
        <v>38331</v>
      </c>
      <c r="C375" t="s">
        <v>773</v>
      </c>
      <c r="D375" t="s">
        <v>774</v>
      </c>
      <c r="E375" s="2">
        <v>110000000</v>
      </c>
      <c r="F375" s="2">
        <v>125531634</v>
      </c>
      <c r="G375" s="2">
        <v>362989076</v>
      </c>
      <c r="H375" s="2">
        <v>39153380</v>
      </c>
      <c r="I375" t="s">
        <v>15</v>
      </c>
      <c r="J375" t="s">
        <v>19</v>
      </c>
      <c r="K375">
        <v>3290</v>
      </c>
      <c r="L375">
        <v>125</v>
      </c>
      <c r="M375">
        <v>2004</v>
      </c>
      <c r="N375" s="6">
        <f t="shared" si="20"/>
        <v>15531634</v>
      </c>
      <c r="O375" s="6">
        <f t="shared" si="21"/>
        <v>252989076</v>
      </c>
      <c r="P375" s="6">
        <f t="shared" si="22"/>
        <v>76896.375683890583</v>
      </c>
      <c r="Q375" s="7">
        <f t="shared" si="23"/>
        <v>0.10786379698104193</v>
      </c>
    </row>
    <row r="376" spans="1:17" x14ac:dyDescent="0.35">
      <c r="A376">
        <v>375</v>
      </c>
      <c r="B376" s="1">
        <v>35783</v>
      </c>
      <c r="C376" t="s">
        <v>775</v>
      </c>
      <c r="D376" t="s">
        <v>776</v>
      </c>
      <c r="E376" s="2">
        <v>110000000</v>
      </c>
      <c r="F376" s="2">
        <v>125304276</v>
      </c>
      <c r="G376" s="2">
        <v>339504276</v>
      </c>
      <c r="H376" s="2">
        <v>25143007</v>
      </c>
      <c r="I376" t="s">
        <v>15</v>
      </c>
      <c r="J376" t="s">
        <v>16</v>
      </c>
      <c r="K376">
        <v>2807</v>
      </c>
      <c r="L376">
        <v>119</v>
      </c>
      <c r="M376">
        <v>1997</v>
      </c>
      <c r="N376" s="6">
        <f t="shared" si="20"/>
        <v>15304276</v>
      </c>
      <c r="O376" s="6">
        <f t="shared" si="21"/>
        <v>229504276</v>
      </c>
      <c r="P376" s="6">
        <f t="shared" si="22"/>
        <v>81761.409333808333</v>
      </c>
      <c r="Q376" s="7">
        <f t="shared" si="23"/>
        <v>7.4057998020619922E-2</v>
      </c>
    </row>
    <row r="377" spans="1:17" x14ac:dyDescent="0.35">
      <c r="A377">
        <v>376</v>
      </c>
      <c r="B377" s="1">
        <v>36705</v>
      </c>
      <c r="C377" t="s">
        <v>777</v>
      </c>
      <c r="D377" t="s">
        <v>778</v>
      </c>
      <c r="E377" s="2">
        <v>110000000</v>
      </c>
      <c r="F377" s="2">
        <v>113330342</v>
      </c>
      <c r="G377" s="2">
        <v>215300000</v>
      </c>
      <c r="H377" s="2">
        <v>22413710</v>
      </c>
      <c r="I377" t="s">
        <v>214</v>
      </c>
      <c r="J377" t="s">
        <v>118</v>
      </c>
      <c r="K377">
        <v>3061</v>
      </c>
      <c r="L377">
        <v>164</v>
      </c>
      <c r="M377">
        <v>2000</v>
      </c>
      <c r="N377" s="6">
        <f t="shared" si="20"/>
        <v>3330342</v>
      </c>
      <c r="O377" s="6">
        <f t="shared" si="21"/>
        <v>105300000</v>
      </c>
      <c r="P377" s="6">
        <f t="shared" si="22"/>
        <v>34400.522704998366</v>
      </c>
      <c r="Q377" s="7">
        <f t="shared" si="23"/>
        <v>0.10410455178820251</v>
      </c>
    </row>
    <row r="378" spans="1:17" x14ac:dyDescent="0.35">
      <c r="A378">
        <v>377</v>
      </c>
      <c r="B378" s="1">
        <v>41705</v>
      </c>
      <c r="C378" t="s">
        <v>779</v>
      </c>
      <c r="D378" t="s">
        <v>780</v>
      </c>
      <c r="E378" s="2">
        <v>110000000</v>
      </c>
      <c r="F378" s="2">
        <v>106580051</v>
      </c>
      <c r="G378" s="2">
        <v>330780051</v>
      </c>
      <c r="H378" s="2">
        <v>45038460</v>
      </c>
      <c r="I378" t="s">
        <v>214</v>
      </c>
      <c r="J378" t="s">
        <v>16</v>
      </c>
      <c r="K378">
        <v>3490</v>
      </c>
      <c r="L378">
        <v>102</v>
      </c>
      <c r="M378">
        <v>2014</v>
      </c>
      <c r="N378" s="6">
        <f t="shared" si="20"/>
        <v>-3419949</v>
      </c>
      <c r="O378" s="6">
        <f t="shared" si="21"/>
        <v>220780051</v>
      </c>
      <c r="P378" s="6">
        <f t="shared" si="22"/>
        <v>63260.759598853867</v>
      </c>
      <c r="Q378" s="7">
        <f t="shared" si="23"/>
        <v>0.13615833199082492</v>
      </c>
    </row>
    <row r="379" spans="1:17" x14ac:dyDescent="0.35">
      <c r="A379">
        <v>378</v>
      </c>
      <c r="B379" s="1">
        <v>38338</v>
      </c>
      <c r="C379" t="s">
        <v>781</v>
      </c>
      <c r="D379" t="s">
        <v>782</v>
      </c>
      <c r="E379" s="2">
        <v>110000000</v>
      </c>
      <c r="F379" s="2">
        <v>102608827</v>
      </c>
      <c r="G379" s="2">
        <v>208370892</v>
      </c>
      <c r="H379" s="2">
        <v>858021</v>
      </c>
      <c r="I379" t="s">
        <v>15</v>
      </c>
      <c r="J379" t="s">
        <v>118</v>
      </c>
      <c r="K379">
        <v>2530</v>
      </c>
      <c r="L379">
        <v>170</v>
      </c>
      <c r="M379">
        <v>2004</v>
      </c>
      <c r="N379" s="6">
        <f t="shared" si="20"/>
        <v>-7391173</v>
      </c>
      <c r="O379" s="6">
        <f t="shared" si="21"/>
        <v>98370892</v>
      </c>
      <c r="P379" s="6">
        <f t="shared" si="22"/>
        <v>38881.775494071146</v>
      </c>
      <c r="Q379" s="7">
        <f t="shared" si="23"/>
        <v>4.1177584439193171E-3</v>
      </c>
    </row>
    <row r="380" spans="1:17" x14ac:dyDescent="0.35">
      <c r="A380">
        <v>379</v>
      </c>
      <c r="B380" s="1">
        <v>42725</v>
      </c>
      <c r="C380" t="s">
        <v>783</v>
      </c>
      <c r="D380" t="s">
        <v>784</v>
      </c>
      <c r="E380" s="2">
        <v>110000000</v>
      </c>
      <c r="F380" s="2">
        <v>100014699</v>
      </c>
      <c r="G380" s="2">
        <v>302239672</v>
      </c>
      <c r="H380" s="2">
        <v>14869736</v>
      </c>
      <c r="I380" t="s">
        <v>15</v>
      </c>
      <c r="J380" t="s">
        <v>193</v>
      </c>
      <c r="K380">
        <v>3478</v>
      </c>
      <c r="L380">
        <v>116</v>
      </c>
      <c r="M380">
        <v>2016</v>
      </c>
      <c r="N380" s="6">
        <f t="shared" si="20"/>
        <v>-9985301</v>
      </c>
      <c r="O380" s="6">
        <f t="shared" si="21"/>
        <v>192239672</v>
      </c>
      <c r="P380" s="6">
        <f t="shared" si="22"/>
        <v>55273.05117883841</v>
      </c>
      <c r="Q380" s="7">
        <f t="shared" si="23"/>
        <v>4.9198491718850199E-2</v>
      </c>
    </row>
    <row r="381" spans="1:17" x14ac:dyDescent="0.35">
      <c r="A381">
        <v>380</v>
      </c>
      <c r="B381" s="1">
        <v>40557</v>
      </c>
      <c r="C381" t="s">
        <v>785</v>
      </c>
      <c r="D381" t="s">
        <v>786</v>
      </c>
      <c r="E381" s="2">
        <v>110000000</v>
      </c>
      <c r="F381" s="2">
        <v>98780042</v>
      </c>
      <c r="G381" s="2">
        <v>229155503</v>
      </c>
      <c r="H381" s="2">
        <v>33526876</v>
      </c>
      <c r="I381" t="s">
        <v>15</v>
      </c>
      <c r="J381" t="s">
        <v>16</v>
      </c>
      <c r="K381">
        <v>3584</v>
      </c>
      <c r="L381">
        <v>118</v>
      </c>
      <c r="M381">
        <v>2011</v>
      </c>
      <c r="N381" s="6">
        <f t="shared" si="20"/>
        <v>-11219958</v>
      </c>
      <c r="O381" s="6">
        <f t="shared" si="21"/>
        <v>119155503</v>
      </c>
      <c r="P381" s="6">
        <f t="shared" si="22"/>
        <v>33246.513113839283</v>
      </c>
      <c r="Q381" s="7">
        <f t="shared" si="23"/>
        <v>0.14630622246064937</v>
      </c>
    </row>
    <row r="382" spans="1:17" x14ac:dyDescent="0.35">
      <c r="A382">
        <v>381</v>
      </c>
      <c r="B382" s="1">
        <v>42634</v>
      </c>
      <c r="C382" t="s">
        <v>787</v>
      </c>
      <c r="D382" t="s">
        <v>788</v>
      </c>
      <c r="E382" s="2">
        <v>110000000</v>
      </c>
      <c r="F382" s="2">
        <v>87242834</v>
      </c>
      <c r="G382" s="2">
        <v>295986876</v>
      </c>
      <c r="H382" s="2">
        <v>28871140</v>
      </c>
      <c r="I382" t="s">
        <v>15</v>
      </c>
      <c r="J382" t="s">
        <v>19</v>
      </c>
      <c r="K382">
        <v>3835</v>
      </c>
      <c r="L382">
        <v>126</v>
      </c>
      <c r="M382">
        <v>2016</v>
      </c>
      <c r="N382" s="6">
        <f t="shared" si="20"/>
        <v>-22757166</v>
      </c>
      <c r="O382" s="6">
        <f t="shared" si="21"/>
        <v>185986876</v>
      </c>
      <c r="P382" s="6">
        <f t="shared" si="22"/>
        <v>48497.229726205995</v>
      </c>
      <c r="Q382" s="7">
        <f t="shared" si="23"/>
        <v>9.7541959934737105E-2</v>
      </c>
    </row>
    <row r="383" spans="1:17" x14ac:dyDescent="0.35">
      <c r="A383">
        <v>382</v>
      </c>
      <c r="B383" s="1">
        <v>40823</v>
      </c>
      <c r="C383" t="s">
        <v>789</v>
      </c>
      <c r="D383" t="s">
        <v>790</v>
      </c>
      <c r="E383" s="2">
        <v>110000000</v>
      </c>
      <c r="F383" s="2">
        <v>85463309</v>
      </c>
      <c r="G383" s="2">
        <v>263880341</v>
      </c>
      <c r="H383" s="2">
        <v>27319677</v>
      </c>
      <c r="I383" t="s">
        <v>15</v>
      </c>
      <c r="J383" t="s">
        <v>16</v>
      </c>
      <c r="K383">
        <v>3440</v>
      </c>
      <c r="L383">
        <v>126</v>
      </c>
      <c r="M383">
        <v>2011</v>
      </c>
      <c r="N383" s="6">
        <f t="shared" si="20"/>
        <v>-24536691</v>
      </c>
      <c r="O383" s="6">
        <f t="shared" si="21"/>
        <v>153880341</v>
      </c>
      <c r="P383" s="6">
        <f t="shared" si="22"/>
        <v>44732.657267441864</v>
      </c>
      <c r="Q383" s="7">
        <f t="shared" si="23"/>
        <v>0.10353055061422707</v>
      </c>
    </row>
    <row r="384" spans="1:17" x14ac:dyDescent="0.35">
      <c r="A384">
        <v>383</v>
      </c>
      <c r="B384" s="1">
        <v>43628</v>
      </c>
      <c r="C384" t="s">
        <v>791</v>
      </c>
      <c r="D384" t="s">
        <v>792</v>
      </c>
      <c r="E384" s="2">
        <v>110000000</v>
      </c>
      <c r="F384" s="2">
        <v>80001807</v>
      </c>
      <c r="G384" s="2">
        <v>253020464</v>
      </c>
      <c r="H384" s="2">
        <v>30035838</v>
      </c>
      <c r="I384" t="s">
        <v>15</v>
      </c>
      <c r="J384" t="s">
        <v>19</v>
      </c>
      <c r="K384">
        <v>4224</v>
      </c>
      <c r="L384">
        <v>118</v>
      </c>
      <c r="M384">
        <v>2019</v>
      </c>
      <c r="N384" s="6">
        <f t="shared" si="20"/>
        <v>-29998193</v>
      </c>
      <c r="O384" s="6">
        <f t="shared" si="21"/>
        <v>143020464</v>
      </c>
      <c r="P384" s="6">
        <f t="shared" si="22"/>
        <v>33859.01136363636</v>
      </c>
      <c r="Q384" s="7">
        <f t="shared" si="23"/>
        <v>0.11870912544054144</v>
      </c>
    </row>
    <row r="385" spans="1:17" x14ac:dyDescent="0.35">
      <c r="A385">
        <v>384</v>
      </c>
      <c r="B385" s="1">
        <v>40340</v>
      </c>
      <c r="C385" t="s">
        <v>793</v>
      </c>
      <c r="D385" t="s">
        <v>794</v>
      </c>
      <c r="E385" s="2">
        <v>110000000</v>
      </c>
      <c r="F385" s="2">
        <v>77222099</v>
      </c>
      <c r="G385" s="2">
        <v>177241171</v>
      </c>
      <c r="H385" s="2">
        <v>25669455</v>
      </c>
      <c r="I385" t="s">
        <v>15</v>
      </c>
      <c r="J385" t="s">
        <v>16</v>
      </c>
      <c r="K385">
        <v>3544</v>
      </c>
      <c r="L385">
        <v>118</v>
      </c>
      <c r="M385">
        <v>2010</v>
      </c>
      <c r="N385" s="6">
        <f t="shared" si="20"/>
        <v>-32777901</v>
      </c>
      <c r="O385" s="6">
        <f t="shared" si="21"/>
        <v>67241171</v>
      </c>
      <c r="P385" s="6">
        <f t="shared" si="22"/>
        <v>18973.242381489843</v>
      </c>
      <c r="Q385" s="7">
        <f t="shared" si="23"/>
        <v>0.14482783461185775</v>
      </c>
    </row>
    <row r="386" spans="1:17" x14ac:dyDescent="0.35">
      <c r="A386">
        <v>385</v>
      </c>
      <c r="B386" s="1">
        <v>41486</v>
      </c>
      <c r="C386" t="s">
        <v>795</v>
      </c>
      <c r="D386" t="s">
        <v>796</v>
      </c>
      <c r="E386" s="2">
        <v>110000000</v>
      </c>
      <c r="F386" s="2">
        <v>71017784</v>
      </c>
      <c r="G386" s="2">
        <v>348547523</v>
      </c>
      <c r="H386" s="2">
        <v>17548389</v>
      </c>
      <c r="I386" t="s">
        <v>47</v>
      </c>
      <c r="J386" t="s">
        <v>19</v>
      </c>
      <c r="K386">
        <v>3867</v>
      </c>
      <c r="L386">
        <v>104</v>
      </c>
      <c r="M386">
        <v>2013</v>
      </c>
      <c r="N386" s="6">
        <f t="shared" ref="N386:N449" si="24">F386-$E386</f>
        <v>-38982216</v>
      </c>
      <c r="O386" s="6">
        <f t="shared" ref="O386:O449" si="25">G386-$E386</f>
        <v>238547523</v>
      </c>
      <c r="P386" s="6">
        <f t="shared" ref="P386:P449" si="26">O386/K386</f>
        <v>61688.006982156709</v>
      </c>
      <c r="Q386" s="7">
        <f t="shared" si="23"/>
        <v>5.0347191823251029E-2</v>
      </c>
    </row>
    <row r="387" spans="1:17" x14ac:dyDescent="0.35">
      <c r="A387">
        <v>386</v>
      </c>
      <c r="B387" s="1">
        <v>42438</v>
      </c>
      <c r="C387" t="s">
        <v>797</v>
      </c>
      <c r="D387" t="s">
        <v>798</v>
      </c>
      <c r="E387" s="2">
        <v>110000000</v>
      </c>
      <c r="F387" s="2">
        <v>66184051</v>
      </c>
      <c r="G387" s="2">
        <v>172022517</v>
      </c>
      <c r="H387" s="2">
        <v>29027348</v>
      </c>
      <c r="I387" t="s">
        <v>15</v>
      </c>
      <c r="J387" t="s">
        <v>16</v>
      </c>
      <c r="K387">
        <v>3740</v>
      </c>
      <c r="L387">
        <v>120</v>
      </c>
      <c r="M387">
        <v>2016</v>
      </c>
      <c r="N387" s="6">
        <f t="shared" si="24"/>
        <v>-43815949</v>
      </c>
      <c r="O387" s="6">
        <f t="shared" si="25"/>
        <v>62022517</v>
      </c>
      <c r="P387" s="6">
        <f t="shared" si="26"/>
        <v>16583.560695187167</v>
      </c>
      <c r="Q387" s="7">
        <f t="shared" ref="Q387:Q450" si="27">H387/G387</f>
        <v>0.16874156073416829</v>
      </c>
    </row>
    <row r="388" spans="1:17" x14ac:dyDescent="0.35">
      <c r="A388">
        <v>387</v>
      </c>
      <c r="B388" s="1">
        <v>39976</v>
      </c>
      <c r="C388" t="s">
        <v>799</v>
      </c>
      <c r="D388" t="s">
        <v>800</v>
      </c>
      <c r="E388" s="2">
        <v>110000000</v>
      </c>
      <c r="F388" s="2">
        <v>65452312</v>
      </c>
      <c r="G388" s="2">
        <v>152364370</v>
      </c>
      <c r="H388" s="2">
        <v>23373102</v>
      </c>
      <c r="I388" t="s">
        <v>214</v>
      </c>
      <c r="J388" t="s">
        <v>16</v>
      </c>
      <c r="K388">
        <v>3077</v>
      </c>
      <c r="L388">
        <v>106</v>
      </c>
      <c r="M388">
        <v>2009</v>
      </c>
      <c r="N388" s="6">
        <f t="shared" si="24"/>
        <v>-44547688</v>
      </c>
      <c r="O388" s="6">
        <f t="shared" si="25"/>
        <v>42364370</v>
      </c>
      <c r="P388" s="6">
        <f t="shared" si="26"/>
        <v>13768.076048098797</v>
      </c>
      <c r="Q388" s="7">
        <f t="shared" si="27"/>
        <v>0.15340267544177158</v>
      </c>
    </row>
    <row r="389" spans="1:17" x14ac:dyDescent="0.35">
      <c r="A389">
        <v>388</v>
      </c>
      <c r="B389" s="1">
        <v>41572</v>
      </c>
      <c r="C389" t="s">
        <v>801</v>
      </c>
      <c r="D389" t="s">
        <v>802</v>
      </c>
      <c r="E389" s="2">
        <v>110000000</v>
      </c>
      <c r="F389" s="2">
        <v>61737191</v>
      </c>
      <c r="G389" s="2">
        <v>127983283</v>
      </c>
      <c r="H389" s="2">
        <v>27017351</v>
      </c>
      <c r="I389" t="s">
        <v>15</v>
      </c>
      <c r="J389" t="s">
        <v>19</v>
      </c>
      <c r="K389">
        <v>3407</v>
      </c>
      <c r="L389">
        <v>114</v>
      </c>
      <c r="M389">
        <v>2013</v>
      </c>
      <c r="N389" s="6">
        <f t="shared" si="24"/>
        <v>-48262809</v>
      </c>
      <c r="O389" s="6">
        <f t="shared" si="25"/>
        <v>17983283</v>
      </c>
      <c r="P389" s="6">
        <f t="shared" si="26"/>
        <v>5278.3337246844731</v>
      </c>
      <c r="Q389" s="7">
        <f t="shared" si="27"/>
        <v>0.21110062475893823</v>
      </c>
    </row>
    <row r="390" spans="1:17" x14ac:dyDescent="0.35">
      <c r="A390">
        <v>389</v>
      </c>
      <c r="B390" s="1">
        <v>38079</v>
      </c>
      <c r="C390" t="s">
        <v>803</v>
      </c>
      <c r="D390" t="s">
        <v>804</v>
      </c>
      <c r="E390" s="2">
        <v>110000000</v>
      </c>
      <c r="F390" s="2">
        <v>50026353</v>
      </c>
      <c r="G390" s="2">
        <v>76482461</v>
      </c>
      <c r="H390" s="2">
        <v>13880771</v>
      </c>
      <c r="I390" t="s">
        <v>47</v>
      </c>
      <c r="J390" t="s">
        <v>19</v>
      </c>
      <c r="K390">
        <v>3058</v>
      </c>
      <c r="L390">
        <v>76</v>
      </c>
      <c r="M390">
        <v>2004</v>
      </c>
      <c r="N390" s="6">
        <f t="shared" si="24"/>
        <v>-59973647</v>
      </c>
      <c r="O390" s="6">
        <f t="shared" si="25"/>
        <v>-33517539</v>
      </c>
      <c r="P390" s="6">
        <f t="shared" si="26"/>
        <v>-10960.607913669064</v>
      </c>
      <c r="Q390" s="7">
        <f t="shared" si="27"/>
        <v>0.18148959668021142</v>
      </c>
    </row>
    <row r="391" spans="1:17" x14ac:dyDescent="0.35">
      <c r="A391">
        <v>390</v>
      </c>
      <c r="B391" s="1">
        <v>35594</v>
      </c>
      <c r="C391" t="s">
        <v>805</v>
      </c>
      <c r="D391" t="s">
        <v>806</v>
      </c>
      <c r="E391" s="2">
        <v>110000000</v>
      </c>
      <c r="F391" s="2">
        <v>48097081</v>
      </c>
      <c r="G391" s="2">
        <v>150468000</v>
      </c>
      <c r="H391" s="2">
        <v>16158942</v>
      </c>
      <c r="I391" t="s">
        <v>15</v>
      </c>
      <c r="J391" t="s">
        <v>16</v>
      </c>
      <c r="K391">
        <v>2625</v>
      </c>
      <c r="L391">
        <v>125</v>
      </c>
      <c r="M391">
        <v>1997</v>
      </c>
      <c r="N391" s="6">
        <f t="shared" si="24"/>
        <v>-61902919</v>
      </c>
      <c r="O391" s="6">
        <f t="shared" si="25"/>
        <v>40468000</v>
      </c>
      <c r="P391" s="6">
        <f t="shared" si="26"/>
        <v>15416.380952380952</v>
      </c>
      <c r="Q391" s="7">
        <f t="shared" si="27"/>
        <v>0.10739121939548608</v>
      </c>
    </row>
    <row r="392" spans="1:17" x14ac:dyDescent="0.35">
      <c r="A392">
        <v>391</v>
      </c>
      <c r="B392" s="1">
        <v>38478</v>
      </c>
      <c r="C392" t="s">
        <v>807</v>
      </c>
      <c r="D392" t="s">
        <v>808</v>
      </c>
      <c r="E392" s="2">
        <v>110000000</v>
      </c>
      <c r="F392" s="2">
        <v>47398413</v>
      </c>
      <c r="G392" s="2">
        <v>218674938</v>
      </c>
      <c r="H392" s="2">
        <v>19635996</v>
      </c>
      <c r="I392" t="s">
        <v>214</v>
      </c>
      <c r="J392" t="s">
        <v>16</v>
      </c>
      <c r="K392">
        <v>3219</v>
      </c>
      <c r="L392">
        <v>148</v>
      </c>
      <c r="M392">
        <v>2005</v>
      </c>
      <c r="N392" s="6">
        <f t="shared" si="24"/>
        <v>-62601587</v>
      </c>
      <c r="O392" s="6">
        <f t="shared" si="25"/>
        <v>108674938</v>
      </c>
      <c r="P392" s="6">
        <f t="shared" si="26"/>
        <v>33760.465361913637</v>
      </c>
      <c r="Q392" s="7">
        <f t="shared" si="27"/>
        <v>8.97953655759125E-2</v>
      </c>
    </row>
    <row r="393" spans="1:17" x14ac:dyDescent="0.35">
      <c r="A393">
        <v>392</v>
      </c>
      <c r="B393" s="1">
        <v>42817</v>
      </c>
      <c r="C393" t="s">
        <v>809</v>
      </c>
      <c r="D393" t="s">
        <v>810</v>
      </c>
      <c r="E393" s="2">
        <v>110000000</v>
      </c>
      <c r="F393" s="2">
        <v>40563557</v>
      </c>
      <c r="G393" s="2">
        <v>167910690</v>
      </c>
      <c r="H393" s="2">
        <v>18676033</v>
      </c>
      <c r="I393" t="s">
        <v>15</v>
      </c>
      <c r="J393" t="s">
        <v>16</v>
      </c>
      <c r="K393">
        <v>3440</v>
      </c>
      <c r="L393">
        <v>100</v>
      </c>
      <c r="M393">
        <v>2017</v>
      </c>
      <c r="N393" s="6">
        <f t="shared" si="24"/>
        <v>-69436443</v>
      </c>
      <c r="O393" s="6">
        <f t="shared" si="25"/>
        <v>57910690</v>
      </c>
      <c r="P393" s="6">
        <f t="shared" si="26"/>
        <v>16834.502906976744</v>
      </c>
      <c r="Q393" s="7">
        <f t="shared" si="27"/>
        <v>0.1112259916268583</v>
      </c>
    </row>
    <row r="394" spans="1:17" x14ac:dyDescent="0.35">
      <c r="A394">
        <v>393</v>
      </c>
      <c r="B394" s="1">
        <v>38154</v>
      </c>
      <c r="C394" t="s">
        <v>811</v>
      </c>
      <c r="D394" t="s">
        <v>812</v>
      </c>
      <c r="E394" s="2">
        <v>110000000</v>
      </c>
      <c r="F394" s="2">
        <v>24004159</v>
      </c>
      <c r="G394" s="2">
        <v>72004159</v>
      </c>
      <c r="H394" s="2">
        <v>7576132</v>
      </c>
      <c r="I394" t="s">
        <v>47</v>
      </c>
      <c r="J394" t="s">
        <v>19</v>
      </c>
      <c r="K394">
        <v>2801</v>
      </c>
      <c r="L394">
        <v>120</v>
      </c>
      <c r="M394">
        <v>2004</v>
      </c>
      <c r="N394" s="6">
        <f t="shared" si="24"/>
        <v>-85995841</v>
      </c>
      <c r="O394" s="6">
        <f t="shared" si="25"/>
        <v>-37995841</v>
      </c>
      <c r="P394" s="6">
        <f t="shared" si="26"/>
        <v>-13565.098536237057</v>
      </c>
      <c r="Q394" s="7">
        <f t="shared" si="27"/>
        <v>0.10521797775597934</v>
      </c>
    </row>
    <row r="395" spans="1:17" x14ac:dyDescent="0.35">
      <c r="A395">
        <v>394</v>
      </c>
      <c r="B395" s="1">
        <v>37946</v>
      </c>
      <c r="C395" t="s">
        <v>813</v>
      </c>
      <c r="D395" t="s">
        <v>814</v>
      </c>
      <c r="E395" s="2">
        <v>109000000</v>
      </c>
      <c r="F395" s="2">
        <v>101018283</v>
      </c>
      <c r="G395" s="2">
        <v>133818283</v>
      </c>
      <c r="H395" s="2">
        <v>38329160</v>
      </c>
      <c r="I395" t="s">
        <v>47</v>
      </c>
      <c r="J395" t="s">
        <v>19</v>
      </c>
      <c r="K395">
        <v>3467</v>
      </c>
      <c r="L395">
        <v>82</v>
      </c>
      <c r="M395">
        <v>2003</v>
      </c>
      <c r="N395" s="6">
        <f t="shared" si="24"/>
        <v>-7981717</v>
      </c>
      <c r="O395" s="6">
        <f t="shared" si="25"/>
        <v>24818283</v>
      </c>
      <c r="P395" s="6">
        <f t="shared" si="26"/>
        <v>7158.4317854052497</v>
      </c>
      <c r="Q395" s="7">
        <f t="shared" si="27"/>
        <v>0.28642693016768117</v>
      </c>
    </row>
    <row r="396" spans="1:17" x14ac:dyDescent="0.35">
      <c r="A396">
        <v>395</v>
      </c>
      <c r="B396" s="1">
        <v>37250</v>
      </c>
      <c r="C396" t="s">
        <v>815</v>
      </c>
      <c r="D396" t="s">
        <v>816</v>
      </c>
      <c r="E396" s="2">
        <v>109000000</v>
      </c>
      <c r="F396" s="2">
        <v>58183966</v>
      </c>
      <c r="G396" s="2">
        <v>87683966</v>
      </c>
      <c r="H396" s="2">
        <v>14710892</v>
      </c>
      <c r="I396" t="s">
        <v>214</v>
      </c>
      <c r="J396" t="s">
        <v>118</v>
      </c>
      <c r="K396">
        <v>2521</v>
      </c>
      <c r="L396">
        <v>158</v>
      </c>
      <c r="M396">
        <v>2001</v>
      </c>
      <c r="N396" s="6">
        <f t="shared" si="24"/>
        <v>-50816034</v>
      </c>
      <c r="O396" s="6">
        <f t="shared" si="25"/>
        <v>-21316034</v>
      </c>
      <c r="P396" s="6">
        <f t="shared" si="26"/>
        <v>-8455.388337961127</v>
      </c>
      <c r="Q396" s="7">
        <f t="shared" si="27"/>
        <v>0.16777174517858828</v>
      </c>
    </row>
    <row r="397" spans="1:17" x14ac:dyDescent="0.35">
      <c r="A397">
        <v>396</v>
      </c>
      <c r="B397" s="1">
        <v>42277</v>
      </c>
      <c r="C397" t="s">
        <v>817</v>
      </c>
      <c r="D397" t="s">
        <v>818</v>
      </c>
      <c r="E397" s="2">
        <v>108000000</v>
      </c>
      <c r="F397" s="2">
        <v>228433663</v>
      </c>
      <c r="G397" s="2">
        <v>653609107</v>
      </c>
      <c r="H397" s="2">
        <v>54308575</v>
      </c>
      <c r="I397" t="s">
        <v>15</v>
      </c>
      <c r="J397" t="s">
        <v>193</v>
      </c>
      <c r="K397">
        <v>3854</v>
      </c>
      <c r="L397">
        <v>130</v>
      </c>
      <c r="M397">
        <v>2015</v>
      </c>
      <c r="N397" s="6">
        <f t="shared" si="24"/>
        <v>120433663</v>
      </c>
      <c r="O397" s="6">
        <f t="shared" si="25"/>
        <v>545609107</v>
      </c>
      <c r="P397" s="6">
        <f t="shared" si="26"/>
        <v>141569.56590555268</v>
      </c>
      <c r="Q397" s="7">
        <f t="shared" si="27"/>
        <v>8.3090297271515831E-2</v>
      </c>
    </row>
    <row r="398" spans="1:17" x14ac:dyDescent="0.35">
      <c r="A398">
        <v>397</v>
      </c>
      <c r="B398" s="1">
        <v>42694</v>
      </c>
      <c r="C398" t="s">
        <v>819</v>
      </c>
      <c r="D398" t="s">
        <v>820</v>
      </c>
      <c r="E398" s="2">
        <v>106000000</v>
      </c>
      <c r="F398" s="2">
        <v>40098064</v>
      </c>
      <c r="G398" s="2">
        <v>119266661</v>
      </c>
      <c r="H398" s="2">
        <v>12701743</v>
      </c>
      <c r="I398" t="s">
        <v>214</v>
      </c>
      <c r="J398" t="s">
        <v>118</v>
      </c>
      <c r="K398">
        <v>3160</v>
      </c>
      <c r="L398">
        <v>124</v>
      </c>
      <c r="M398">
        <v>2016</v>
      </c>
      <c r="N398" s="6">
        <f t="shared" si="24"/>
        <v>-65901936</v>
      </c>
      <c r="O398" s="6">
        <f t="shared" si="25"/>
        <v>13266661</v>
      </c>
      <c r="P398" s="6">
        <f t="shared" si="26"/>
        <v>4198.3104430379744</v>
      </c>
      <c r="Q398" s="7">
        <f t="shared" si="27"/>
        <v>0.1064986886821624</v>
      </c>
    </row>
    <row r="399" spans="1:17" x14ac:dyDescent="0.35">
      <c r="A399">
        <v>398</v>
      </c>
      <c r="B399" s="1">
        <v>38184</v>
      </c>
      <c r="C399" t="s">
        <v>821</v>
      </c>
      <c r="D399" t="s">
        <v>822</v>
      </c>
      <c r="E399" s="2">
        <v>105000000</v>
      </c>
      <c r="F399" s="2">
        <v>144801023</v>
      </c>
      <c r="G399" s="2">
        <v>348629585</v>
      </c>
      <c r="H399" s="2">
        <v>52179887</v>
      </c>
      <c r="I399" t="s">
        <v>15</v>
      </c>
      <c r="J399" t="s">
        <v>16</v>
      </c>
      <c r="K399">
        <v>3494</v>
      </c>
      <c r="L399">
        <v>115</v>
      </c>
      <c r="M399">
        <v>2004</v>
      </c>
      <c r="N399" s="6">
        <f t="shared" si="24"/>
        <v>39801023</v>
      </c>
      <c r="O399" s="6">
        <f t="shared" si="25"/>
        <v>243629585</v>
      </c>
      <c r="P399" s="6">
        <f t="shared" si="26"/>
        <v>69727.98654836863</v>
      </c>
      <c r="Q399" s="7">
        <f t="shared" si="27"/>
        <v>0.14967142561925717</v>
      </c>
    </row>
    <row r="400" spans="1:17" x14ac:dyDescent="0.35">
      <c r="A400">
        <v>399</v>
      </c>
      <c r="B400" s="1">
        <v>36511</v>
      </c>
      <c r="C400" t="s">
        <v>823</v>
      </c>
      <c r="D400" t="s">
        <v>824</v>
      </c>
      <c r="E400" s="2">
        <v>105000000</v>
      </c>
      <c r="F400" s="2">
        <v>140015224</v>
      </c>
      <c r="G400" s="2">
        <v>298815224</v>
      </c>
      <c r="H400" s="2">
        <v>15018223</v>
      </c>
      <c r="I400" t="s">
        <v>47</v>
      </c>
      <c r="J400" t="s">
        <v>19</v>
      </c>
      <c r="K400">
        <v>3151</v>
      </c>
      <c r="L400">
        <v>92</v>
      </c>
      <c r="M400">
        <v>1999</v>
      </c>
      <c r="N400" s="6">
        <f t="shared" si="24"/>
        <v>35015224</v>
      </c>
      <c r="O400" s="6">
        <f t="shared" si="25"/>
        <v>193815224</v>
      </c>
      <c r="P400" s="6">
        <f t="shared" si="26"/>
        <v>61509.115836242461</v>
      </c>
      <c r="Q400" s="7">
        <f t="shared" si="27"/>
        <v>5.0259229764009615E-2</v>
      </c>
    </row>
    <row r="401" spans="1:17" x14ac:dyDescent="0.35">
      <c r="A401">
        <v>400</v>
      </c>
      <c r="B401" s="1">
        <v>40142</v>
      </c>
      <c r="C401" t="s">
        <v>825</v>
      </c>
      <c r="D401" t="s">
        <v>826</v>
      </c>
      <c r="E401" s="2">
        <v>105000000</v>
      </c>
      <c r="F401" s="2">
        <v>104400899</v>
      </c>
      <c r="G401" s="2">
        <v>270997378</v>
      </c>
      <c r="H401" s="2">
        <v>786190</v>
      </c>
      <c r="I401" t="s">
        <v>127</v>
      </c>
      <c r="J401" t="s">
        <v>19</v>
      </c>
      <c r="K401">
        <v>3475</v>
      </c>
      <c r="L401">
        <v>97</v>
      </c>
      <c r="M401">
        <v>2009</v>
      </c>
      <c r="N401" s="6">
        <f t="shared" si="24"/>
        <v>-599101</v>
      </c>
      <c r="O401" s="6">
        <f t="shared" si="25"/>
        <v>165997378</v>
      </c>
      <c r="P401" s="6">
        <f t="shared" si="26"/>
        <v>47769.029640287772</v>
      </c>
      <c r="Q401" s="7">
        <f t="shared" si="27"/>
        <v>2.901098179628882E-3</v>
      </c>
    </row>
    <row r="402" spans="1:17" x14ac:dyDescent="0.35">
      <c r="A402">
        <v>401</v>
      </c>
      <c r="B402" s="1">
        <v>39514</v>
      </c>
      <c r="C402" t="s">
        <v>827</v>
      </c>
      <c r="D402" t="s">
        <v>828</v>
      </c>
      <c r="E402" s="2">
        <v>105000000</v>
      </c>
      <c r="F402" s="2">
        <v>94784201</v>
      </c>
      <c r="G402" s="2">
        <v>269065678</v>
      </c>
      <c r="H402" s="2">
        <v>35867488</v>
      </c>
      <c r="I402" t="s">
        <v>15</v>
      </c>
      <c r="J402" t="s">
        <v>19</v>
      </c>
      <c r="K402">
        <v>3454</v>
      </c>
      <c r="L402">
        <v>109</v>
      </c>
      <c r="M402">
        <v>2008</v>
      </c>
      <c r="N402" s="6">
        <f t="shared" si="24"/>
        <v>-10215799</v>
      </c>
      <c r="O402" s="6">
        <f t="shared" si="25"/>
        <v>164065678</v>
      </c>
      <c r="P402" s="6">
        <f t="shared" si="26"/>
        <v>47500.196294151705</v>
      </c>
      <c r="Q402" s="7">
        <f t="shared" si="27"/>
        <v>0.13330383966698273</v>
      </c>
    </row>
    <row r="403" spans="1:17" x14ac:dyDescent="0.35">
      <c r="A403">
        <v>402</v>
      </c>
      <c r="B403" s="1">
        <v>42552</v>
      </c>
      <c r="C403" t="s">
        <v>829</v>
      </c>
      <c r="D403" t="s">
        <v>830</v>
      </c>
      <c r="E403" s="2">
        <v>105000000</v>
      </c>
      <c r="F403" s="2">
        <v>64063008</v>
      </c>
      <c r="G403" s="2">
        <v>402156682</v>
      </c>
      <c r="H403" s="2">
        <v>21373064</v>
      </c>
      <c r="I403" t="s">
        <v>47</v>
      </c>
      <c r="J403" t="s">
        <v>19</v>
      </c>
      <c r="K403">
        <v>3997</v>
      </c>
      <c r="L403">
        <v>100</v>
      </c>
      <c r="M403">
        <v>2016</v>
      </c>
      <c r="N403" s="6">
        <f t="shared" si="24"/>
        <v>-40936992</v>
      </c>
      <c r="O403" s="6">
        <f t="shared" si="25"/>
        <v>297156682</v>
      </c>
      <c r="P403" s="6">
        <f t="shared" si="26"/>
        <v>74344.929196897676</v>
      </c>
      <c r="Q403" s="7">
        <f t="shared" si="27"/>
        <v>5.3146111843045296E-2</v>
      </c>
    </row>
    <row r="404" spans="1:17" x14ac:dyDescent="0.35">
      <c r="A404">
        <v>403</v>
      </c>
      <c r="B404" s="1">
        <v>35741</v>
      </c>
      <c r="C404" t="s">
        <v>831</v>
      </c>
      <c r="D404" t="s">
        <v>832</v>
      </c>
      <c r="E404" s="2">
        <v>105000000</v>
      </c>
      <c r="F404" s="2">
        <v>54768952</v>
      </c>
      <c r="G404" s="2">
        <v>121100000</v>
      </c>
      <c r="H404" s="2">
        <v>22058773</v>
      </c>
      <c r="I404" t="s">
        <v>214</v>
      </c>
      <c r="J404" t="s">
        <v>16</v>
      </c>
      <c r="K404">
        <v>2971</v>
      </c>
      <c r="L404">
        <v>129</v>
      </c>
      <c r="M404">
        <v>1997</v>
      </c>
      <c r="N404" s="6">
        <f t="shared" si="24"/>
        <v>-50231048</v>
      </c>
      <c r="O404" s="6">
        <f t="shared" si="25"/>
        <v>16100000</v>
      </c>
      <c r="P404" s="6">
        <f t="shared" si="26"/>
        <v>5419.0508246381687</v>
      </c>
      <c r="Q404" s="7">
        <f t="shared" si="27"/>
        <v>0.18215336911643271</v>
      </c>
    </row>
    <row r="405" spans="1:17" x14ac:dyDescent="0.35">
      <c r="A405">
        <v>404</v>
      </c>
      <c r="B405" s="1">
        <v>37008</v>
      </c>
      <c r="C405" t="s">
        <v>833</v>
      </c>
      <c r="D405" t="s">
        <v>834</v>
      </c>
      <c r="E405" s="2">
        <v>105000000</v>
      </c>
      <c r="F405" s="2">
        <v>6712451</v>
      </c>
      <c r="G405" s="2">
        <v>10364769</v>
      </c>
      <c r="H405" s="2">
        <v>3029858</v>
      </c>
      <c r="I405" t="s">
        <v>214</v>
      </c>
      <c r="J405" t="s">
        <v>719</v>
      </c>
      <c r="K405">
        <v>2222</v>
      </c>
      <c r="L405" t="s">
        <v>34</v>
      </c>
      <c r="M405">
        <v>2001</v>
      </c>
      <c r="N405" s="6">
        <f t="shared" si="24"/>
        <v>-98287549</v>
      </c>
      <c r="O405" s="6">
        <f t="shared" si="25"/>
        <v>-94635231</v>
      </c>
      <c r="P405" s="6">
        <f t="shared" si="26"/>
        <v>-42590.11296129613</v>
      </c>
      <c r="Q405" s="7">
        <f t="shared" si="27"/>
        <v>0.29232277149640284</v>
      </c>
    </row>
    <row r="406" spans="1:17" x14ac:dyDescent="0.35">
      <c r="A406">
        <v>405</v>
      </c>
      <c r="B406" s="1">
        <v>42997</v>
      </c>
      <c r="C406" t="s">
        <v>835</v>
      </c>
      <c r="D406" t="s">
        <v>836</v>
      </c>
      <c r="E406" s="2">
        <v>104000000</v>
      </c>
      <c r="F406" s="2">
        <v>100234838</v>
      </c>
      <c r="G406" s="2">
        <v>408803696</v>
      </c>
      <c r="H406" s="2">
        <v>39023010</v>
      </c>
      <c r="I406" t="s">
        <v>214</v>
      </c>
      <c r="J406" t="s">
        <v>16</v>
      </c>
      <c r="K406">
        <v>4038</v>
      </c>
      <c r="L406">
        <v>141</v>
      </c>
      <c r="M406">
        <v>2017</v>
      </c>
      <c r="N406" s="6">
        <f t="shared" si="24"/>
        <v>-3765162</v>
      </c>
      <c r="O406" s="6">
        <f t="shared" si="25"/>
        <v>304803696</v>
      </c>
      <c r="P406" s="6">
        <f t="shared" si="26"/>
        <v>75483.827637444279</v>
      </c>
      <c r="Q406" s="7">
        <f t="shared" si="27"/>
        <v>9.5456597828802406E-2</v>
      </c>
    </row>
    <row r="407" spans="1:17" x14ac:dyDescent="0.35">
      <c r="A407">
        <v>406</v>
      </c>
      <c r="B407" s="1">
        <v>36686</v>
      </c>
      <c r="C407" t="s">
        <v>837</v>
      </c>
      <c r="D407" t="s">
        <v>838</v>
      </c>
      <c r="E407" s="2">
        <v>103300000</v>
      </c>
      <c r="F407" s="2">
        <v>101643008</v>
      </c>
      <c r="G407" s="2">
        <v>232643008</v>
      </c>
      <c r="H407" s="2">
        <v>25336048</v>
      </c>
      <c r="I407" t="s">
        <v>15</v>
      </c>
      <c r="J407" t="s">
        <v>16</v>
      </c>
      <c r="K407">
        <v>3089</v>
      </c>
      <c r="L407">
        <v>117</v>
      </c>
      <c r="M407">
        <v>2000</v>
      </c>
      <c r="N407" s="6">
        <f t="shared" si="24"/>
        <v>-1656992</v>
      </c>
      <c r="O407" s="6">
        <f t="shared" si="25"/>
        <v>129343008</v>
      </c>
      <c r="P407" s="6">
        <f t="shared" si="26"/>
        <v>41872.129491744898</v>
      </c>
      <c r="Q407" s="7">
        <f t="shared" si="27"/>
        <v>0.10890526312314532</v>
      </c>
    </row>
    <row r="408" spans="1:17" x14ac:dyDescent="0.35">
      <c r="A408">
        <v>407</v>
      </c>
      <c r="B408" s="1">
        <v>36650</v>
      </c>
      <c r="C408" t="s">
        <v>839</v>
      </c>
      <c r="D408" t="s">
        <v>840</v>
      </c>
      <c r="E408" s="2">
        <v>103000000</v>
      </c>
      <c r="F408" s="2">
        <v>187683805</v>
      </c>
      <c r="G408" s="2">
        <v>456435588</v>
      </c>
      <c r="H408" s="2">
        <v>34819017</v>
      </c>
      <c r="I408" t="s">
        <v>214</v>
      </c>
      <c r="J408" t="s">
        <v>16</v>
      </c>
      <c r="K408">
        <v>3188</v>
      </c>
      <c r="L408">
        <v>154</v>
      </c>
      <c r="M408">
        <v>2000</v>
      </c>
      <c r="N408" s="6">
        <f t="shared" si="24"/>
        <v>84683805</v>
      </c>
      <c r="O408" s="6">
        <f t="shared" si="25"/>
        <v>353435588</v>
      </c>
      <c r="P408" s="6">
        <f t="shared" si="26"/>
        <v>110864.36260978669</v>
      </c>
      <c r="Q408" s="7">
        <f t="shared" si="27"/>
        <v>7.6284623538162843E-2</v>
      </c>
    </row>
    <row r="409" spans="1:17" x14ac:dyDescent="0.35">
      <c r="A409">
        <v>408</v>
      </c>
      <c r="B409" s="1">
        <v>41417</v>
      </c>
      <c r="C409" t="s">
        <v>841</v>
      </c>
      <c r="D409" t="s">
        <v>842</v>
      </c>
      <c r="E409" s="2">
        <v>103000000</v>
      </c>
      <c r="F409" s="2">
        <v>112200072</v>
      </c>
      <c r="G409" s="2">
        <v>362000072</v>
      </c>
      <c r="H409" s="2">
        <v>41671198</v>
      </c>
      <c r="I409" t="s">
        <v>214</v>
      </c>
      <c r="J409" t="s">
        <v>295</v>
      </c>
      <c r="K409">
        <v>3565</v>
      </c>
      <c r="L409">
        <v>100</v>
      </c>
      <c r="M409">
        <v>2013</v>
      </c>
      <c r="N409" s="6">
        <f t="shared" si="24"/>
        <v>9200072</v>
      </c>
      <c r="O409" s="6">
        <f t="shared" si="25"/>
        <v>259000072</v>
      </c>
      <c r="P409" s="6">
        <f t="shared" si="26"/>
        <v>72650.791584852734</v>
      </c>
      <c r="Q409" s="7">
        <f t="shared" si="27"/>
        <v>0.11511378373427505</v>
      </c>
    </row>
    <row r="410" spans="1:17" x14ac:dyDescent="0.35">
      <c r="A410">
        <v>409</v>
      </c>
      <c r="B410" s="1">
        <v>43168</v>
      </c>
      <c r="C410" t="s">
        <v>843</v>
      </c>
      <c r="D410" t="s">
        <v>844</v>
      </c>
      <c r="E410" s="2">
        <v>103000000</v>
      </c>
      <c r="F410" s="2">
        <v>100478608</v>
      </c>
      <c r="G410" s="2">
        <v>133214549</v>
      </c>
      <c r="H410" s="2">
        <v>33123609</v>
      </c>
      <c r="I410" t="s">
        <v>47</v>
      </c>
      <c r="J410" t="s">
        <v>19</v>
      </c>
      <c r="K410">
        <v>3980</v>
      </c>
      <c r="L410">
        <v>120</v>
      </c>
      <c r="M410">
        <v>2018</v>
      </c>
      <c r="N410" s="6">
        <f t="shared" si="24"/>
        <v>-2521392</v>
      </c>
      <c r="O410" s="6">
        <f t="shared" si="25"/>
        <v>30214549</v>
      </c>
      <c r="P410" s="6">
        <f t="shared" si="26"/>
        <v>7591.5952261306529</v>
      </c>
      <c r="Q410" s="7">
        <f t="shared" si="27"/>
        <v>0.24864858417228886</v>
      </c>
    </row>
    <row r="411" spans="1:17" x14ac:dyDescent="0.35">
      <c r="A411">
        <v>410</v>
      </c>
      <c r="B411" s="1">
        <v>39995</v>
      </c>
      <c r="C411" t="s">
        <v>845</v>
      </c>
      <c r="D411" t="s">
        <v>846</v>
      </c>
      <c r="E411" s="2">
        <v>102500000</v>
      </c>
      <c r="F411" s="2">
        <v>97104620</v>
      </c>
      <c r="G411" s="2">
        <v>212282709</v>
      </c>
      <c r="H411" s="2">
        <v>25271675</v>
      </c>
      <c r="I411" t="s">
        <v>214</v>
      </c>
      <c r="J411" t="s">
        <v>118</v>
      </c>
      <c r="K411">
        <v>3336</v>
      </c>
      <c r="L411">
        <v>140</v>
      </c>
      <c r="M411">
        <v>2009</v>
      </c>
      <c r="N411" s="6">
        <f t="shared" si="24"/>
        <v>-5395380</v>
      </c>
      <c r="O411" s="6">
        <f t="shared" si="25"/>
        <v>109782709</v>
      </c>
      <c r="P411" s="6">
        <f t="shared" si="26"/>
        <v>32908.485911270982</v>
      </c>
      <c r="Q411" s="7">
        <f t="shared" si="27"/>
        <v>0.11904726069799684</v>
      </c>
    </row>
    <row r="412" spans="1:17" x14ac:dyDescent="0.35">
      <c r="A412">
        <v>411</v>
      </c>
      <c r="B412" s="1">
        <v>39038</v>
      </c>
      <c r="C412" t="s">
        <v>847</v>
      </c>
      <c r="D412" t="s">
        <v>848</v>
      </c>
      <c r="E412" s="2">
        <v>102000000</v>
      </c>
      <c r="F412" s="2">
        <v>167365000</v>
      </c>
      <c r="G412" s="2">
        <v>594420283</v>
      </c>
      <c r="H412" s="2">
        <v>40833156</v>
      </c>
      <c r="I412" t="s">
        <v>15</v>
      </c>
      <c r="J412" t="s">
        <v>16</v>
      </c>
      <c r="K412">
        <v>3443</v>
      </c>
      <c r="L412">
        <v>144</v>
      </c>
      <c r="M412">
        <v>2006</v>
      </c>
      <c r="N412" s="6">
        <f t="shared" si="24"/>
        <v>65365000</v>
      </c>
      <c r="O412" s="6">
        <f t="shared" si="25"/>
        <v>492420283</v>
      </c>
      <c r="P412" s="6">
        <f t="shared" si="26"/>
        <v>143020.7037467325</v>
      </c>
      <c r="Q412" s="7">
        <f t="shared" si="27"/>
        <v>6.8694082567165693E-2</v>
      </c>
    </row>
    <row r="413" spans="1:17" x14ac:dyDescent="0.35">
      <c r="A413">
        <v>412</v>
      </c>
      <c r="B413" s="1">
        <v>37428</v>
      </c>
      <c r="C413" t="s">
        <v>849</v>
      </c>
      <c r="D413" t="s">
        <v>850</v>
      </c>
      <c r="E413" s="2">
        <v>102000000</v>
      </c>
      <c r="F413" s="2">
        <v>132024714</v>
      </c>
      <c r="G413" s="2">
        <v>358824714</v>
      </c>
      <c r="H413" s="2">
        <v>35677125</v>
      </c>
      <c r="I413" t="s">
        <v>15</v>
      </c>
      <c r="J413" t="s">
        <v>16</v>
      </c>
      <c r="K413">
        <v>3001</v>
      </c>
      <c r="L413">
        <v>144</v>
      </c>
      <c r="M413">
        <v>2002</v>
      </c>
      <c r="N413" s="6">
        <f t="shared" si="24"/>
        <v>30024714</v>
      </c>
      <c r="O413" s="6">
        <f t="shared" si="25"/>
        <v>256824714</v>
      </c>
      <c r="P413" s="6">
        <f t="shared" si="26"/>
        <v>85579.711429523493</v>
      </c>
      <c r="Q413" s="7">
        <f t="shared" si="27"/>
        <v>9.9427725036798892E-2</v>
      </c>
    </row>
    <row r="414" spans="1:17" x14ac:dyDescent="0.35">
      <c r="A414">
        <v>413</v>
      </c>
      <c r="B414" s="1">
        <v>43447</v>
      </c>
      <c r="C414" t="s">
        <v>851</v>
      </c>
      <c r="D414" t="s">
        <v>852</v>
      </c>
      <c r="E414" s="2">
        <v>102000000</v>
      </c>
      <c r="F414" s="2">
        <v>127195589</v>
      </c>
      <c r="G414" s="2">
        <v>465195589</v>
      </c>
      <c r="H414" s="2">
        <v>21654047</v>
      </c>
      <c r="I414" t="s">
        <v>15</v>
      </c>
      <c r="J414" t="s">
        <v>19</v>
      </c>
      <c r="K414">
        <v>3597</v>
      </c>
      <c r="L414">
        <v>114</v>
      </c>
      <c r="M414">
        <v>2018</v>
      </c>
      <c r="N414" s="6">
        <f t="shared" si="24"/>
        <v>25195589</v>
      </c>
      <c r="O414" s="6">
        <f t="shared" si="25"/>
        <v>363195589</v>
      </c>
      <c r="P414" s="6">
        <f t="shared" si="26"/>
        <v>100971.80678343064</v>
      </c>
      <c r="Q414" s="7">
        <f t="shared" si="27"/>
        <v>4.6548263809956289E-2</v>
      </c>
    </row>
    <row r="415" spans="1:17" x14ac:dyDescent="0.35">
      <c r="A415">
        <v>414</v>
      </c>
      <c r="B415" s="1">
        <v>41208</v>
      </c>
      <c r="C415" t="s">
        <v>853</v>
      </c>
      <c r="D415" t="s">
        <v>854</v>
      </c>
      <c r="E415" s="2">
        <v>102000000</v>
      </c>
      <c r="F415" s="2">
        <v>27108272</v>
      </c>
      <c r="G415" s="2">
        <v>130673154</v>
      </c>
      <c r="H415" s="2">
        <v>9612247</v>
      </c>
      <c r="I415" t="s">
        <v>214</v>
      </c>
      <c r="J415" t="s">
        <v>118</v>
      </c>
      <c r="K415">
        <v>2023</v>
      </c>
      <c r="L415">
        <v>172</v>
      </c>
      <c r="M415">
        <v>2012</v>
      </c>
      <c r="N415" s="6">
        <f t="shared" si="24"/>
        <v>-74891728</v>
      </c>
      <c r="O415" s="6">
        <f t="shared" si="25"/>
        <v>28673154</v>
      </c>
      <c r="P415" s="6">
        <f t="shared" si="26"/>
        <v>14173.58082056352</v>
      </c>
      <c r="Q415" s="7">
        <f t="shared" si="27"/>
        <v>7.3559462718715732E-2</v>
      </c>
    </row>
    <row r="416" spans="1:17" x14ac:dyDescent="0.35">
      <c r="A416">
        <v>415</v>
      </c>
      <c r="B416" s="1">
        <v>37575</v>
      </c>
      <c r="C416" t="s">
        <v>855</v>
      </c>
      <c r="D416" t="s">
        <v>856</v>
      </c>
      <c r="E416" s="2">
        <v>100000000</v>
      </c>
      <c r="F416" s="2">
        <v>262233381</v>
      </c>
      <c r="G416" s="2">
        <v>875262553</v>
      </c>
      <c r="H416" s="2">
        <v>88357488</v>
      </c>
      <c r="I416" t="s">
        <v>47</v>
      </c>
      <c r="J416" t="s">
        <v>19</v>
      </c>
      <c r="K416">
        <v>3682</v>
      </c>
      <c r="L416">
        <v>161</v>
      </c>
      <c r="M416">
        <v>2002</v>
      </c>
      <c r="N416" s="6">
        <f t="shared" si="24"/>
        <v>162233381</v>
      </c>
      <c r="O416" s="6">
        <f t="shared" si="25"/>
        <v>775262553</v>
      </c>
      <c r="P416" s="6">
        <f t="shared" si="26"/>
        <v>210554.7400869093</v>
      </c>
      <c r="Q416" s="7">
        <f t="shared" si="27"/>
        <v>0.10094969526246829</v>
      </c>
    </row>
    <row r="417" spans="1:17" x14ac:dyDescent="0.35">
      <c r="A417">
        <v>416</v>
      </c>
      <c r="B417" s="1">
        <v>33421</v>
      </c>
      <c r="C417" t="s">
        <v>857</v>
      </c>
      <c r="D417" t="s">
        <v>858</v>
      </c>
      <c r="E417" s="2">
        <v>100000000</v>
      </c>
      <c r="F417" s="2">
        <v>203464105</v>
      </c>
      <c r="G417" s="2">
        <v>515376182</v>
      </c>
      <c r="H417" s="2">
        <v>31765506</v>
      </c>
      <c r="I417" t="s">
        <v>214</v>
      </c>
      <c r="J417" t="s">
        <v>16</v>
      </c>
      <c r="K417">
        <v>2495</v>
      </c>
      <c r="L417">
        <v>136</v>
      </c>
      <c r="M417">
        <v>1991</v>
      </c>
      <c r="N417" s="6">
        <f t="shared" si="24"/>
        <v>103464105</v>
      </c>
      <c r="O417" s="6">
        <f t="shared" si="25"/>
        <v>415376182</v>
      </c>
      <c r="P417" s="6">
        <f t="shared" si="26"/>
        <v>166483.43967935871</v>
      </c>
      <c r="Q417" s="7">
        <f t="shared" si="27"/>
        <v>6.1635572440947611E-2</v>
      </c>
    </row>
    <row r="418" spans="1:17" x14ac:dyDescent="0.35">
      <c r="A418">
        <v>417</v>
      </c>
      <c r="B418" s="1">
        <v>34866</v>
      </c>
      <c r="C418" t="s">
        <v>859</v>
      </c>
      <c r="D418" t="s">
        <v>860</v>
      </c>
      <c r="E418" s="2">
        <v>100000000</v>
      </c>
      <c r="F418" s="2">
        <v>184031112</v>
      </c>
      <c r="G418" s="2">
        <v>336529144</v>
      </c>
      <c r="H418" s="2">
        <v>52784433</v>
      </c>
      <c r="I418" t="s">
        <v>15</v>
      </c>
      <c r="J418" t="s">
        <v>16</v>
      </c>
      <c r="K418">
        <v>2893</v>
      </c>
      <c r="L418">
        <v>122</v>
      </c>
      <c r="M418">
        <v>1995</v>
      </c>
      <c r="N418" s="6">
        <f t="shared" si="24"/>
        <v>84031112</v>
      </c>
      <c r="O418" s="6">
        <f t="shared" si="25"/>
        <v>236529144</v>
      </c>
      <c r="P418" s="6">
        <f t="shared" si="26"/>
        <v>81759.123401313511</v>
      </c>
      <c r="Q418" s="7">
        <f t="shared" si="27"/>
        <v>0.15684951494126761</v>
      </c>
    </row>
    <row r="419" spans="1:17" x14ac:dyDescent="0.35">
      <c r="A419">
        <v>418</v>
      </c>
      <c r="B419" s="1">
        <v>37099</v>
      </c>
      <c r="C419" t="s">
        <v>861</v>
      </c>
      <c r="D419" t="s">
        <v>862</v>
      </c>
      <c r="E419" s="2">
        <v>100000000</v>
      </c>
      <c r="F419" s="2">
        <v>180011740</v>
      </c>
      <c r="G419" s="2">
        <v>362211740</v>
      </c>
      <c r="H419" s="2">
        <v>68532960</v>
      </c>
      <c r="I419" t="s">
        <v>15</v>
      </c>
      <c r="J419" t="s">
        <v>19</v>
      </c>
      <c r="K419">
        <v>3530</v>
      </c>
      <c r="L419">
        <v>120</v>
      </c>
      <c r="M419">
        <v>2001</v>
      </c>
      <c r="N419" s="6">
        <f t="shared" si="24"/>
        <v>80011740</v>
      </c>
      <c r="O419" s="6">
        <f t="shared" si="25"/>
        <v>262211740</v>
      </c>
      <c r="P419" s="6">
        <f t="shared" si="26"/>
        <v>74280.946175637393</v>
      </c>
      <c r="Q419" s="7">
        <f t="shared" si="27"/>
        <v>0.18920689870516069</v>
      </c>
    </row>
    <row r="420" spans="1:17" x14ac:dyDescent="0.35">
      <c r="A420">
        <v>419</v>
      </c>
      <c r="B420" s="1">
        <v>38310</v>
      </c>
      <c r="C420" t="s">
        <v>863</v>
      </c>
      <c r="D420" t="s">
        <v>864</v>
      </c>
      <c r="E420" s="2">
        <v>100000000</v>
      </c>
      <c r="F420" s="2">
        <v>173005002</v>
      </c>
      <c r="G420" s="2">
        <v>331323410</v>
      </c>
      <c r="H420" s="2">
        <v>35142554</v>
      </c>
      <c r="I420" t="s">
        <v>47</v>
      </c>
      <c r="J420" t="s">
        <v>19</v>
      </c>
      <c r="K420">
        <v>3243</v>
      </c>
      <c r="L420">
        <v>130</v>
      </c>
      <c r="M420">
        <v>2004</v>
      </c>
      <c r="N420" s="6">
        <f t="shared" si="24"/>
        <v>73005002</v>
      </c>
      <c r="O420" s="6">
        <f t="shared" si="25"/>
        <v>231323410</v>
      </c>
      <c r="P420" s="6">
        <f t="shared" si="26"/>
        <v>71330.067838421208</v>
      </c>
      <c r="Q420" s="7">
        <f t="shared" si="27"/>
        <v>0.10606722295898138</v>
      </c>
    </row>
    <row r="421" spans="1:17" x14ac:dyDescent="0.35">
      <c r="A421">
        <v>420</v>
      </c>
      <c r="B421" s="1">
        <v>41268</v>
      </c>
      <c r="C421" t="s">
        <v>865</v>
      </c>
      <c r="D421" t="s">
        <v>866</v>
      </c>
      <c r="E421" s="2">
        <v>100000000</v>
      </c>
      <c r="F421" s="2">
        <v>162805434</v>
      </c>
      <c r="G421" s="2">
        <v>449841566</v>
      </c>
      <c r="H421" s="2">
        <v>30122888</v>
      </c>
      <c r="I421" t="s">
        <v>214</v>
      </c>
      <c r="J421" t="s">
        <v>87</v>
      </c>
      <c r="K421">
        <v>3012</v>
      </c>
      <c r="L421">
        <v>165</v>
      </c>
      <c r="M421">
        <v>2012</v>
      </c>
      <c r="N421" s="6">
        <f t="shared" si="24"/>
        <v>62805434</v>
      </c>
      <c r="O421" s="6">
        <f t="shared" si="25"/>
        <v>349841566</v>
      </c>
      <c r="P421" s="6">
        <f t="shared" si="26"/>
        <v>116149.2583001328</v>
      </c>
      <c r="Q421" s="7">
        <f t="shared" si="27"/>
        <v>6.6963327261758646E-2</v>
      </c>
    </row>
    <row r="422" spans="1:17" x14ac:dyDescent="0.35">
      <c r="A422">
        <v>421</v>
      </c>
      <c r="B422" s="1">
        <v>43824</v>
      </c>
      <c r="C422">
        <v>1917</v>
      </c>
      <c r="D422" t="s">
        <v>867</v>
      </c>
      <c r="E422" s="2">
        <v>100000000</v>
      </c>
      <c r="F422" s="2">
        <v>159227644</v>
      </c>
      <c r="G422" s="2">
        <v>370603379</v>
      </c>
      <c r="H422" s="2">
        <v>576216</v>
      </c>
      <c r="I422" t="s">
        <v>214</v>
      </c>
      <c r="J422" t="s">
        <v>193</v>
      </c>
      <c r="K422">
        <v>3987</v>
      </c>
      <c r="L422">
        <v>119</v>
      </c>
      <c r="M422">
        <v>2019</v>
      </c>
      <c r="N422" s="6">
        <f t="shared" si="24"/>
        <v>59227644</v>
      </c>
      <c r="O422" s="6">
        <f t="shared" si="25"/>
        <v>270603379</v>
      </c>
      <c r="P422" s="6">
        <f t="shared" si="26"/>
        <v>67871.426887384005</v>
      </c>
      <c r="Q422" s="7">
        <f t="shared" si="27"/>
        <v>1.5548050359249423E-3</v>
      </c>
    </row>
    <row r="423" spans="1:17" x14ac:dyDescent="0.35">
      <c r="A423">
        <v>422</v>
      </c>
      <c r="B423" s="1">
        <v>40534</v>
      </c>
      <c r="C423" t="s">
        <v>868</v>
      </c>
      <c r="D423" t="s">
        <v>869</v>
      </c>
      <c r="E423" s="2">
        <v>100000000</v>
      </c>
      <c r="F423" s="2">
        <v>148438600</v>
      </c>
      <c r="G423" s="2">
        <v>310650574</v>
      </c>
      <c r="H423" s="2">
        <v>30833665</v>
      </c>
      <c r="I423" t="s">
        <v>15</v>
      </c>
      <c r="J423" t="s">
        <v>295</v>
      </c>
      <c r="K423">
        <v>3675</v>
      </c>
      <c r="L423">
        <v>98</v>
      </c>
      <c r="M423">
        <v>2010</v>
      </c>
      <c r="N423" s="6">
        <f t="shared" si="24"/>
        <v>48438600</v>
      </c>
      <c r="O423" s="6">
        <f t="shared" si="25"/>
        <v>210650574</v>
      </c>
      <c r="P423" s="6">
        <f t="shared" si="26"/>
        <v>57319.884081632656</v>
      </c>
      <c r="Q423" s="7">
        <f t="shared" si="27"/>
        <v>9.9255136093841567E-2</v>
      </c>
    </row>
    <row r="424" spans="1:17" x14ac:dyDescent="0.35">
      <c r="A424">
        <v>423</v>
      </c>
      <c r="B424" s="1">
        <v>34530</v>
      </c>
      <c r="C424" t="s">
        <v>870</v>
      </c>
      <c r="D424" t="s">
        <v>871</v>
      </c>
      <c r="E424" s="2">
        <v>100000000</v>
      </c>
      <c r="F424" s="2">
        <v>146282411</v>
      </c>
      <c r="G424" s="2">
        <v>365300000</v>
      </c>
      <c r="H424" s="2">
        <v>25869770</v>
      </c>
      <c r="I424" t="s">
        <v>214</v>
      </c>
      <c r="J424" t="s">
        <v>16</v>
      </c>
      <c r="K424">
        <v>2561</v>
      </c>
      <c r="L424">
        <v>141</v>
      </c>
      <c r="M424">
        <v>1994</v>
      </c>
      <c r="N424" s="6">
        <f t="shared" si="24"/>
        <v>46282411</v>
      </c>
      <c r="O424" s="6">
        <f t="shared" si="25"/>
        <v>265300000</v>
      </c>
      <c r="P424" s="6">
        <f t="shared" si="26"/>
        <v>103592.34673955487</v>
      </c>
      <c r="Q424" s="7">
        <f t="shared" si="27"/>
        <v>7.0817875718587456E-2</v>
      </c>
    </row>
    <row r="425" spans="1:17" x14ac:dyDescent="0.35">
      <c r="A425">
        <v>424</v>
      </c>
      <c r="B425" s="1">
        <v>39388</v>
      </c>
      <c r="C425" t="s">
        <v>872</v>
      </c>
      <c r="D425" t="s">
        <v>873</v>
      </c>
      <c r="E425" s="2">
        <v>100000000</v>
      </c>
      <c r="F425" s="2">
        <v>130164645</v>
      </c>
      <c r="G425" s="2">
        <v>267985456</v>
      </c>
      <c r="H425" s="2">
        <v>43565135</v>
      </c>
      <c r="I425" t="s">
        <v>214</v>
      </c>
      <c r="J425" t="s">
        <v>118</v>
      </c>
      <c r="K425">
        <v>3111</v>
      </c>
      <c r="L425">
        <v>157</v>
      </c>
      <c r="M425">
        <v>2007</v>
      </c>
      <c r="N425" s="6">
        <f t="shared" si="24"/>
        <v>30164645</v>
      </c>
      <c r="O425" s="6">
        <f t="shared" si="25"/>
        <v>167985456</v>
      </c>
      <c r="P425" s="6">
        <f t="shared" si="26"/>
        <v>53997.253616200578</v>
      </c>
      <c r="Q425" s="7">
        <f t="shared" si="27"/>
        <v>0.16256529608084402</v>
      </c>
    </row>
    <row r="426" spans="1:17" x14ac:dyDescent="0.35">
      <c r="A426">
        <v>425</v>
      </c>
      <c r="B426" s="1">
        <v>40074</v>
      </c>
      <c r="C426" t="s">
        <v>874</v>
      </c>
      <c r="D426" t="s">
        <v>875</v>
      </c>
      <c r="E426" s="2">
        <v>100000000</v>
      </c>
      <c r="F426" s="2">
        <v>124870275</v>
      </c>
      <c r="G426" s="2">
        <v>236827677</v>
      </c>
      <c r="H426" s="2">
        <v>30304648</v>
      </c>
      <c r="I426" t="s">
        <v>47</v>
      </c>
      <c r="J426" t="s">
        <v>19</v>
      </c>
      <c r="K426">
        <v>3119</v>
      </c>
      <c r="L426">
        <v>90</v>
      </c>
      <c r="M426">
        <v>2009</v>
      </c>
      <c r="N426" s="6">
        <f t="shared" si="24"/>
        <v>24870275</v>
      </c>
      <c r="O426" s="6">
        <f t="shared" si="25"/>
        <v>136827677</v>
      </c>
      <c r="P426" s="6">
        <f t="shared" si="26"/>
        <v>43869.085283744789</v>
      </c>
      <c r="Q426" s="7">
        <f t="shared" si="27"/>
        <v>0.12796075350601863</v>
      </c>
    </row>
    <row r="427" spans="1:17" x14ac:dyDescent="0.35">
      <c r="A427">
        <v>426</v>
      </c>
      <c r="B427" s="1">
        <v>40396</v>
      </c>
      <c r="C427" t="s">
        <v>876</v>
      </c>
      <c r="D427" t="s">
        <v>877</v>
      </c>
      <c r="E427" s="2">
        <v>100000000</v>
      </c>
      <c r="F427" s="2">
        <v>119219978</v>
      </c>
      <c r="G427" s="2">
        <v>170936470</v>
      </c>
      <c r="H427" s="2">
        <v>35543162</v>
      </c>
      <c r="I427" t="s">
        <v>15</v>
      </c>
      <c r="J427" t="s">
        <v>295</v>
      </c>
      <c r="K427">
        <v>3651</v>
      </c>
      <c r="L427">
        <v>97</v>
      </c>
      <c r="M427">
        <v>2010</v>
      </c>
      <c r="N427" s="6">
        <f t="shared" si="24"/>
        <v>19219978</v>
      </c>
      <c r="O427" s="6">
        <f t="shared" si="25"/>
        <v>70936470</v>
      </c>
      <c r="P427" s="6">
        <f t="shared" si="26"/>
        <v>19429.326211996715</v>
      </c>
      <c r="Q427" s="7">
        <f t="shared" si="27"/>
        <v>0.20793199953175587</v>
      </c>
    </row>
    <row r="428" spans="1:17" x14ac:dyDescent="0.35">
      <c r="A428">
        <v>427</v>
      </c>
      <c r="B428" s="1">
        <v>38338</v>
      </c>
      <c r="C428" t="s">
        <v>878</v>
      </c>
      <c r="D428" t="s">
        <v>879</v>
      </c>
      <c r="E428" s="2">
        <v>100000000</v>
      </c>
      <c r="F428" s="2">
        <v>118627117</v>
      </c>
      <c r="G428" s="2">
        <v>212956024</v>
      </c>
      <c r="H428" s="2">
        <v>30061756</v>
      </c>
      <c r="I428" t="s">
        <v>47</v>
      </c>
      <c r="J428" t="s">
        <v>19</v>
      </c>
      <c r="K428">
        <v>3623</v>
      </c>
      <c r="L428">
        <v>107</v>
      </c>
      <c r="M428">
        <v>2004</v>
      </c>
      <c r="N428" s="6">
        <f t="shared" si="24"/>
        <v>18627117</v>
      </c>
      <c r="O428" s="6">
        <f t="shared" si="25"/>
        <v>112956024</v>
      </c>
      <c r="P428" s="6">
        <f t="shared" si="26"/>
        <v>31177.483853160364</v>
      </c>
      <c r="Q428" s="7">
        <f t="shared" si="27"/>
        <v>0.14116414945838771</v>
      </c>
    </row>
    <row r="429" spans="1:17" x14ac:dyDescent="0.35">
      <c r="A429">
        <v>428</v>
      </c>
      <c r="B429" s="1">
        <v>41633</v>
      </c>
      <c r="C429" t="s">
        <v>880</v>
      </c>
      <c r="D429" t="s">
        <v>881</v>
      </c>
      <c r="E429" s="2">
        <v>100000000</v>
      </c>
      <c r="F429" s="2">
        <v>116949183</v>
      </c>
      <c r="G429" s="2">
        <v>389918903</v>
      </c>
      <c r="H429" s="2">
        <v>18410067</v>
      </c>
      <c r="I429" t="s">
        <v>214</v>
      </c>
      <c r="J429" t="s">
        <v>479</v>
      </c>
      <c r="K429">
        <v>2557</v>
      </c>
      <c r="L429">
        <v>165</v>
      </c>
      <c r="M429">
        <v>2013</v>
      </c>
      <c r="N429" s="6">
        <f t="shared" si="24"/>
        <v>16949183</v>
      </c>
      <c r="O429" s="6">
        <f t="shared" si="25"/>
        <v>289918903</v>
      </c>
      <c r="P429" s="6">
        <f t="shared" si="26"/>
        <v>113382.44153304654</v>
      </c>
      <c r="Q429" s="7">
        <f t="shared" si="27"/>
        <v>4.7215117960054377E-2</v>
      </c>
    </row>
    <row r="430" spans="1:17" x14ac:dyDescent="0.35">
      <c r="A430">
        <v>429</v>
      </c>
      <c r="B430" s="1">
        <v>41418</v>
      </c>
      <c r="C430" t="s">
        <v>882</v>
      </c>
      <c r="D430" t="s">
        <v>883</v>
      </c>
      <c r="E430" s="2">
        <v>100000000</v>
      </c>
      <c r="F430" s="2">
        <v>107518682</v>
      </c>
      <c r="G430" s="2">
        <v>262794441</v>
      </c>
      <c r="H430" s="2">
        <v>33531068</v>
      </c>
      <c r="I430" t="s">
        <v>47</v>
      </c>
      <c r="J430" t="s">
        <v>19</v>
      </c>
      <c r="K430">
        <v>3894</v>
      </c>
      <c r="L430">
        <v>103</v>
      </c>
      <c r="M430">
        <v>2013</v>
      </c>
      <c r="N430" s="6">
        <f t="shared" si="24"/>
        <v>7518682</v>
      </c>
      <c r="O430" s="6">
        <f t="shared" si="25"/>
        <v>162794441</v>
      </c>
      <c r="P430" s="6">
        <f t="shared" si="26"/>
        <v>41806.482023626093</v>
      </c>
      <c r="Q430" s="7">
        <f t="shared" si="27"/>
        <v>0.12759428195058359</v>
      </c>
    </row>
    <row r="431" spans="1:17" x14ac:dyDescent="0.35">
      <c r="A431">
        <v>430</v>
      </c>
      <c r="B431" s="1">
        <v>35237</v>
      </c>
      <c r="C431" t="s">
        <v>884</v>
      </c>
      <c r="D431" t="s">
        <v>885</v>
      </c>
      <c r="E431" s="2">
        <v>100000000</v>
      </c>
      <c r="F431" s="2">
        <v>101295562</v>
      </c>
      <c r="G431" s="2">
        <v>234400000</v>
      </c>
      <c r="H431" s="2">
        <v>24566446</v>
      </c>
      <c r="I431" t="s">
        <v>214</v>
      </c>
      <c r="J431" t="s">
        <v>16</v>
      </c>
      <c r="K431">
        <v>2556</v>
      </c>
      <c r="L431">
        <v>114</v>
      </c>
      <c r="M431">
        <v>1996</v>
      </c>
      <c r="N431" s="6">
        <f t="shared" si="24"/>
        <v>1295562</v>
      </c>
      <c r="O431" s="6">
        <f t="shared" si="25"/>
        <v>134400000</v>
      </c>
      <c r="P431" s="6">
        <f t="shared" si="26"/>
        <v>52582.159624413143</v>
      </c>
      <c r="Q431" s="7">
        <f t="shared" si="27"/>
        <v>0.10480565699658703</v>
      </c>
    </row>
    <row r="432" spans="1:17" x14ac:dyDescent="0.35">
      <c r="A432">
        <v>431</v>
      </c>
      <c r="B432" s="1">
        <v>35237</v>
      </c>
      <c r="C432" t="s">
        <v>886</v>
      </c>
      <c r="D432" t="s">
        <v>887</v>
      </c>
      <c r="E432" s="2">
        <v>100000000</v>
      </c>
      <c r="F432" s="2">
        <v>100138851</v>
      </c>
      <c r="G432" s="2">
        <v>325500000</v>
      </c>
      <c r="H432" s="2">
        <v>21037414</v>
      </c>
      <c r="I432" t="s">
        <v>127</v>
      </c>
      <c r="J432" t="s">
        <v>19</v>
      </c>
      <c r="K432">
        <v>2835</v>
      </c>
      <c r="L432">
        <v>91</v>
      </c>
      <c r="M432">
        <v>1996</v>
      </c>
      <c r="N432" s="6">
        <f t="shared" si="24"/>
        <v>138851</v>
      </c>
      <c r="O432" s="6">
        <f t="shared" si="25"/>
        <v>225500000</v>
      </c>
      <c r="P432" s="6">
        <f t="shared" si="26"/>
        <v>79541.446208112873</v>
      </c>
      <c r="Q432" s="7">
        <f t="shared" si="27"/>
        <v>6.4631072196620579E-2</v>
      </c>
    </row>
    <row r="433" spans="1:21" x14ac:dyDescent="0.35">
      <c r="A433">
        <v>432</v>
      </c>
      <c r="B433" s="1">
        <v>36875</v>
      </c>
      <c r="C433" t="s">
        <v>888</v>
      </c>
      <c r="D433" t="s">
        <v>889</v>
      </c>
      <c r="E433" s="2">
        <v>100000000</v>
      </c>
      <c r="F433" s="2">
        <v>89630573</v>
      </c>
      <c r="G433" s="2">
        <v>169630573</v>
      </c>
      <c r="H433" s="2">
        <v>9812302</v>
      </c>
      <c r="I433" t="s">
        <v>127</v>
      </c>
      <c r="J433" t="s">
        <v>19</v>
      </c>
      <c r="K433">
        <v>2887</v>
      </c>
      <c r="L433">
        <v>78</v>
      </c>
      <c r="M433">
        <v>2000</v>
      </c>
      <c r="N433" s="6">
        <f t="shared" si="24"/>
        <v>-10369427</v>
      </c>
      <c r="O433" s="6">
        <f t="shared" si="25"/>
        <v>69630573</v>
      </c>
      <c r="P433" s="6">
        <f t="shared" si="26"/>
        <v>24118.660547280913</v>
      </c>
      <c r="Q433" s="7">
        <f t="shared" si="27"/>
        <v>5.7845126774405224E-2</v>
      </c>
    </row>
    <row r="434" spans="1:21" x14ac:dyDescent="0.35">
      <c r="A434">
        <v>433</v>
      </c>
      <c r="B434" s="1">
        <v>41136</v>
      </c>
      <c r="C434" t="s">
        <v>890</v>
      </c>
      <c r="D434" t="s">
        <v>891</v>
      </c>
      <c r="E434" s="2">
        <v>100000000</v>
      </c>
      <c r="F434" s="2">
        <v>85028192</v>
      </c>
      <c r="G434" s="2">
        <v>311979256</v>
      </c>
      <c r="H434" s="2">
        <v>28591370</v>
      </c>
      <c r="I434" t="s">
        <v>214</v>
      </c>
      <c r="J434" t="s">
        <v>16</v>
      </c>
      <c r="K434">
        <v>3355</v>
      </c>
      <c r="L434">
        <v>103</v>
      </c>
      <c r="M434">
        <v>2012</v>
      </c>
      <c r="N434" s="6">
        <f t="shared" si="24"/>
        <v>-14971808</v>
      </c>
      <c r="O434" s="6">
        <f t="shared" si="25"/>
        <v>211979256</v>
      </c>
      <c r="P434" s="6">
        <f t="shared" si="26"/>
        <v>63183.086736214602</v>
      </c>
      <c r="Q434" s="7">
        <f t="shared" si="27"/>
        <v>9.1645099634444921E-2</v>
      </c>
    </row>
    <row r="435" spans="1:21" x14ac:dyDescent="0.35">
      <c r="A435">
        <v>434</v>
      </c>
      <c r="B435" s="1">
        <v>40102</v>
      </c>
      <c r="C435" t="s">
        <v>892</v>
      </c>
      <c r="D435" t="s">
        <v>893</v>
      </c>
      <c r="E435" s="2">
        <v>100000000</v>
      </c>
      <c r="F435" s="2">
        <v>77233467</v>
      </c>
      <c r="G435" s="2">
        <v>99123656</v>
      </c>
      <c r="H435" s="2">
        <v>32695407</v>
      </c>
      <c r="I435" t="s">
        <v>47</v>
      </c>
      <c r="J435" t="s">
        <v>19</v>
      </c>
      <c r="K435">
        <v>3735</v>
      </c>
      <c r="L435">
        <v>100</v>
      </c>
      <c r="M435">
        <v>2009</v>
      </c>
      <c r="N435" s="6">
        <f t="shared" si="24"/>
        <v>-22766533</v>
      </c>
      <c r="O435" s="6">
        <f t="shared" si="25"/>
        <v>-876344</v>
      </c>
      <c r="P435" s="6">
        <f t="shared" si="26"/>
        <v>-234.63025435073627</v>
      </c>
      <c r="Q435" s="7">
        <f t="shared" si="27"/>
        <v>0.32984464374477873</v>
      </c>
    </row>
    <row r="436" spans="1:21" x14ac:dyDescent="0.35">
      <c r="A436">
        <v>435</v>
      </c>
      <c r="B436" s="1">
        <v>39066</v>
      </c>
      <c r="C436" t="s">
        <v>894</v>
      </c>
      <c r="D436" t="s">
        <v>895</v>
      </c>
      <c r="E436" s="2">
        <v>100000000</v>
      </c>
      <c r="F436" s="2">
        <v>75030163</v>
      </c>
      <c r="G436" s="2">
        <v>249488115</v>
      </c>
      <c r="H436" s="2">
        <v>23239907</v>
      </c>
      <c r="I436" t="s">
        <v>47</v>
      </c>
      <c r="J436" t="s">
        <v>19</v>
      </c>
      <c r="K436">
        <v>3030</v>
      </c>
      <c r="L436">
        <v>104</v>
      </c>
      <c r="M436">
        <v>2006</v>
      </c>
      <c r="N436" s="6">
        <f t="shared" si="24"/>
        <v>-24969837</v>
      </c>
      <c r="O436" s="6">
        <f t="shared" si="25"/>
        <v>149488115</v>
      </c>
      <c r="P436" s="6">
        <f t="shared" si="26"/>
        <v>49336.011551155112</v>
      </c>
      <c r="Q436" s="7">
        <f t="shared" si="27"/>
        <v>9.3150357082139965E-2</v>
      </c>
    </row>
    <row r="437" spans="1:21" x14ac:dyDescent="0.35">
      <c r="A437">
        <v>436</v>
      </c>
      <c r="B437" s="1">
        <v>41843</v>
      </c>
      <c r="C437" t="s">
        <v>896</v>
      </c>
      <c r="D437" t="s">
        <v>897</v>
      </c>
      <c r="E437" s="2">
        <v>100000000</v>
      </c>
      <c r="F437" s="2">
        <v>72688614</v>
      </c>
      <c r="G437" s="2">
        <v>243388614</v>
      </c>
      <c r="H437" s="2">
        <v>29800263</v>
      </c>
      <c r="I437" t="s">
        <v>15</v>
      </c>
      <c r="J437" t="s">
        <v>19</v>
      </c>
      <c r="K437">
        <v>3595</v>
      </c>
      <c r="L437">
        <v>97</v>
      </c>
      <c r="M437">
        <v>2014</v>
      </c>
      <c r="N437" s="6">
        <f t="shared" si="24"/>
        <v>-27311386</v>
      </c>
      <c r="O437" s="6">
        <f t="shared" si="25"/>
        <v>143388614</v>
      </c>
      <c r="P437" s="6">
        <f t="shared" si="26"/>
        <v>39885.567176634213</v>
      </c>
      <c r="Q437" s="7">
        <f t="shared" si="27"/>
        <v>0.12243901844972913</v>
      </c>
    </row>
    <row r="438" spans="1:21" x14ac:dyDescent="0.35">
      <c r="A438">
        <v>437</v>
      </c>
      <c r="B438" s="1">
        <v>40522</v>
      </c>
      <c r="C438" t="s">
        <v>898</v>
      </c>
      <c r="D438" t="s">
        <v>899</v>
      </c>
      <c r="E438" s="2">
        <v>100000000</v>
      </c>
      <c r="F438" s="2">
        <v>67631157</v>
      </c>
      <c r="G438" s="2">
        <v>278731369</v>
      </c>
      <c r="H438" s="2">
        <v>16472458</v>
      </c>
      <c r="I438" t="s">
        <v>15</v>
      </c>
      <c r="J438" t="s">
        <v>193</v>
      </c>
      <c r="K438">
        <v>2756</v>
      </c>
      <c r="L438">
        <v>102</v>
      </c>
      <c r="M438">
        <v>2010</v>
      </c>
      <c r="N438" s="6">
        <f t="shared" si="24"/>
        <v>-32368843</v>
      </c>
      <c r="O438" s="6">
        <f t="shared" si="25"/>
        <v>178731369</v>
      </c>
      <c r="P438" s="6">
        <f t="shared" si="26"/>
        <v>64851.730406386065</v>
      </c>
      <c r="Q438" s="7">
        <f t="shared" si="27"/>
        <v>5.9097969701429623E-2</v>
      </c>
    </row>
    <row r="439" spans="1:21" x14ac:dyDescent="0.35">
      <c r="A439">
        <v>438</v>
      </c>
      <c r="B439" s="1">
        <v>36488</v>
      </c>
      <c r="C439" t="s">
        <v>900</v>
      </c>
      <c r="D439" t="s">
        <v>901</v>
      </c>
      <c r="E439" s="2">
        <v>100000000</v>
      </c>
      <c r="F439" s="2">
        <v>66889043</v>
      </c>
      <c r="G439" s="2">
        <v>212026975</v>
      </c>
      <c r="H439" s="2">
        <v>20523595</v>
      </c>
      <c r="I439" t="s">
        <v>214</v>
      </c>
      <c r="J439" t="s">
        <v>16</v>
      </c>
      <c r="K439">
        <v>2665</v>
      </c>
      <c r="L439">
        <v>120</v>
      </c>
      <c r="M439">
        <v>1999</v>
      </c>
      <c r="N439" s="6">
        <f t="shared" si="24"/>
        <v>-33110957</v>
      </c>
      <c r="O439" s="6">
        <f t="shared" si="25"/>
        <v>112026975</v>
      </c>
      <c r="P439" s="6">
        <f t="shared" si="26"/>
        <v>42036.388367729829</v>
      </c>
      <c r="Q439" s="7">
        <f t="shared" si="27"/>
        <v>9.6797093860344893E-2</v>
      </c>
      <c r="U439" cm="1">
        <f t="array" ref="U439:U470">_xlfn.UNIQUE(M2:M501)</f>
        <v>2019</v>
      </c>
    </row>
    <row r="440" spans="1:21" x14ac:dyDescent="0.35">
      <c r="A440">
        <v>439</v>
      </c>
      <c r="B440" s="1">
        <v>43824</v>
      </c>
      <c r="C440" t="s">
        <v>902</v>
      </c>
      <c r="D440" t="s">
        <v>903</v>
      </c>
      <c r="E440" s="2">
        <v>100000000</v>
      </c>
      <c r="F440" s="2">
        <v>66757013</v>
      </c>
      <c r="G440" s="2">
        <v>165138481</v>
      </c>
      <c r="H440" s="2">
        <v>13354798</v>
      </c>
      <c r="I440" t="s">
        <v>47</v>
      </c>
      <c r="J440" t="s">
        <v>19</v>
      </c>
      <c r="K440">
        <v>3502</v>
      </c>
      <c r="L440">
        <v>104</v>
      </c>
      <c r="M440">
        <v>2019</v>
      </c>
      <c r="N440" s="6">
        <f t="shared" si="24"/>
        <v>-33242987</v>
      </c>
      <c r="O440" s="6">
        <f t="shared" si="25"/>
        <v>65138481</v>
      </c>
      <c r="P440" s="6">
        <f t="shared" si="26"/>
        <v>18600.365790976586</v>
      </c>
      <c r="Q440" s="7">
        <f t="shared" si="27"/>
        <v>8.0870296972151506E-2</v>
      </c>
      <c r="U440">
        <v>2011</v>
      </c>
    </row>
    <row r="441" spans="1:21" x14ac:dyDescent="0.35">
      <c r="A441">
        <v>440</v>
      </c>
      <c r="B441" s="1">
        <v>38149</v>
      </c>
      <c r="C441" t="s">
        <v>904</v>
      </c>
      <c r="D441" t="s">
        <v>905</v>
      </c>
      <c r="E441" s="2">
        <v>100000000</v>
      </c>
      <c r="F441" s="2">
        <v>59475623</v>
      </c>
      <c r="G441" s="2">
        <v>96150482</v>
      </c>
      <c r="H441" s="2">
        <v>21406781</v>
      </c>
      <c r="I441" t="s">
        <v>15</v>
      </c>
      <c r="J441" t="s">
        <v>479</v>
      </c>
      <c r="K441">
        <v>3057</v>
      </c>
      <c r="L441">
        <v>93</v>
      </c>
      <c r="M441">
        <v>2004</v>
      </c>
      <c r="N441" s="6">
        <f t="shared" si="24"/>
        <v>-40524377</v>
      </c>
      <c r="O441" s="6">
        <f t="shared" si="25"/>
        <v>-3849518</v>
      </c>
      <c r="P441" s="6">
        <f t="shared" si="26"/>
        <v>-1259.2469741576708</v>
      </c>
      <c r="Q441" s="7">
        <f t="shared" si="27"/>
        <v>0.2226383118911458</v>
      </c>
      <c r="U441">
        <v>2015</v>
      </c>
    </row>
    <row r="442" spans="1:21" x14ac:dyDescent="0.35">
      <c r="A442">
        <v>441</v>
      </c>
      <c r="B442" s="1">
        <v>39241</v>
      </c>
      <c r="C442" t="s">
        <v>906</v>
      </c>
      <c r="D442" t="s">
        <v>907</v>
      </c>
      <c r="E442" s="2">
        <v>100000000</v>
      </c>
      <c r="F442" s="2">
        <v>58867694</v>
      </c>
      <c r="G442" s="2">
        <v>145395745</v>
      </c>
      <c r="H442" s="2">
        <v>17640249</v>
      </c>
      <c r="I442" t="s">
        <v>47</v>
      </c>
      <c r="J442" t="s">
        <v>19</v>
      </c>
      <c r="K442">
        <v>3531</v>
      </c>
      <c r="L442">
        <v>85</v>
      </c>
      <c r="M442">
        <v>2007</v>
      </c>
      <c r="N442" s="6">
        <f t="shared" si="24"/>
        <v>-41132306</v>
      </c>
      <c r="O442" s="6">
        <f t="shared" si="25"/>
        <v>45395745</v>
      </c>
      <c r="P442" s="6">
        <f t="shared" si="26"/>
        <v>12856.342395921834</v>
      </c>
      <c r="Q442" s="7">
        <f t="shared" si="27"/>
        <v>0.12132575819189206</v>
      </c>
      <c r="U442">
        <v>2018</v>
      </c>
    </row>
    <row r="443" spans="1:21" x14ac:dyDescent="0.35">
      <c r="A443">
        <v>442</v>
      </c>
      <c r="B443" s="1">
        <v>39059</v>
      </c>
      <c r="C443" t="s">
        <v>908</v>
      </c>
      <c r="D443" t="s">
        <v>909</v>
      </c>
      <c r="E443" s="2">
        <v>100000000</v>
      </c>
      <c r="F443" s="2">
        <v>57377916</v>
      </c>
      <c r="G443" s="2">
        <v>171377916</v>
      </c>
      <c r="H443" s="2">
        <v>8648324</v>
      </c>
      <c r="I443" t="s">
        <v>214</v>
      </c>
      <c r="J443" t="s">
        <v>16</v>
      </c>
      <c r="K443">
        <v>1920</v>
      </c>
      <c r="L443">
        <v>143</v>
      </c>
      <c r="M443">
        <v>2006</v>
      </c>
      <c r="N443" s="6">
        <f t="shared" si="24"/>
        <v>-42622084</v>
      </c>
      <c r="O443" s="6">
        <f t="shared" si="25"/>
        <v>71377916</v>
      </c>
      <c r="P443" s="6">
        <f t="shared" si="26"/>
        <v>37175.997916666667</v>
      </c>
      <c r="Q443" s="7">
        <f t="shared" si="27"/>
        <v>5.0463468116860519E-2</v>
      </c>
      <c r="U443">
        <v>2007</v>
      </c>
    </row>
    <row r="444" spans="1:21" x14ac:dyDescent="0.35">
      <c r="A444">
        <v>443</v>
      </c>
      <c r="B444" s="1">
        <v>43776</v>
      </c>
      <c r="C444" t="s">
        <v>910</v>
      </c>
      <c r="D444" t="s">
        <v>911</v>
      </c>
      <c r="E444" s="2">
        <v>100000000</v>
      </c>
      <c r="F444" s="2">
        <v>56846802</v>
      </c>
      <c r="G444" s="2">
        <v>126829063</v>
      </c>
      <c r="H444" s="2">
        <v>17897419</v>
      </c>
      <c r="I444" t="s">
        <v>15</v>
      </c>
      <c r="J444" t="s">
        <v>16</v>
      </c>
      <c r="K444">
        <v>3242</v>
      </c>
      <c r="L444">
        <v>138</v>
      </c>
      <c r="M444">
        <v>2019</v>
      </c>
      <c r="N444" s="6">
        <f t="shared" si="24"/>
        <v>-43153198</v>
      </c>
      <c r="O444" s="6">
        <f t="shared" si="25"/>
        <v>26829063</v>
      </c>
      <c r="P444" s="6">
        <f t="shared" si="26"/>
        <v>8275.4666872301041</v>
      </c>
      <c r="Q444" s="7">
        <f t="shared" si="27"/>
        <v>0.14111449360782552</v>
      </c>
      <c r="U444">
        <v>2017</v>
      </c>
    </row>
    <row r="445" spans="1:21" x14ac:dyDescent="0.35">
      <c r="A445">
        <v>444</v>
      </c>
      <c r="B445" s="1">
        <v>40445</v>
      </c>
      <c r="C445" t="s">
        <v>912</v>
      </c>
      <c r="D445" t="s">
        <v>913</v>
      </c>
      <c r="E445" s="2">
        <v>100000000</v>
      </c>
      <c r="F445" s="2">
        <v>55675313</v>
      </c>
      <c r="G445" s="2">
        <v>139716717</v>
      </c>
      <c r="H445" s="2">
        <v>16112211</v>
      </c>
      <c r="I445" t="s">
        <v>47</v>
      </c>
      <c r="J445" t="s">
        <v>19</v>
      </c>
      <c r="K445">
        <v>3575</v>
      </c>
      <c r="L445">
        <v>90</v>
      </c>
      <c r="M445">
        <v>2010</v>
      </c>
      <c r="N445" s="6">
        <f t="shared" si="24"/>
        <v>-44324687</v>
      </c>
      <c r="O445" s="6">
        <f t="shared" si="25"/>
        <v>39716717</v>
      </c>
      <c r="P445" s="6">
        <f t="shared" si="26"/>
        <v>11109.571188811189</v>
      </c>
      <c r="Q445" s="7">
        <f t="shared" si="27"/>
        <v>0.11532056682952263</v>
      </c>
      <c r="U445">
        <v>2023</v>
      </c>
    </row>
    <row r="446" spans="1:21" x14ac:dyDescent="0.35">
      <c r="A446">
        <v>445</v>
      </c>
      <c r="B446" s="1">
        <v>39969</v>
      </c>
      <c r="C446" t="s">
        <v>914</v>
      </c>
      <c r="D446" t="s">
        <v>915</v>
      </c>
      <c r="E446" s="2">
        <v>100000000</v>
      </c>
      <c r="F446" s="2">
        <v>49438370</v>
      </c>
      <c r="G446" s="2">
        <v>69548641</v>
      </c>
      <c r="H446" s="2">
        <v>18837350</v>
      </c>
      <c r="I446" t="s">
        <v>15</v>
      </c>
      <c r="J446" t="s">
        <v>295</v>
      </c>
      <c r="K446">
        <v>3534</v>
      </c>
      <c r="L446">
        <v>102</v>
      </c>
      <c r="M446">
        <v>2009</v>
      </c>
      <c r="N446" s="6">
        <f t="shared" si="24"/>
        <v>-50561630</v>
      </c>
      <c r="O446" s="6">
        <f t="shared" si="25"/>
        <v>-30451359</v>
      </c>
      <c r="P446" s="6">
        <f t="shared" si="26"/>
        <v>-8616.6833616298809</v>
      </c>
      <c r="Q446" s="7">
        <f t="shared" si="27"/>
        <v>0.27085144625615332</v>
      </c>
      <c r="U446">
        <v>2012</v>
      </c>
    </row>
    <row r="447" spans="1:21" x14ac:dyDescent="0.35">
      <c r="A447">
        <v>446</v>
      </c>
      <c r="B447" s="1">
        <v>37973</v>
      </c>
      <c r="C447" t="s">
        <v>916</v>
      </c>
      <c r="D447" t="s">
        <v>917</v>
      </c>
      <c r="E447" s="2">
        <v>100000000</v>
      </c>
      <c r="F447" s="2">
        <v>48417850</v>
      </c>
      <c r="G447" s="2">
        <v>95255485</v>
      </c>
      <c r="H447" s="2">
        <v>11139495</v>
      </c>
      <c r="I447" t="s">
        <v>47</v>
      </c>
      <c r="J447" t="s">
        <v>19</v>
      </c>
      <c r="K447">
        <v>2813</v>
      </c>
      <c r="L447">
        <v>113</v>
      </c>
      <c r="M447">
        <v>2003</v>
      </c>
      <c r="N447" s="6">
        <f t="shared" si="24"/>
        <v>-51582150</v>
      </c>
      <c r="O447" s="6">
        <f t="shared" si="25"/>
        <v>-4744515</v>
      </c>
      <c r="P447" s="6">
        <f t="shared" si="26"/>
        <v>-1686.638819765375</v>
      </c>
      <c r="Q447" s="7">
        <f t="shared" si="27"/>
        <v>0.11694334452236529</v>
      </c>
      <c r="U447">
        <v>2016</v>
      </c>
    </row>
    <row r="448" spans="1:21" x14ac:dyDescent="0.35">
      <c r="A448">
        <v>447</v>
      </c>
      <c r="B448" s="1">
        <v>43539</v>
      </c>
      <c r="C448" t="s">
        <v>918</v>
      </c>
      <c r="D448" t="s">
        <v>919</v>
      </c>
      <c r="E448" s="2">
        <v>100000000</v>
      </c>
      <c r="F448" s="2">
        <v>45216793</v>
      </c>
      <c r="G448" s="2">
        <v>115112118</v>
      </c>
      <c r="H448" s="2">
        <v>15853646</v>
      </c>
      <c r="I448" t="s">
        <v>47</v>
      </c>
      <c r="J448" t="s">
        <v>19</v>
      </c>
      <c r="K448">
        <v>3838</v>
      </c>
      <c r="L448">
        <v>93</v>
      </c>
      <c r="M448">
        <v>2019</v>
      </c>
      <c r="N448" s="6">
        <f t="shared" si="24"/>
        <v>-54783207</v>
      </c>
      <c r="O448" s="6">
        <f t="shared" si="25"/>
        <v>15112118</v>
      </c>
      <c r="P448" s="6">
        <f t="shared" si="26"/>
        <v>3937.4981761334029</v>
      </c>
      <c r="Q448" s="7">
        <f t="shared" si="27"/>
        <v>0.13772351925624374</v>
      </c>
      <c r="U448">
        <v>2010</v>
      </c>
    </row>
    <row r="449" spans="1:21" x14ac:dyDescent="0.35">
      <c r="A449">
        <v>448</v>
      </c>
      <c r="B449" s="1">
        <v>38191</v>
      </c>
      <c r="C449" t="s">
        <v>920</v>
      </c>
      <c r="D449" t="s">
        <v>921</v>
      </c>
      <c r="E449" s="2">
        <v>100000000</v>
      </c>
      <c r="F449" s="2">
        <v>40202379</v>
      </c>
      <c r="G449" s="2">
        <v>82078046</v>
      </c>
      <c r="H449" s="2">
        <v>16728411</v>
      </c>
      <c r="I449" t="s">
        <v>15</v>
      </c>
      <c r="J449" t="s">
        <v>16</v>
      </c>
      <c r="K449">
        <v>3117</v>
      </c>
      <c r="L449">
        <v>101</v>
      </c>
      <c r="M449">
        <v>2004</v>
      </c>
      <c r="N449" s="6">
        <f t="shared" si="24"/>
        <v>-59797621</v>
      </c>
      <c r="O449" s="6">
        <f t="shared" si="25"/>
        <v>-17921954</v>
      </c>
      <c r="P449" s="6">
        <f t="shared" si="26"/>
        <v>-5749.7446262431822</v>
      </c>
      <c r="Q449" s="7">
        <f t="shared" si="27"/>
        <v>0.20381102883467767</v>
      </c>
      <c r="U449">
        <v>2022</v>
      </c>
    </row>
    <row r="450" spans="1:21" x14ac:dyDescent="0.35">
      <c r="A450">
        <v>449</v>
      </c>
      <c r="B450" s="1">
        <v>41865</v>
      </c>
      <c r="C450" t="s">
        <v>922</v>
      </c>
      <c r="D450" t="s">
        <v>923</v>
      </c>
      <c r="E450" s="2">
        <v>100000000</v>
      </c>
      <c r="F450" s="2">
        <v>39322544</v>
      </c>
      <c r="G450" s="2">
        <v>209461378</v>
      </c>
      <c r="H450" s="2">
        <v>15879645</v>
      </c>
      <c r="I450" t="s">
        <v>15</v>
      </c>
      <c r="J450" t="s">
        <v>16</v>
      </c>
      <c r="K450">
        <v>3221</v>
      </c>
      <c r="L450">
        <v>103</v>
      </c>
      <c r="M450">
        <v>2014</v>
      </c>
      <c r="N450" s="6">
        <f t="shared" ref="N450:N501" si="28">F450-$E450</f>
        <v>-60677456</v>
      </c>
      <c r="O450" s="6">
        <f t="shared" ref="O450:O501" si="29">G450-$E450</f>
        <v>109461378</v>
      </c>
      <c r="P450" s="6">
        <f t="shared" ref="P450:P501" si="30">O450/K450</f>
        <v>33983.662837628064</v>
      </c>
      <c r="Q450" s="7">
        <f t="shared" si="27"/>
        <v>7.5811804312678588E-2</v>
      </c>
      <c r="U450">
        <v>2009</v>
      </c>
    </row>
    <row r="451" spans="1:21" x14ac:dyDescent="0.35">
      <c r="A451">
        <v>450</v>
      </c>
      <c r="B451" s="1">
        <v>44538</v>
      </c>
      <c r="C451" t="s">
        <v>924</v>
      </c>
      <c r="D451" t="s">
        <v>925</v>
      </c>
      <c r="E451" s="2">
        <v>100000000</v>
      </c>
      <c r="F451" s="2">
        <v>38530322</v>
      </c>
      <c r="G451" s="2">
        <v>75011257</v>
      </c>
      <c r="H451" s="2">
        <v>10574618</v>
      </c>
      <c r="I451" t="s">
        <v>15</v>
      </c>
      <c r="J451" t="s">
        <v>50</v>
      </c>
      <c r="K451">
        <v>2820</v>
      </c>
      <c r="L451">
        <v>156</v>
      </c>
      <c r="M451">
        <v>2021</v>
      </c>
      <c r="N451" s="6">
        <f t="shared" si="28"/>
        <v>-61469678</v>
      </c>
      <c r="O451" s="6">
        <f t="shared" si="29"/>
        <v>-24988743</v>
      </c>
      <c r="P451" s="6">
        <f t="shared" si="30"/>
        <v>-8861.2563829787232</v>
      </c>
      <c r="Q451" s="7">
        <f t="shared" ref="Q451:Q501" si="31">H451/G451</f>
        <v>0.14097374744699986</v>
      </c>
      <c r="U451">
        <v>2013</v>
      </c>
    </row>
    <row r="452" spans="1:21" x14ac:dyDescent="0.35">
      <c r="A452">
        <v>451</v>
      </c>
      <c r="B452" s="1">
        <v>37587</v>
      </c>
      <c r="C452" t="s">
        <v>926</v>
      </c>
      <c r="D452" t="s">
        <v>927</v>
      </c>
      <c r="E452" s="2">
        <v>100000000</v>
      </c>
      <c r="F452" s="2">
        <v>38120554</v>
      </c>
      <c r="G452" s="2">
        <v>91800000</v>
      </c>
      <c r="H452" s="2">
        <v>12083248</v>
      </c>
      <c r="I452" t="s">
        <v>47</v>
      </c>
      <c r="J452" t="s">
        <v>19</v>
      </c>
      <c r="K452">
        <v>3227</v>
      </c>
      <c r="L452">
        <v>95</v>
      </c>
      <c r="M452">
        <v>2002</v>
      </c>
      <c r="N452" s="6">
        <f t="shared" si="28"/>
        <v>-61879446</v>
      </c>
      <c r="O452" s="6">
        <f t="shared" si="29"/>
        <v>-8200000</v>
      </c>
      <c r="P452" s="6">
        <f t="shared" si="30"/>
        <v>-2541.0598078710877</v>
      </c>
      <c r="Q452" s="7">
        <f t="shared" si="31"/>
        <v>0.13162579520697168</v>
      </c>
      <c r="U452">
        <v>2014</v>
      </c>
    </row>
    <row r="453" spans="1:21" x14ac:dyDescent="0.35">
      <c r="A453">
        <v>452</v>
      </c>
      <c r="B453" s="1">
        <v>44552</v>
      </c>
      <c r="C453" t="s">
        <v>928</v>
      </c>
      <c r="D453" t="s">
        <v>929</v>
      </c>
      <c r="E453" s="2">
        <v>100000000</v>
      </c>
      <c r="F453" s="2">
        <v>37176373</v>
      </c>
      <c r="G453" s="2">
        <v>121125300</v>
      </c>
      <c r="H453" s="2">
        <v>5915542</v>
      </c>
      <c r="I453" t="s">
        <v>214</v>
      </c>
      <c r="J453" t="s">
        <v>16</v>
      </c>
      <c r="K453">
        <v>3180</v>
      </c>
      <c r="L453">
        <v>131</v>
      </c>
      <c r="M453">
        <v>2021</v>
      </c>
      <c r="N453" s="6">
        <f t="shared" si="28"/>
        <v>-62823627</v>
      </c>
      <c r="O453" s="6">
        <f t="shared" si="29"/>
        <v>21125300</v>
      </c>
      <c r="P453" s="6">
        <f t="shared" si="30"/>
        <v>6643.1761006289307</v>
      </c>
      <c r="Q453" s="7">
        <f t="shared" si="31"/>
        <v>4.8838203083913928E-2</v>
      </c>
      <c r="U453">
        <v>2021</v>
      </c>
    </row>
    <row r="454" spans="1:21" x14ac:dyDescent="0.35">
      <c r="A454">
        <v>453</v>
      </c>
      <c r="B454" s="1">
        <v>40249</v>
      </c>
      <c r="C454" t="s">
        <v>930</v>
      </c>
      <c r="D454" t="s">
        <v>931</v>
      </c>
      <c r="E454" s="2">
        <v>100000000</v>
      </c>
      <c r="F454" s="2">
        <v>35497337</v>
      </c>
      <c r="G454" s="2">
        <v>97523020</v>
      </c>
      <c r="H454" s="2">
        <v>14309295</v>
      </c>
      <c r="I454" t="s">
        <v>214</v>
      </c>
      <c r="J454" t="s">
        <v>118</v>
      </c>
      <c r="K454">
        <v>3004</v>
      </c>
      <c r="L454">
        <v>114</v>
      </c>
      <c r="M454">
        <v>2010</v>
      </c>
      <c r="N454" s="6">
        <f t="shared" si="28"/>
        <v>-64502663</v>
      </c>
      <c r="O454" s="6">
        <f t="shared" si="29"/>
        <v>-2476980</v>
      </c>
      <c r="P454" s="6">
        <f t="shared" si="30"/>
        <v>-824.56058588548603</v>
      </c>
      <c r="Q454" s="7">
        <f t="shared" si="31"/>
        <v>0.14672735729471872</v>
      </c>
      <c r="U454">
        <v>2006</v>
      </c>
    </row>
    <row r="455" spans="1:21" x14ac:dyDescent="0.35">
      <c r="A455">
        <v>454</v>
      </c>
      <c r="B455" s="1">
        <v>43021</v>
      </c>
      <c r="C455" t="s">
        <v>932</v>
      </c>
      <c r="D455" t="s">
        <v>933</v>
      </c>
      <c r="E455" s="2">
        <v>100000000</v>
      </c>
      <c r="F455" s="2">
        <v>33700160</v>
      </c>
      <c r="G455" s="2">
        <v>220796009</v>
      </c>
      <c r="H455" s="2">
        <v>13707376</v>
      </c>
      <c r="I455" t="s">
        <v>15</v>
      </c>
      <c r="J455" t="s">
        <v>193</v>
      </c>
      <c r="K455">
        <v>3246</v>
      </c>
      <c r="L455">
        <v>109</v>
      </c>
      <c r="M455">
        <v>2017</v>
      </c>
      <c r="N455" s="6">
        <f t="shared" si="28"/>
        <v>-66299840</v>
      </c>
      <c r="O455" s="6">
        <f t="shared" si="29"/>
        <v>120796009</v>
      </c>
      <c r="P455" s="6">
        <f t="shared" si="30"/>
        <v>37213.804374614912</v>
      </c>
      <c r="Q455" s="7">
        <f t="shared" si="31"/>
        <v>6.2081629383074585E-2</v>
      </c>
      <c r="U455">
        <v>2008</v>
      </c>
    </row>
    <row r="456" spans="1:21" x14ac:dyDescent="0.35">
      <c r="A456">
        <v>455</v>
      </c>
      <c r="B456" s="1">
        <v>42340</v>
      </c>
      <c r="C456" t="s">
        <v>934</v>
      </c>
      <c r="D456" t="s">
        <v>935</v>
      </c>
      <c r="E456" s="2">
        <v>100000000</v>
      </c>
      <c r="F456" s="2">
        <v>28782481</v>
      </c>
      <c r="G456" s="2">
        <v>126704591</v>
      </c>
      <c r="H456" s="2">
        <v>9800252</v>
      </c>
      <c r="I456" t="s">
        <v>15</v>
      </c>
      <c r="J456" t="s">
        <v>16</v>
      </c>
      <c r="K456">
        <v>2910</v>
      </c>
      <c r="L456">
        <v>113</v>
      </c>
      <c r="M456">
        <v>2015</v>
      </c>
      <c r="N456" s="6">
        <f t="shared" si="28"/>
        <v>-71217519</v>
      </c>
      <c r="O456" s="6">
        <f t="shared" si="29"/>
        <v>26704591</v>
      </c>
      <c r="P456" s="6">
        <f t="shared" si="30"/>
        <v>9176.835395189004</v>
      </c>
      <c r="Q456" s="7">
        <f t="shared" si="31"/>
        <v>7.7347252555355309E-2</v>
      </c>
      <c r="U456">
        <v>2005</v>
      </c>
    </row>
    <row r="457" spans="1:21" x14ac:dyDescent="0.35">
      <c r="A457">
        <v>456</v>
      </c>
      <c r="B457" s="1">
        <v>43816</v>
      </c>
      <c r="C457" t="s">
        <v>936</v>
      </c>
      <c r="D457" t="s">
        <v>937</v>
      </c>
      <c r="E457" s="2">
        <v>100000000</v>
      </c>
      <c r="F457" s="2">
        <v>27166770</v>
      </c>
      <c r="G457" s="2">
        <v>75558925</v>
      </c>
      <c r="H457" s="2">
        <v>6619870</v>
      </c>
      <c r="I457" t="s">
        <v>47</v>
      </c>
      <c r="J457" t="s">
        <v>50</v>
      </c>
      <c r="K457">
        <v>3380</v>
      </c>
      <c r="L457">
        <v>110</v>
      </c>
      <c r="M457">
        <v>2019</v>
      </c>
      <c r="N457" s="6">
        <f t="shared" si="28"/>
        <v>-72833230</v>
      </c>
      <c r="O457" s="6">
        <f t="shared" si="29"/>
        <v>-24441075</v>
      </c>
      <c r="P457" s="6">
        <f t="shared" si="30"/>
        <v>-7231.0872781065091</v>
      </c>
      <c r="Q457" s="7">
        <f t="shared" si="31"/>
        <v>8.7612019361048343E-2</v>
      </c>
      <c r="U457">
        <v>2020</v>
      </c>
    </row>
    <row r="458" spans="1:21" x14ac:dyDescent="0.35">
      <c r="A458">
        <v>457</v>
      </c>
      <c r="B458" s="1">
        <v>42334</v>
      </c>
      <c r="C458" t="s">
        <v>938</v>
      </c>
      <c r="D458" t="s">
        <v>939</v>
      </c>
      <c r="E458" s="2">
        <v>100000000</v>
      </c>
      <c r="F458" s="2">
        <v>25020758</v>
      </c>
      <c r="G458" s="2">
        <v>89693309</v>
      </c>
      <c r="H458" s="2">
        <v>11053366</v>
      </c>
      <c r="I458" t="s">
        <v>15</v>
      </c>
      <c r="J458" t="s">
        <v>19</v>
      </c>
      <c r="K458">
        <v>3103</v>
      </c>
      <c r="L458">
        <v>121</v>
      </c>
      <c r="M458">
        <v>2015</v>
      </c>
      <c r="N458" s="6">
        <f t="shared" si="28"/>
        <v>-74979242</v>
      </c>
      <c r="O458" s="6">
        <f t="shared" si="29"/>
        <v>-10306691</v>
      </c>
      <c r="P458" s="6">
        <f t="shared" si="30"/>
        <v>-3321.52465356107</v>
      </c>
      <c r="Q458" s="7">
        <f t="shared" si="31"/>
        <v>0.12323512336912444</v>
      </c>
      <c r="U458">
        <v>1997</v>
      </c>
    </row>
    <row r="459" spans="1:21" x14ac:dyDescent="0.35">
      <c r="A459">
        <v>458</v>
      </c>
      <c r="B459" s="1">
        <v>41747</v>
      </c>
      <c r="C459" t="s">
        <v>940</v>
      </c>
      <c r="D459" t="s">
        <v>941</v>
      </c>
      <c r="E459" s="2">
        <v>100000000</v>
      </c>
      <c r="F459" s="2">
        <v>23022309</v>
      </c>
      <c r="G459" s="2">
        <v>103039258</v>
      </c>
      <c r="H459" s="2">
        <v>10886386</v>
      </c>
      <c r="I459" t="s">
        <v>15</v>
      </c>
      <c r="J459" t="s">
        <v>193</v>
      </c>
      <c r="K459">
        <v>3455</v>
      </c>
      <c r="L459">
        <v>119</v>
      </c>
      <c r="M459">
        <v>2014</v>
      </c>
      <c r="N459" s="6">
        <f t="shared" si="28"/>
        <v>-76977691</v>
      </c>
      <c r="O459" s="6">
        <f t="shared" si="29"/>
        <v>3039258</v>
      </c>
      <c r="P459" s="6">
        <f t="shared" si="30"/>
        <v>879.66946454413892</v>
      </c>
      <c r="Q459" s="7">
        <f t="shared" si="31"/>
        <v>0.10565279885847004</v>
      </c>
      <c r="U459">
        <v>2004</v>
      </c>
    </row>
    <row r="460" spans="1:21" x14ac:dyDescent="0.35">
      <c r="A460">
        <v>459</v>
      </c>
      <c r="B460" s="1">
        <v>38401</v>
      </c>
      <c r="C460" t="s">
        <v>942</v>
      </c>
      <c r="D460" t="s">
        <v>943</v>
      </c>
      <c r="E460" s="2">
        <v>100000000</v>
      </c>
      <c r="F460" s="2">
        <v>17018422</v>
      </c>
      <c r="G460" s="2">
        <v>59918422</v>
      </c>
      <c r="H460" s="2">
        <v>7511675</v>
      </c>
      <c r="I460" t="s">
        <v>47</v>
      </c>
      <c r="J460" t="s">
        <v>19</v>
      </c>
      <c r="K460">
        <v>2966</v>
      </c>
      <c r="L460">
        <v>94</v>
      </c>
      <c r="M460">
        <v>2005</v>
      </c>
      <c r="N460" s="6">
        <f t="shared" si="28"/>
        <v>-82981578</v>
      </c>
      <c r="O460" s="6">
        <f t="shared" si="29"/>
        <v>-40081578</v>
      </c>
      <c r="P460" s="6">
        <f t="shared" si="30"/>
        <v>-13513.68105192178</v>
      </c>
      <c r="Q460" s="7">
        <f t="shared" si="31"/>
        <v>0.12536503381213879</v>
      </c>
      <c r="U460">
        <v>1999</v>
      </c>
    </row>
    <row r="461" spans="1:21" x14ac:dyDescent="0.35">
      <c r="A461">
        <v>460</v>
      </c>
      <c r="B461" s="1">
        <v>43439</v>
      </c>
      <c r="C461" t="s">
        <v>944</v>
      </c>
      <c r="D461" t="s">
        <v>945</v>
      </c>
      <c r="E461" s="2">
        <v>100000000</v>
      </c>
      <c r="F461" s="2">
        <v>15951040</v>
      </c>
      <c r="G461" s="2">
        <v>85480271</v>
      </c>
      <c r="H461" s="2">
        <v>7559850</v>
      </c>
      <c r="I461" t="s">
        <v>15</v>
      </c>
      <c r="J461" t="s">
        <v>16</v>
      </c>
      <c r="K461">
        <v>3103</v>
      </c>
      <c r="L461">
        <v>128</v>
      </c>
      <c r="M461">
        <v>2018</v>
      </c>
      <c r="N461" s="6">
        <f t="shared" si="28"/>
        <v>-84048960</v>
      </c>
      <c r="O461" s="6">
        <f t="shared" si="29"/>
        <v>-14519729</v>
      </c>
      <c r="P461" s="6">
        <f t="shared" si="30"/>
        <v>-4679.2552368675479</v>
      </c>
      <c r="Q461" s="7">
        <f t="shared" si="31"/>
        <v>8.8439705578378436E-2</v>
      </c>
      <c r="U461">
        <v>1995</v>
      </c>
    </row>
    <row r="462" spans="1:21" x14ac:dyDescent="0.35">
      <c r="A462">
        <v>461</v>
      </c>
      <c r="B462" s="1">
        <v>44230</v>
      </c>
      <c r="C462" t="s">
        <v>946</v>
      </c>
      <c r="D462" t="s">
        <v>947</v>
      </c>
      <c r="E462" s="2">
        <v>100000000</v>
      </c>
      <c r="F462" s="2">
        <v>13287908</v>
      </c>
      <c r="G462" s="2">
        <v>27075660</v>
      </c>
      <c r="H462" s="2">
        <v>3775350</v>
      </c>
      <c r="I462" t="s">
        <v>15</v>
      </c>
      <c r="J462" t="s">
        <v>16</v>
      </c>
      <c r="K462">
        <v>2132</v>
      </c>
      <c r="L462">
        <v>108</v>
      </c>
      <c r="M462">
        <v>2021</v>
      </c>
      <c r="N462" s="6">
        <f t="shared" si="28"/>
        <v>-86712092</v>
      </c>
      <c r="O462" s="6">
        <f t="shared" si="29"/>
        <v>-72924340</v>
      </c>
      <c r="P462" s="6">
        <f t="shared" si="30"/>
        <v>-34204.66228893058</v>
      </c>
      <c r="Q462" s="7">
        <f t="shared" si="31"/>
        <v>0.13943704419393654</v>
      </c>
      <c r="U462">
        <v>2003</v>
      </c>
    </row>
    <row r="463" spans="1:21" x14ac:dyDescent="0.35">
      <c r="A463">
        <v>462</v>
      </c>
      <c r="B463" s="1">
        <v>44482</v>
      </c>
      <c r="C463" t="s">
        <v>948</v>
      </c>
      <c r="D463" t="s">
        <v>949</v>
      </c>
      <c r="E463" s="2">
        <v>100000000</v>
      </c>
      <c r="F463" s="2">
        <v>10853945</v>
      </c>
      <c r="G463" s="2">
        <v>30055233</v>
      </c>
      <c r="H463" s="2">
        <v>4759151</v>
      </c>
      <c r="I463" t="s">
        <v>214</v>
      </c>
      <c r="J463" t="s">
        <v>118</v>
      </c>
      <c r="K463">
        <v>3065</v>
      </c>
      <c r="L463">
        <v>153</v>
      </c>
      <c r="M463">
        <v>2021</v>
      </c>
      <c r="N463" s="6">
        <f t="shared" si="28"/>
        <v>-89146055</v>
      </c>
      <c r="O463" s="6">
        <f t="shared" si="29"/>
        <v>-69944767</v>
      </c>
      <c r="P463" s="6">
        <f t="shared" si="30"/>
        <v>-22820.478629690049</v>
      </c>
      <c r="Q463" s="7">
        <f t="shared" si="31"/>
        <v>0.1583468343100185</v>
      </c>
      <c r="U463">
        <v>2001</v>
      </c>
    </row>
    <row r="464" spans="1:21" x14ac:dyDescent="0.35">
      <c r="A464">
        <v>463</v>
      </c>
      <c r="B464" s="1">
        <v>37484</v>
      </c>
      <c r="C464" t="s">
        <v>950</v>
      </c>
      <c r="D464" t="s">
        <v>951</v>
      </c>
      <c r="E464" s="2">
        <v>100000000</v>
      </c>
      <c r="F464" s="2">
        <v>4411102</v>
      </c>
      <c r="G464" s="2">
        <v>7094995</v>
      </c>
      <c r="H464" s="2">
        <v>2182900</v>
      </c>
      <c r="I464" t="s">
        <v>15</v>
      </c>
      <c r="J464" t="s">
        <v>295</v>
      </c>
      <c r="K464">
        <v>2320</v>
      </c>
      <c r="L464" t="s">
        <v>34</v>
      </c>
      <c r="M464">
        <v>2002</v>
      </c>
      <c r="N464" s="6">
        <f t="shared" si="28"/>
        <v>-95588898</v>
      </c>
      <c r="O464" s="6">
        <f t="shared" si="29"/>
        <v>-92905005</v>
      </c>
      <c r="P464" s="6">
        <f t="shared" si="30"/>
        <v>-40045.260775862072</v>
      </c>
      <c r="Q464" s="7">
        <f t="shared" si="31"/>
        <v>0.30766758820830742</v>
      </c>
      <c r="U464">
        <v>2002</v>
      </c>
    </row>
    <row r="465" spans="1:22" x14ac:dyDescent="0.35">
      <c r="A465">
        <v>464</v>
      </c>
      <c r="B465" s="1">
        <v>40928</v>
      </c>
      <c r="C465" t="s">
        <v>952</v>
      </c>
      <c r="D465" t="s">
        <v>953</v>
      </c>
      <c r="E465" s="2">
        <v>100000000</v>
      </c>
      <c r="F465" s="2">
        <v>311434</v>
      </c>
      <c r="G465" s="2">
        <v>98227017</v>
      </c>
      <c r="H465" s="2">
        <v>48558</v>
      </c>
      <c r="I465" t="s">
        <v>214</v>
      </c>
      <c r="J465" t="s">
        <v>118</v>
      </c>
      <c r="K465">
        <v>30</v>
      </c>
      <c r="L465">
        <v>141</v>
      </c>
      <c r="M465">
        <v>2012</v>
      </c>
      <c r="N465" s="6">
        <f t="shared" si="28"/>
        <v>-99688566</v>
      </c>
      <c r="O465" s="6">
        <f t="shared" si="29"/>
        <v>-1772983</v>
      </c>
      <c r="P465" s="6">
        <f t="shared" si="30"/>
        <v>-59099.433333333334</v>
      </c>
      <c r="Q465" s="7">
        <f t="shared" si="31"/>
        <v>4.9434464654464667E-4</v>
      </c>
      <c r="U465">
        <v>1998</v>
      </c>
    </row>
    <row r="466" spans="1:22" x14ac:dyDescent="0.35">
      <c r="A466">
        <v>465</v>
      </c>
      <c r="B466" s="1">
        <v>44174</v>
      </c>
      <c r="C466" t="s">
        <v>954</v>
      </c>
      <c r="D466" t="s">
        <v>955</v>
      </c>
      <c r="E466" s="2">
        <v>100000000</v>
      </c>
      <c r="F466" s="2">
        <v>0</v>
      </c>
      <c r="G466" s="2">
        <v>75615</v>
      </c>
      <c r="H466" s="2" t="s">
        <v>34</v>
      </c>
      <c r="I466" t="s">
        <v>15</v>
      </c>
      <c r="J466" t="s">
        <v>19</v>
      </c>
      <c r="K466" t="s">
        <v>34</v>
      </c>
      <c r="L466">
        <v>118</v>
      </c>
      <c r="M466">
        <v>2020</v>
      </c>
      <c r="N466" s="6">
        <f t="shared" si="28"/>
        <v>-100000000</v>
      </c>
      <c r="O466" s="6">
        <f t="shared" si="29"/>
        <v>-99924385</v>
      </c>
      <c r="P466" s="6" t="e">
        <f t="shared" si="30"/>
        <v>#VALUE!</v>
      </c>
      <c r="Q466" s="7" t="e">
        <f t="shared" si="31"/>
        <v>#VALUE!</v>
      </c>
      <c r="U466" t="str">
        <v>NA</v>
      </c>
    </row>
    <row r="467" spans="1:22" x14ac:dyDescent="0.35">
      <c r="A467">
        <v>466</v>
      </c>
      <c r="B467" s="1">
        <v>43994</v>
      </c>
      <c r="C467" t="s">
        <v>956</v>
      </c>
      <c r="D467" t="s">
        <v>957</v>
      </c>
      <c r="E467" s="2">
        <v>100000000</v>
      </c>
      <c r="F467" s="2">
        <v>0</v>
      </c>
      <c r="G467" s="2">
        <v>0</v>
      </c>
      <c r="H467" s="2" t="s">
        <v>34</v>
      </c>
      <c r="I467" t="s">
        <v>47</v>
      </c>
      <c r="J467" t="s">
        <v>19</v>
      </c>
      <c r="K467" t="s">
        <v>34</v>
      </c>
      <c r="L467">
        <v>115</v>
      </c>
      <c r="M467">
        <v>2020</v>
      </c>
      <c r="N467" s="6">
        <f t="shared" si="28"/>
        <v>-100000000</v>
      </c>
      <c r="O467" s="6">
        <f t="shared" si="29"/>
        <v>-100000000</v>
      </c>
      <c r="P467" s="6" t="e">
        <f t="shared" si="30"/>
        <v>#VALUE!</v>
      </c>
      <c r="Q467" s="7" t="e">
        <f t="shared" si="31"/>
        <v>#VALUE!</v>
      </c>
      <c r="U467">
        <v>2000</v>
      </c>
    </row>
    <row r="468" spans="1:22" x14ac:dyDescent="0.35">
      <c r="A468">
        <v>467</v>
      </c>
      <c r="B468" s="1">
        <v>42313</v>
      </c>
      <c r="C468" t="s">
        <v>958</v>
      </c>
      <c r="D468" t="s">
        <v>959</v>
      </c>
      <c r="E468" s="2">
        <v>99000000</v>
      </c>
      <c r="F468" s="2">
        <v>130178411</v>
      </c>
      <c r="G468" s="2">
        <v>250091610</v>
      </c>
      <c r="H468" s="2">
        <v>44213073</v>
      </c>
      <c r="I468" t="s">
        <v>127</v>
      </c>
      <c r="J468" t="s">
        <v>19</v>
      </c>
      <c r="K468">
        <v>3902</v>
      </c>
      <c r="L468">
        <v>89</v>
      </c>
      <c r="M468">
        <v>2015</v>
      </c>
      <c r="N468" s="6">
        <f t="shared" si="28"/>
        <v>31178411</v>
      </c>
      <c r="O468" s="6">
        <f t="shared" si="29"/>
        <v>151091610</v>
      </c>
      <c r="P468" s="6">
        <f t="shared" si="30"/>
        <v>38721.581240389547</v>
      </c>
      <c r="Q468" s="7">
        <f t="shared" si="31"/>
        <v>0.17678750998484116</v>
      </c>
      <c r="U468">
        <v>1991</v>
      </c>
    </row>
    <row r="469" spans="1:22" x14ac:dyDescent="0.35">
      <c r="A469">
        <v>468</v>
      </c>
      <c r="B469" s="1">
        <v>43502</v>
      </c>
      <c r="C469" t="s">
        <v>960</v>
      </c>
      <c r="D469" t="s">
        <v>961</v>
      </c>
      <c r="E469" s="2">
        <v>99000000</v>
      </c>
      <c r="F469" s="2">
        <v>105806508</v>
      </c>
      <c r="G469" s="2">
        <v>190131036</v>
      </c>
      <c r="H469" s="2">
        <v>34115335</v>
      </c>
      <c r="I469" t="s">
        <v>47</v>
      </c>
      <c r="J469" t="s">
        <v>19</v>
      </c>
      <c r="K469">
        <v>4303</v>
      </c>
      <c r="L469">
        <v>107</v>
      </c>
      <c r="M469">
        <v>2019</v>
      </c>
      <c r="N469" s="6">
        <f t="shared" si="28"/>
        <v>6806508</v>
      </c>
      <c r="O469" s="6">
        <f t="shared" si="29"/>
        <v>91131036</v>
      </c>
      <c r="P469" s="6">
        <f t="shared" si="30"/>
        <v>21178.488496397862</v>
      </c>
      <c r="Q469" s="7">
        <f t="shared" si="31"/>
        <v>0.17943064802949898</v>
      </c>
      <c r="U469">
        <v>1994</v>
      </c>
    </row>
    <row r="470" spans="1:22" x14ac:dyDescent="0.35">
      <c r="A470">
        <v>469</v>
      </c>
      <c r="B470" s="1">
        <v>43425</v>
      </c>
      <c r="C470" t="s">
        <v>104</v>
      </c>
      <c r="D470" t="s">
        <v>962</v>
      </c>
      <c r="E470" s="2">
        <v>99000000</v>
      </c>
      <c r="F470" s="2">
        <v>30824628</v>
      </c>
      <c r="G470" s="2">
        <v>85210012</v>
      </c>
      <c r="H470" s="2">
        <v>36063385</v>
      </c>
      <c r="I470" t="s">
        <v>15</v>
      </c>
      <c r="J470" t="s">
        <v>16</v>
      </c>
      <c r="K470">
        <v>3505</v>
      </c>
      <c r="L470">
        <v>139</v>
      </c>
      <c r="M470">
        <v>2018</v>
      </c>
      <c r="N470" s="6">
        <f t="shared" si="28"/>
        <v>-68175372</v>
      </c>
      <c r="O470" s="6">
        <f t="shared" si="29"/>
        <v>-13789988</v>
      </c>
      <c r="P470" s="6">
        <f t="shared" si="30"/>
        <v>-3934.3760342368046</v>
      </c>
      <c r="Q470" s="7">
        <f t="shared" si="31"/>
        <v>0.42322943224089676</v>
      </c>
      <c r="U470">
        <v>1996</v>
      </c>
    </row>
    <row r="471" spans="1:22" x14ac:dyDescent="0.35">
      <c r="A471">
        <v>470</v>
      </c>
      <c r="B471" s="1">
        <v>37015</v>
      </c>
      <c r="C471" t="s">
        <v>963</v>
      </c>
      <c r="D471" t="s">
        <v>964</v>
      </c>
      <c r="E471" s="2">
        <v>98000000</v>
      </c>
      <c r="F471" s="2">
        <v>202007640</v>
      </c>
      <c r="G471" s="2">
        <v>435040395</v>
      </c>
      <c r="H471" s="2">
        <v>68139035</v>
      </c>
      <c r="I471" t="s">
        <v>15</v>
      </c>
      <c r="J471" t="s">
        <v>19</v>
      </c>
      <c r="K471">
        <v>3553</v>
      </c>
      <c r="L471">
        <v>129</v>
      </c>
      <c r="M471">
        <v>2001</v>
      </c>
      <c r="N471" s="6">
        <f t="shared" si="28"/>
        <v>104007640</v>
      </c>
      <c r="O471" s="6">
        <f t="shared" si="29"/>
        <v>337040395</v>
      </c>
      <c r="P471" s="6">
        <f t="shared" si="30"/>
        <v>94860.792288207143</v>
      </c>
      <c r="Q471" s="7">
        <f t="shared" si="31"/>
        <v>0.15662691507072579</v>
      </c>
    </row>
    <row r="472" spans="1:22" x14ac:dyDescent="0.35">
      <c r="A472">
        <v>471</v>
      </c>
      <c r="B472" s="1">
        <v>43783</v>
      </c>
      <c r="C472" t="s">
        <v>965</v>
      </c>
      <c r="D472" t="s">
        <v>966</v>
      </c>
      <c r="E472" s="2">
        <v>97600000</v>
      </c>
      <c r="F472" s="2">
        <v>117624357</v>
      </c>
      <c r="G472" s="2">
        <v>224418748</v>
      </c>
      <c r="H472" s="2">
        <v>31474958</v>
      </c>
      <c r="I472" t="s">
        <v>15</v>
      </c>
      <c r="J472" t="s">
        <v>118</v>
      </c>
      <c r="K472">
        <v>3746</v>
      </c>
      <c r="L472">
        <v>152</v>
      </c>
      <c r="M472">
        <v>2019</v>
      </c>
      <c r="N472" s="6">
        <f t="shared" si="28"/>
        <v>20024357</v>
      </c>
      <c r="O472" s="6">
        <f t="shared" si="29"/>
        <v>126818748</v>
      </c>
      <c r="P472" s="6">
        <f t="shared" si="30"/>
        <v>33854.444207154294</v>
      </c>
      <c r="Q472" s="7">
        <f t="shared" si="31"/>
        <v>0.140251018600282</v>
      </c>
    </row>
    <row r="473" spans="1:22" x14ac:dyDescent="0.35">
      <c r="A473">
        <v>472</v>
      </c>
      <c r="B473" s="1">
        <v>37610</v>
      </c>
      <c r="C473" t="s">
        <v>967</v>
      </c>
      <c r="D473" t="s">
        <v>968</v>
      </c>
      <c r="E473" s="2">
        <v>97000000</v>
      </c>
      <c r="F473" s="2">
        <v>77730500</v>
      </c>
      <c r="G473" s="2">
        <v>183124621</v>
      </c>
      <c r="H473" s="2">
        <v>9496870</v>
      </c>
      <c r="I473" t="s">
        <v>214</v>
      </c>
      <c r="J473" t="s">
        <v>118</v>
      </c>
      <c r="K473">
        <v>2340</v>
      </c>
      <c r="L473">
        <v>155</v>
      </c>
      <c r="M473">
        <v>2002</v>
      </c>
      <c r="N473" s="6">
        <f t="shared" si="28"/>
        <v>-19269500</v>
      </c>
      <c r="O473" s="6">
        <f t="shared" si="29"/>
        <v>86124621</v>
      </c>
      <c r="P473" s="6">
        <f t="shared" si="30"/>
        <v>36805.393589743588</v>
      </c>
      <c r="Q473" s="7">
        <f t="shared" si="31"/>
        <v>5.186014828666867E-2</v>
      </c>
      <c r="U473">
        <v>1991</v>
      </c>
      <c r="V473" t="str">
        <f>"'"&amp;U473&amp;"'"</f>
        <v>'1991'</v>
      </c>
    </row>
    <row r="474" spans="1:22" x14ac:dyDescent="0.35">
      <c r="A474">
        <v>473</v>
      </c>
      <c r="B474" s="1">
        <v>42859</v>
      </c>
      <c r="C474" t="s">
        <v>969</v>
      </c>
      <c r="D474" t="s">
        <v>970</v>
      </c>
      <c r="E474" s="2">
        <v>97000000</v>
      </c>
      <c r="F474" s="2">
        <v>74262031</v>
      </c>
      <c r="G474" s="2">
        <v>238521247</v>
      </c>
      <c r="H474" s="2">
        <v>36160621</v>
      </c>
      <c r="I474" t="s">
        <v>214</v>
      </c>
      <c r="J474" t="s">
        <v>418</v>
      </c>
      <c r="K474">
        <v>3772</v>
      </c>
      <c r="L474">
        <v>123</v>
      </c>
      <c r="M474">
        <v>2017</v>
      </c>
      <c r="N474" s="6">
        <f t="shared" si="28"/>
        <v>-22737969</v>
      </c>
      <c r="O474" s="6">
        <f t="shared" si="29"/>
        <v>141521247</v>
      </c>
      <c r="P474" s="6">
        <f t="shared" si="30"/>
        <v>37518.888388123014</v>
      </c>
      <c r="Q474" s="7">
        <f t="shared" si="31"/>
        <v>0.15160335380939879</v>
      </c>
      <c r="U474">
        <v>1994</v>
      </c>
      <c r="V474" t="str">
        <f>V473&amp;","&amp;"'"&amp;U474&amp;"'"</f>
        <v>'1991','1994'</v>
      </c>
    </row>
    <row r="475" spans="1:22" x14ac:dyDescent="0.35">
      <c r="A475">
        <v>474</v>
      </c>
      <c r="B475" s="1">
        <v>42069</v>
      </c>
      <c r="C475" t="s">
        <v>971</v>
      </c>
      <c r="D475" t="s">
        <v>972</v>
      </c>
      <c r="E475" s="2">
        <v>95000000</v>
      </c>
      <c r="F475" s="2">
        <v>201151353</v>
      </c>
      <c r="G475" s="2">
        <v>542351353</v>
      </c>
      <c r="H475" s="2">
        <v>67877361</v>
      </c>
      <c r="I475" t="s">
        <v>47</v>
      </c>
      <c r="J475" t="s">
        <v>118</v>
      </c>
      <c r="K475">
        <v>3848</v>
      </c>
      <c r="L475">
        <v>105</v>
      </c>
      <c r="M475">
        <v>2015</v>
      </c>
      <c r="N475" s="6">
        <f t="shared" si="28"/>
        <v>106151353</v>
      </c>
      <c r="O475" s="6">
        <f t="shared" si="29"/>
        <v>447351353</v>
      </c>
      <c r="P475" s="6">
        <f t="shared" si="30"/>
        <v>116255.54911642411</v>
      </c>
      <c r="Q475" s="7">
        <f t="shared" si="31"/>
        <v>0.12515385206386681</v>
      </c>
      <c r="U475">
        <v>1995</v>
      </c>
      <c r="V475" t="str">
        <f t="shared" ref="V475:V503" si="32">V474&amp;","&amp;"'"&amp;U475&amp;"'"</f>
        <v>'1991','1994','1995'</v>
      </c>
    </row>
    <row r="476" spans="1:22" x14ac:dyDescent="0.35">
      <c r="A476">
        <v>475</v>
      </c>
      <c r="B476" s="1">
        <v>41087</v>
      </c>
      <c r="C476" t="s">
        <v>973</v>
      </c>
      <c r="D476" t="s">
        <v>974</v>
      </c>
      <c r="E476" s="2">
        <v>95000000</v>
      </c>
      <c r="F476" s="2">
        <v>161321843</v>
      </c>
      <c r="G476" s="2">
        <v>879765137</v>
      </c>
      <c r="H476" s="2">
        <v>46629259</v>
      </c>
      <c r="I476" t="s">
        <v>47</v>
      </c>
      <c r="J476" t="s">
        <v>19</v>
      </c>
      <c r="K476">
        <v>3886</v>
      </c>
      <c r="L476">
        <v>87</v>
      </c>
      <c r="M476">
        <v>2012</v>
      </c>
      <c r="N476" s="6">
        <f t="shared" si="28"/>
        <v>66321843</v>
      </c>
      <c r="O476" s="6">
        <f t="shared" si="29"/>
        <v>784765137</v>
      </c>
      <c r="P476" s="6">
        <f t="shared" si="30"/>
        <v>201946.76711271229</v>
      </c>
      <c r="Q476" s="7">
        <f t="shared" si="31"/>
        <v>5.3001939993900897E-2</v>
      </c>
      <c r="U476">
        <v>1996</v>
      </c>
      <c r="V476" t="str">
        <f t="shared" si="32"/>
        <v>'1991','1994','1995','1996'</v>
      </c>
    </row>
    <row r="477" spans="1:22" x14ac:dyDescent="0.35">
      <c r="A477">
        <v>476</v>
      </c>
      <c r="B477" s="1">
        <v>37253</v>
      </c>
      <c r="C477" t="s">
        <v>975</v>
      </c>
      <c r="D477" t="s">
        <v>976</v>
      </c>
      <c r="E477" s="2">
        <v>95000000</v>
      </c>
      <c r="F477" s="2">
        <v>108638745</v>
      </c>
      <c r="G477" s="2">
        <v>159691085</v>
      </c>
      <c r="H477" s="2">
        <v>179823</v>
      </c>
      <c r="I477" t="s">
        <v>214</v>
      </c>
      <c r="J477" t="s">
        <v>16</v>
      </c>
      <c r="K477">
        <v>3143</v>
      </c>
      <c r="L477">
        <v>144</v>
      </c>
      <c r="M477">
        <v>2001</v>
      </c>
      <c r="N477" s="6">
        <f t="shared" si="28"/>
        <v>13638745</v>
      </c>
      <c r="O477" s="6">
        <f t="shared" si="29"/>
        <v>64691085</v>
      </c>
      <c r="P477" s="6">
        <f t="shared" si="30"/>
        <v>20582.591473114859</v>
      </c>
      <c r="Q477" s="7">
        <f t="shared" si="31"/>
        <v>1.1260678703510594E-3</v>
      </c>
      <c r="U477">
        <v>1997</v>
      </c>
      <c r="V477" t="str">
        <f t="shared" si="32"/>
        <v>'1991','1994','1995','1996','1997'</v>
      </c>
    </row>
    <row r="478" spans="1:22" x14ac:dyDescent="0.35">
      <c r="A478">
        <v>477</v>
      </c>
      <c r="B478" s="1">
        <v>40325</v>
      </c>
      <c r="C478" t="s">
        <v>977</v>
      </c>
      <c r="D478" t="s">
        <v>978</v>
      </c>
      <c r="E478" s="2">
        <v>95000000</v>
      </c>
      <c r="F478" s="2">
        <v>95347692</v>
      </c>
      <c r="G478" s="2">
        <v>294680778</v>
      </c>
      <c r="H478" s="2">
        <v>31001870</v>
      </c>
      <c r="I478" t="s">
        <v>214</v>
      </c>
      <c r="J478" t="s">
        <v>295</v>
      </c>
      <c r="K478">
        <v>3445</v>
      </c>
      <c r="L478">
        <v>146</v>
      </c>
      <c r="M478">
        <v>2010</v>
      </c>
      <c r="N478" s="6">
        <f t="shared" si="28"/>
        <v>347692</v>
      </c>
      <c r="O478" s="6">
        <f t="shared" si="29"/>
        <v>199680778</v>
      </c>
      <c r="P478" s="6">
        <f t="shared" si="30"/>
        <v>57962.489985486209</v>
      </c>
      <c r="Q478" s="7">
        <f t="shared" si="31"/>
        <v>0.10520492788979945</v>
      </c>
      <c r="U478">
        <v>1998</v>
      </c>
      <c r="V478" t="str">
        <f t="shared" si="32"/>
        <v>'1991','1994','1995','1996','1997','1998'</v>
      </c>
    </row>
    <row r="479" spans="1:22" x14ac:dyDescent="0.35">
      <c r="A479">
        <v>478</v>
      </c>
      <c r="B479" s="1">
        <v>40221</v>
      </c>
      <c r="C479" t="s">
        <v>979</v>
      </c>
      <c r="D479" t="s">
        <v>980</v>
      </c>
      <c r="E479" s="2">
        <v>95000000</v>
      </c>
      <c r="F479" s="2">
        <v>88768303</v>
      </c>
      <c r="G479" s="2">
        <v>223050874</v>
      </c>
      <c r="H479" s="2">
        <v>31236067</v>
      </c>
      <c r="I479" t="s">
        <v>47</v>
      </c>
      <c r="J479" t="s">
        <v>19</v>
      </c>
      <c r="K479">
        <v>3396</v>
      </c>
      <c r="L479">
        <v>119</v>
      </c>
      <c r="M479">
        <v>2010</v>
      </c>
      <c r="N479" s="6">
        <f t="shared" si="28"/>
        <v>-6231697</v>
      </c>
      <c r="O479" s="6">
        <f t="shared" si="29"/>
        <v>128050874</v>
      </c>
      <c r="P479" s="6">
        <f t="shared" si="30"/>
        <v>37706.382214369849</v>
      </c>
      <c r="Q479" s="7">
        <f t="shared" si="31"/>
        <v>0.14004010134477213</v>
      </c>
      <c r="U479">
        <v>1999</v>
      </c>
      <c r="V479" t="str">
        <f t="shared" si="32"/>
        <v>'1991','1994','1995','1996','1997','1998','1999'</v>
      </c>
    </row>
    <row r="480" spans="1:22" x14ac:dyDescent="0.35">
      <c r="A480">
        <v>479</v>
      </c>
      <c r="B480" s="1">
        <v>41131</v>
      </c>
      <c r="C480" t="s">
        <v>981</v>
      </c>
      <c r="D480" t="s">
        <v>982</v>
      </c>
      <c r="E480" s="2">
        <v>95000000</v>
      </c>
      <c r="F480" s="2">
        <v>86907746</v>
      </c>
      <c r="G480" s="2">
        <v>104907746</v>
      </c>
      <c r="H480" s="2">
        <v>26588460</v>
      </c>
      <c r="I480" t="s">
        <v>214</v>
      </c>
      <c r="J480" t="s">
        <v>295</v>
      </c>
      <c r="K480">
        <v>3302</v>
      </c>
      <c r="L480">
        <v>85</v>
      </c>
      <c r="M480">
        <v>2012</v>
      </c>
      <c r="N480" s="6">
        <f t="shared" si="28"/>
        <v>-8092254</v>
      </c>
      <c r="O480" s="6">
        <f t="shared" si="29"/>
        <v>9907746</v>
      </c>
      <c r="P480" s="6">
        <f t="shared" si="30"/>
        <v>3000.5287704421562</v>
      </c>
      <c r="Q480" s="7">
        <f t="shared" si="31"/>
        <v>0.25344610873633677</v>
      </c>
      <c r="U480">
        <v>2000</v>
      </c>
      <c r="V480" t="str">
        <f t="shared" si="32"/>
        <v>'1991','1994','1995','1996','1997','1998','1999','2000'</v>
      </c>
    </row>
    <row r="481" spans="1:22" x14ac:dyDescent="0.35">
      <c r="A481">
        <v>480</v>
      </c>
      <c r="B481" s="1">
        <v>40494</v>
      </c>
      <c r="C481" t="s">
        <v>983</v>
      </c>
      <c r="D481" t="s">
        <v>984</v>
      </c>
      <c r="E481" s="2">
        <v>95000000</v>
      </c>
      <c r="F481" s="2">
        <v>81562942</v>
      </c>
      <c r="G481" s="2">
        <v>165720921</v>
      </c>
      <c r="H481" s="2">
        <v>22688457</v>
      </c>
      <c r="I481" t="s">
        <v>15</v>
      </c>
      <c r="J481" t="s">
        <v>16</v>
      </c>
      <c r="K481">
        <v>3261</v>
      </c>
      <c r="L481">
        <v>98</v>
      </c>
      <c r="M481">
        <v>2010</v>
      </c>
      <c r="N481" s="6">
        <f t="shared" si="28"/>
        <v>-13437058</v>
      </c>
      <c r="O481" s="6">
        <f t="shared" si="29"/>
        <v>70720921</v>
      </c>
      <c r="P481" s="6">
        <f t="shared" si="30"/>
        <v>21686.881631401411</v>
      </c>
      <c r="Q481" s="7">
        <f t="shared" si="31"/>
        <v>0.13690762073425841</v>
      </c>
      <c r="U481">
        <v>2001</v>
      </c>
      <c r="V481" t="str">
        <f t="shared" si="32"/>
        <v>'1991','1994','1995','1996','1997','1998','1999','2000','2001'</v>
      </c>
    </row>
    <row r="482" spans="1:22" x14ac:dyDescent="0.35">
      <c r="A482">
        <v>481</v>
      </c>
      <c r="B482" s="1">
        <v>35559</v>
      </c>
      <c r="C482" t="s">
        <v>985</v>
      </c>
      <c r="D482" t="s">
        <v>986</v>
      </c>
      <c r="E482" s="2">
        <v>95000000</v>
      </c>
      <c r="F482" s="2">
        <v>63570862</v>
      </c>
      <c r="G482" s="2">
        <v>263893838</v>
      </c>
      <c r="H482" s="2">
        <v>17031345</v>
      </c>
      <c r="I482" t="s">
        <v>15</v>
      </c>
      <c r="J482" t="s">
        <v>16</v>
      </c>
      <c r="K482">
        <v>2500</v>
      </c>
      <c r="L482">
        <v>126</v>
      </c>
      <c r="M482">
        <v>1997</v>
      </c>
      <c r="N482" s="6">
        <f t="shared" si="28"/>
        <v>-31429138</v>
      </c>
      <c r="O482" s="6">
        <f t="shared" si="29"/>
        <v>168893838</v>
      </c>
      <c r="P482" s="6">
        <f t="shared" si="30"/>
        <v>67557.535199999998</v>
      </c>
      <c r="Q482" s="7">
        <f t="shared" si="31"/>
        <v>6.4538623292901595E-2</v>
      </c>
      <c r="U482">
        <v>2002</v>
      </c>
      <c r="V482" t="str">
        <f t="shared" si="32"/>
        <v>'1991','1994','1995','1996','1997','1998','1999','2000','2001','2002'</v>
      </c>
    </row>
    <row r="483" spans="1:22" x14ac:dyDescent="0.35">
      <c r="A483">
        <v>482</v>
      </c>
      <c r="B483" s="1">
        <v>36616</v>
      </c>
      <c r="C483" t="s">
        <v>987</v>
      </c>
      <c r="D483" t="s">
        <v>988</v>
      </c>
      <c r="E483" s="2">
        <v>95000000</v>
      </c>
      <c r="F483" s="2">
        <v>50802661</v>
      </c>
      <c r="G483" s="2">
        <v>65700000</v>
      </c>
      <c r="H483" s="2">
        <v>12846652</v>
      </c>
      <c r="I483" t="s">
        <v>47</v>
      </c>
      <c r="J483" t="s">
        <v>19</v>
      </c>
      <c r="K483">
        <v>3223</v>
      </c>
      <c r="L483">
        <v>89</v>
      </c>
      <c r="M483">
        <v>2000</v>
      </c>
      <c r="N483" s="6">
        <f t="shared" si="28"/>
        <v>-44197339</v>
      </c>
      <c r="O483" s="6">
        <f t="shared" si="29"/>
        <v>-29300000</v>
      </c>
      <c r="P483" s="6">
        <f t="shared" si="30"/>
        <v>-9090.9090909090901</v>
      </c>
      <c r="Q483" s="7">
        <f t="shared" si="31"/>
        <v>0.19553503805175038</v>
      </c>
      <c r="U483">
        <v>2003</v>
      </c>
      <c r="V483" t="str">
        <f t="shared" si="32"/>
        <v>'1991','1994','1995','1996','1997','1998','1999','2000','2001','2002','2003'</v>
      </c>
    </row>
    <row r="484" spans="1:22" x14ac:dyDescent="0.35">
      <c r="A484">
        <v>483</v>
      </c>
      <c r="B484" s="1">
        <v>40158</v>
      </c>
      <c r="C484" t="s">
        <v>989</v>
      </c>
      <c r="D484" t="s">
        <v>990</v>
      </c>
      <c r="E484" s="2">
        <v>95000000</v>
      </c>
      <c r="F484" s="2">
        <v>44114232</v>
      </c>
      <c r="G484" s="2">
        <v>94894448</v>
      </c>
      <c r="H484" s="2">
        <v>116616</v>
      </c>
      <c r="I484" t="s">
        <v>15</v>
      </c>
      <c r="J484" t="s">
        <v>118</v>
      </c>
      <c r="K484">
        <v>2638</v>
      </c>
      <c r="L484">
        <v>135</v>
      </c>
      <c r="M484">
        <v>2009</v>
      </c>
      <c r="N484" s="6">
        <f t="shared" si="28"/>
        <v>-50885768</v>
      </c>
      <c r="O484" s="6">
        <f t="shared" si="29"/>
        <v>-105552</v>
      </c>
      <c r="P484" s="6">
        <f t="shared" si="30"/>
        <v>-40.012130401819562</v>
      </c>
      <c r="Q484" s="7">
        <f t="shared" si="31"/>
        <v>1.2289022430479811E-3</v>
      </c>
      <c r="U484">
        <v>2004</v>
      </c>
      <c r="V484" t="str">
        <f t="shared" si="32"/>
        <v>'1991','1994','1995','1996','1997','1998','1999','2000','2001','2002','2003','2004'</v>
      </c>
    </row>
    <row r="485" spans="1:22" x14ac:dyDescent="0.35">
      <c r="A485">
        <v>484</v>
      </c>
      <c r="B485" s="1">
        <v>42551</v>
      </c>
      <c r="C485" t="s">
        <v>991</v>
      </c>
      <c r="D485" t="s">
        <v>992</v>
      </c>
      <c r="E485" s="2">
        <v>95000000</v>
      </c>
      <c r="F485" s="2">
        <v>26410477</v>
      </c>
      <c r="G485" s="2">
        <v>91669648</v>
      </c>
      <c r="H485" s="2">
        <v>11203815</v>
      </c>
      <c r="I485" t="s">
        <v>15</v>
      </c>
      <c r="J485" t="s">
        <v>19</v>
      </c>
      <c r="K485">
        <v>3084</v>
      </c>
      <c r="L485">
        <v>123</v>
      </c>
      <c r="M485">
        <v>2016</v>
      </c>
      <c r="N485" s="6">
        <f t="shared" si="28"/>
        <v>-68589523</v>
      </c>
      <c r="O485" s="6">
        <f t="shared" si="29"/>
        <v>-3330352</v>
      </c>
      <c r="P485" s="6">
        <f t="shared" si="30"/>
        <v>-1079.8806744487679</v>
      </c>
      <c r="Q485" s="7">
        <f t="shared" si="31"/>
        <v>0.12221946134231911</v>
      </c>
      <c r="U485">
        <v>2005</v>
      </c>
      <c r="V485" t="str">
        <f t="shared" si="32"/>
        <v>'1991','1994','1995','1996','1997','1998','1999','2000','2001','2002','2003','2004','2005'</v>
      </c>
    </row>
    <row r="486" spans="1:22" x14ac:dyDescent="0.35">
      <c r="A486">
        <v>485</v>
      </c>
      <c r="B486" s="1">
        <v>41992</v>
      </c>
      <c r="C486" t="s">
        <v>993</v>
      </c>
      <c r="D486" t="s">
        <v>994</v>
      </c>
      <c r="E486" s="2">
        <v>95000000</v>
      </c>
      <c r="F486" s="2">
        <v>17725785</v>
      </c>
      <c r="G486" s="2">
        <v>108874967</v>
      </c>
      <c r="H486" s="2">
        <v>7217640</v>
      </c>
      <c r="I486" t="s">
        <v>15</v>
      </c>
      <c r="J486" t="s">
        <v>19</v>
      </c>
      <c r="K486">
        <v>2875</v>
      </c>
      <c r="L486">
        <v>102</v>
      </c>
      <c r="M486">
        <v>2014</v>
      </c>
      <c r="N486" s="6">
        <f t="shared" si="28"/>
        <v>-77274215</v>
      </c>
      <c r="O486" s="6">
        <f t="shared" si="29"/>
        <v>13874967</v>
      </c>
      <c r="P486" s="6">
        <f t="shared" si="30"/>
        <v>4826.0754782608692</v>
      </c>
      <c r="Q486" s="7">
        <f t="shared" si="31"/>
        <v>6.6292924800610956E-2</v>
      </c>
      <c r="U486">
        <v>2006</v>
      </c>
      <c r="V486" t="str">
        <f t="shared" si="32"/>
        <v>'1991','1994','1995','1996','1997','1998','1999','2000','2001','2002','2003','2004','2005','2006'</v>
      </c>
    </row>
    <row r="487" spans="1:22" x14ac:dyDescent="0.35">
      <c r="A487">
        <v>486</v>
      </c>
      <c r="B487" s="1">
        <v>37771</v>
      </c>
      <c r="C487" t="s">
        <v>995</v>
      </c>
      <c r="D487" t="s">
        <v>996</v>
      </c>
      <c r="E487" s="2">
        <v>94000000</v>
      </c>
      <c r="F487" s="2">
        <v>380529370</v>
      </c>
      <c r="G487" s="2">
        <v>936094852</v>
      </c>
      <c r="H487" s="2">
        <v>70251710</v>
      </c>
      <c r="I487" t="s">
        <v>127</v>
      </c>
      <c r="J487" t="s">
        <v>19</v>
      </c>
      <c r="K487">
        <v>3425</v>
      </c>
      <c r="L487">
        <v>100</v>
      </c>
      <c r="M487">
        <v>2003</v>
      </c>
      <c r="N487" s="6">
        <f t="shared" si="28"/>
        <v>286529370</v>
      </c>
      <c r="O487" s="6">
        <f t="shared" si="29"/>
        <v>842094852</v>
      </c>
      <c r="P487" s="6">
        <f t="shared" si="30"/>
        <v>245867.11007299271</v>
      </c>
      <c r="Q487" s="7">
        <f t="shared" si="31"/>
        <v>7.5047640578200722E-2</v>
      </c>
      <c r="U487">
        <v>2007</v>
      </c>
      <c r="V487" t="str">
        <f t="shared" si="32"/>
        <v>'1991','1994','1995','1996','1997','1998','1999','2000','2001','2002','2003','2004','2005','2006','2007'</v>
      </c>
    </row>
    <row r="488" spans="1:22" x14ac:dyDescent="0.35">
      <c r="A488">
        <v>487</v>
      </c>
      <c r="B488" s="1">
        <v>37972</v>
      </c>
      <c r="C488" t="s">
        <v>997</v>
      </c>
      <c r="D488" t="s">
        <v>998</v>
      </c>
      <c r="E488" s="2">
        <v>94000000</v>
      </c>
      <c r="F488" s="2">
        <v>377845905</v>
      </c>
      <c r="G488" s="2">
        <v>1120214046</v>
      </c>
      <c r="H488" s="2">
        <v>72629713</v>
      </c>
      <c r="I488" t="s">
        <v>15</v>
      </c>
      <c r="J488" t="s">
        <v>19</v>
      </c>
      <c r="K488">
        <v>3703</v>
      </c>
      <c r="L488">
        <v>201</v>
      </c>
      <c r="M488">
        <v>2003</v>
      </c>
      <c r="N488" s="6">
        <f t="shared" si="28"/>
        <v>283845905</v>
      </c>
      <c r="O488" s="6">
        <f t="shared" si="29"/>
        <v>1026214046</v>
      </c>
      <c r="P488" s="6">
        <f t="shared" si="30"/>
        <v>277130.44720496895</v>
      </c>
      <c r="Q488" s="7">
        <f t="shared" si="31"/>
        <v>6.4835567148387646E-2</v>
      </c>
      <c r="U488">
        <v>2008</v>
      </c>
      <c r="V488" t="str">
        <f t="shared" si="32"/>
        <v>'1991','1994','1995','1996','1997','1998','1999','2000','2001','2002','2003','2004','2005','2006','2007','2008'</v>
      </c>
    </row>
    <row r="489" spans="1:22" x14ac:dyDescent="0.35">
      <c r="A489">
        <v>488</v>
      </c>
      <c r="B489" s="1">
        <v>37608</v>
      </c>
      <c r="C489" t="s">
        <v>999</v>
      </c>
      <c r="D489" t="s">
        <v>1000</v>
      </c>
      <c r="E489" s="2">
        <v>94000000</v>
      </c>
      <c r="F489" s="2">
        <v>342548984</v>
      </c>
      <c r="G489" s="2">
        <v>919148764</v>
      </c>
      <c r="H489" s="2">
        <v>62007528</v>
      </c>
      <c r="I489" t="s">
        <v>15</v>
      </c>
      <c r="J489" t="s">
        <v>19</v>
      </c>
      <c r="K489">
        <v>3622</v>
      </c>
      <c r="L489">
        <v>179</v>
      </c>
      <c r="M489">
        <v>2002</v>
      </c>
      <c r="N489" s="6">
        <f t="shared" si="28"/>
        <v>248548984</v>
      </c>
      <c r="O489" s="6">
        <f t="shared" si="29"/>
        <v>825148764</v>
      </c>
      <c r="P489" s="6">
        <f t="shared" si="30"/>
        <v>227815.78244064053</v>
      </c>
      <c r="Q489" s="7">
        <f t="shared" si="31"/>
        <v>6.7461906525503421E-2</v>
      </c>
      <c r="U489">
        <v>2009</v>
      </c>
      <c r="V489" t="str">
        <f t="shared" si="32"/>
        <v>'1991','1994','1995','1996','1997','1998','1999','2000','2001','2002','2003','2004','2005','2006','2007','2008','2009'</v>
      </c>
    </row>
    <row r="490" spans="1:22" x14ac:dyDescent="0.35">
      <c r="A490">
        <v>489</v>
      </c>
      <c r="B490" s="1">
        <v>37057</v>
      </c>
      <c r="C490" t="s">
        <v>1001</v>
      </c>
      <c r="D490" t="s">
        <v>1002</v>
      </c>
      <c r="E490" s="2">
        <v>94000000</v>
      </c>
      <c r="F490" s="2">
        <v>131144183</v>
      </c>
      <c r="G490" s="2">
        <v>273330185</v>
      </c>
      <c r="H490" s="2">
        <v>47735743</v>
      </c>
      <c r="I490" t="s">
        <v>15</v>
      </c>
      <c r="J490" t="s">
        <v>19</v>
      </c>
      <c r="K490">
        <v>3349</v>
      </c>
      <c r="L490">
        <v>100</v>
      </c>
      <c r="M490">
        <v>2001</v>
      </c>
      <c r="N490" s="6">
        <f t="shared" si="28"/>
        <v>37144183</v>
      </c>
      <c r="O490" s="6">
        <f t="shared" si="29"/>
        <v>179330185</v>
      </c>
      <c r="P490" s="6">
        <f t="shared" si="30"/>
        <v>53547.382800836072</v>
      </c>
      <c r="Q490" s="7">
        <f t="shared" si="31"/>
        <v>0.17464497380704586</v>
      </c>
      <c r="U490">
        <v>2010</v>
      </c>
      <c r="V490" t="str">
        <f t="shared" si="32"/>
        <v>'1991','1994','1995','1996','1997','1998','1999','2000','2001','2002','2003','2004','2005','2006','2007','2008','2009','2010'</v>
      </c>
    </row>
    <row r="491" spans="1:22" x14ac:dyDescent="0.35">
      <c r="A491">
        <v>490</v>
      </c>
      <c r="B491" s="1">
        <v>42033</v>
      </c>
      <c r="C491" t="s">
        <v>1003</v>
      </c>
      <c r="D491" t="s">
        <v>1004</v>
      </c>
      <c r="E491" s="2">
        <v>94000000</v>
      </c>
      <c r="F491" s="2">
        <v>128261724</v>
      </c>
      <c r="G491" s="2">
        <v>404561724</v>
      </c>
      <c r="H491" s="2">
        <v>36206331</v>
      </c>
      <c r="I491" t="s">
        <v>214</v>
      </c>
      <c r="J491" t="s">
        <v>16</v>
      </c>
      <c r="K491">
        <v>3282</v>
      </c>
      <c r="L491">
        <v>129</v>
      </c>
      <c r="M491">
        <v>2015</v>
      </c>
      <c r="N491" s="6">
        <f t="shared" si="28"/>
        <v>34261724</v>
      </c>
      <c r="O491" s="6">
        <f t="shared" si="29"/>
        <v>310561724</v>
      </c>
      <c r="P491" s="6">
        <f t="shared" si="30"/>
        <v>94625.753808653259</v>
      </c>
      <c r="Q491" s="7">
        <f t="shared" si="31"/>
        <v>8.9495196535201632E-2</v>
      </c>
      <c r="U491">
        <v>2011</v>
      </c>
      <c r="V491" t="str">
        <f t="shared" si="32"/>
        <v>'1991','1994','1995','1996','1997','1998','1999','2000','2001','2002','2003','2004','2005','2006','2007','2008','2009','2010','2011'</v>
      </c>
    </row>
    <row r="492" spans="1:22" x14ac:dyDescent="0.35">
      <c r="A492">
        <v>491</v>
      </c>
      <c r="B492" s="1">
        <v>37244</v>
      </c>
      <c r="C492" t="s">
        <v>1005</v>
      </c>
      <c r="D492" t="s">
        <v>1006</v>
      </c>
      <c r="E492" s="2">
        <v>93000000</v>
      </c>
      <c r="F492" s="2">
        <v>315544750</v>
      </c>
      <c r="G492" s="2">
        <v>891216824</v>
      </c>
      <c r="H492" s="2">
        <v>47211490</v>
      </c>
      <c r="I492" t="s">
        <v>15</v>
      </c>
      <c r="J492" t="s">
        <v>19</v>
      </c>
      <c r="K492">
        <v>3381</v>
      </c>
      <c r="L492">
        <v>179</v>
      </c>
      <c r="M492">
        <v>2001</v>
      </c>
      <c r="N492" s="6">
        <f t="shared" si="28"/>
        <v>222544750</v>
      </c>
      <c r="O492" s="6">
        <f t="shared" si="29"/>
        <v>798216824</v>
      </c>
      <c r="P492" s="6">
        <f t="shared" si="30"/>
        <v>236088.97485950904</v>
      </c>
      <c r="Q492" s="7">
        <f t="shared" si="31"/>
        <v>5.2974190711642132E-2</v>
      </c>
      <c r="U492">
        <v>2012</v>
      </c>
      <c r="V492" t="str">
        <f t="shared" si="32"/>
        <v>'1991','1994','1995','1996','1997','1998','1999','2000','2001','2002','2003','2004','2005','2006','2007','2008','2009','2010','2011','2012'</v>
      </c>
    </row>
    <row r="493" spans="1:22" x14ac:dyDescent="0.35">
      <c r="A493">
        <v>492</v>
      </c>
      <c r="B493" s="1">
        <v>37090</v>
      </c>
      <c r="C493" t="s">
        <v>1007</v>
      </c>
      <c r="D493" t="s">
        <v>1008</v>
      </c>
      <c r="E493" s="2">
        <v>93000000</v>
      </c>
      <c r="F493" s="2">
        <v>181166115</v>
      </c>
      <c r="G493" s="2">
        <v>365900000</v>
      </c>
      <c r="H493" s="2">
        <v>50771645</v>
      </c>
      <c r="I493" t="s">
        <v>15</v>
      </c>
      <c r="J493" t="s">
        <v>16</v>
      </c>
      <c r="K493">
        <v>3470</v>
      </c>
      <c r="L493">
        <v>93</v>
      </c>
      <c r="M493">
        <v>2001</v>
      </c>
      <c r="N493" s="6">
        <f t="shared" si="28"/>
        <v>88166115</v>
      </c>
      <c r="O493" s="6">
        <f t="shared" si="29"/>
        <v>272900000</v>
      </c>
      <c r="P493" s="6">
        <f t="shared" si="30"/>
        <v>78645.53314121037</v>
      </c>
      <c r="Q493" s="7">
        <f t="shared" si="31"/>
        <v>0.13875825362120797</v>
      </c>
      <c r="U493">
        <v>2013</v>
      </c>
      <c r="V493" t="str">
        <f t="shared" si="32"/>
        <v>'1991','1994','1995','1996','1997','1998','1999','2000','2001','2002','2003','2004','2005','2006','2007','2008','2009','2010','2011','2012','2013'</v>
      </c>
    </row>
    <row r="494" spans="1:22" x14ac:dyDescent="0.35">
      <c r="A494">
        <v>493</v>
      </c>
      <c r="B494" s="1">
        <v>40760</v>
      </c>
      <c r="C494" t="s">
        <v>1009</v>
      </c>
      <c r="D494" t="s">
        <v>1010</v>
      </c>
      <c r="E494" s="2">
        <v>93000000</v>
      </c>
      <c r="F494" s="2">
        <v>176760185</v>
      </c>
      <c r="G494" s="2">
        <v>470986200</v>
      </c>
      <c r="H494" s="2">
        <v>54806191</v>
      </c>
      <c r="I494" t="s">
        <v>15</v>
      </c>
      <c r="J494" t="s">
        <v>19</v>
      </c>
      <c r="K494">
        <v>3691</v>
      </c>
      <c r="L494">
        <v>120</v>
      </c>
      <c r="M494">
        <v>2011</v>
      </c>
      <c r="N494" s="6">
        <f t="shared" si="28"/>
        <v>83760185</v>
      </c>
      <c r="O494" s="6">
        <f t="shared" si="29"/>
        <v>377986200</v>
      </c>
      <c r="P494" s="6">
        <f t="shared" si="30"/>
        <v>102407.53183419128</v>
      </c>
      <c r="Q494" s="7">
        <f t="shared" si="31"/>
        <v>0.1163647491157915</v>
      </c>
      <c r="U494">
        <v>2014</v>
      </c>
      <c r="V494" t="str">
        <f t="shared" si="32"/>
        <v>'1991','1994','1995','1996','1997','1998','1999','2000','2001','2002','2003','2004','2005','2006','2007','2008','2009','2010','2011','2012','2013','2014'</v>
      </c>
    </row>
    <row r="495" spans="1:22" x14ac:dyDescent="0.35">
      <c r="A495">
        <v>494</v>
      </c>
      <c r="B495" s="1">
        <v>39492</v>
      </c>
      <c r="C495" t="s">
        <v>1011</v>
      </c>
      <c r="D495" t="s">
        <v>1012</v>
      </c>
      <c r="E495" s="2">
        <v>92500000</v>
      </c>
      <c r="F495" s="2">
        <v>71195053</v>
      </c>
      <c r="G495" s="2">
        <v>162839667</v>
      </c>
      <c r="H495" s="2">
        <v>19004058</v>
      </c>
      <c r="I495" t="s">
        <v>47</v>
      </c>
      <c r="J495" t="s">
        <v>19</v>
      </c>
      <c r="K495">
        <v>3847</v>
      </c>
      <c r="L495">
        <v>96</v>
      </c>
      <c r="M495">
        <v>2008</v>
      </c>
      <c r="N495" s="6">
        <f t="shared" si="28"/>
        <v>-21304947</v>
      </c>
      <c r="O495" s="6">
        <f t="shared" si="29"/>
        <v>70339667</v>
      </c>
      <c r="P495" s="6">
        <f t="shared" si="30"/>
        <v>18284.290876007279</v>
      </c>
      <c r="Q495" s="7">
        <f t="shared" si="31"/>
        <v>0.11670410748260741</v>
      </c>
      <c r="U495">
        <v>2015</v>
      </c>
      <c r="V495" t="str">
        <f t="shared" si="32"/>
        <v>'1991','1994','1995','1996','1997','1998','1999','2000','2001','2002','2003','2004','2005','2006','2007','2008','2009','2010','2011','2012','2013','2014','2015'</v>
      </c>
    </row>
    <row r="496" spans="1:22" x14ac:dyDescent="0.35">
      <c r="A496">
        <v>495</v>
      </c>
      <c r="B496" s="1">
        <v>38282</v>
      </c>
      <c r="C496" t="s">
        <v>1013</v>
      </c>
      <c r="D496" t="s">
        <v>1014</v>
      </c>
      <c r="E496" s="2">
        <v>92000000</v>
      </c>
      <c r="F496" s="2">
        <v>261441092</v>
      </c>
      <c r="G496" s="2">
        <v>631441092</v>
      </c>
      <c r="H496" s="2">
        <v>70467623</v>
      </c>
      <c r="I496" t="s">
        <v>47</v>
      </c>
      <c r="J496" t="s">
        <v>19</v>
      </c>
      <c r="K496">
        <v>3933</v>
      </c>
      <c r="L496">
        <v>115</v>
      </c>
      <c r="M496">
        <v>2004</v>
      </c>
      <c r="N496" s="6">
        <f t="shared" si="28"/>
        <v>169441092</v>
      </c>
      <c r="O496" s="6">
        <f t="shared" si="29"/>
        <v>539441092</v>
      </c>
      <c r="P496" s="6">
        <f t="shared" si="30"/>
        <v>137157.66386981949</v>
      </c>
      <c r="Q496" s="7">
        <f t="shared" si="31"/>
        <v>0.11159809504447012</v>
      </c>
      <c r="U496">
        <v>2016</v>
      </c>
      <c r="V496" t="str">
        <f t="shared" si="32"/>
        <v>'1991','1994','1995','1996','1997','1998','1999','2000','2001','2002','2003','2004','2005','2006','2007','2008','2009','2010','2011','2012','2013','2014','2015','2016'</v>
      </c>
    </row>
    <row r="497" spans="1:22" x14ac:dyDescent="0.35">
      <c r="A497">
        <v>496</v>
      </c>
      <c r="B497" s="1">
        <v>41311</v>
      </c>
      <c r="C497" t="s">
        <v>1015</v>
      </c>
      <c r="D497" t="s">
        <v>1016</v>
      </c>
      <c r="E497" s="2">
        <v>92000000</v>
      </c>
      <c r="F497" s="2">
        <v>67349198</v>
      </c>
      <c r="G497" s="2">
        <v>304249198</v>
      </c>
      <c r="H497" s="2">
        <v>24834845</v>
      </c>
      <c r="I497" t="s">
        <v>214</v>
      </c>
      <c r="J497" t="s">
        <v>16</v>
      </c>
      <c r="K497">
        <v>3555</v>
      </c>
      <c r="L497">
        <v>98</v>
      </c>
      <c r="M497">
        <v>2013</v>
      </c>
      <c r="N497" s="6">
        <f t="shared" si="28"/>
        <v>-24650802</v>
      </c>
      <c r="O497" s="6">
        <f t="shared" si="29"/>
        <v>212249198</v>
      </c>
      <c r="P497" s="6">
        <f t="shared" si="30"/>
        <v>59704.415752461326</v>
      </c>
      <c r="Q497" s="7">
        <f t="shared" si="31"/>
        <v>8.1626657237729189E-2</v>
      </c>
      <c r="U497">
        <v>2017</v>
      </c>
      <c r="V497" t="str">
        <f t="shared" si="32"/>
        <v>'1991','1994','1995','1996','1997','1998','1999','2000','2001','2002','2003','2004','2005','2006','2007','2008','2009','2010','2011','2012','2013','2014','2015','2016','2017'</v>
      </c>
    </row>
    <row r="498" spans="1:22" x14ac:dyDescent="0.35">
      <c r="A498">
        <v>497</v>
      </c>
      <c r="B498" s="1">
        <v>38086</v>
      </c>
      <c r="C498" t="s">
        <v>1017</v>
      </c>
      <c r="D498" t="s">
        <v>1018</v>
      </c>
      <c r="E498" s="2">
        <v>92000000</v>
      </c>
      <c r="F498" s="2">
        <v>22406362</v>
      </c>
      <c r="G498" s="2">
        <v>23911362</v>
      </c>
      <c r="H498" s="2">
        <v>9124701</v>
      </c>
      <c r="I498" t="s">
        <v>15</v>
      </c>
      <c r="J498" t="s">
        <v>87</v>
      </c>
      <c r="K498">
        <v>2609</v>
      </c>
      <c r="L498">
        <v>137</v>
      </c>
      <c r="M498">
        <v>2004</v>
      </c>
      <c r="N498" s="6">
        <f t="shared" si="28"/>
        <v>-69593638</v>
      </c>
      <c r="O498" s="6">
        <f t="shared" si="29"/>
        <v>-68088638</v>
      </c>
      <c r="P498" s="6">
        <f t="shared" si="30"/>
        <v>-26097.599846684552</v>
      </c>
      <c r="Q498" s="7">
        <f t="shared" si="31"/>
        <v>0.38160523854726469</v>
      </c>
      <c r="U498">
        <v>2018</v>
      </c>
      <c r="V498" t="str">
        <f t="shared" si="32"/>
        <v>'1991','1994','1995','1996','1997','1998','1999','2000','2001','2002','2003','2004','2005','2006','2007','2008','2009','2010','2011','2012','2013','2014','2015','2016','2017','2018'</v>
      </c>
    </row>
    <row r="499" spans="1:22" x14ac:dyDescent="0.35">
      <c r="A499">
        <v>498</v>
      </c>
      <c r="B499" s="1">
        <v>35055</v>
      </c>
      <c r="C499" t="s">
        <v>1019</v>
      </c>
      <c r="D499" t="s">
        <v>1020</v>
      </c>
      <c r="E499" s="2">
        <v>92000000</v>
      </c>
      <c r="F499" s="2">
        <v>10017322</v>
      </c>
      <c r="G499" s="2">
        <v>18517322</v>
      </c>
      <c r="H499" s="2">
        <v>2371415</v>
      </c>
      <c r="I499" t="s">
        <v>15</v>
      </c>
      <c r="J499" t="s">
        <v>19</v>
      </c>
      <c r="K499">
        <v>1619</v>
      </c>
      <c r="L499" t="s">
        <v>34</v>
      </c>
      <c r="M499">
        <v>1995</v>
      </c>
      <c r="N499" s="6">
        <f t="shared" si="28"/>
        <v>-81982678</v>
      </c>
      <c r="O499" s="6">
        <f t="shared" si="29"/>
        <v>-73482678</v>
      </c>
      <c r="P499" s="6">
        <f t="shared" si="30"/>
        <v>-45387.694873378627</v>
      </c>
      <c r="Q499" s="7">
        <f t="shared" si="31"/>
        <v>0.1280646845153959</v>
      </c>
      <c r="U499">
        <v>2019</v>
      </c>
      <c r="V499" t="str">
        <f t="shared" si="32"/>
        <v>'1991','1994','1995','1996','1997','1998','1999','2000','2001','2002','2003','2004','2005','2006','2007','2008','2009','2010','2011','2012','2013','2014','2015','2016','2017','2018','2019'</v>
      </c>
    </row>
    <row r="500" spans="1:22" x14ac:dyDescent="0.35">
      <c r="A500">
        <v>499</v>
      </c>
      <c r="B500" s="1">
        <v>41627</v>
      </c>
      <c r="C500" t="s">
        <v>1021</v>
      </c>
      <c r="D500" t="s">
        <v>1022</v>
      </c>
      <c r="E500" s="2">
        <v>91000000</v>
      </c>
      <c r="F500" s="2">
        <v>58236838</v>
      </c>
      <c r="G500" s="2">
        <v>187861183</v>
      </c>
      <c r="H500" s="2">
        <v>12765508</v>
      </c>
      <c r="I500" t="s">
        <v>47</v>
      </c>
      <c r="J500" t="s">
        <v>19</v>
      </c>
      <c r="K500">
        <v>2922</v>
      </c>
      <c r="L500">
        <v>114</v>
      </c>
      <c r="M500">
        <v>2013</v>
      </c>
      <c r="N500" s="6">
        <f t="shared" si="28"/>
        <v>-32763162</v>
      </c>
      <c r="O500" s="6">
        <f t="shared" si="29"/>
        <v>96861183</v>
      </c>
      <c r="P500" s="6">
        <f t="shared" si="30"/>
        <v>33148.933264887062</v>
      </c>
      <c r="Q500" s="7">
        <f t="shared" si="31"/>
        <v>6.7951813121500462E-2</v>
      </c>
      <c r="U500">
        <v>2020</v>
      </c>
      <c r="V500" t="str">
        <f t="shared" si="32"/>
        <v>'1991','1994','1995','1996','1997','1998','1999','2000','2001','2002','2003','2004','2005','2006','2007','2008','2009','2010','2011','2012','2013','2014','2015','2016','2017','2018','2019','2020'</v>
      </c>
    </row>
    <row r="501" spans="1:22" x14ac:dyDescent="0.35">
      <c r="A501">
        <v>500</v>
      </c>
      <c r="B501" s="1">
        <v>44994</v>
      </c>
      <c r="C501">
        <v>65</v>
      </c>
      <c r="D501" t="s">
        <v>1023</v>
      </c>
      <c r="E501" s="2">
        <v>91000000</v>
      </c>
      <c r="F501" s="2">
        <v>0</v>
      </c>
      <c r="G501" s="2">
        <v>0</v>
      </c>
      <c r="H501" s="2" t="s">
        <v>34</v>
      </c>
      <c r="I501" t="s">
        <v>34</v>
      </c>
      <c r="J501" t="s">
        <v>193</v>
      </c>
      <c r="K501" t="s">
        <v>34</v>
      </c>
      <c r="L501" t="s">
        <v>34</v>
      </c>
      <c r="M501">
        <v>2023</v>
      </c>
      <c r="N501" s="6">
        <f t="shared" si="28"/>
        <v>-91000000</v>
      </c>
      <c r="O501" s="6">
        <f t="shared" si="29"/>
        <v>-91000000</v>
      </c>
      <c r="P501" s="6" t="e">
        <f t="shared" si="30"/>
        <v>#VALUE!</v>
      </c>
      <c r="Q501" s="7" t="e">
        <f t="shared" si="31"/>
        <v>#VALUE!</v>
      </c>
      <c r="U501">
        <v>2021</v>
      </c>
      <c r="V501" t="str">
        <f t="shared" si="32"/>
        <v>'1991','1994','1995','1996','1997','1998','1999','2000','2001','2002','2003','2004','2005','2006','2007','2008','2009','2010','2011','2012','2013','2014','2015','2016','2017','2018','2019','2020','2021'</v>
      </c>
    </row>
    <row r="502" spans="1:22" x14ac:dyDescent="0.35">
      <c r="U502">
        <v>2022</v>
      </c>
      <c r="V502" t="str">
        <f t="shared" si="32"/>
        <v>'1991','1994','1995','1996','1997','1998','1999','2000','2001','2002','2003','2004','2005','2006','2007','2008','2009','2010','2011','2012','2013','2014','2015','2016','2017','2018','2019','2020','2021','2022'</v>
      </c>
    </row>
    <row r="503" spans="1:22" x14ac:dyDescent="0.35">
      <c r="U503">
        <v>2023</v>
      </c>
      <c r="V503" t="str">
        <f t="shared" si="32"/>
        <v>'1991','1994','1995','1996','1997','1998','1999','2000','2001','2002','2003','2004','2005','2006','2007','2008','2009','2010','2011','2012','2013','2014','2015','2016','2017','2018','2019','2020','2021','2022','2023'</v>
      </c>
    </row>
    <row r="504" spans="1:22" x14ac:dyDescent="0.35">
      <c r="H504">
        <v>1991</v>
      </c>
      <c r="I504" t="s">
        <v>214</v>
      </c>
      <c r="J504" s="11" t="str">
        <f>"let metric"&amp;H504&amp;I504</f>
        <v>let metric1991R</v>
      </c>
      <c r="R504" t="s">
        <v>34</v>
      </c>
      <c r="S504" t="str">
        <f>V503&amp;","&amp;"'"&amp;R504&amp;"'"</f>
        <v>'1991','1994','1995','1996','1997','1998','1999','2000','2001','2002','2003','2004','2005','2006','2007','2008','2009','2010','2011','2012','2013','2014','2015','2016','2017','2018','2019','2020','2021','2022','2023','NA'</v>
      </c>
    </row>
    <row r="505" spans="1:22" x14ac:dyDescent="0.35">
      <c r="H505">
        <v>1994</v>
      </c>
      <c r="I505" t="s">
        <v>214</v>
      </c>
    </row>
    <row r="506" spans="1:22" x14ac:dyDescent="0.35">
      <c r="H506">
        <v>1995</v>
      </c>
      <c r="I506" t="s">
        <v>15</v>
      </c>
      <c r="S506" s="11" t="s">
        <v>1039</v>
      </c>
    </row>
    <row r="507" spans="1:22" x14ac:dyDescent="0.35">
      <c r="H507">
        <v>1996</v>
      </c>
      <c r="I507" t="s">
        <v>127</v>
      </c>
    </row>
    <row r="508" spans="1:22" x14ac:dyDescent="0.35">
      <c r="H508">
        <v>1996</v>
      </c>
      <c r="I508" t="s">
        <v>214</v>
      </c>
    </row>
    <row r="509" spans="1:22" x14ac:dyDescent="0.35">
      <c r="H509">
        <v>1997</v>
      </c>
      <c r="I509" t="s">
        <v>15</v>
      </c>
    </row>
    <row r="510" spans="1:22" x14ac:dyDescent="0.35">
      <c r="H510">
        <v>1997</v>
      </c>
      <c r="I510" t="s">
        <v>214</v>
      </c>
    </row>
    <row r="511" spans="1:22" x14ac:dyDescent="0.35">
      <c r="H511">
        <v>1998</v>
      </c>
      <c r="I511" t="s">
        <v>15</v>
      </c>
    </row>
    <row r="512" spans="1:22" x14ac:dyDescent="0.35">
      <c r="H512">
        <v>1998</v>
      </c>
      <c r="I512" t="s">
        <v>214</v>
      </c>
    </row>
    <row r="513" spans="8:9" x14ac:dyDescent="0.35">
      <c r="H513">
        <v>1999</v>
      </c>
      <c r="I513" t="s">
        <v>127</v>
      </c>
    </row>
    <row r="514" spans="8:9" x14ac:dyDescent="0.35">
      <c r="H514">
        <v>1999</v>
      </c>
      <c r="I514" t="s">
        <v>47</v>
      </c>
    </row>
    <row r="515" spans="8:9" x14ac:dyDescent="0.35">
      <c r="H515">
        <v>1999</v>
      </c>
      <c r="I515" t="s">
        <v>15</v>
      </c>
    </row>
    <row r="516" spans="8:9" x14ac:dyDescent="0.35">
      <c r="H516">
        <v>1999</v>
      </c>
      <c r="I516" t="s">
        <v>214</v>
      </c>
    </row>
    <row r="517" spans="8:9" x14ac:dyDescent="0.35">
      <c r="H517">
        <v>2000</v>
      </c>
      <c r="I517" t="s">
        <v>127</v>
      </c>
    </row>
    <row r="518" spans="8:9" x14ac:dyDescent="0.35">
      <c r="H518">
        <v>2000</v>
      </c>
      <c r="I518" t="s">
        <v>47</v>
      </c>
    </row>
    <row r="519" spans="8:9" x14ac:dyDescent="0.35">
      <c r="H519">
        <v>2000</v>
      </c>
      <c r="I519" t="s">
        <v>15</v>
      </c>
    </row>
    <row r="520" spans="8:9" x14ac:dyDescent="0.35">
      <c r="H520">
        <v>2000</v>
      </c>
      <c r="I520" t="s">
        <v>214</v>
      </c>
    </row>
    <row r="521" spans="8:9" x14ac:dyDescent="0.35">
      <c r="H521">
        <v>2001</v>
      </c>
      <c r="I521" t="s">
        <v>127</v>
      </c>
    </row>
    <row r="522" spans="8:9" x14ac:dyDescent="0.35">
      <c r="H522">
        <v>2001</v>
      </c>
      <c r="I522" t="s">
        <v>47</v>
      </c>
    </row>
    <row r="523" spans="8:9" x14ac:dyDescent="0.35">
      <c r="H523">
        <v>2001</v>
      </c>
      <c r="I523" t="s">
        <v>15</v>
      </c>
    </row>
    <row r="524" spans="8:9" x14ac:dyDescent="0.35">
      <c r="H524">
        <v>2001</v>
      </c>
      <c r="I524" t="s">
        <v>214</v>
      </c>
    </row>
    <row r="525" spans="8:9" x14ac:dyDescent="0.35">
      <c r="H525">
        <v>2002</v>
      </c>
      <c r="I525" t="s">
        <v>47</v>
      </c>
    </row>
    <row r="526" spans="8:9" x14ac:dyDescent="0.35">
      <c r="H526">
        <v>2002</v>
      </c>
      <c r="I526" t="s">
        <v>15</v>
      </c>
    </row>
    <row r="527" spans="8:9" x14ac:dyDescent="0.35">
      <c r="H527">
        <v>2002</v>
      </c>
      <c r="I527" t="s">
        <v>214</v>
      </c>
    </row>
    <row r="528" spans="8:9" x14ac:dyDescent="0.35">
      <c r="H528">
        <v>2003</v>
      </c>
      <c r="I528" t="s">
        <v>127</v>
      </c>
    </row>
    <row r="529" spans="8:9" x14ac:dyDescent="0.35">
      <c r="H529">
        <v>2003</v>
      </c>
      <c r="I529" t="s">
        <v>34</v>
      </c>
    </row>
    <row r="530" spans="8:9" x14ac:dyDescent="0.35">
      <c r="H530">
        <v>2003</v>
      </c>
      <c r="I530" t="s">
        <v>47</v>
      </c>
    </row>
    <row r="531" spans="8:9" x14ac:dyDescent="0.35">
      <c r="H531">
        <v>2003</v>
      </c>
      <c r="I531" t="s">
        <v>15</v>
      </c>
    </row>
    <row r="532" spans="8:9" x14ac:dyDescent="0.35">
      <c r="H532">
        <v>2003</v>
      </c>
      <c r="I532" t="s">
        <v>214</v>
      </c>
    </row>
    <row r="533" spans="8:9" x14ac:dyDescent="0.35">
      <c r="H533">
        <v>2004</v>
      </c>
      <c r="I533" t="s">
        <v>127</v>
      </c>
    </row>
    <row r="534" spans="8:9" x14ac:dyDescent="0.35">
      <c r="H534">
        <v>2004</v>
      </c>
      <c r="I534" t="s">
        <v>47</v>
      </c>
    </row>
    <row r="535" spans="8:9" x14ac:dyDescent="0.35">
      <c r="H535">
        <v>2004</v>
      </c>
      <c r="I535" t="s">
        <v>15</v>
      </c>
    </row>
    <row r="536" spans="8:9" x14ac:dyDescent="0.35">
      <c r="H536">
        <v>2004</v>
      </c>
      <c r="I536" t="s">
        <v>214</v>
      </c>
    </row>
    <row r="537" spans="8:9" x14ac:dyDescent="0.35">
      <c r="H537">
        <v>2005</v>
      </c>
      <c r="I537" t="s">
        <v>127</v>
      </c>
    </row>
    <row r="538" spans="8:9" x14ac:dyDescent="0.35">
      <c r="H538">
        <v>2005</v>
      </c>
      <c r="I538" t="s">
        <v>34</v>
      </c>
    </row>
    <row r="539" spans="8:9" x14ac:dyDescent="0.35">
      <c r="H539">
        <v>2005</v>
      </c>
      <c r="I539" t="s">
        <v>47</v>
      </c>
    </row>
    <row r="540" spans="8:9" x14ac:dyDescent="0.35">
      <c r="H540">
        <v>2005</v>
      </c>
      <c r="I540" t="s">
        <v>15</v>
      </c>
    </row>
    <row r="541" spans="8:9" x14ac:dyDescent="0.35">
      <c r="H541">
        <v>2005</v>
      </c>
      <c r="I541" t="s">
        <v>214</v>
      </c>
    </row>
    <row r="542" spans="8:9" x14ac:dyDescent="0.35">
      <c r="H542">
        <v>2006</v>
      </c>
      <c r="I542" t="s">
        <v>47</v>
      </c>
    </row>
    <row r="543" spans="8:9" x14ac:dyDescent="0.35">
      <c r="H543">
        <v>2006</v>
      </c>
      <c r="I543" t="s">
        <v>15</v>
      </c>
    </row>
    <row r="544" spans="8:9" x14ac:dyDescent="0.35">
      <c r="H544">
        <v>2006</v>
      </c>
      <c r="I544" t="s">
        <v>214</v>
      </c>
    </row>
    <row r="545" spans="8:9" x14ac:dyDescent="0.35">
      <c r="H545">
        <v>2007</v>
      </c>
      <c r="I545" t="s">
        <v>127</v>
      </c>
    </row>
    <row r="546" spans="8:9" x14ac:dyDescent="0.35">
      <c r="H546">
        <v>2007</v>
      </c>
      <c r="I546" t="s">
        <v>47</v>
      </c>
    </row>
    <row r="547" spans="8:9" x14ac:dyDescent="0.35">
      <c r="H547">
        <v>2007</v>
      </c>
      <c r="I547" t="s">
        <v>15</v>
      </c>
    </row>
    <row r="548" spans="8:9" x14ac:dyDescent="0.35">
      <c r="H548">
        <v>2007</v>
      </c>
      <c r="I548" t="s">
        <v>214</v>
      </c>
    </row>
    <row r="549" spans="8:9" x14ac:dyDescent="0.35">
      <c r="H549">
        <v>2008</v>
      </c>
      <c r="I549" t="s">
        <v>127</v>
      </c>
    </row>
    <row r="550" spans="8:9" x14ac:dyDescent="0.35">
      <c r="H550">
        <v>2008</v>
      </c>
      <c r="I550" t="s">
        <v>47</v>
      </c>
    </row>
    <row r="551" spans="8:9" x14ac:dyDescent="0.35">
      <c r="H551">
        <v>2008</v>
      </c>
      <c r="I551" t="s">
        <v>15</v>
      </c>
    </row>
    <row r="552" spans="8:9" x14ac:dyDescent="0.35">
      <c r="H552">
        <v>2008</v>
      </c>
      <c r="I552" t="s">
        <v>750</v>
      </c>
    </row>
    <row r="553" spans="8:9" x14ac:dyDescent="0.35">
      <c r="H553">
        <v>2009</v>
      </c>
      <c r="I553" t="s">
        <v>127</v>
      </c>
    </row>
    <row r="554" spans="8:9" x14ac:dyDescent="0.35">
      <c r="H554">
        <v>2009</v>
      </c>
      <c r="I554" t="s">
        <v>47</v>
      </c>
    </row>
    <row r="555" spans="8:9" x14ac:dyDescent="0.35">
      <c r="H555">
        <v>2009</v>
      </c>
      <c r="I555" t="s">
        <v>15</v>
      </c>
    </row>
    <row r="556" spans="8:9" x14ac:dyDescent="0.35">
      <c r="H556">
        <v>2009</v>
      </c>
      <c r="I556" t="s">
        <v>214</v>
      </c>
    </row>
    <row r="557" spans="8:9" x14ac:dyDescent="0.35">
      <c r="H557">
        <v>2010</v>
      </c>
      <c r="I557" t="s">
        <v>127</v>
      </c>
    </row>
    <row r="558" spans="8:9" x14ac:dyDescent="0.35">
      <c r="H558">
        <v>2010</v>
      </c>
      <c r="I558" t="s">
        <v>34</v>
      </c>
    </row>
    <row r="559" spans="8:9" x14ac:dyDescent="0.35">
      <c r="H559">
        <v>2010</v>
      </c>
      <c r="I559" t="s">
        <v>47</v>
      </c>
    </row>
    <row r="560" spans="8:9" x14ac:dyDescent="0.35">
      <c r="H560">
        <v>2010</v>
      </c>
      <c r="I560" t="s">
        <v>15</v>
      </c>
    </row>
    <row r="561" spans="8:9" x14ac:dyDescent="0.35">
      <c r="H561">
        <v>2010</v>
      </c>
      <c r="I561" t="s">
        <v>214</v>
      </c>
    </row>
    <row r="562" spans="8:9" x14ac:dyDescent="0.35">
      <c r="H562">
        <v>2011</v>
      </c>
      <c r="I562" t="s">
        <v>127</v>
      </c>
    </row>
    <row r="563" spans="8:9" x14ac:dyDescent="0.35">
      <c r="H563">
        <v>2011</v>
      </c>
      <c r="I563" t="s">
        <v>47</v>
      </c>
    </row>
    <row r="564" spans="8:9" x14ac:dyDescent="0.35">
      <c r="H564">
        <v>2011</v>
      </c>
      <c r="I564" t="s">
        <v>15</v>
      </c>
    </row>
    <row r="565" spans="8:9" x14ac:dyDescent="0.35">
      <c r="H565">
        <v>2012</v>
      </c>
      <c r="I565" t="s">
        <v>47</v>
      </c>
    </row>
    <row r="566" spans="8:9" x14ac:dyDescent="0.35">
      <c r="H566">
        <v>2012</v>
      </c>
      <c r="I566" t="s">
        <v>15</v>
      </c>
    </row>
    <row r="567" spans="8:9" x14ac:dyDescent="0.35">
      <c r="H567">
        <v>2012</v>
      </c>
      <c r="I567" t="s">
        <v>214</v>
      </c>
    </row>
    <row r="568" spans="8:9" x14ac:dyDescent="0.35">
      <c r="H568">
        <v>2013</v>
      </c>
      <c r="I568" t="s">
        <v>127</v>
      </c>
    </row>
    <row r="569" spans="8:9" x14ac:dyDescent="0.35">
      <c r="H569">
        <v>2013</v>
      </c>
      <c r="I569" t="s">
        <v>47</v>
      </c>
    </row>
    <row r="570" spans="8:9" x14ac:dyDescent="0.35">
      <c r="H570">
        <v>2013</v>
      </c>
      <c r="I570" t="s">
        <v>15</v>
      </c>
    </row>
    <row r="571" spans="8:9" x14ac:dyDescent="0.35">
      <c r="H571">
        <v>2013</v>
      </c>
      <c r="I571" t="s">
        <v>214</v>
      </c>
    </row>
    <row r="572" spans="8:9" x14ac:dyDescent="0.35">
      <c r="H572">
        <v>2014</v>
      </c>
      <c r="I572" t="s">
        <v>127</v>
      </c>
    </row>
    <row r="573" spans="8:9" x14ac:dyDescent="0.35">
      <c r="H573">
        <v>2014</v>
      </c>
      <c r="I573" t="s">
        <v>47</v>
      </c>
    </row>
    <row r="574" spans="8:9" x14ac:dyDescent="0.35">
      <c r="H574">
        <v>2014</v>
      </c>
      <c r="I574" t="s">
        <v>15</v>
      </c>
    </row>
    <row r="575" spans="8:9" x14ac:dyDescent="0.35">
      <c r="H575">
        <v>2014</v>
      </c>
      <c r="I575" t="s">
        <v>214</v>
      </c>
    </row>
    <row r="576" spans="8:9" x14ac:dyDescent="0.35">
      <c r="H576">
        <v>2015</v>
      </c>
      <c r="I576" t="s">
        <v>127</v>
      </c>
    </row>
    <row r="577" spans="8:9" x14ac:dyDescent="0.35">
      <c r="H577">
        <v>2015</v>
      </c>
      <c r="I577" t="s">
        <v>34</v>
      </c>
    </row>
    <row r="578" spans="8:9" x14ac:dyDescent="0.35">
      <c r="H578">
        <v>2015</v>
      </c>
      <c r="I578" t="s">
        <v>47</v>
      </c>
    </row>
    <row r="579" spans="8:9" x14ac:dyDescent="0.35">
      <c r="H579">
        <v>2015</v>
      </c>
      <c r="I579" t="s">
        <v>15</v>
      </c>
    </row>
    <row r="580" spans="8:9" x14ac:dyDescent="0.35">
      <c r="H580">
        <v>2015</v>
      </c>
      <c r="I580" t="s">
        <v>214</v>
      </c>
    </row>
    <row r="581" spans="8:9" x14ac:dyDescent="0.35">
      <c r="H581">
        <v>2016</v>
      </c>
      <c r="I581" t="s">
        <v>47</v>
      </c>
    </row>
    <row r="582" spans="8:9" x14ac:dyDescent="0.35">
      <c r="H582">
        <v>2016</v>
      </c>
      <c r="I582" t="s">
        <v>15</v>
      </c>
    </row>
    <row r="583" spans="8:9" x14ac:dyDescent="0.35">
      <c r="H583">
        <v>2016</v>
      </c>
      <c r="I583" t="s">
        <v>214</v>
      </c>
    </row>
    <row r="584" spans="8:9" x14ac:dyDescent="0.35">
      <c r="H584">
        <v>2017</v>
      </c>
      <c r="I584" t="s">
        <v>127</v>
      </c>
    </row>
    <row r="585" spans="8:9" x14ac:dyDescent="0.35">
      <c r="H585">
        <v>2017</v>
      </c>
      <c r="I585" t="s">
        <v>47</v>
      </c>
    </row>
    <row r="586" spans="8:9" x14ac:dyDescent="0.35">
      <c r="H586">
        <v>2017</v>
      </c>
      <c r="I586" t="s">
        <v>15</v>
      </c>
    </row>
    <row r="587" spans="8:9" x14ac:dyDescent="0.35">
      <c r="H587">
        <v>2017</v>
      </c>
      <c r="I587" t="s">
        <v>214</v>
      </c>
    </row>
    <row r="588" spans="8:9" x14ac:dyDescent="0.35">
      <c r="H588">
        <v>2018</v>
      </c>
      <c r="I588" t="s">
        <v>47</v>
      </c>
    </row>
    <row r="589" spans="8:9" x14ac:dyDescent="0.35">
      <c r="H589">
        <v>2018</v>
      </c>
      <c r="I589" t="s">
        <v>15</v>
      </c>
    </row>
    <row r="590" spans="8:9" x14ac:dyDescent="0.35">
      <c r="H590">
        <v>2018</v>
      </c>
      <c r="I590" t="s">
        <v>214</v>
      </c>
    </row>
    <row r="591" spans="8:9" x14ac:dyDescent="0.35">
      <c r="H591">
        <v>2019</v>
      </c>
      <c r="I591" t="s">
        <v>127</v>
      </c>
    </row>
    <row r="592" spans="8:9" x14ac:dyDescent="0.35">
      <c r="H592">
        <v>2019</v>
      </c>
      <c r="I592" t="s">
        <v>47</v>
      </c>
    </row>
    <row r="593" spans="8:9" x14ac:dyDescent="0.35">
      <c r="H593">
        <v>2019</v>
      </c>
      <c r="I593" t="s">
        <v>15</v>
      </c>
    </row>
    <row r="594" spans="8:9" x14ac:dyDescent="0.35">
      <c r="H594">
        <v>2019</v>
      </c>
      <c r="I594" t="s">
        <v>214</v>
      </c>
    </row>
    <row r="595" spans="8:9" x14ac:dyDescent="0.35">
      <c r="H595">
        <v>2020</v>
      </c>
      <c r="I595" t="s">
        <v>47</v>
      </c>
    </row>
    <row r="596" spans="8:9" x14ac:dyDescent="0.35">
      <c r="H596">
        <v>2020</v>
      </c>
      <c r="I596" t="s">
        <v>15</v>
      </c>
    </row>
    <row r="597" spans="8:9" x14ac:dyDescent="0.35">
      <c r="H597">
        <v>2021</v>
      </c>
      <c r="I597" t="s">
        <v>47</v>
      </c>
    </row>
    <row r="598" spans="8:9" x14ac:dyDescent="0.35">
      <c r="H598">
        <v>2021</v>
      </c>
      <c r="I598" t="s">
        <v>15</v>
      </c>
    </row>
    <row r="599" spans="8:9" x14ac:dyDescent="0.35">
      <c r="H599">
        <v>2021</v>
      </c>
      <c r="I599" t="s">
        <v>214</v>
      </c>
    </row>
    <row r="600" spans="8:9" x14ac:dyDescent="0.35">
      <c r="H600">
        <v>2022</v>
      </c>
      <c r="I600" t="s">
        <v>34</v>
      </c>
    </row>
    <row r="601" spans="8:9" x14ac:dyDescent="0.35">
      <c r="H601">
        <v>2022</v>
      </c>
      <c r="I601" t="s">
        <v>47</v>
      </c>
    </row>
    <row r="602" spans="8:9" x14ac:dyDescent="0.35">
      <c r="H602">
        <v>2022</v>
      </c>
      <c r="I602" t="s">
        <v>15</v>
      </c>
    </row>
    <row r="603" spans="8:9" x14ac:dyDescent="0.35">
      <c r="H603">
        <v>2023</v>
      </c>
      <c r="I603" t="s">
        <v>34</v>
      </c>
    </row>
    <row r="604" spans="8:9" x14ac:dyDescent="0.35">
      <c r="H604" t="s">
        <v>34</v>
      </c>
      <c r="I604" t="s">
        <v>34</v>
      </c>
    </row>
  </sheetData>
  <autoFilter ref="A1:Q501" xr:uid="{13F0A281-E009-4D86-9ABF-34151765EA45}"/>
  <sortState xmlns:xlrd2="http://schemas.microsoft.com/office/spreadsheetml/2017/richdata2" ref="I504:J605">
    <sortCondition ref="J504:J605"/>
    <sortCondition ref="I504:I60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Sheet3</vt:lpstr>
      <vt:lpstr>Sheet2</vt:lpstr>
      <vt:lpstr>Sheet1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Kutlick</dc:creator>
  <cp:lastModifiedBy>Scott Kutlick</cp:lastModifiedBy>
  <dcterms:created xsi:type="dcterms:W3CDTF">2024-08-15T23:58:20Z</dcterms:created>
  <dcterms:modified xsi:type="dcterms:W3CDTF">2024-08-22T01:48:26Z</dcterms:modified>
</cp:coreProperties>
</file>