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ригорий\Documents\Информационные системы\"/>
    </mc:Choice>
  </mc:AlternateContent>
  <xr:revisionPtr revIDLastSave="0" documentId="13_ncr:1_{211A6107-EDDD-4FCC-B5BF-C11014FCC46E}" xr6:coauthVersionLast="36" xr6:coauthVersionMax="36" xr10:uidLastSave="{00000000-0000-0000-0000-000000000000}"/>
  <bookViews>
    <workbookView xWindow="0" yWindow="0" windowWidth="21570" windowHeight="7890" activeTab="2" xr2:uid="{30BA34DC-A179-457F-A734-3745D66CCD33}"/>
  </bookViews>
  <sheets>
    <sheet name="1Данные авто" sheetId="1" r:id="rId1"/>
    <sheet name="1Сводка Продаж" sheetId="4" r:id="rId2"/>
    <sheet name="2Филиалы" sheetId="5" r:id="rId3"/>
  </sheets>
  <definedNames>
    <definedName name="_xlcn.WorksheetConnection_Вар2Лр1.xlsxТаблицаДанныеАвто1" hidden="1">ТаблицаДанныеАвто[]</definedName>
  </definedNames>
  <calcPr calcId="191029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ДанныеАвто" name="ТаблицаДанныеАвто" connection="WorksheetConnection_Вар2-Лр1.xlsx!ТаблицаДанныеАвто"/>
        </x15:modelTables>
      </x15:dataModel>
    </ext>
  </extLst>
</workbook>
</file>

<file path=xl/calcChain.xml><?xml version="1.0" encoding="utf-8"?>
<calcChain xmlns="http://schemas.openxmlformats.org/spreadsheetml/2006/main">
  <c r="P11" i="5" l="1"/>
  <c r="O11" i="5"/>
  <c r="N11" i="5"/>
  <c r="L11" i="5"/>
  <c r="K11" i="5"/>
  <c r="J11" i="5"/>
  <c r="Q8" i="5"/>
  <c r="M8" i="5"/>
  <c r="Q5" i="5"/>
  <c r="M5" i="5"/>
  <c r="Q2" i="5"/>
  <c r="Q11" i="5" s="1"/>
  <c r="M2" i="5"/>
  <c r="H11" i="5"/>
  <c r="G11" i="5"/>
  <c r="F11" i="5"/>
  <c r="D11" i="5"/>
  <c r="C11" i="5"/>
  <c r="B11" i="5"/>
  <c r="I8" i="5"/>
  <c r="I5" i="5"/>
  <c r="I2" i="5"/>
  <c r="I11" i="5" s="1"/>
  <c r="E8" i="5"/>
  <c r="E5" i="5"/>
  <c r="E2" i="5"/>
  <c r="I3" i="1"/>
  <c r="I4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" i="1"/>
  <c r="H25" i="1"/>
  <c r="C25" i="1"/>
  <c r="E25" i="1"/>
  <c r="G25" i="1"/>
  <c r="D25" i="1"/>
  <c r="M11" i="5" l="1"/>
  <c r="E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0CEE34-0E42-451D-B75B-8A8E8B1A302E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2CAFA9-3CB0-4B69-9CAD-15421A1835EF}" name="WorksheetConnection_Вар2-Лр1.xlsx!ТаблицаДанныеАвто" type="102" refreshedVersion="6" minRefreshableVersion="5">
    <extLst>
      <ext xmlns:x15="http://schemas.microsoft.com/office/spreadsheetml/2010/11/main" uri="{DE250136-89BD-433C-8126-D09CA5730AF9}">
        <x15:connection id="ТаблицаДанныеАвто" autoDelete="1">
          <x15:rangePr sourceName="_xlcn.WorksheetConnection_Вар2Лр1.xlsxТаблицаДанныеАвто1"/>
        </x15:connection>
      </ext>
    </extLst>
  </connection>
</connections>
</file>

<file path=xl/sharedStrings.xml><?xml version="1.0" encoding="utf-8"?>
<sst xmlns="http://schemas.openxmlformats.org/spreadsheetml/2006/main" count="148" uniqueCount="64">
  <si>
    <t>Марка</t>
  </si>
  <si>
    <t>Модель</t>
  </si>
  <si>
    <t>Год выпуска</t>
  </si>
  <si>
    <t>Пробег (тыс.км)</t>
  </si>
  <si>
    <t>Мощность двигателя</t>
  </si>
  <si>
    <t>Цвет</t>
  </si>
  <si>
    <t>Дата приёма</t>
  </si>
  <si>
    <t>BMW</t>
  </si>
  <si>
    <t>3 Series</t>
  </si>
  <si>
    <t>Черный</t>
  </si>
  <si>
    <t>Mercedes-Benz</t>
  </si>
  <si>
    <t>GLE</t>
  </si>
  <si>
    <t>Белый</t>
  </si>
  <si>
    <t>X5</t>
  </si>
  <si>
    <t>Toyota</t>
  </si>
  <si>
    <t>Corolla</t>
  </si>
  <si>
    <t>Красный</t>
  </si>
  <si>
    <t>Land Cruiser</t>
  </si>
  <si>
    <t>E-Class</t>
  </si>
  <si>
    <t>GLC</t>
  </si>
  <si>
    <t>Синий</t>
  </si>
  <si>
    <t>Серый</t>
  </si>
  <si>
    <t>C-Class</t>
  </si>
  <si>
    <t>5 Series</t>
  </si>
  <si>
    <t>Audi</t>
  </si>
  <si>
    <t>Q7</t>
  </si>
  <si>
    <t>X3</t>
  </si>
  <si>
    <t>Цена (Рублях)</t>
  </si>
  <si>
    <t>Lada</t>
  </si>
  <si>
    <t>Vesta</t>
  </si>
  <si>
    <t>Срок прибывания</t>
  </si>
  <si>
    <t>Фамилия менеджера</t>
  </si>
  <si>
    <t>Иванов</t>
  </si>
  <si>
    <t>Михайлов</t>
  </si>
  <si>
    <t>Порчанко</t>
  </si>
  <si>
    <t>Жиненко</t>
  </si>
  <si>
    <t>Названия строк</t>
  </si>
  <si>
    <t>Общий итог</t>
  </si>
  <si>
    <t>Названия столбцов</t>
  </si>
  <si>
    <t>Продана</t>
  </si>
  <si>
    <t>Да</t>
  </si>
  <si>
    <t>Нет</t>
  </si>
  <si>
    <t>Сумма по столбцу Цена (Рублях)</t>
  </si>
  <si>
    <t>Филиалы</t>
  </si>
  <si>
    <t>Январь</t>
  </si>
  <si>
    <t>Февраль</t>
  </si>
  <si>
    <t>Март</t>
  </si>
  <si>
    <t>Апрель</t>
  </si>
  <si>
    <t>Май</t>
  </si>
  <si>
    <t>Июнь</t>
  </si>
  <si>
    <t>2-й квартал</t>
  </si>
  <si>
    <t>Филиал 1</t>
  </si>
  <si>
    <t>Филиал 2</t>
  </si>
  <si>
    <t>1-й Квартал</t>
  </si>
  <si>
    <t>Филиал 3</t>
  </si>
  <si>
    <t>ИТОГ</t>
  </si>
  <si>
    <t>3-й Квартал</t>
  </si>
  <si>
    <t>4-й квартал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</si>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</sst>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9" formatCode="#,##0.00\ &quot;₽&quot;"/>
    <numFmt numFmtId="180" formatCode="yyyy\-mm\-dd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9" fontId="4" fillId="2" borderId="0" xfId="0" applyNumberFormat="1" applyFont="1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Border="1"/>
    <xf numFmtId="180" fontId="4" fillId="2" borderId="0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0" xfId="0" applyNumberFormat="1" applyBorder="1"/>
    <xf numFmtId="1" fontId="4" fillId="2" borderId="0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/>
    <xf numFmtId="49" fontId="4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/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0" fillId="4" borderId="12" xfId="0" applyFill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3" fillId="0" borderId="7" xfId="1" applyBorder="1" applyAlignment="1">
      <alignment horizontal="center" vertical="center" wrapText="1"/>
    </xf>
    <xf numFmtId="0" fontId="3" fillId="0" borderId="8" xfId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</cellXfs>
  <cellStyles count="3">
    <cellStyle name="Денежный" xfId="2" builtinId="4"/>
    <cellStyle name="Обычный" xfId="0" builtinId="0"/>
    <cellStyle name="УровеньСтрок_1" xfId="1" builtinId="1" iLevel="0"/>
  </cellStyles>
  <dxfs count="3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0" formatCode="@"/>
    </dxf>
    <dxf>
      <numFmt numFmtId="1" formatCode="0"/>
    </dxf>
    <dxf>
      <numFmt numFmtId="180" formatCode="yyyy\-mm\-dd;@"/>
      <alignment horizontal="center" vertical="center" textRotation="0" wrapText="0" indent="0" justifyLastLine="0" shrinkToFit="0" readingOrder="0"/>
    </dxf>
    <dxf>
      <numFmt numFmtId="169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80" formatCode="yyyy\-mm\-dd;@"/>
      <alignment horizontal="center" vertical="center" textRotation="0" wrapText="0" indent="0" justifyLastLine="0" shrinkToFit="0" readingOrder="0"/>
    </dxf>
    <dxf>
      <numFmt numFmtId="169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ригорий" refreshedDate="45708.591098842589" backgroundQuery="1" createdVersion="6" refreshedVersion="6" minRefreshableVersion="3" recordCount="0" supportSubquery="1" supportAdvancedDrill="1" xr:uid="{039F1C2B-4D60-4873-8330-7F5C26A38660}">
  <cacheSource type="external" connectionId="1"/>
  <cacheFields count="3">
    <cacheField name="[ТаблицаДанныеАвто].[Фамилия менеджера].[Фамилия менеджера]" caption="Фамилия менеджера" numFmtId="0" hierarchy="9" level="1">
      <sharedItems count="4">
        <s v="Жиненко"/>
        <s v="Иванов"/>
        <s v="Михайлов"/>
        <s v="Порчанко"/>
      </sharedItems>
    </cacheField>
    <cacheField name="[ТаблицаДанныеАвто].[Продана].[Продана]" caption="Продана" numFmtId="0" hierarchy="10" level="1">
      <sharedItems count="2">
        <s v="Да"/>
        <s v="Нет"/>
      </sharedItems>
    </cacheField>
    <cacheField name="[Measures].[Сумма по столбцу Цена (Рублях)]" caption="Сумма по столбцу Цена (Рублях)" numFmtId="0" hierarchy="13" level="32767"/>
  </cacheFields>
  <cacheHierarchies count="14">
    <cacheHierarchy uniqueName="[ТаблицаДанныеАвто].[Марка]" caption="Марка" attribute="1" defaultMemberUniqueName="[ТаблицаДанныеАвто].[Марка].[All]" allUniqueName="[ТаблицаДанныеАвто].[Марка].[All]" dimensionUniqueName="[ТаблицаДанныеАвто]" displayFolder="" count="0" memberValueDatatype="130" unbalanced="0"/>
    <cacheHierarchy uniqueName="[ТаблицаДанныеАвто].[Модель]" caption="Модель" attribute="1" defaultMemberUniqueName="[ТаблицаДанныеАвто].[Модель].[All]" allUniqueName="[ТаблицаДанныеАвто].[Модель].[All]" dimensionUniqueName="[ТаблицаДанныеАвто]" displayFolder="" count="0" memberValueDatatype="130" unbalanced="0"/>
    <cacheHierarchy uniqueName="[ТаблицаДанныеАвто].[Год выпуска]" caption="Год выпуска" attribute="1" defaultMemberUniqueName="[ТаблицаДанныеАвто].[Год выпуска].[All]" allUniqueName="[ТаблицаДанныеАвто].[Год выпуска].[All]" dimensionUniqueName="[ТаблицаДанныеАвто]" displayFolder="" count="0" memberValueDatatype="20" unbalanced="0"/>
    <cacheHierarchy uniqueName="[ТаблицаДанныеАвто].[Пробег (тыс.км)]" caption="Пробег (тыс.км)" attribute="1" defaultMemberUniqueName="[ТаблицаДанныеАвто].[Пробег (тыс.км)].[All]" allUniqueName="[ТаблицаДанныеАвто].[Пробег (тыс.км)].[All]" dimensionUniqueName="[ТаблицаДанныеАвто]" displayFolder="" count="0" memberValueDatatype="20" unbalanced="0"/>
    <cacheHierarchy uniqueName="[ТаблицаДанныеАвто].[Мощность двигателя]" caption="Мощность двигателя" attribute="1" defaultMemberUniqueName="[ТаблицаДанныеАвто].[Мощность двигателя].[All]" allUniqueName="[ТаблицаДанныеАвто].[Мощность двигателя].[All]" dimensionUniqueName="[ТаблицаДанныеАвто]" displayFolder="" count="0" memberValueDatatype="20" unbalanced="0"/>
    <cacheHierarchy uniqueName="[ТаблицаДанныеАвто].[Цвет]" caption="Цвет" attribute="1" defaultMemberUniqueName="[ТаблицаДанныеАвто].[Цвет].[All]" allUniqueName="[ТаблицаДанныеАвто].[Цвет].[All]" dimensionUniqueName="[ТаблицаДанныеАвто]" displayFolder="" count="0" memberValueDatatype="130" unbalanced="0"/>
    <cacheHierarchy uniqueName="[ТаблицаДанныеАвто].[Цена (Рублях)]" caption="Цена (Рублях)" attribute="1" defaultMemberUniqueName="[ТаблицаДанныеАвто].[Цена (Рублях)].[All]" allUniqueName="[ТаблицаДанныеАвто].[Цена (Рублях)].[All]" dimensionUniqueName="[ТаблицаДанныеАвто]" displayFolder="" count="2" memberValueDatatype="20" unbalanced="0"/>
    <cacheHierarchy uniqueName="[ТаблицаДанныеАвто].[Дата приёма]" caption="Дата приёма" attribute="1" time="1" defaultMemberUniqueName="[ТаблицаДанныеАвто].[Дата приёма].[All]" allUniqueName="[ТаблицаДанныеАвто].[Дата приёма].[All]" dimensionUniqueName="[ТаблицаДанныеАвто]" displayFolder="" count="0" memberValueDatatype="7" unbalanced="0"/>
    <cacheHierarchy uniqueName="[ТаблицаДанныеАвто].[Срок прибывания]" caption="Срок прибывания" attribute="1" defaultMemberUniqueName="[ТаблицаДанныеАвто].[Срок прибывания].[All]" allUniqueName="[ТаблицаДанныеАвто].[Срок прибывания].[All]" dimensionUniqueName="[ТаблицаДанныеАвто]" displayFolder="" count="0" memberValueDatatype="20" unbalanced="0"/>
    <cacheHierarchy uniqueName="[ТаблицаДанныеАвто].[Фамилия менеджера]" caption="Фамилия менеджера" attribute="1" defaultMemberUniqueName="[ТаблицаДанныеАвто].[Фамилия менеджера].[All]" allUniqueName="[ТаблицаДанныеАвто].[Фамилия менеджера].[All]" dimensionUniqueName="[ТаблицаДанныеАвто]" displayFolder="" count="2" memberValueDatatype="130" unbalanced="0">
      <fieldsUsage count="2">
        <fieldUsage x="-1"/>
        <fieldUsage x="0"/>
      </fieldsUsage>
    </cacheHierarchy>
    <cacheHierarchy uniqueName="[ТаблицаДанныеАвто].[Продана]" caption="Продана" attribute="1" defaultMemberUniqueName="[ТаблицаДанныеАвто].[Продана].[All]" allUniqueName="[ТаблицаДанныеАвто].[Продана].[All]" dimensionUniqueName="[ТаблицаДанныеАвто]" displayFolder="" count="2" memberValueDatatype="130" unbalanced="0">
      <fieldsUsage count="2">
        <fieldUsage x="-1"/>
        <fieldUsage x="1"/>
      </fieldsUsage>
    </cacheHierarchy>
    <cacheHierarchy uniqueName="[Measures].[__XL_Count ТаблицаДанныеАвто]" caption="__XL_Count ТаблицаДанныеАвто" measure="1" displayFolder="" measureGroup="ТаблицаДанныеАвто" count="0" hidden="1"/>
    <cacheHierarchy uniqueName="[Measures].[__No measures defined]" caption="__No measures defined" measure="1" displayFolder="" count="0" hidden="1"/>
    <cacheHierarchy uniqueName="[Measures].[Сумма по столбцу Цена (Рублях)]" caption="Сумма по столбцу Цена (Рублях)" measure="1" displayFolder="" measureGroup="ТаблицаДанныеАвто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ТаблицаДанныеАвто" uniqueName="[ТаблицаДанныеАвто]" caption="ТаблицаДанныеАвто"/>
  </dimensions>
  <measureGroups count="1">
    <measureGroup name="ТаблицаДанныеАвто" caption="ТаблицаДанныеАвто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CA2BA-AE07-412F-BEBD-036C6CC2130C}" name="Сводная таблица4" cacheId="62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D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столбцу Цена (Рублях)"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Вар2-Лр1.xlsx!ТаблицаДанныеАвто">
        <x15:activeTabTopLevelEntity name="[ТаблицаДанныеАвто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42608-530A-4466-98EB-D2BBEF1A14FE}" name="ТаблицаДанныеАвто" displayName="ТаблицаДанныеАвто" ref="A1:K25" totalsRowCount="1" headerRowDxfId="29" dataDxfId="30">
  <autoFilter ref="A1:K24" xr:uid="{C7E33573-BBEE-4C77-BBF5-902BA5511403}"/>
  <tableColumns count="11">
    <tableColumn id="1" xr3:uid="{AFAAE53B-E488-46F7-BC10-647D3D7B9CCC}" name="Марка" dataDxfId="32" totalsRowDxfId="19"/>
    <tableColumn id="2" xr3:uid="{39A6630E-3269-468D-8486-03D4A9A12ACF}" name="Модель" dataDxfId="27" totalsRowDxfId="18"/>
    <tableColumn id="3" xr3:uid="{6CDD4EC0-2ACD-4140-8205-C0DDD36D633C}" name="Год выпуска" totalsRowFunction="average" dataDxfId="28" totalsRowDxfId="17"/>
    <tableColumn id="4" xr3:uid="{E6C6B126-7FBC-4471-9907-7A923F8A20AF}" name="Пробег (тыс.км)" totalsRowFunction="average" dataDxfId="26" totalsRowDxfId="16"/>
    <tableColumn id="5" xr3:uid="{B92F6819-EA8A-484D-9A28-085E35B2F6D2}" name="Мощность двигателя" totalsRowFunction="average" dataDxfId="31" totalsRowDxfId="15"/>
    <tableColumn id="6" xr3:uid="{0BBA5312-8D4B-4761-B480-81BE9475AF8B}" name="Цвет" dataDxfId="25" totalsRowDxfId="14"/>
    <tableColumn id="7" xr3:uid="{D44E6C47-32E5-4665-BD49-436D05768C33}" name="Цена (Рублях)" totalsRowFunction="average" dataDxfId="24" totalsRowDxfId="13"/>
    <tableColumn id="8" xr3:uid="{9BE82143-817C-452A-B8AF-1024882D8DE8}" name="Дата приёма" totalsRowFunction="min" dataDxfId="23" totalsRowDxfId="12"/>
    <tableColumn id="9" xr3:uid="{8FEF61F0-3704-4760-9892-CFCAADD1BD52}" name="Срок прибывания" dataDxfId="22" totalsRowDxfId="11">
      <calculatedColumnFormula>TODAY() - ТаблицаДанныеАвто[[#This Row],[Дата приёма]]</calculatedColumnFormula>
    </tableColumn>
    <tableColumn id="10" xr3:uid="{F3B88727-3C55-41F2-A0A6-8F278BA42816}" name="Фамилия менеджера" dataDxfId="21"/>
    <tableColumn id="11" xr3:uid="{492A00D2-CCE2-46DF-8B4A-9A3F87A65281}" name="Продана" dataDxfId="20" totalsRowDxfId="1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79FA-0671-412D-A7B4-5AC0C3F39E2F}">
  <dimension ref="A1:S25"/>
  <sheetViews>
    <sheetView zoomScale="60" zoomScaleNormal="60" workbookViewId="0">
      <selection activeCell="E17" sqref="E17"/>
    </sheetView>
  </sheetViews>
  <sheetFormatPr defaultRowHeight="15" x14ac:dyDescent="0.25"/>
  <cols>
    <col min="1" max="1" width="20.7109375" style="1" customWidth="1"/>
    <col min="2" max="4" width="20.7109375" style="2" customWidth="1"/>
    <col min="5" max="5" width="23.7109375" style="2" customWidth="1"/>
    <col min="6" max="6" width="20.7109375" style="2" customWidth="1"/>
    <col min="7" max="7" width="20.7109375" style="20" customWidth="1"/>
    <col min="8" max="8" width="20.7109375" style="24" customWidth="1"/>
    <col min="9" max="9" width="20.7109375" style="27" customWidth="1"/>
    <col min="10" max="10" width="23.5703125" style="2" customWidth="1"/>
    <col min="11" max="11" width="20.7109375" style="31" customWidth="1"/>
    <col min="12" max="19" width="20.7109375" style="2" customWidth="1"/>
  </cols>
  <sheetData>
    <row r="1" spans="1:19" s="5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7" t="s">
        <v>27</v>
      </c>
      <c r="H1" s="21" t="s">
        <v>6</v>
      </c>
      <c r="I1" s="25" t="s">
        <v>30</v>
      </c>
      <c r="J1" s="4" t="s">
        <v>31</v>
      </c>
      <c r="K1" s="28" t="s">
        <v>39</v>
      </c>
      <c r="L1" s="4"/>
      <c r="M1" s="4"/>
      <c r="N1" s="4"/>
      <c r="O1" s="4"/>
      <c r="P1" s="4"/>
      <c r="Q1" s="4"/>
      <c r="R1" s="4"/>
      <c r="S1" s="4"/>
    </row>
    <row r="2" spans="1:19" x14ac:dyDescent="0.25">
      <c r="A2" s="8" t="s">
        <v>7</v>
      </c>
      <c r="B2" s="8" t="s">
        <v>8</v>
      </c>
      <c r="C2" s="8">
        <v>2013</v>
      </c>
      <c r="D2" s="13">
        <v>89</v>
      </c>
      <c r="E2" s="15">
        <v>149</v>
      </c>
      <c r="F2" s="8" t="s">
        <v>9</v>
      </c>
      <c r="G2" s="11">
        <v>1823643</v>
      </c>
      <c r="H2" s="22">
        <f>DATE(2025, 1, 10)</f>
        <v>45667</v>
      </c>
      <c r="I2" s="16">
        <f ca="1">TODAY() - ТаблицаДанныеАвто[[#This Row],[Дата приёма]]</f>
        <v>41</v>
      </c>
      <c r="J2" s="10" t="s">
        <v>32</v>
      </c>
      <c r="K2" s="29" t="s">
        <v>40</v>
      </c>
    </row>
    <row r="3" spans="1:19" x14ac:dyDescent="0.25">
      <c r="A3" s="8" t="s">
        <v>10</v>
      </c>
      <c r="B3" s="8" t="s">
        <v>11</v>
      </c>
      <c r="C3" s="8">
        <v>2013</v>
      </c>
      <c r="D3" s="13">
        <v>76</v>
      </c>
      <c r="E3" s="15">
        <v>336</v>
      </c>
      <c r="F3" s="8" t="s">
        <v>12</v>
      </c>
      <c r="G3" s="11">
        <v>2226612</v>
      </c>
      <c r="H3" s="22">
        <v>45698</v>
      </c>
      <c r="I3" s="16">
        <f ca="1">TODAY() - ТаблицаДанныеАвто[[#This Row],[Дата приёма]]</f>
        <v>10</v>
      </c>
      <c r="J3" s="10" t="s">
        <v>33</v>
      </c>
      <c r="K3" s="29" t="s">
        <v>41</v>
      </c>
    </row>
    <row r="4" spans="1:19" x14ac:dyDescent="0.25">
      <c r="A4" s="8" t="s">
        <v>7</v>
      </c>
      <c r="B4" s="8" t="s">
        <v>13</v>
      </c>
      <c r="C4" s="8">
        <v>2018</v>
      </c>
      <c r="D4" s="13">
        <v>146</v>
      </c>
      <c r="E4" s="15">
        <v>125</v>
      </c>
      <c r="F4" s="8" t="s">
        <v>9</v>
      </c>
      <c r="G4" s="11">
        <v>1720276</v>
      </c>
      <c r="H4" s="23">
        <v>45286</v>
      </c>
      <c r="I4" s="16">
        <f ca="1">TODAY() - ТаблицаДанныеАвто[[#This Row],[Дата приёма]]</f>
        <v>422</v>
      </c>
      <c r="J4" s="10" t="s">
        <v>34</v>
      </c>
      <c r="K4" s="29" t="s">
        <v>41</v>
      </c>
    </row>
    <row r="5" spans="1:19" x14ac:dyDescent="0.25">
      <c r="A5" s="8" t="s">
        <v>14</v>
      </c>
      <c r="B5" s="8" t="s">
        <v>15</v>
      </c>
      <c r="C5" s="8">
        <v>2020</v>
      </c>
      <c r="D5" s="13">
        <v>32</v>
      </c>
      <c r="E5" s="15">
        <v>191</v>
      </c>
      <c r="F5" s="8" t="s">
        <v>16</v>
      </c>
      <c r="G5" s="11">
        <v>936450</v>
      </c>
      <c r="H5" s="23">
        <v>45287</v>
      </c>
      <c r="I5" s="16">
        <f ca="1">TODAY() - ТаблицаДанныеАвто[[#This Row],[Дата приёма]]</f>
        <v>421</v>
      </c>
      <c r="J5" s="10" t="s">
        <v>35</v>
      </c>
      <c r="K5" s="29" t="s">
        <v>40</v>
      </c>
    </row>
    <row r="6" spans="1:19" x14ac:dyDescent="0.25">
      <c r="A6" s="8" t="s">
        <v>14</v>
      </c>
      <c r="B6" s="8" t="s">
        <v>17</v>
      </c>
      <c r="C6" s="8">
        <v>2013</v>
      </c>
      <c r="D6" s="13">
        <v>157</v>
      </c>
      <c r="E6" s="15">
        <v>296</v>
      </c>
      <c r="F6" s="8" t="s">
        <v>9</v>
      </c>
      <c r="G6" s="11">
        <v>1014254</v>
      </c>
      <c r="H6" s="23">
        <v>45288</v>
      </c>
      <c r="I6" s="16">
        <f ca="1">TODAY() - ТаблицаДанныеАвто[[#This Row],[Дата приёма]]</f>
        <v>420</v>
      </c>
      <c r="J6" s="10" t="s">
        <v>32</v>
      </c>
      <c r="K6" s="29" t="s">
        <v>40</v>
      </c>
    </row>
    <row r="7" spans="1:19" x14ac:dyDescent="0.25">
      <c r="A7" s="8" t="s">
        <v>10</v>
      </c>
      <c r="B7" s="8" t="s">
        <v>18</v>
      </c>
      <c r="C7" s="8">
        <v>2019</v>
      </c>
      <c r="D7" s="13">
        <v>132</v>
      </c>
      <c r="E7" s="15">
        <v>339</v>
      </c>
      <c r="F7" s="8" t="s">
        <v>12</v>
      </c>
      <c r="G7" s="11">
        <v>2732170</v>
      </c>
      <c r="H7" s="23">
        <v>45289</v>
      </c>
      <c r="I7" s="16">
        <f ca="1">TODAY() - ТаблицаДанныеАвто[[#This Row],[Дата приёма]]</f>
        <v>419</v>
      </c>
      <c r="J7" s="10" t="s">
        <v>33</v>
      </c>
      <c r="K7" s="29" t="s">
        <v>40</v>
      </c>
    </row>
    <row r="8" spans="1:19" x14ac:dyDescent="0.25">
      <c r="A8" s="8" t="s">
        <v>10</v>
      </c>
      <c r="B8" s="8" t="s">
        <v>19</v>
      </c>
      <c r="C8" s="8">
        <v>2012</v>
      </c>
      <c r="D8" s="13">
        <v>159</v>
      </c>
      <c r="E8" s="15">
        <v>309</v>
      </c>
      <c r="F8" s="8" t="s">
        <v>20</v>
      </c>
      <c r="G8" s="11">
        <v>1312677</v>
      </c>
      <c r="H8" s="23">
        <v>45290</v>
      </c>
      <c r="I8" s="16">
        <f ca="1">TODAY() - ТаблицаДанныеАвто[[#This Row],[Дата приёма]]</f>
        <v>418</v>
      </c>
      <c r="J8" s="10" t="s">
        <v>34</v>
      </c>
      <c r="K8" s="29" t="s">
        <v>41</v>
      </c>
    </row>
    <row r="9" spans="1:19" x14ac:dyDescent="0.25">
      <c r="A9" s="8" t="s">
        <v>14</v>
      </c>
      <c r="B9" s="8" t="s">
        <v>15</v>
      </c>
      <c r="C9" s="8">
        <v>2021</v>
      </c>
      <c r="D9" s="13">
        <v>289</v>
      </c>
      <c r="E9" s="15">
        <v>114</v>
      </c>
      <c r="F9" s="8" t="s">
        <v>20</v>
      </c>
      <c r="G9" s="11">
        <v>3084400</v>
      </c>
      <c r="H9" s="23">
        <v>45291</v>
      </c>
      <c r="I9" s="16">
        <f ca="1">TODAY() - ТаблицаДанныеАвто[[#This Row],[Дата приёма]]</f>
        <v>417</v>
      </c>
      <c r="J9" s="10" t="s">
        <v>35</v>
      </c>
      <c r="K9" s="29" t="s">
        <v>41</v>
      </c>
    </row>
    <row r="10" spans="1:19" x14ac:dyDescent="0.25">
      <c r="A10" s="8" t="s">
        <v>7</v>
      </c>
      <c r="B10" s="8" t="s">
        <v>13</v>
      </c>
      <c r="C10" s="8">
        <v>2016</v>
      </c>
      <c r="D10" s="13">
        <v>207</v>
      </c>
      <c r="E10" s="15">
        <v>312</v>
      </c>
      <c r="F10" s="8" t="s">
        <v>21</v>
      </c>
      <c r="G10" s="11">
        <v>5423825</v>
      </c>
      <c r="H10" s="23">
        <v>45292</v>
      </c>
      <c r="I10" s="16">
        <f ca="1">TODAY() - ТаблицаДанныеАвто[[#This Row],[Дата приёма]]</f>
        <v>416</v>
      </c>
      <c r="J10" s="10" t="s">
        <v>32</v>
      </c>
      <c r="K10" s="29" t="s">
        <v>40</v>
      </c>
    </row>
    <row r="11" spans="1:19" x14ac:dyDescent="0.25">
      <c r="A11" s="8" t="s">
        <v>10</v>
      </c>
      <c r="B11" s="8" t="s">
        <v>22</v>
      </c>
      <c r="C11" s="8">
        <v>2017</v>
      </c>
      <c r="D11" s="13">
        <v>178</v>
      </c>
      <c r="E11" s="15">
        <v>266</v>
      </c>
      <c r="F11" s="8" t="s">
        <v>21</v>
      </c>
      <c r="G11" s="11">
        <v>2769201</v>
      </c>
      <c r="H11" s="23">
        <v>45293</v>
      </c>
      <c r="I11" s="16">
        <f ca="1">TODAY() - ТаблицаДанныеАвто[[#This Row],[Дата приёма]]</f>
        <v>415</v>
      </c>
      <c r="J11" s="10" t="s">
        <v>33</v>
      </c>
      <c r="K11" s="29" t="s">
        <v>40</v>
      </c>
    </row>
    <row r="12" spans="1:19" x14ac:dyDescent="0.25">
      <c r="A12" s="8" t="s">
        <v>14</v>
      </c>
      <c r="B12" s="8" t="s">
        <v>17</v>
      </c>
      <c r="C12" s="8">
        <v>2017</v>
      </c>
      <c r="D12" s="13">
        <v>142</v>
      </c>
      <c r="E12" s="15">
        <v>380</v>
      </c>
      <c r="F12" s="8" t="s">
        <v>9</v>
      </c>
      <c r="G12" s="11">
        <v>3603519</v>
      </c>
      <c r="H12" s="23">
        <v>45294</v>
      </c>
      <c r="I12" s="16">
        <f ca="1">TODAY() - ТаблицаДанныеАвто[[#This Row],[Дата приёма]]</f>
        <v>414</v>
      </c>
      <c r="J12" s="10" t="s">
        <v>34</v>
      </c>
      <c r="K12" s="29" t="s">
        <v>40</v>
      </c>
    </row>
    <row r="13" spans="1:19" x14ac:dyDescent="0.25">
      <c r="A13" s="8" t="s">
        <v>7</v>
      </c>
      <c r="B13" s="8" t="s">
        <v>23</v>
      </c>
      <c r="C13" s="8">
        <v>2022</v>
      </c>
      <c r="D13" s="13">
        <v>91</v>
      </c>
      <c r="E13" s="15">
        <v>380</v>
      </c>
      <c r="F13" s="8" t="s">
        <v>16</v>
      </c>
      <c r="G13" s="11">
        <v>5069132</v>
      </c>
      <c r="H13" s="23">
        <v>45295</v>
      </c>
      <c r="I13" s="16">
        <f ca="1">TODAY() - ТаблицаДанныеАвто[[#This Row],[Дата приёма]]</f>
        <v>413</v>
      </c>
      <c r="J13" s="10" t="s">
        <v>35</v>
      </c>
      <c r="K13" s="29" t="s">
        <v>41</v>
      </c>
    </row>
    <row r="14" spans="1:19" x14ac:dyDescent="0.25">
      <c r="A14" s="8" t="s">
        <v>14</v>
      </c>
      <c r="B14" s="8" t="s">
        <v>17</v>
      </c>
      <c r="C14" s="8">
        <v>2015</v>
      </c>
      <c r="D14" s="13">
        <v>62</v>
      </c>
      <c r="E14" s="15">
        <v>127</v>
      </c>
      <c r="F14" s="8" t="s">
        <v>21</v>
      </c>
      <c r="G14" s="11">
        <v>4372766</v>
      </c>
      <c r="H14" s="23">
        <v>45296</v>
      </c>
      <c r="I14" s="16">
        <f ca="1">TODAY() - ТаблицаДанныеАвто[[#This Row],[Дата приёма]]</f>
        <v>412</v>
      </c>
      <c r="J14" s="10" t="s">
        <v>32</v>
      </c>
      <c r="K14" s="29" t="s">
        <v>41</v>
      </c>
    </row>
    <row r="15" spans="1:19" x14ac:dyDescent="0.25">
      <c r="A15" s="8" t="s">
        <v>10</v>
      </c>
      <c r="B15" s="8" t="s">
        <v>22</v>
      </c>
      <c r="C15" s="8">
        <v>2020</v>
      </c>
      <c r="D15" s="13">
        <v>209</v>
      </c>
      <c r="E15" s="15">
        <v>279</v>
      </c>
      <c r="F15" s="8" t="s">
        <v>16</v>
      </c>
      <c r="G15" s="11">
        <v>3165676</v>
      </c>
      <c r="H15" s="23">
        <v>45297</v>
      </c>
      <c r="I15" s="16">
        <f ca="1">TODAY() - ТаблицаДанныеАвто[[#This Row],[Дата приёма]]</f>
        <v>411</v>
      </c>
      <c r="J15" s="10" t="s">
        <v>33</v>
      </c>
      <c r="K15" s="29" t="s">
        <v>40</v>
      </c>
    </row>
    <row r="16" spans="1:19" x14ac:dyDescent="0.25">
      <c r="A16" s="8" t="s">
        <v>7</v>
      </c>
      <c r="B16" s="8" t="s">
        <v>13</v>
      </c>
      <c r="C16" s="8">
        <v>2020</v>
      </c>
      <c r="D16" s="13">
        <v>195</v>
      </c>
      <c r="E16" s="15">
        <v>205</v>
      </c>
      <c r="F16" s="8" t="s">
        <v>20</v>
      </c>
      <c r="G16" s="11">
        <v>5664111</v>
      </c>
      <c r="H16" s="23">
        <v>45298</v>
      </c>
      <c r="I16" s="16">
        <f ca="1">TODAY() - ТаблицаДанныеАвто[[#This Row],[Дата приёма]]</f>
        <v>410</v>
      </c>
      <c r="J16" s="10" t="s">
        <v>34</v>
      </c>
      <c r="K16" s="29" t="s">
        <v>40</v>
      </c>
    </row>
    <row r="17" spans="1:11" x14ac:dyDescent="0.25">
      <c r="A17" s="8" t="s">
        <v>10</v>
      </c>
      <c r="B17" s="8" t="s">
        <v>19</v>
      </c>
      <c r="C17" s="8">
        <v>2011</v>
      </c>
      <c r="D17" s="13">
        <v>241</v>
      </c>
      <c r="E17" s="15">
        <v>111</v>
      </c>
      <c r="F17" s="8" t="s">
        <v>9</v>
      </c>
      <c r="G17" s="11">
        <v>4343492</v>
      </c>
      <c r="H17" s="23">
        <v>45299</v>
      </c>
      <c r="I17" s="16">
        <f ca="1">TODAY() - ТаблицаДанныеАвто[[#This Row],[Дата приёма]]</f>
        <v>409</v>
      </c>
      <c r="J17" s="10" t="s">
        <v>35</v>
      </c>
      <c r="K17" s="29" t="s">
        <v>40</v>
      </c>
    </row>
    <row r="18" spans="1:11" x14ac:dyDescent="0.25">
      <c r="A18" s="8" t="s">
        <v>24</v>
      </c>
      <c r="B18" s="8" t="s">
        <v>25</v>
      </c>
      <c r="C18" s="8">
        <v>2023</v>
      </c>
      <c r="D18" s="13">
        <v>125</v>
      </c>
      <c r="E18" s="15">
        <v>289</v>
      </c>
      <c r="F18" s="8" t="s">
        <v>20</v>
      </c>
      <c r="G18" s="11">
        <v>1453667</v>
      </c>
      <c r="H18" s="23">
        <v>45300</v>
      </c>
      <c r="I18" s="16">
        <f ca="1">TODAY() - ТаблицаДанныеАвто[[#This Row],[Дата приёма]]</f>
        <v>408</v>
      </c>
      <c r="J18" s="10" t="s">
        <v>32</v>
      </c>
      <c r="K18" s="29" t="s">
        <v>41</v>
      </c>
    </row>
    <row r="19" spans="1:11" x14ac:dyDescent="0.25">
      <c r="A19" s="8" t="s">
        <v>7</v>
      </c>
      <c r="B19" s="8" t="s">
        <v>26</v>
      </c>
      <c r="C19" s="8">
        <v>2014</v>
      </c>
      <c r="D19" s="13">
        <v>206</v>
      </c>
      <c r="E19" s="15">
        <v>328</v>
      </c>
      <c r="F19" s="8" t="s">
        <v>16</v>
      </c>
      <c r="G19" s="11">
        <v>1981021</v>
      </c>
      <c r="H19" s="23">
        <v>45301</v>
      </c>
      <c r="I19" s="16">
        <f ca="1">TODAY() - ТаблицаДанныеАвто[[#This Row],[Дата приёма]]</f>
        <v>407</v>
      </c>
      <c r="J19" s="10" t="s">
        <v>33</v>
      </c>
      <c r="K19" s="29" t="s">
        <v>41</v>
      </c>
    </row>
    <row r="20" spans="1:11" x14ac:dyDescent="0.25">
      <c r="A20" s="8" t="s">
        <v>14</v>
      </c>
      <c r="B20" s="8" t="s">
        <v>17</v>
      </c>
      <c r="C20" s="8">
        <v>2012</v>
      </c>
      <c r="D20" s="13">
        <v>149</v>
      </c>
      <c r="E20" s="15">
        <v>177</v>
      </c>
      <c r="F20" s="8" t="s">
        <v>20</v>
      </c>
      <c r="G20" s="11">
        <v>4495760</v>
      </c>
      <c r="H20" s="23">
        <v>45302</v>
      </c>
      <c r="I20" s="16">
        <f ca="1">TODAY() - ТаблицаДанныеАвто[[#This Row],[Дата приёма]]</f>
        <v>406</v>
      </c>
      <c r="J20" s="10" t="s">
        <v>34</v>
      </c>
      <c r="K20" s="29" t="s">
        <v>40</v>
      </c>
    </row>
    <row r="21" spans="1:11" x14ac:dyDescent="0.25">
      <c r="A21" s="8" t="s">
        <v>10</v>
      </c>
      <c r="B21" s="8" t="s">
        <v>22</v>
      </c>
      <c r="C21" s="8">
        <v>2011</v>
      </c>
      <c r="D21" s="13">
        <v>284</v>
      </c>
      <c r="E21" s="15">
        <v>377</v>
      </c>
      <c r="F21" s="8" t="s">
        <v>21</v>
      </c>
      <c r="G21" s="11">
        <v>1897051</v>
      </c>
      <c r="H21" s="23">
        <v>45303</v>
      </c>
      <c r="I21" s="16">
        <f ca="1">TODAY() - ТаблицаДанныеАвто[[#This Row],[Дата приёма]]</f>
        <v>405</v>
      </c>
      <c r="J21" s="10" t="s">
        <v>35</v>
      </c>
      <c r="K21" s="29" t="s">
        <v>40</v>
      </c>
    </row>
    <row r="22" spans="1:11" x14ac:dyDescent="0.25">
      <c r="A22" s="9" t="s">
        <v>28</v>
      </c>
      <c r="B22" s="10" t="s">
        <v>29</v>
      </c>
      <c r="C22" s="10">
        <v>2023</v>
      </c>
      <c r="D22" s="14">
        <v>12</v>
      </c>
      <c r="E22" s="16">
        <v>123</v>
      </c>
      <c r="F22" s="10" t="s">
        <v>16</v>
      </c>
      <c r="G22" s="12">
        <v>1900000</v>
      </c>
      <c r="H22" s="23">
        <v>45304</v>
      </c>
      <c r="I22" s="16">
        <f ca="1">TODAY() - ТаблицаДанныеАвто[[#This Row],[Дата приёма]]</f>
        <v>404</v>
      </c>
      <c r="J22" s="10" t="s">
        <v>33</v>
      </c>
      <c r="K22" s="29" t="s">
        <v>40</v>
      </c>
    </row>
    <row r="23" spans="1:11" x14ac:dyDescent="0.25">
      <c r="A23" s="9"/>
      <c r="B23" s="10"/>
      <c r="C23" s="10"/>
      <c r="D23" s="10"/>
      <c r="E23" s="10"/>
      <c r="F23" s="10"/>
      <c r="G23" s="18"/>
      <c r="H23" s="23"/>
      <c r="I23" s="16"/>
      <c r="J23" s="10"/>
      <c r="K23" s="29"/>
    </row>
    <row r="24" spans="1:11" x14ac:dyDescent="0.25">
      <c r="A24" s="9"/>
      <c r="B24" s="10"/>
      <c r="C24" s="10"/>
      <c r="D24" s="10"/>
      <c r="E24" s="10"/>
      <c r="F24" s="10"/>
      <c r="G24" s="18"/>
      <c r="H24" s="23"/>
      <c r="I24" s="16"/>
      <c r="J24" s="10"/>
      <c r="K24" s="29"/>
    </row>
    <row r="25" spans="1:11" x14ac:dyDescent="0.25">
      <c r="A25" s="8"/>
      <c r="B25" s="8"/>
      <c r="C25" s="15">
        <f>SUBTOTAL(101,ТаблицаДанныеАвто[Год выпуска])</f>
        <v>2016.6666666666667</v>
      </c>
      <c r="D25" s="15">
        <f>SUBTOTAL(101,ТаблицаДанныеАвто[Пробег (тыс.км)])</f>
        <v>151.47619047619048</v>
      </c>
      <c r="E25" s="15">
        <f>SUBTOTAL(101,ТаблицаДанныеАвто[Мощность двигателя])</f>
        <v>248.23809523809524</v>
      </c>
      <c r="F25" s="8"/>
      <c r="G25" s="19">
        <f>SUBTOTAL(101,ТаблицаДанныеАвто[Цена (Рублях)])</f>
        <v>2904271.5714285714</v>
      </c>
      <c r="H25" s="22">
        <f>SUBTOTAL(105,ТаблицаДанныеАвто[Дата приёма])</f>
        <v>45286</v>
      </c>
      <c r="I25" s="26"/>
      <c r="J25"/>
      <c r="K25" s="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4CB1-4F57-42FE-A613-754812A654D3}">
  <dimension ref="A3:D9"/>
  <sheetViews>
    <sheetView workbookViewId="0">
      <selection activeCell="A37" sqref="A37"/>
    </sheetView>
  </sheetViews>
  <sheetFormatPr defaultRowHeight="15" x14ac:dyDescent="0.25"/>
  <cols>
    <col min="1" max="1" width="31.85546875" style="6" bestFit="1" customWidth="1"/>
    <col min="2" max="2" width="20.85546875" style="6" bestFit="1" customWidth="1"/>
    <col min="3" max="3" width="9" style="6" bestFit="1" customWidth="1"/>
    <col min="4" max="4" width="11.85546875" style="6" bestFit="1" customWidth="1"/>
    <col min="5" max="5" width="9.85546875" style="6" bestFit="1" customWidth="1"/>
    <col min="6" max="6" width="11.85546875" style="6" bestFit="1" customWidth="1"/>
    <col min="7" max="7" width="8" style="6" bestFit="1" customWidth="1"/>
    <col min="8" max="8" width="10.42578125" style="6" bestFit="1" customWidth="1"/>
    <col min="9" max="9" width="9.85546875" style="6" bestFit="1" customWidth="1"/>
    <col min="10" max="10" width="11.85546875" style="6" bestFit="1" customWidth="1"/>
    <col min="11" max="16384" width="9.140625" style="6"/>
  </cols>
  <sheetData>
    <row r="3" spans="1:4" x14ac:dyDescent="0.25">
      <c r="A3" s="32" t="s">
        <v>42</v>
      </c>
      <c r="B3" s="32" t="s">
        <v>38</v>
      </c>
    </row>
    <row r="4" spans="1:4" x14ac:dyDescent="0.25">
      <c r="A4" s="32" t="s">
        <v>36</v>
      </c>
      <c r="B4" s="6" t="s">
        <v>40</v>
      </c>
      <c r="C4" s="6" t="s">
        <v>41</v>
      </c>
      <c r="D4" s="6" t="s">
        <v>37</v>
      </c>
    </row>
    <row r="5" spans="1:4" x14ac:dyDescent="0.25">
      <c r="A5" s="7" t="s">
        <v>35</v>
      </c>
      <c r="B5" s="33">
        <v>7176993</v>
      </c>
      <c r="C5" s="33">
        <v>8153532</v>
      </c>
      <c r="D5" s="33">
        <v>15330525</v>
      </c>
    </row>
    <row r="6" spans="1:4" x14ac:dyDescent="0.25">
      <c r="A6" s="7" t="s">
        <v>32</v>
      </c>
      <c r="B6" s="33">
        <v>8261722</v>
      </c>
      <c r="C6" s="33">
        <v>5826433</v>
      </c>
      <c r="D6" s="33">
        <v>14088155</v>
      </c>
    </row>
    <row r="7" spans="1:4" x14ac:dyDescent="0.25">
      <c r="A7" s="7" t="s">
        <v>33</v>
      </c>
      <c r="B7" s="33">
        <v>10567047</v>
      </c>
      <c r="C7" s="33">
        <v>4207633</v>
      </c>
      <c r="D7" s="33">
        <v>14774680</v>
      </c>
    </row>
    <row r="8" spans="1:4" x14ac:dyDescent="0.25">
      <c r="A8" s="7" t="s">
        <v>34</v>
      </c>
      <c r="B8" s="33">
        <v>13763390</v>
      </c>
      <c r="C8" s="33">
        <v>3032953</v>
      </c>
      <c r="D8" s="33">
        <v>16796343</v>
      </c>
    </row>
    <row r="9" spans="1:4" x14ac:dyDescent="0.25">
      <c r="A9" s="7" t="s">
        <v>37</v>
      </c>
      <c r="B9" s="33">
        <v>39769152</v>
      </c>
      <c r="C9" s="33">
        <v>21220551</v>
      </c>
      <c r="D9" s="33">
        <v>60989703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9296-6EF4-44DB-8BD8-7A938698C7FA}">
  <dimension ref="A1:Q275"/>
  <sheetViews>
    <sheetView tabSelected="1" zoomScale="60" zoomScaleNormal="60" workbookViewId="0">
      <selection activeCell="Q11" sqref="A1:Q11"/>
    </sheetView>
  </sheetViews>
  <sheetFormatPr defaultRowHeight="15" outlineLevelRow="1" x14ac:dyDescent="0.25"/>
  <cols>
    <col min="1" max="4" width="15.7109375" customWidth="1"/>
    <col min="5" max="5" width="15.7109375" style="45" customWidth="1"/>
    <col min="6" max="8" width="15.7109375" customWidth="1"/>
    <col min="9" max="9" width="15.7109375" style="45" customWidth="1"/>
    <col min="10" max="36" width="15.7109375" customWidth="1"/>
  </cols>
  <sheetData>
    <row r="1" spans="1:17" s="43" customFormat="1" ht="26.25" customHeight="1" thickBot="1" x14ac:dyDescent="0.3">
      <c r="A1" s="41" t="s">
        <v>43</v>
      </c>
      <c r="B1" s="42" t="s">
        <v>44</v>
      </c>
      <c r="C1" s="42" t="s">
        <v>45</v>
      </c>
      <c r="D1" s="42" t="s">
        <v>46</v>
      </c>
      <c r="E1" s="44" t="s">
        <v>53</v>
      </c>
      <c r="F1" s="42" t="s">
        <v>47</v>
      </c>
      <c r="G1" s="42" t="s">
        <v>48</v>
      </c>
      <c r="H1" s="42" t="s">
        <v>49</v>
      </c>
      <c r="I1" s="44" t="s">
        <v>50</v>
      </c>
      <c r="J1" s="42" t="s">
        <v>58</v>
      </c>
      <c r="K1" s="42" t="s">
        <v>59</v>
      </c>
      <c r="L1" s="42" t="s">
        <v>60</v>
      </c>
      <c r="M1" s="44" t="s">
        <v>56</v>
      </c>
      <c r="N1" s="42" t="s">
        <v>61</v>
      </c>
      <c r="O1" s="42" t="s">
        <v>62</v>
      </c>
      <c r="P1" s="42" t="s">
        <v>63</v>
      </c>
      <c r="Q1" s="44" t="s">
        <v>57</v>
      </c>
    </row>
    <row r="2" spans="1:17" ht="15" customHeight="1" outlineLevel="1" x14ac:dyDescent="0.25">
      <c r="A2" s="34" t="s">
        <v>51</v>
      </c>
      <c r="B2" s="35">
        <v>120</v>
      </c>
      <c r="C2" s="35">
        <v>80</v>
      </c>
      <c r="D2" s="46">
        <v>76</v>
      </c>
      <c r="E2" s="49">
        <f>SUM(B2:D4)</f>
        <v>276</v>
      </c>
      <c r="F2" s="34">
        <v>127</v>
      </c>
      <c r="G2" s="51">
        <v>148</v>
      </c>
      <c r="H2" s="46">
        <v>220</v>
      </c>
      <c r="I2" s="49">
        <f>SUM(F2:H4)</f>
        <v>495</v>
      </c>
      <c r="J2" s="35">
        <v>120</v>
      </c>
      <c r="K2" s="35">
        <v>80</v>
      </c>
      <c r="L2" s="46">
        <v>112</v>
      </c>
      <c r="M2" s="49">
        <f>SUM(J2:L4)</f>
        <v>312</v>
      </c>
      <c r="N2" s="34">
        <v>312</v>
      </c>
      <c r="O2" s="51">
        <v>148</v>
      </c>
      <c r="P2" s="46">
        <v>220</v>
      </c>
      <c r="Q2" s="49">
        <f>SUM(N2:P4)</f>
        <v>680</v>
      </c>
    </row>
    <row r="3" spans="1:17" ht="15" customHeight="1" outlineLevel="1" x14ac:dyDescent="0.25">
      <c r="A3" s="36"/>
      <c r="B3" s="37"/>
      <c r="C3" s="37"/>
      <c r="D3" s="47"/>
      <c r="E3" s="48"/>
      <c r="F3" s="36"/>
      <c r="G3" s="50"/>
      <c r="H3" s="47"/>
      <c r="I3" s="48"/>
      <c r="J3" s="37"/>
      <c r="K3" s="37"/>
      <c r="L3" s="47"/>
      <c r="M3" s="48"/>
      <c r="N3" s="36"/>
      <c r="O3" s="50"/>
      <c r="P3" s="47"/>
      <c r="Q3" s="48"/>
    </row>
    <row r="4" spans="1:17" ht="15" customHeight="1" outlineLevel="1" thickBot="1" x14ac:dyDescent="0.3">
      <c r="A4" s="36"/>
      <c r="B4" s="37"/>
      <c r="C4" s="37"/>
      <c r="D4" s="47"/>
      <c r="E4" s="48"/>
      <c r="F4" s="36"/>
      <c r="G4" s="50"/>
      <c r="H4" s="47"/>
      <c r="I4" s="53"/>
      <c r="J4" s="37"/>
      <c r="K4" s="37"/>
      <c r="L4" s="47"/>
      <c r="M4" s="48"/>
      <c r="N4" s="36"/>
      <c r="O4" s="50"/>
      <c r="P4" s="47"/>
      <c r="Q4" s="53"/>
    </row>
    <row r="5" spans="1:17" ht="15" customHeight="1" outlineLevel="1" x14ac:dyDescent="0.25">
      <c r="A5" s="34" t="s">
        <v>52</v>
      </c>
      <c r="B5" s="35">
        <v>112</v>
      </c>
      <c r="C5" s="35">
        <v>90</v>
      </c>
      <c r="D5" s="46">
        <v>184</v>
      </c>
      <c r="E5" s="49">
        <f>SUM(B5:D7)</f>
        <v>386</v>
      </c>
      <c r="F5" s="34">
        <v>124</v>
      </c>
      <c r="G5" s="51">
        <v>130</v>
      </c>
      <c r="H5" s="46">
        <v>231</v>
      </c>
      <c r="I5" s="49">
        <f>SUM(F5:H7)</f>
        <v>485</v>
      </c>
      <c r="J5" s="35">
        <v>112</v>
      </c>
      <c r="K5" s="35">
        <v>90</v>
      </c>
      <c r="L5" s="46">
        <v>83</v>
      </c>
      <c r="M5" s="49">
        <f>SUM(J5:L7)</f>
        <v>285</v>
      </c>
      <c r="N5" s="34">
        <v>291</v>
      </c>
      <c r="O5" s="51">
        <v>130</v>
      </c>
      <c r="P5" s="46">
        <v>231</v>
      </c>
      <c r="Q5" s="49">
        <f>SUM(N5:P7)</f>
        <v>652</v>
      </c>
    </row>
    <row r="6" spans="1:17" ht="15" customHeight="1" outlineLevel="1" x14ac:dyDescent="0.25">
      <c r="A6" s="36"/>
      <c r="B6" s="37"/>
      <c r="C6" s="37"/>
      <c r="D6" s="47"/>
      <c r="E6" s="48"/>
      <c r="F6" s="36"/>
      <c r="G6" s="50"/>
      <c r="H6" s="47"/>
      <c r="I6" s="48"/>
      <c r="J6" s="37"/>
      <c r="K6" s="37"/>
      <c r="L6" s="47"/>
      <c r="M6" s="48"/>
      <c r="N6" s="36"/>
      <c r="O6" s="50"/>
      <c r="P6" s="47"/>
      <c r="Q6" s="48"/>
    </row>
    <row r="7" spans="1:17" ht="15" customHeight="1" outlineLevel="1" thickBot="1" x14ac:dyDescent="0.3">
      <c r="A7" s="36"/>
      <c r="B7" s="37"/>
      <c r="C7" s="37"/>
      <c r="D7" s="47"/>
      <c r="E7" s="48"/>
      <c r="F7" s="36"/>
      <c r="G7" s="50"/>
      <c r="H7" s="47"/>
      <c r="I7" s="53"/>
      <c r="J7" s="37"/>
      <c r="K7" s="37"/>
      <c r="L7" s="47"/>
      <c r="M7" s="48"/>
      <c r="N7" s="36"/>
      <c r="O7" s="50"/>
      <c r="P7" s="47"/>
      <c r="Q7" s="53"/>
    </row>
    <row r="8" spans="1:17" ht="15" customHeight="1" outlineLevel="1" x14ac:dyDescent="0.25">
      <c r="A8" s="34" t="s">
        <v>54</v>
      </c>
      <c r="B8" s="35">
        <v>100</v>
      </c>
      <c r="C8" s="35">
        <v>70</v>
      </c>
      <c r="D8" s="46">
        <v>90</v>
      </c>
      <c r="E8" s="49">
        <f>SUM(B8:D10)</f>
        <v>260</v>
      </c>
      <c r="F8" s="34">
        <v>110</v>
      </c>
      <c r="G8" s="51">
        <v>120</v>
      </c>
      <c r="H8" s="46">
        <v>200</v>
      </c>
      <c r="I8" s="49">
        <f>SUM(F8:H10)</f>
        <v>430</v>
      </c>
      <c r="J8" s="35">
        <v>103</v>
      </c>
      <c r="K8" s="35">
        <v>102</v>
      </c>
      <c r="L8" s="46">
        <v>90</v>
      </c>
      <c r="M8" s="49">
        <f>SUM(J8:L10)</f>
        <v>295</v>
      </c>
      <c r="N8" s="34">
        <v>301</v>
      </c>
      <c r="O8" s="51">
        <v>120</v>
      </c>
      <c r="P8" s="46">
        <v>200</v>
      </c>
      <c r="Q8" s="49">
        <f>SUM(N8:P10)</f>
        <v>621</v>
      </c>
    </row>
    <row r="9" spans="1:17" ht="15" customHeight="1" outlineLevel="1" x14ac:dyDescent="0.25">
      <c r="A9" s="36"/>
      <c r="B9" s="37"/>
      <c r="C9" s="37"/>
      <c r="D9" s="47"/>
      <c r="E9" s="48"/>
      <c r="F9" s="36"/>
      <c r="G9" s="50"/>
      <c r="H9" s="47"/>
      <c r="I9" s="48"/>
      <c r="J9" s="37"/>
      <c r="K9" s="37"/>
      <c r="L9" s="47"/>
      <c r="M9" s="48"/>
      <c r="N9" s="36"/>
      <c r="O9" s="50"/>
      <c r="P9" s="47"/>
      <c r="Q9" s="48"/>
    </row>
    <row r="10" spans="1:17" ht="15" customHeight="1" outlineLevel="1" thickBot="1" x14ac:dyDescent="0.3">
      <c r="A10" s="38"/>
      <c r="B10" s="39"/>
      <c r="C10" s="39"/>
      <c r="D10" s="52"/>
      <c r="E10" s="53"/>
      <c r="F10" s="38"/>
      <c r="G10" s="54"/>
      <c r="H10" s="52"/>
      <c r="I10" s="53"/>
      <c r="J10" s="39"/>
      <c r="K10" s="39"/>
      <c r="L10" s="52"/>
      <c r="M10" s="53"/>
      <c r="N10" s="38"/>
      <c r="O10" s="54"/>
      <c r="P10" s="52"/>
      <c r="Q10" s="53"/>
    </row>
    <row r="11" spans="1:17" s="8" customFormat="1" ht="29.25" customHeight="1" thickBot="1" x14ac:dyDescent="0.3">
      <c r="A11" s="56" t="s">
        <v>55</v>
      </c>
      <c r="B11" s="57">
        <f>SUM(B2:B10)</f>
        <v>332</v>
      </c>
      <c r="C11" s="57">
        <f>SUM(C2:C10)</f>
        <v>240</v>
      </c>
      <c r="D11" s="57">
        <f>SUM(D2:D10)</f>
        <v>350</v>
      </c>
      <c r="E11" s="58">
        <f>SUM(E2:E10)</f>
        <v>922</v>
      </c>
      <c r="F11" s="57">
        <f>SUM(F2:F10)</f>
        <v>361</v>
      </c>
      <c r="G11" s="57">
        <f>SUM(G2:G10)</f>
        <v>398</v>
      </c>
      <c r="H11" s="57">
        <f>SUM(H2:H10)</f>
        <v>651</v>
      </c>
      <c r="I11" s="58">
        <f>SUM(I2:I10)</f>
        <v>1410</v>
      </c>
      <c r="J11" s="57">
        <f>SUM(J2:J10)</f>
        <v>335</v>
      </c>
      <c r="K11" s="57">
        <f>SUM(K2:K10)</f>
        <v>272</v>
      </c>
      <c r="L11" s="57">
        <f>SUM(L2:L10)</f>
        <v>285</v>
      </c>
      <c r="M11" s="58">
        <f>SUM(M2:M10)</f>
        <v>892</v>
      </c>
      <c r="N11" s="57">
        <f>SUM(N2:N10)</f>
        <v>904</v>
      </c>
      <c r="O11" s="57">
        <f>SUM(O2:O10)</f>
        <v>398</v>
      </c>
      <c r="P11" s="57">
        <f>SUM(P2:P10)</f>
        <v>651</v>
      </c>
      <c r="Q11" s="58">
        <f>SUM(Q2:Q10)</f>
        <v>1953</v>
      </c>
    </row>
    <row r="12" spans="1:17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55"/>
    </row>
    <row r="13" spans="1:17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55"/>
    </row>
    <row r="14" spans="1:17" ht="15.7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55"/>
    </row>
    <row r="15" spans="1:17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55"/>
    </row>
    <row r="16" spans="1:17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55"/>
    </row>
    <row r="17" spans="1:12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55"/>
    </row>
    <row r="18" spans="1:12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55"/>
    </row>
    <row r="19" spans="1:12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55"/>
    </row>
    <row r="20" spans="1:12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55"/>
    </row>
    <row r="21" spans="1:12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55"/>
    </row>
    <row r="22" spans="1:12" ht="1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55"/>
    </row>
    <row r="23" spans="1:12" ht="15" customHeigh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55"/>
    </row>
    <row r="24" spans="1:12" ht="15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55"/>
    </row>
    <row r="25" spans="1:12" ht="15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55"/>
    </row>
    <row r="26" spans="1:12" ht="15" customHeight="1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55"/>
    </row>
    <row r="27" spans="1:12" ht="1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55"/>
    </row>
    <row r="28" spans="1:12" ht="15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55"/>
    </row>
    <row r="29" spans="1:12" ht="15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55"/>
    </row>
    <row r="30" spans="1:12" ht="15" customHeight="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5"/>
    </row>
    <row r="31" spans="1:12" ht="15" customHeight="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55"/>
    </row>
    <row r="32" spans="1:12" ht="15" customHeigh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55"/>
    </row>
    <row r="33" spans="1:12" ht="15" customHeight="1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55"/>
    </row>
    <row r="34" spans="1:12" ht="15" customHeight="1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55"/>
    </row>
    <row r="35" spans="1:12" ht="15" customHeight="1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55"/>
    </row>
    <row r="36" spans="1:12" ht="15" customHeight="1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55"/>
    </row>
    <row r="37" spans="1:12" ht="15" customHeigh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55"/>
    </row>
    <row r="38" spans="1:12" ht="15" customHeight="1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5"/>
    </row>
    <row r="39" spans="1:12" ht="15" customHeigh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55"/>
    </row>
    <row r="40" spans="1:12" ht="15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55"/>
    </row>
    <row r="41" spans="1:12" ht="15" customHeight="1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55"/>
    </row>
    <row r="42" spans="1:12" ht="15" customHeight="1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55"/>
    </row>
    <row r="43" spans="1:12" ht="15" customHeight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55"/>
    </row>
    <row r="44" spans="1:12" ht="15" customHeight="1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55"/>
    </row>
    <row r="45" spans="1:12" ht="15" customHeigh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55"/>
    </row>
    <row r="46" spans="1:12" ht="15" customHeight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55"/>
    </row>
    <row r="47" spans="1:12" ht="15" customHeight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55"/>
    </row>
    <row r="48" spans="1:12" ht="15" customHeight="1" x14ac:dyDescent="0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55"/>
    </row>
    <row r="49" spans="1:12" ht="15" customHeight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55"/>
    </row>
    <row r="50" spans="1:12" ht="15" customHeight="1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55"/>
    </row>
    <row r="51" spans="1:12" ht="15" customHeight="1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55"/>
    </row>
    <row r="52" spans="1:12" ht="15" customHeight="1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55"/>
    </row>
    <row r="53" spans="1:12" ht="15" customHeight="1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55"/>
    </row>
    <row r="54" spans="1:12" ht="15" customHeight="1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55"/>
    </row>
    <row r="55" spans="1:12" ht="15" customHeight="1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55"/>
    </row>
    <row r="56" spans="1:12" ht="15" customHeight="1" x14ac:dyDescent="0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55"/>
    </row>
    <row r="57" spans="1:12" ht="15" customHeight="1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55"/>
    </row>
    <row r="58" spans="1:12" ht="15" customHeight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55"/>
    </row>
    <row r="59" spans="1:12" ht="15" customHeight="1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55"/>
    </row>
    <row r="60" spans="1:12" ht="15" customHeight="1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55"/>
    </row>
    <row r="61" spans="1:12" ht="15" customHeight="1" x14ac:dyDescent="0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55"/>
    </row>
    <row r="62" spans="1:12" ht="15" customHeight="1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55"/>
    </row>
    <row r="63" spans="1:12" ht="15" customHeight="1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55"/>
    </row>
    <row r="64" spans="1:12" ht="15" customHeight="1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55"/>
    </row>
    <row r="65" spans="1:12" ht="15" customHeight="1" x14ac:dyDescent="0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55"/>
    </row>
    <row r="66" spans="1:12" ht="15" customHeight="1" x14ac:dyDescent="0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55"/>
    </row>
    <row r="67" spans="1:12" ht="15" customHeight="1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55"/>
    </row>
    <row r="68" spans="1:12" ht="15" customHeight="1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55"/>
    </row>
    <row r="69" spans="1:12" ht="15" customHeight="1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55"/>
    </row>
    <row r="70" spans="1:12" ht="15" customHeight="1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55"/>
    </row>
    <row r="71" spans="1:12" ht="15" customHeight="1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55"/>
    </row>
    <row r="72" spans="1:12" ht="15" customHeight="1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55"/>
    </row>
    <row r="73" spans="1:12" ht="15" customHeight="1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55"/>
    </row>
    <row r="74" spans="1:12" ht="15" customHeight="1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55"/>
    </row>
    <row r="75" spans="1:12" ht="15" customHeight="1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55"/>
    </row>
    <row r="76" spans="1:12" ht="15" customHeight="1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55"/>
    </row>
    <row r="77" spans="1:12" ht="15" customHeight="1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55"/>
    </row>
    <row r="78" spans="1:12" ht="15" customHeight="1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55"/>
    </row>
    <row r="79" spans="1:12" ht="15" customHeight="1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55"/>
    </row>
    <row r="80" spans="1:12" ht="15" customHeight="1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55"/>
    </row>
    <row r="81" spans="1:12" ht="15" customHeight="1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55"/>
    </row>
    <row r="82" spans="1:12" ht="15" customHeight="1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55"/>
    </row>
    <row r="83" spans="1:12" ht="15" customHeight="1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55"/>
    </row>
    <row r="84" spans="1:12" ht="15" customHeight="1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55"/>
    </row>
    <row r="85" spans="1:12" ht="15" customHeight="1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55"/>
    </row>
    <row r="86" spans="1:12" ht="15" customHeight="1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55"/>
    </row>
    <row r="87" spans="1:12" ht="15" customHeight="1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55"/>
    </row>
    <row r="88" spans="1:12" ht="15" customHeight="1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55"/>
    </row>
    <row r="89" spans="1:12" ht="15" customHeight="1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55"/>
    </row>
    <row r="90" spans="1:12" ht="15" customHeight="1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55"/>
    </row>
    <row r="91" spans="1:12" ht="15" customHeight="1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55"/>
    </row>
    <row r="92" spans="1:12" ht="15" customHeight="1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55"/>
    </row>
    <row r="93" spans="1:12" ht="15" customHeight="1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55"/>
    </row>
    <row r="94" spans="1:12" ht="15" customHeight="1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55"/>
    </row>
    <row r="95" spans="1:12" ht="15" customHeight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55"/>
    </row>
    <row r="96" spans="1:12" ht="15" customHeight="1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55"/>
    </row>
    <row r="97" spans="1:12" ht="15" customHeight="1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55"/>
    </row>
    <row r="98" spans="1:12" ht="15" customHeight="1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55"/>
    </row>
    <row r="99" spans="1:12" ht="15" customHeight="1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55"/>
    </row>
    <row r="100" spans="1:12" ht="15" customHeight="1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55"/>
    </row>
    <row r="101" spans="1:12" ht="15" customHeight="1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55"/>
    </row>
    <row r="102" spans="1:12" ht="15" customHeight="1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55"/>
    </row>
    <row r="103" spans="1:12" ht="15" customHeight="1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55"/>
    </row>
    <row r="104" spans="1:12" ht="15" customHeight="1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55"/>
    </row>
    <row r="105" spans="1:12" ht="15" customHeight="1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55"/>
    </row>
    <row r="106" spans="1:12" ht="15" customHeight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55"/>
    </row>
    <row r="107" spans="1:12" ht="15" customHeight="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55"/>
    </row>
    <row r="108" spans="1:12" ht="15" customHeight="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55"/>
    </row>
    <row r="109" spans="1:12" ht="15" customHeigh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55"/>
    </row>
    <row r="110" spans="1:12" ht="15" customHeight="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55"/>
    </row>
    <row r="111" spans="1:12" ht="15" customHeight="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55"/>
    </row>
    <row r="112" spans="1:12" ht="15" customHeight="1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55"/>
    </row>
    <row r="113" spans="1:12" ht="15" customHeight="1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55"/>
    </row>
    <row r="114" spans="1:12" ht="15" customHeight="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55"/>
    </row>
    <row r="115" spans="1:12" ht="15" customHeigh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55"/>
    </row>
    <row r="116" spans="1:12" ht="15" customHeight="1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55"/>
    </row>
    <row r="117" spans="1:12" ht="15" customHeight="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55"/>
    </row>
    <row r="118" spans="1:12" ht="15" customHeigh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55"/>
    </row>
    <row r="119" spans="1:12" ht="15" customHeight="1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55"/>
    </row>
    <row r="120" spans="1:12" ht="15" customHeight="1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55"/>
    </row>
    <row r="121" spans="1:12" ht="15" customHeight="1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55"/>
    </row>
    <row r="122" spans="1:12" ht="15" customHeight="1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55"/>
    </row>
    <row r="123" spans="1:12" ht="15" customHeight="1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55"/>
    </row>
    <row r="124" spans="1:12" ht="15" customHeight="1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55"/>
    </row>
    <row r="125" spans="1:12" ht="15" customHeight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55"/>
    </row>
    <row r="126" spans="1:12" ht="15" customHeight="1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55"/>
    </row>
    <row r="127" spans="1:12" ht="15" customHeight="1" x14ac:dyDescent="0.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55"/>
    </row>
    <row r="128" spans="1:12" ht="15" customHeight="1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55"/>
    </row>
    <row r="129" spans="1:12" ht="15" customHeight="1" x14ac:dyDescent="0.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55"/>
    </row>
    <row r="130" spans="1:12" ht="15" customHeight="1" x14ac:dyDescent="0.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55"/>
    </row>
    <row r="131" spans="1:12" ht="15" customHeight="1" x14ac:dyDescent="0.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55"/>
    </row>
    <row r="132" spans="1:12" ht="15" customHeight="1" x14ac:dyDescent="0.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55"/>
    </row>
    <row r="133" spans="1:12" ht="15" customHeight="1" x14ac:dyDescent="0.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55"/>
    </row>
    <row r="134" spans="1:12" ht="15" customHeight="1" x14ac:dyDescent="0.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55"/>
    </row>
    <row r="135" spans="1:12" ht="15" customHeight="1" x14ac:dyDescent="0.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55"/>
    </row>
    <row r="136" spans="1:12" ht="15" customHeight="1" x14ac:dyDescent="0.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55"/>
    </row>
    <row r="137" spans="1:12" ht="15" customHeight="1" x14ac:dyDescent="0.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55"/>
    </row>
    <row r="138" spans="1:12" ht="15" customHeight="1" x14ac:dyDescent="0.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55"/>
    </row>
    <row r="139" spans="1:12" ht="15" customHeight="1" x14ac:dyDescent="0.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55"/>
    </row>
    <row r="140" spans="1:12" ht="15" customHeight="1" x14ac:dyDescent="0.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55"/>
    </row>
    <row r="141" spans="1:12" ht="15" customHeight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55"/>
    </row>
    <row r="142" spans="1:12" ht="15" customHeight="1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55"/>
    </row>
    <row r="143" spans="1:12" ht="15" customHeight="1" x14ac:dyDescent="0.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55"/>
    </row>
    <row r="144" spans="1:12" ht="15" customHeight="1" x14ac:dyDescent="0.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55"/>
    </row>
    <row r="145" spans="1:12" ht="15" customHeight="1" x14ac:dyDescent="0.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55"/>
    </row>
    <row r="146" spans="1:12" ht="15" customHeight="1" x14ac:dyDescent="0.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55"/>
    </row>
    <row r="147" spans="1:12" ht="15" customHeight="1" x14ac:dyDescent="0.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55"/>
    </row>
    <row r="148" spans="1:12" ht="15" customHeight="1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55"/>
    </row>
    <row r="149" spans="1:12" ht="15" customHeight="1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55"/>
    </row>
    <row r="150" spans="1:12" ht="15" customHeight="1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55"/>
    </row>
    <row r="151" spans="1:12" ht="15" customHeight="1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55"/>
    </row>
    <row r="152" spans="1:12" ht="15" customHeight="1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55"/>
    </row>
    <row r="153" spans="1:12" ht="15" customHeight="1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55"/>
    </row>
    <row r="154" spans="1:12" ht="15" customHeight="1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55"/>
    </row>
    <row r="155" spans="1:12" ht="15" customHeight="1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55"/>
    </row>
    <row r="156" spans="1:12" ht="15" customHeight="1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55"/>
    </row>
    <row r="157" spans="1:12" ht="15" customHeight="1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55"/>
    </row>
    <row r="158" spans="1:12" ht="15" customHeight="1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55"/>
    </row>
    <row r="159" spans="1:12" ht="15" customHeight="1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55"/>
    </row>
    <row r="160" spans="1:12" ht="15" customHeight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55"/>
    </row>
    <row r="161" spans="1:12" ht="15" customHeight="1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55"/>
    </row>
    <row r="162" spans="1:12" ht="15" customHeight="1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55"/>
    </row>
    <row r="163" spans="1:12" ht="15" customHeight="1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55"/>
    </row>
    <row r="164" spans="1:12" ht="15" customHeight="1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55"/>
    </row>
    <row r="165" spans="1:12" ht="15" customHeight="1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55"/>
    </row>
    <row r="166" spans="1:12" ht="15" customHeight="1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55"/>
    </row>
    <row r="167" spans="1:12" ht="15" customHeight="1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55"/>
    </row>
    <row r="168" spans="1:12" ht="15" customHeight="1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55"/>
    </row>
    <row r="169" spans="1:12" ht="15" customHeight="1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55"/>
    </row>
    <row r="170" spans="1:12" ht="15" customHeight="1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55"/>
    </row>
    <row r="171" spans="1:12" ht="15" customHeight="1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55"/>
    </row>
    <row r="172" spans="1:12" ht="15" customHeight="1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55"/>
    </row>
    <row r="173" spans="1:12" ht="15" customHeight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55"/>
    </row>
    <row r="174" spans="1:12" ht="15" customHeight="1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55"/>
    </row>
    <row r="175" spans="1:12" ht="15" customHeight="1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55"/>
    </row>
    <row r="176" spans="1:12" ht="15" customHeight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55"/>
    </row>
    <row r="177" spans="1:12" ht="15" customHeight="1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55"/>
    </row>
    <row r="178" spans="1:12" ht="15" customHeight="1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55"/>
    </row>
    <row r="179" spans="1:12" ht="15" customHeight="1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55"/>
    </row>
    <row r="180" spans="1:12" ht="15" customHeight="1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55"/>
    </row>
    <row r="181" spans="1:12" ht="15" customHeight="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5"/>
    </row>
    <row r="182" spans="1:12" ht="15" customHeight="1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55"/>
    </row>
    <row r="183" spans="1:12" ht="15" customHeight="1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55"/>
    </row>
    <row r="184" spans="1:12" ht="15" customHeight="1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55"/>
    </row>
    <row r="185" spans="1:12" ht="15" customHeight="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55"/>
    </row>
    <row r="186" spans="1:12" ht="15" customHeight="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55"/>
    </row>
    <row r="187" spans="1:12" ht="15" customHeight="1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55"/>
    </row>
    <row r="188" spans="1:12" ht="15" customHeight="1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55"/>
    </row>
    <row r="189" spans="1:12" ht="15" customHeight="1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55"/>
    </row>
    <row r="190" spans="1:12" ht="15" customHeight="1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55"/>
    </row>
    <row r="191" spans="1:12" ht="15" customHeight="1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55"/>
    </row>
    <row r="192" spans="1:12" ht="15" customHeight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5"/>
    </row>
    <row r="193" spans="1:12" ht="15" customHeight="1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55"/>
    </row>
    <row r="194" spans="1:12" ht="15" customHeight="1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55"/>
    </row>
    <row r="195" spans="1:12" ht="15" customHeight="1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55"/>
    </row>
    <row r="196" spans="1:12" ht="15" customHeight="1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55"/>
    </row>
    <row r="197" spans="1:12" ht="15" customHeight="1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55"/>
    </row>
    <row r="198" spans="1:12" ht="15" customHeight="1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55"/>
    </row>
    <row r="199" spans="1:12" ht="15" customHeight="1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55"/>
    </row>
    <row r="200" spans="1:12" ht="15" customHeight="1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55"/>
    </row>
    <row r="201" spans="1:12" ht="15" customHeight="1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55"/>
    </row>
    <row r="202" spans="1:12" ht="15" customHeight="1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55"/>
    </row>
    <row r="203" spans="1:12" ht="15" customHeight="1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55"/>
    </row>
    <row r="204" spans="1:12" ht="15" customHeight="1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55"/>
    </row>
    <row r="205" spans="1:12" ht="15" customHeight="1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55"/>
    </row>
    <row r="206" spans="1:12" ht="15" customHeight="1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55"/>
    </row>
    <row r="207" spans="1:12" ht="15" customHeight="1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55"/>
    </row>
    <row r="208" spans="1:12" ht="15" customHeight="1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55"/>
    </row>
    <row r="209" spans="1:12" ht="15" customHeight="1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55"/>
    </row>
    <row r="210" spans="1:12" ht="15" customHeight="1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55"/>
    </row>
    <row r="211" spans="1:12" ht="15" customHeight="1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55"/>
    </row>
    <row r="212" spans="1:12" ht="15" customHeight="1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55"/>
    </row>
    <row r="213" spans="1:12" ht="15" customHeight="1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55"/>
    </row>
    <row r="214" spans="1:12" ht="15" customHeight="1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55"/>
    </row>
    <row r="215" spans="1:12" ht="15" customHeight="1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55"/>
    </row>
    <row r="216" spans="1:12" ht="15" customHeight="1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55"/>
    </row>
    <row r="217" spans="1:12" ht="15" customHeight="1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55"/>
    </row>
    <row r="218" spans="1:12" ht="15" customHeight="1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55"/>
    </row>
    <row r="219" spans="1:12" ht="15" customHeight="1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55"/>
    </row>
    <row r="220" spans="1:12" ht="15" customHeight="1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55"/>
    </row>
    <row r="221" spans="1:12" ht="15" customHeight="1" x14ac:dyDescent="0.2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55"/>
    </row>
    <row r="222" spans="1:12" ht="15" customHeight="1" x14ac:dyDescent="0.2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55"/>
    </row>
    <row r="223" spans="1:12" ht="15" customHeight="1" x14ac:dyDescent="0.2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55"/>
    </row>
    <row r="224" spans="1:12" ht="15" customHeight="1" x14ac:dyDescent="0.2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55"/>
    </row>
    <row r="225" spans="1:12" ht="15" customHeight="1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55"/>
    </row>
    <row r="226" spans="1:12" ht="15" customHeight="1" x14ac:dyDescent="0.2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55"/>
    </row>
    <row r="227" spans="1:12" ht="15" customHeight="1" x14ac:dyDescent="0.2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55"/>
    </row>
    <row r="228" spans="1:12" ht="15" customHeight="1" x14ac:dyDescent="0.2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55"/>
    </row>
    <row r="229" spans="1:12" ht="15" customHeight="1" x14ac:dyDescent="0.2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55"/>
    </row>
    <row r="230" spans="1:12" ht="15" customHeight="1" x14ac:dyDescent="0.2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55"/>
    </row>
    <row r="231" spans="1:12" ht="15" customHeight="1" x14ac:dyDescent="0.2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55"/>
    </row>
    <row r="232" spans="1:12" ht="15" customHeight="1" x14ac:dyDescent="0.2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55"/>
    </row>
    <row r="233" spans="1:12" ht="15" customHeight="1" x14ac:dyDescent="0.2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55"/>
    </row>
    <row r="234" spans="1:12" ht="15" customHeight="1" x14ac:dyDescent="0.2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55"/>
    </row>
    <row r="235" spans="1:12" ht="15" customHeight="1" x14ac:dyDescent="0.2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55"/>
    </row>
    <row r="236" spans="1:12" ht="15" customHeight="1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55"/>
    </row>
    <row r="237" spans="1:12" ht="15" customHeight="1" x14ac:dyDescent="0.2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55"/>
    </row>
    <row r="238" spans="1:12" ht="15" customHeight="1" x14ac:dyDescent="0.2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55"/>
    </row>
    <row r="239" spans="1:12" ht="15" customHeight="1" x14ac:dyDescent="0.2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55"/>
    </row>
    <row r="240" spans="1:12" ht="15" customHeight="1" x14ac:dyDescent="0.2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55"/>
    </row>
    <row r="241" spans="1:12" ht="15" customHeight="1" x14ac:dyDescent="0.2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55"/>
    </row>
    <row r="242" spans="1:12" ht="15" customHeight="1" x14ac:dyDescent="0.2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55"/>
    </row>
    <row r="243" spans="1:12" ht="15" customHeight="1" x14ac:dyDescent="0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55"/>
    </row>
    <row r="244" spans="1:12" ht="15" customHeight="1" x14ac:dyDescent="0.2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55"/>
    </row>
    <row r="245" spans="1:12" ht="15" customHeight="1" x14ac:dyDescent="0.2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55"/>
    </row>
    <row r="246" spans="1:12" ht="15" customHeight="1" x14ac:dyDescent="0.2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55"/>
    </row>
    <row r="247" spans="1:12" ht="15" customHeight="1" x14ac:dyDescent="0.2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55"/>
    </row>
    <row r="248" spans="1:12" ht="15" customHeight="1" x14ac:dyDescent="0.2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55"/>
    </row>
    <row r="249" spans="1:12" ht="15" customHeight="1" x14ac:dyDescent="0.2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55"/>
    </row>
    <row r="250" spans="1:12" ht="15" customHeight="1" x14ac:dyDescent="0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55"/>
    </row>
    <row r="251" spans="1:12" ht="15" customHeight="1" x14ac:dyDescent="0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55"/>
    </row>
    <row r="252" spans="1:12" ht="15" customHeight="1" x14ac:dyDescent="0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55"/>
    </row>
    <row r="253" spans="1:12" ht="15" customHeight="1" x14ac:dyDescent="0.2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55"/>
    </row>
    <row r="254" spans="1:12" ht="15" customHeight="1" x14ac:dyDescent="0.2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55"/>
    </row>
    <row r="255" spans="1:12" ht="15" customHeight="1" x14ac:dyDescent="0.2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55"/>
    </row>
    <row r="256" spans="1:12" ht="15" customHeight="1" x14ac:dyDescent="0.2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55"/>
    </row>
    <row r="257" spans="1:12" ht="15" customHeight="1" x14ac:dyDescent="0.2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55"/>
    </row>
    <row r="258" spans="1:12" ht="15" customHeight="1" x14ac:dyDescent="0.2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55"/>
    </row>
    <row r="259" spans="1:12" ht="15" customHeight="1" x14ac:dyDescent="0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55"/>
    </row>
    <row r="260" spans="1:12" ht="15" customHeight="1" x14ac:dyDescent="0.2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55"/>
    </row>
    <row r="261" spans="1:12" ht="15" customHeight="1" x14ac:dyDescent="0.2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55"/>
    </row>
    <row r="262" spans="1:12" ht="15" customHeight="1" x14ac:dyDescent="0.2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55"/>
    </row>
    <row r="263" spans="1:12" ht="15" customHeight="1" x14ac:dyDescent="0.2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55"/>
    </row>
    <row r="264" spans="1:12" ht="15" customHeight="1" x14ac:dyDescent="0.2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55"/>
    </row>
    <row r="265" spans="1:12" ht="15" customHeight="1" x14ac:dyDescent="0.2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55"/>
    </row>
    <row r="266" spans="1:12" ht="15" customHeight="1" x14ac:dyDescent="0.2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55"/>
    </row>
    <row r="267" spans="1:12" ht="15" customHeight="1" x14ac:dyDescent="0.2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55"/>
    </row>
    <row r="268" spans="1:12" ht="15" customHeight="1" x14ac:dyDescent="0.2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55"/>
    </row>
    <row r="269" spans="1:12" ht="15" customHeight="1" x14ac:dyDescent="0.2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55"/>
    </row>
    <row r="270" spans="1:12" ht="15" customHeight="1" x14ac:dyDescent="0.2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55"/>
    </row>
    <row r="271" spans="1:12" ht="15" customHeight="1" x14ac:dyDescent="0.2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55"/>
    </row>
    <row r="272" spans="1:12" ht="15" customHeight="1" x14ac:dyDescent="0.2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55"/>
    </row>
    <row r="273" spans="1:12" ht="15" customHeight="1" x14ac:dyDescent="0.2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55"/>
    </row>
    <row r="274" spans="1:12" ht="15" customHeight="1" x14ac:dyDescent="0.2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55"/>
    </row>
    <row r="275" spans="1:12" ht="15" customHeight="1" x14ac:dyDescent="0.2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55"/>
    </row>
  </sheetData>
  <mergeCells count="51">
    <mergeCell ref="Q8:Q10"/>
    <mergeCell ref="O5:O7"/>
    <mergeCell ref="P5:P7"/>
    <mergeCell ref="Q5:Q7"/>
    <mergeCell ref="J8:J10"/>
    <mergeCell ref="K8:K10"/>
    <mergeCell ref="L8:L10"/>
    <mergeCell ref="M8:M10"/>
    <mergeCell ref="N8:N10"/>
    <mergeCell ref="O8:O10"/>
    <mergeCell ref="P8:P10"/>
    <mergeCell ref="M2:M4"/>
    <mergeCell ref="N2:N4"/>
    <mergeCell ref="O2:O4"/>
    <mergeCell ref="P2:P4"/>
    <mergeCell ref="Q2:Q4"/>
    <mergeCell ref="J5:J7"/>
    <mergeCell ref="K5:K7"/>
    <mergeCell ref="L5:L7"/>
    <mergeCell ref="M5:M7"/>
    <mergeCell ref="N5:N7"/>
    <mergeCell ref="I5:I7"/>
    <mergeCell ref="I2:I4"/>
    <mergeCell ref="I8:I10"/>
    <mergeCell ref="J2:J4"/>
    <mergeCell ref="K2:K4"/>
    <mergeCell ref="L2:L4"/>
    <mergeCell ref="H5:H7"/>
    <mergeCell ref="A8:A10"/>
    <mergeCell ref="B8:B10"/>
    <mergeCell ref="C8:C10"/>
    <mergeCell ref="D8:D10"/>
    <mergeCell ref="E8:E10"/>
    <mergeCell ref="F8:F10"/>
    <mergeCell ref="G8:G10"/>
    <mergeCell ref="H8:H10"/>
    <mergeCell ref="F2:F4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A2:A4"/>
    <mergeCell ref="B2:B4"/>
    <mergeCell ref="C2:C4"/>
    <mergeCell ref="D2:D4"/>
    <mergeCell ref="E2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1Данные авто</vt:lpstr>
      <vt:lpstr>1Сводка Продаж</vt:lpstr>
      <vt:lpstr>2Филиалы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</dc:creator>
  <cp:lastModifiedBy>Григорий</cp:lastModifiedBy>
  <dcterms:created xsi:type="dcterms:W3CDTF">2025-02-20T09:40:02Z</dcterms:created>
  <dcterms:modified xsi:type="dcterms:W3CDTF">2025-02-20T11:56:37Z</dcterms:modified>
</cp:coreProperties>
</file>