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s" sheetId="1" r:id="rId4"/>
    <sheet state="visible" name="Expenses" sheetId="2" r:id="rId5"/>
    <sheet state="visible" name="Inventory" sheetId="3" r:id="rId6"/>
    <sheet state="visible" name="INFO" sheetId="4" r:id="rId7"/>
    <sheet state="visible" name="Extra income" sheetId="5" r:id="rId8"/>
  </sheets>
  <definedNames>
    <definedName hidden="1" localSheetId="2" name="_xlnm._FilterDatabase">Inventory!$A$1:$O$46</definedName>
  </definedNames>
  <calcPr/>
</workbook>
</file>

<file path=xl/sharedStrings.xml><?xml version="1.0" encoding="utf-8"?>
<sst xmlns="http://schemas.openxmlformats.org/spreadsheetml/2006/main" count="715" uniqueCount="222">
  <si>
    <t>Investor</t>
  </si>
  <si>
    <t>Initial Investment</t>
  </si>
  <si>
    <t>Realized P&amp;L</t>
  </si>
  <si>
    <t>Returned Capital</t>
  </si>
  <si>
    <t>Current Deposit (Net)</t>
  </si>
  <si>
    <t>Capital in stock</t>
  </si>
  <si>
    <t>Extra Income</t>
  </si>
  <si>
    <t>Total money</t>
  </si>
  <si>
    <t>Other Expenses</t>
  </si>
  <si>
    <t>Notes</t>
  </si>
  <si>
    <t>Money Bank</t>
  </si>
  <si>
    <t>Money Cash</t>
  </si>
  <si>
    <t>Doniyor</t>
  </si>
  <si>
    <t>Zohirxon</t>
  </si>
  <si>
    <t>Asad</t>
  </si>
  <si>
    <t>Totals</t>
  </si>
  <si>
    <t>Date</t>
  </si>
  <si>
    <t>VIN</t>
  </si>
  <si>
    <t>Model</t>
  </si>
  <si>
    <t>Description</t>
  </si>
  <si>
    <t>Amount</t>
  </si>
  <si>
    <t>Category</t>
  </si>
  <si>
    <t>BMW</t>
  </si>
  <si>
    <t>RTA</t>
  </si>
  <si>
    <t>Car related</t>
  </si>
  <si>
    <t>Insurance</t>
  </si>
  <si>
    <t>Plate Number</t>
  </si>
  <si>
    <t>Nissan Maxima</t>
  </si>
  <si>
    <t>Fixing</t>
  </si>
  <si>
    <t>Petrol</t>
  </si>
  <si>
    <t>Dubizzle</t>
  </si>
  <si>
    <t>Other</t>
  </si>
  <si>
    <t>Volkswagen Touareg</t>
  </si>
  <si>
    <t>plate Number</t>
  </si>
  <si>
    <t>Steam wash</t>
  </si>
  <si>
    <t>insurance</t>
  </si>
  <si>
    <t>other</t>
  </si>
  <si>
    <t>handles</t>
  </si>
  <si>
    <t>gpt</t>
  </si>
  <si>
    <t>gear noise</t>
  </si>
  <si>
    <t>Jeep</t>
  </si>
  <si>
    <t>Infiniti</t>
  </si>
  <si>
    <t>salik fine</t>
  </si>
  <si>
    <t>Tiguan</t>
  </si>
  <si>
    <t>Shovkat aka</t>
  </si>
  <si>
    <t>Shovkat akaga berdim</t>
  </si>
  <si>
    <t>Polishing</t>
  </si>
  <si>
    <t>Midjourney</t>
  </si>
  <si>
    <t>Website</t>
  </si>
  <si>
    <t>Dubizle ads</t>
  </si>
  <si>
    <t>Salik fines</t>
  </si>
  <si>
    <t>Domain/website/Heyaza</t>
  </si>
  <si>
    <t>Salik</t>
  </si>
  <si>
    <t xml:space="preserve">SAC power of attorney </t>
  </si>
  <si>
    <t>Асадга VCC MERC.Lincoln</t>
  </si>
  <si>
    <t>Sunroof</t>
  </si>
  <si>
    <t xml:space="preserve">Cruze </t>
  </si>
  <si>
    <t>ustaga kraska</t>
  </si>
  <si>
    <t>Tesla key</t>
  </si>
  <si>
    <t>Heyaza Lexus</t>
  </si>
  <si>
    <t>Heyaza Sonata</t>
  </si>
  <si>
    <t>RTA Fine</t>
  </si>
  <si>
    <t>Tesla Passing</t>
  </si>
  <si>
    <t>Santafe Passing</t>
  </si>
  <si>
    <t>Money return</t>
  </si>
  <si>
    <t xml:space="preserve">Volkswagen Touareg </t>
  </si>
  <si>
    <t>Fine</t>
  </si>
  <si>
    <t>Oil</t>
  </si>
  <si>
    <t>Handle</t>
  </si>
  <si>
    <t xml:space="preserve">Detailing </t>
  </si>
  <si>
    <t>Engine mount</t>
  </si>
  <si>
    <t xml:space="preserve">Labor charge garage </t>
  </si>
  <si>
    <t>07.08.2025</t>
  </si>
  <si>
    <t>Delivery order payment for 3 container</t>
  </si>
  <si>
    <t>06.08.2025</t>
  </si>
  <si>
    <t>08.08.2025</t>
  </si>
  <si>
    <t>subscription gpt</t>
  </si>
  <si>
    <t>08.07.2025</t>
  </si>
  <si>
    <t>Asadga container )￼</t>
  </si>
  <si>
    <t>09.08.2025</t>
  </si>
  <si>
    <t>Tyres/wheels</t>
  </si>
  <si>
    <t xml:space="preserve">Inspection </t>
  </si>
  <si>
    <t>Wheel cleaning</t>
  </si>
  <si>
    <t xml:space="preserve">Ford taurus recovery </t>
  </si>
  <si>
    <t xml:space="preserve">Malibu fine </t>
  </si>
  <si>
    <t xml:space="preserve">Should be payed by Renter </t>
  </si>
  <si>
    <t>Imron ticket</t>
  </si>
  <si>
    <t xml:space="preserve">Volkswagen Tiguan </t>
  </si>
  <si>
    <t>11.08.2025</t>
  </si>
  <si>
    <t>12.08.2025</t>
  </si>
  <si>
    <t xml:space="preserve">Jeep </t>
  </si>
  <si>
    <t>Console</t>
  </si>
  <si>
    <t>VCC sonata</t>
  </si>
  <si>
    <t xml:space="preserve">VCC change taurus </t>
  </si>
  <si>
    <t xml:space="preserve">Shovkat aka </t>
  </si>
  <si>
    <t xml:space="preserve">Maintenance </t>
  </si>
  <si>
    <t>Shovkat aka azizga suradila</t>
  </si>
  <si>
    <t>13.08.2025</t>
  </si>
  <si>
    <t>Shovkat aka baggage airport+parking</t>
  </si>
  <si>
    <t>Sonata hybrid sold</t>
  </si>
  <si>
    <t>14.08.2025</t>
  </si>
  <si>
    <t xml:space="preserve"> E 300.</t>
  </si>
  <si>
    <t>Balon and oil change</t>
  </si>
  <si>
    <t>Asadga moshina qogani</t>
  </si>
  <si>
    <t>Ford taurus sold</t>
  </si>
  <si>
    <t>Ford Marhaba</t>
  </si>
  <si>
    <t>Marhaba listing 3 car</t>
  </si>
  <si>
    <t>Recovery</t>
  </si>
  <si>
    <t>Imron</t>
  </si>
  <si>
    <t>15.08.2025</t>
  </si>
  <si>
    <t xml:space="preserve">Mobile phone </t>
  </si>
  <si>
    <t>Lunch boys</t>
  </si>
  <si>
    <t>16.08.2025</t>
  </si>
  <si>
    <t>Fine malibu</t>
  </si>
  <si>
    <t xml:space="preserve">Tesla charge </t>
  </si>
  <si>
    <t>17.08.2025</t>
  </si>
  <si>
    <t xml:space="preserve">Container Asadga transfer </t>
  </si>
  <si>
    <t>18.08.2025</t>
  </si>
  <si>
    <t>Mercedes E300</t>
  </si>
  <si>
    <t>Tyres+oil</t>
  </si>
  <si>
    <t>Moyka</t>
  </si>
  <si>
    <t>VCC</t>
  </si>
  <si>
    <t xml:space="preserve">Grocery </t>
  </si>
  <si>
    <t>imron</t>
  </si>
  <si>
    <t>Petrol Tiguan￼</t>
  </si>
  <si>
    <t>Passing RTA</t>
  </si>
  <si>
    <t>Plate +installing</t>
  </si>
  <si>
    <t>19.08.2025</t>
  </si>
  <si>
    <t>Rims+tip</t>
  </si>
  <si>
    <t xml:space="preserve">car wash </t>
  </si>
  <si>
    <t>petrol e300</t>
  </si>
  <si>
    <t>Tesla</t>
  </si>
  <si>
    <t>recovery from marhaba to yard</t>
  </si>
  <si>
    <t>Lunch for Aziz and me Compliment for help</t>
  </si>
  <si>
    <t>20.08.2025</t>
  </si>
  <si>
    <t>AI website subscription</t>
  </si>
  <si>
    <t>Odour</t>
  </si>
  <si>
    <t>Petrol and salik</t>
  </si>
  <si>
    <t>22.08.2025</t>
  </si>
  <si>
    <t>23.08.2025</t>
  </si>
  <si>
    <t>Changan CS85</t>
  </si>
  <si>
    <t>Passing + Petrol</t>
  </si>
  <si>
    <t>Plate number</t>
  </si>
  <si>
    <t>Hyundai Santafe</t>
  </si>
  <si>
    <t>Washing</t>
  </si>
  <si>
    <t>BMW 320i</t>
  </si>
  <si>
    <t>battery</t>
  </si>
  <si>
    <t>Lincoln MKS</t>
  </si>
  <si>
    <t>recovery to yard</t>
  </si>
  <si>
    <t>recovery</t>
  </si>
  <si>
    <t>Garage window,Oil,petrol,labor</t>
  </si>
  <si>
    <t>Mercedes GLA250</t>
  </si>
  <si>
    <t>Garage seatbelts,auxil bat, computer, bulb,repair</t>
  </si>
  <si>
    <t>Chevrolet Malibu</t>
  </si>
  <si>
    <t>Garage br.pads, r/caliper,oil,disk</t>
  </si>
  <si>
    <t>24.08.2025</t>
  </si>
  <si>
    <t>Salik tag</t>
  </si>
  <si>
    <t>25.08.2025</t>
  </si>
  <si>
    <r>
      <rPr>
        <rFont val="Lexend"/>
      </rPr>
      <t xml:space="preserve">domen </t>
    </r>
    <r>
      <rPr>
        <rFont val="Lexend"/>
        <color rgb="FF1155CC"/>
        <u/>
      </rPr>
      <t>ezcar24.biz</t>
    </r>
  </si>
  <si>
    <t>Make/Model</t>
  </si>
  <si>
    <t>Year</t>
  </si>
  <si>
    <t>Trim / Spec</t>
  </si>
  <si>
    <t>Status</t>
  </si>
  <si>
    <t>Date Purchased</t>
  </si>
  <si>
    <t>Purchase Price</t>
  </si>
  <si>
    <t>Total Cost</t>
  </si>
  <si>
    <t>List Price</t>
  </si>
  <si>
    <t>Sold Price</t>
  </si>
  <si>
    <t>Date Sold</t>
  </si>
  <si>
    <t>Investor P&amp;L</t>
  </si>
  <si>
    <t>3-series</t>
  </si>
  <si>
    <t>Sold</t>
  </si>
  <si>
    <t>Nissan</t>
  </si>
  <si>
    <t>Maxima</t>
  </si>
  <si>
    <t>Volkswagen</t>
  </si>
  <si>
    <t>Touareg</t>
  </si>
  <si>
    <t>495 insurance</t>
  </si>
  <si>
    <t>Grand Cherokee limited</t>
  </si>
  <si>
    <t>On Sale</t>
  </si>
  <si>
    <t>QX50</t>
  </si>
  <si>
    <t xml:space="preserve">Mercedes </t>
  </si>
  <si>
    <t>E300</t>
  </si>
  <si>
    <t>Changan</t>
  </si>
  <si>
    <t>CS85</t>
  </si>
  <si>
    <t>21.08.2025</t>
  </si>
  <si>
    <t>GLA250</t>
  </si>
  <si>
    <t>Hyundai</t>
  </si>
  <si>
    <t>Santafe Hybrid</t>
  </si>
  <si>
    <t>10.05.2025</t>
  </si>
  <si>
    <t>320i</t>
  </si>
  <si>
    <t>Kia</t>
  </si>
  <si>
    <t>K5 hybrid</t>
  </si>
  <si>
    <t>Lincoln</t>
  </si>
  <si>
    <t>MKS</t>
  </si>
  <si>
    <t>Sonata Y20</t>
  </si>
  <si>
    <t xml:space="preserve">Chevrolet </t>
  </si>
  <si>
    <t>Malibu</t>
  </si>
  <si>
    <t>ID</t>
  </si>
  <si>
    <t>Марка</t>
  </si>
  <si>
    <t>Модель</t>
  </si>
  <si>
    <t>Год</t>
  </si>
  <si>
    <t>Цвет</t>
  </si>
  <si>
    <t>Шины год в.</t>
  </si>
  <si>
    <t>Рынок средняя (AED)</t>
  </si>
  <si>
    <t>Продано AED</t>
  </si>
  <si>
    <t>Себестоимость</t>
  </si>
  <si>
    <t>ROI (%)</t>
  </si>
  <si>
    <t xml:space="preserve">Статус </t>
  </si>
  <si>
    <t>Запас к рынку % (к себестоимости)</t>
  </si>
  <si>
    <t>318I</t>
  </si>
  <si>
    <t>black</t>
  </si>
  <si>
    <t>Red</t>
  </si>
  <si>
    <t>Blue</t>
  </si>
  <si>
    <t>318i</t>
  </si>
  <si>
    <t>White</t>
  </si>
  <si>
    <t>VW</t>
  </si>
  <si>
    <t>Grand Cherokee Lim</t>
  </si>
  <si>
    <t>Mercedes</t>
  </si>
  <si>
    <t>Purple</t>
  </si>
  <si>
    <t>Source</t>
  </si>
  <si>
    <t>car rent</t>
  </si>
  <si>
    <t>Malibu 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</si>
</sst>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,mm,yyyy"/>
    <numFmt numFmtId="166" formatCode="yyyy-mm-dd"/>
  </numFmts>
  <fonts count="8">
    <font>
      <sz val="11.0"/>
      <color theme="1"/>
      <name val="Calibri"/>
      <scheme val="minor"/>
    </font>
    <font>
      <b/>
      <sz val="12.0"/>
      <color theme="1"/>
      <name val="Lexend"/>
    </font>
    <font>
      <color theme="1"/>
      <name val="Lexend"/>
    </font>
    <font>
      <b/>
      <color theme="1"/>
      <name val="Lexend"/>
    </font>
    <font>
      <sz val="11.0"/>
      <color theme="1"/>
      <name val="Lexend"/>
    </font>
    <font>
      <u/>
      <color rgb="FF0000FF"/>
      <name val="Lexend"/>
    </font>
    <font>
      <b/>
      <sz val="11.0"/>
      <color theme="1"/>
      <name val="Lexend"/>
    </font>
    <font>
      <sz val="11.0"/>
      <color rgb="FF000000"/>
      <name val="Lexend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/>
    </xf>
    <xf borderId="0" fillId="0" fontId="2" numFmtId="0" xfId="0" applyFont="1"/>
    <xf borderId="3" fillId="2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horizontal="right"/>
    </xf>
    <xf borderId="4" fillId="0" fontId="2" numFmtId="0" xfId="0" applyAlignment="1" applyBorder="1" applyFont="1">
      <alignment readingOrder="0"/>
    </xf>
    <xf borderId="4" fillId="3" fontId="2" numFmtId="0" xfId="0" applyBorder="1" applyFill="1" applyFont="1"/>
    <xf borderId="4" fillId="0" fontId="2" numFmtId="0" xfId="0" applyBorder="1" applyFont="1"/>
    <xf borderId="4" fillId="4" fontId="2" numFmtId="0" xfId="0" applyBorder="1" applyFill="1" applyFont="1"/>
    <xf borderId="4" fillId="5" fontId="3" numFmtId="0" xfId="0" applyBorder="1" applyFill="1" applyFont="1"/>
    <xf borderId="4" fillId="5" fontId="2" numFmtId="0" xfId="0" applyBorder="1" applyFont="1"/>
    <xf borderId="4" fillId="5" fontId="3" numFmtId="0" xfId="0" applyAlignment="1" applyBorder="1" applyFont="1">
      <alignment horizontal="right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6" fontId="3" numFmtId="0" xfId="0" applyAlignment="1" applyBorder="1" applyFill="1" applyFont="1">
      <alignment horizontal="right"/>
    </xf>
    <xf borderId="4" fillId="6" fontId="3" numFmtId="0" xfId="0" applyBorder="1" applyFont="1"/>
    <xf borderId="4" fillId="0" fontId="4" numFmtId="164" xfId="0" applyAlignment="1" applyBorder="1" applyFont="1" applyNumberFormat="1">
      <alignment horizontal="right" readingOrder="0"/>
    </xf>
    <xf borderId="4" fillId="0" fontId="2" numFmtId="165" xfId="0" applyAlignment="1" applyBorder="1" applyFont="1" applyNumberFormat="1">
      <alignment horizontal="right" readingOrder="0"/>
    </xf>
    <xf borderId="4" fillId="7" fontId="2" numFmtId="165" xfId="0" applyAlignment="1" applyBorder="1" applyFill="1" applyFont="1" applyNumberFormat="1">
      <alignment horizontal="right" readingOrder="0"/>
    </xf>
    <xf borderId="4" fillId="7" fontId="2" numFmtId="0" xfId="0" applyBorder="1" applyFont="1"/>
    <xf borderId="4" fillId="7" fontId="2" numFmtId="0" xfId="0" applyAlignment="1" applyBorder="1" applyFont="1">
      <alignment readingOrder="0"/>
    </xf>
    <xf borderId="4" fillId="0" fontId="2" numFmtId="164" xfId="0" applyAlignment="1" applyBorder="1" applyFont="1" applyNumberFormat="1">
      <alignment horizontal="right" readingOrder="0"/>
    </xf>
    <xf borderId="4" fillId="7" fontId="2" numFmtId="164" xfId="0" applyAlignment="1" applyBorder="1" applyFont="1" applyNumberFormat="1">
      <alignment horizontal="right" readingOrder="0"/>
    </xf>
    <xf borderId="4" fillId="7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/>
    </xf>
    <xf borderId="4" fillId="8" fontId="2" numFmtId="0" xfId="0" applyAlignment="1" applyBorder="1" applyFill="1" applyFont="1">
      <alignment readingOrder="0"/>
    </xf>
    <xf borderId="4" fillId="3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/>
    </xf>
    <xf borderId="4" fillId="0" fontId="5" numFmtId="0" xfId="0" applyAlignment="1" applyBorder="1" applyFont="1">
      <alignment readingOrder="0"/>
    </xf>
    <xf borderId="0" fillId="0" fontId="2" numFmtId="0" xfId="0" applyAlignment="1" applyFont="1">
      <alignment horizontal="right"/>
    </xf>
    <xf borderId="4" fillId="2" fontId="3" numFmtId="0" xfId="0" applyBorder="1" applyFont="1"/>
    <xf borderId="4" fillId="6" fontId="3" numFmtId="0" xfId="0" applyAlignment="1" applyBorder="1" applyFont="1">
      <alignment horizontal="center"/>
    </xf>
    <xf borderId="4" fillId="3" fontId="3" numFmtId="0" xfId="0" applyBorder="1" applyFont="1"/>
    <xf borderId="4" fillId="2" fontId="2" numFmtId="0" xfId="0" applyBorder="1" applyFont="1"/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Font="1"/>
    <xf borderId="4" fillId="6" fontId="6" numFmtId="0" xfId="0" applyAlignment="1" applyBorder="1" applyFont="1">
      <alignment horizontal="center" readingOrder="0" shrinkToFit="0" vertical="top" wrapText="0"/>
    </xf>
    <xf borderId="4" fillId="6" fontId="6" numFmtId="10" xfId="0" applyAlignment="1" applyBorder="1" applyFont="1" applyNumberFormat="1">
      <alignment horizontal="center" readingOrder="0" shrinkToFit="0" vertical="top" wrapText="0"/>
    </xf>
    <xf borderId="0" fillId="6" fontId="3" numFmtId="10" xfId="0" applyAlignment="1" applyFont="1" applyNumberFormat="1">
      <alignment horizontal="center" readingOrder="0"/>
    </xf>
    <xf borderId="4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horizontal="center" shrinkToFit="0" vertical="bottom" wrapText="0"/>
    </xf>
    <xf borderId="4" fillId="9" fontId="7" numFmtId="10" xfId="0" applyAlignment="1" applyBorder="1" applyFill="1" applyFont="1" applyNumberFormat="1">
      <alignment shrinkToFit="0" vertical="bottom" wrapText="0"/>
    </xf>
    <xf borderId="4" fillId="0" fontId="2" numFmtId="10" xfId="0" applyAlignment="1" applyBorder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9" fontId="7" numFmtId="10" xfId="0" applyAlignment="1" applyFont="1" applyNumberFormat="1">
      <alignment shrinkToFit="0" vertical="bottom" wrapText="0"/>
    </xf>
    <xf borderId="0" fillId="3" fontId="2" numFmtId="0" xfId="0" applyAlignment="1" applyFont="1">
      <alignment horizontal="center"/>
    </xf>
    <xf borderId="0" fillId="0" fontId="2" numFmtId="10" xfId="0" applyFont="1" applyNumberFormat="1"/>
    <xf borderId="4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4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zcar24.biz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2.57"/>
    <col customWidth="1" min="3" max="3" width="16.43"/>
    <col customWidth="1" min="4" max="4" width="20.86"/>
    <col customWidth="1" min="5" max="5" width="12.86"/>
    <col customWidth="1" min="6" max="6" width="19.43"/>
    <col customWidth="1" min="7" max="8" width="23.57"/>
    <col customWidth="1" min="9" max="9" width="19.29"/>
    <col customWidth="1" min="10" max="10" width="11.0"/>
    <col customWidth="1" min="11" max="11" width="19.14"/>
    <col customWidth="1" min="12" max="12" width="18.0"/>
    <col customWidth="1" min="13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12</v>
      </c>
      <c r="B2" s="7">
        <v>153660.0</v>
      </c>
      <c r="C2" s="8">
        <f>IF($A2="","",SUMIFS(Inventory!$M:$M,Inventory!$G:$G,$A2,Inventory!$E:$E,"Sold"))</f>
        <v>3978</v>
      </c>
      <c r="D2" s="7">
        <v>0.0</v>
      </c>
      <c r="E2" s="8">
        <f t="shared" ref="E2:E4" si="1">IF($A2="","",B2+C2-D2)</f>
        <v>157638</v>
      </c>
      <c r="F2" s="8">
        <f>IF($A2="","",SUMIFS(Inventory!$I:$I,Inventory!$G:$G,$A2,Inventory!$E:$E,"&lt;&gt;Sold"))</f>
        <v>244777</v>
      </c>
      <c r="G2" s="9">
        <f>SUM('Extra income'!C2:C1000)</f>
        <v>500</v>
      </c>
      <c r="H2" s="10">
        <f>E2 - F2 - I2 + IFERROR(K2, 0)
</f>
        <v>-87767</v>
      </c>
      <c r="I2" s="8">
        <f>SUMIFS(Expenses!$E:$E,Expenses!$G:$G,$A2,Expenses!$F:$F,"&lt;&gt;Car Related")
</f>
        <v>16237</v>
      </c>
      <c r="J2" s="8"/>
      <c r="K2" s="11">
        <v>15609.0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2" t="s">
        <v>13</v>
      </c>
      <c r="B3" s="11">
        <v>35305.0</v>
      </c>
      <c r="C3" s="13">
        <f>IF($A3="","",SUMIFS(Inventory!$M:$M,Inventory!$G:$G,$A3,Inventory!$E:$E,"Sold"))</f>
        <v>1195</v>
      </c>
      <c r="D3" s="13">
        <v>0.0</v>
      </c>
      <c r="E3" s="13">
        <f t="shared" si="1"/>
        <v>36500</v>
      </c>
      <c r="F3" s="13">
        <f>IF($A3="","",SUMIFS(Inventory!$I:$I,Inventory!$G:$G,$A3,Inventory!$E:$E,"&lt;&gt;Sold"))</f>
        <v>36182</v>
      </c>
      <c r="G3" s="9"/>
      <c r="H3" s="10">
        <f t="shared" ref="H3:H4" si="2">IF($A3="","",E3 - F3 - I3 + J3)
</f>
        <v>318</v>
      </c>
      <c r="I3" s="8">
        <f>SUMIFS(Expenses!$E:$E,Expenses!$G:$G,$A3,Expenses!$F:$F,"&lt;&gt;Car Related")
</f>
        <v>0</v>
      </c>
      <c r="J3" s="1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 t="s">
        <v>14</v>
      </c>
      <c r="B4" s="11">
        <v>33000.0</v>
      </c>
      <c r="C4" s="13">
        <f>IF($A4="","",SUMIFS(Inventory!$M:$M,Inventory!$G:$G,$A4,Inventory!$E:$E,"Sold"))</f>
        <v>170.5</v>
      </c>
      <c r="D4" s="11">
        <v>170.0</v>
      </c>
      <c r="E4" s="13">
        <f t="shared" si="1"/>
        <v>33000.5</v>
      </c>
      <c r="F4" s="13">
        <f>IF($A4="","",SUMIFS(Inventory!$I:$I,Inventory!$G:$G,$A4,Inventory!$E:$E,"&lt;&gt;Sold"))</f>
        <v>33905</v>
      </c>
      <c r="G4" s="9"/>
      <c r="H4" s="10">
        <f t="shared" si="2"/>
        <v>-904.5</v>
      </c>
      <c r="I4" s="8">
        <f>SUMIFS(Expenses!$E:$E,Expenses!$G:$G,$A4,Expenses!$F:$F,"&lt;&gt;Car Related")
</f>
        <v>0</v>
      </c>
      <c r="J4" s="1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5" t="s">
        <v>15</v>
      </c>
      <c r="B5" s="16">
        <f t="shared" ref="B5:F5" si="3">SUM(B2:B4)</f>
        <v>221965</v>
      </c>
      <c r="C5" s="16">
        <f t="shared" si="3"/>
        <v>5343.5</v>
      </c>
      <c r="D5" s="16">
        <f t="shared" si="3"/>
        <v>170</v>
      </c>
      <c r="E5" s="16">
        <f t="shared" si="3"/>
        <v>227138.5</v>
      </c>
      <c r="F5" s="16">
        <f t="shared" si="3"/>
        <v>314864</v>
      </c>
      <c r="G5" s="15"/>
      <c r="H5" s="17">
        <f>H2+H3+H4</f>
        <v>-88353.5</v>
      </c>
      <c r="I5" s="16">
        <f>SUM(I2:I4)</f>
        <v>16237</v>
      </c>
      <c r="J5" s="1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3"/>
      <c r="B6" s="13"/>
      <c r="C6" s="13"/>
      <c r="D6" s="13"/>
      <c r="E6" s="13"/>
      <c r="F6" s="13"/>
      <c r="G6" s="13"/>
      <c r="H6" s="18"/>
      <c r="I6" s="13"/>
      <c r="J6" s="1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3"/>
      <c r="B7" s="13"/>
      <c r="C7" s="13"/>
      <c r="D7" s="13"/>
      <c r="E7" s="13"/>
      <c r="F7" s="13"/>
      <c r="G7" s="13"/>
      <c r="H7" s="18"/>
      <c r="I7" s="13"/>
      <c r="J7" s="1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3"/>
      <c r="B8" s="13"/>
      <c r="C8" s="13"/>
      <c r="D8" s="13"/>
      <c r="E8" s="13"/>
      <c r="F8" s="13"/>
      <c r="G8" s="13"/>
      <c r="H8" s="18"/>
      <c r="I8" s="13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3"/>
      <c r="B9" s="13"/>
      <c r="C9" s="13"/>
      <c r="D9" s="13"/>
      <c r="E9" s="13"/>
      <c r="F9" s="13"/>
      <c r="G9" s="13"/>
      <c r="H9" s="18"/>
      <c r="I9" s="13"/>
      <c r="J9" s="1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3"/>
      <c r="B10" s="13"/>
      <c r="C10" s="13"/>
      <c r="D10" s="13"/>
      <c r="E10" s="13"/>
      <c r="F10" s="13"/>
      <c r="G10" s="13"/>
      <c r="H10" s="18"/>
      <c r="I10" s="13"/>
      <c r="J10" s="1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3"/>
      <c r="B11" s="13"/>
      <c r="C11" s="13"/>
      <c r="D11" s="13"/>
      <c r="E11" s="13"/>
      <c r="F11" s="13"/>
      <c r="G11" s="13"/>
      <c r="H11" s="18"/>
      <c r="I11" s="13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3"/>
      <c r="B12" s="13"/>
      <c r="C12" s="13"/>
      <c r="D12" s="13"/>
      <c r="E12" s="13"/>
      <c r="F12" s="13"/>
      <c r="G12" s="13"/>
      <c r="H12" s="18"/>
      <c r="I12" s="13"/>
      <c r="J12" s="1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3"/>
      <c r="B13" s="13"/>
      <c r="C13" s="13"/>
      <c r="D13" s="13"/>
      <c r="E13" s="13"/>
      <c r="F13" s="13"/>
      <c r="G13" s="13"/>
      <c r="H13" s="18"/>
      <c r="I13" s="13"/>
      <c r="J13" s="1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3"/>
      <c r="B14" s="13"/>
      <c r="C14" s="13"/>
      <c r="D14" s="13"/>
      <c r="E14" s="13"/>
      <c r="F14" s="13"/>
      <c r="G14" s="13"/>
      <c r="H14" s="18"/>
      <c r="I14" s="13"/>
      <c r="J14" s="1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3"/>
      <c r="B15" s="13"/>
      <c r="C15" s="13"/>
      <c r="D15" s="13"/>
      <c r="E15" s="13"/>
      <c r="F15" s="13"/>
      <c r="G15" s="13"/>
      <c r="H15" s="18"/>
      <c r="I15" s="13"/>
      <c r="J15" s="1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3"/>
      <c r="B16" s="13"/>
      <c r="C16" s="13"/>
      <c r="D16" s="13"/>
      <c r="E16" s="13"/>
      <c r="F16" s="13"/>
      <c r="G16" s="13"/>
      <c r="H16" s="18"/>
      <c r="I16" s="13"/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3"/>
      <c r="B17" s="13"/>
      <c r="C17" s="13"/>
      <c r="D17" s="13"/>
      <c r="E17" s="13"/>
      <c r="F17" s="13"/>
      <c r="G17" s="13"/>
      <c r="H17" s="18"/>
      <c r="I17" s="13"/>
      <c r="J17" s="1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3"/>
      <c r="B18" s="13"/>
      <c r="C18" s="13"/>
      <c r="D18" s="13"/>
      <c r="E18" s="13"/>
      <c r="F18" s="13"/>
      <c r="G18" s="13"/>
      <c r="H18" s="18"/>
      <c r="I18" s="13"/>
      <c r="J18" s="1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3"/>
      <c r="B19" s="13"/>
      <c r="C19" s="13"/>
      <c r="D19" s="13"/>
      <c r="E19" s="13"/>
      <c r="F19" s="13"/>
      <c r="G19" s="13"/>
      <c r="H19" s="18"/>
      <c r="I19" s="13"/>
      <c r="J19" s="1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3"/>
      <c r="B20" s="13"/>
      <c r="C20" s="13"/>
      <c r="D20" s="13"/>
      <c r="E20" s="13"/>
      <c r="F20" s="13"/>
      <c r="G20" s="13"/>
      <c r="H20" s="18"/>
      <c r="I20" s="13"/>
      <c r="J20" s="1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13"/>
      <c r="B21" s="13"/>
      <c r="C21" s="13"/>
      <c r="D21" s="13"/>
      <c r="E21" s="13"/>
      <c r="F21" s="13"/>
      <c r="G21" s="13"/>
      <c r="H21" s="18"/>
      <c r="I21" s="13"/>
      <c r="J21" s="1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13"/>
      <c r="B22" s="13"/>
      <c r="C22" s="13"/>
      <c r="D22" s="13"/>
      <c r="E22" s="13"/>
      <c r="F22" s="13"/>
      <c r="G22" s="13"/>
      <c r="H22" s="18"/>
      <c r="I22" s="13"/>
      <c r="J22" s="1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13"/>
      <c r="B23" s="13"/>
      <c r="C23" s="13"/>
      <c r="D23" s="13"/>
      <c r="E23" s="13"/>
      <c r="F23" s="13"/>
      <c r="G23" s="13"/>
      <c r="H23" s="18"/>
      <c r="I23" s="13"/>
      <c r="J23" s="1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13"/>
      <c r="B24" s="13"/>
      <c r="C24" s="13"/>
      <c r="D24" s="13"/>
      <c r="E24" s="13"/>
      <c r="F24" s="13"/>
      <c r="G24" s="13"/>
      <c r="H24" s="18"/>
      <c r="I24" s="13"/>
      <c r="J24" s="1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13"/>
      <c r="B25" s="13"/>
      <c r="C25" s="13"/>
      <c r="D25" s="13"/>
      <c r="E25" s="13"/>
      <c r="F25" s="13"/>
      <c r="G25" s="13"/>
      <c r="H25" s="18"/>
      <c r="I25" s="13"/>
      <c r="J25" s="1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13"/>
      <c r="B26" s="13"/>
      <c r="C26" s="13"/>
      <c r="D26" s="13"/>
      <c r="E26" s="13"/>
      <c r="F26" s="13"/>
      <c r="G26" s="13"/>
      <c r="H26" s="18"/>
      <c r="I26" s="13"/>
      <c r="J26" s="1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13"/>
      <c r="B27" s="13"/>
      <c r="C27" s="13"/>
      <c r="D27" s="13"/>
      <c r="E27" s="13"/>
      <c r="F27" s="13"/>
      <c r="G27" s="13"/>
      <c r="H27" s="18"/>
      <c r="I27" s="13"/>
      <c r="J27" s="1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13"/>
      <c r="B28" s="13"/>
      <c r="C28" s="13"/>
      <c r="D28" s="13"/>
      <c r="E28" s="13"/>
      <c r="F28" s="13"/>
      <c r="G28" s="13"/>
      <c r="H28" s="18"/>
      <c r="I28" s="13"/>
      <c r="J28" s="1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13"/>
      <c r="B29" s="13"/>
      <c r="C29" s="13"/>
      <c r="D29" s="13"/>
      <c r="E29" s="13"/>
      <c r="F29" s="13"/>
      <c r="G29" s="13"/>
      <c r="H29" s="18"/>
      <c r="I29" s="13"/>
      <c r="J29" s="1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13"/>
      <c r="B30" s="13"/>
      <c r="C30" s="13"/>
      <c r="D30" s="13"/>
      <c r="E30" s="13"/>
      <c r="F30" s="13"/>
      <c r="G30" s="13"/>
      <c r="H30" s="18"/>
      <c r="I30" s="13"/>
      <c r="J30" s="1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13"/>
      <c r="B31" s="13"/>
      <c r="C31" s="13"/>
      <c r="D31" s="13"/>
      <c r="E31" s="13"/>
      <c r="F31" s="13"/>
      <c r="G31" s="13"/>
      <c r="H31" s="18"/>
      <c r="I31" s="13"/>
      <c r="J31" s="1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13"/>
      <c r="B32" s="13"/>
      <c r="C32" s="13"/>
      <c r="D32" s="13"/>
      <c r="E32" s="13"/>
      <c r="F32" s="13"/>
      <c r="G32" s="13"/>
      <c r="H32" s="18"/>
      <c r="I32" s="13"/>
      <c r="J32" s="1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13"/>
      <c r="B33" s="13"/>
      <c r="C33" s="13"/>
      <c r="D33" s="13"/>
      <c r="E33" s="13"/>
      <c r="F33" s="13"/>
      <c r="G33" s="13"/>
      <c r="H33" s="18"/>
      <c r="I33" s="13"/>
      <c r="J33" s="1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13"/>
      <c r="B34" s="13"/>
      <c r="C34" s="13"/>
      <c r="D34" s="13"/>
      <c r="E34" s="13"/>
      <c r="F34" s="13"/>
      <c r="G34" s="13"/>
      <c r="H34" s="18"/>
      <c r="I34" s="13"/>
      <c r="J34" s="1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13"/>
      <c r="B35" s="13"/>
      <c r="C35" s="13"/>
      <c r="D35" s="13"/>
      <c r="E35" s="13"/>
      <c r="F35" s="13"/>
      <c r="G35" s="13"/>
      <c r="H35" s="18"/>
      <c r="I35" s="13"/>
      <c r="J35" s="1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13"/>
      <c r="B36" s="13"/>
      <c r="C36" s="13"/>
      <c r="D36" s="13"/>
      <c r="E36" s="13"/>
      <c r="F36" s="13"/>
      <c r="G36" s="13"/>
      <c r="H36" s="18"/>
      <c r="I36" s="13"/>
      <c r="J36" s="1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13"/>
      <c r="B37" s="13"/>
      <c r="C37" s="13"/>
      <c r="D37" s="13"/>
      <c r="E37" s="13"/>
      <c r="F37" s="13"/>
      <c r="G37" s="13"/>
      <c r="H37" s="18"/>
      <c r="I37" s="13"/>
      <c r="J37" s="1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13"/>
      <c r="B38" s="13"/>
      <c r="C38" s="13"/>
      <c r="D38" s="13"/>
      <c r="E38" s="13"/>
      <c r="F38" s="13"/>
      <c r="G38" s="13"/>
      <c r="H38" s="18"/>
      <c r="I38" s="13"/>
      <c r="J38" s="1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13"/>
      <c r="B39" s="13"/>
      <c r="C39" s="13"/>
      <c r="D39" s="13"/>
      <c r="E39" s="13"/>
      <c r="F39" s="13"/>
      <c r="G39" s="13"/>
      <c r="H39" s="18"/>
      <c r="I39" s="13"/>
      <c r="J39" s="1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13"/>
      <c r="B40" s="13"/>
      <c r="C40" s="13"/>
      <c r="D40" s="13"/>
      <c r="E40" s="13"/>
      <c r="F40" s="13"/>
      <c r="G40" s="13"/>
      <c r="H40" s="18"/>
      <c r="I40" s="13"/>
      <c r="J40" s="1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13"/>
      <c r="B41" s="13"/>
      <c r="C41" s="13"/>
      <c r="D41" s="13"/>
      <c r="E41" s="13"/>
      <c r="F41" s="13"/>
      <c r="G41" s="13"/>
      <c r="H41" s="18"/>
      <c r="I41" s="13"/>
      <c r="J41" s="1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13"/>
      <c r="B42" s="13"/>
      <c r="C42" s="13"/>
      <c r="D42" s="13"/>
      <c r="E42" s="13"/>
      <c r="F42" s="13"/>
      <c r="G42" s="13"/>
      <c r="H42" s="18"/>
      <c r="I42" s="13"/>
      <c r="J42" s="1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13"/>
      <c r="B43" s="13"/>
      <c r="C43" s="13"/>
      <c r="D43" s="13"/>
      <c r="E43" s="13"/>
      <c r="F43" s="13"/>
      <c r="G43" s="13"/>
      <c r="H43" s="18"/>
      <c r="I43" s="13"/>
      <c r="J43" s="1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13"/>
      <c r="B44" s="13"/>
      <c r="C44" s="13"/>
      <c r="D44" s="13"/>
      <c r="E44" s="13"/>
      <c r="F44" s="13"/>
      <c r="G44" s="13"/>
      <c r="H44" s="18"/>
      <c r="I44" s="13"/>
      <c r="J44" s="1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13"/>
      <c r="B45" s="13"/>
      <c r="C45" s="13"/>
      <c r="D45" s="13"/>
      <c r="E45" s="13"/>
      <c r="F45" s="13"/>
      <c r="G45" s="13"/>
      <c r="H45" s="18"/>
      <c r="I45" s="13"/>
      <c r="J45" s="1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13"/>
      <c r="B46" s="13"/>
      <c r="C46" s="13"/>
      <c r="D46" s="13"/>
      <c r="E46" s="13"/>
      <c r="F46" s="13"/>
      <c r="G46" s="13"/>
      <c r="H46" s="18"/>
      <c r="I46" s="13"/>
      <c r="J46" s="1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13"/>
      <c r="B47" s="13"/>
      <c r="C47" s="13"/>
      <c r="D47" s="13"/>
      <c r="E47" s="13"/>
      <c r="F47" s="13"/>
      <c r="G47" s="13"/>
      <c r="H47" s="18"/>
      <c r="I47" s="13"/>
      <c r="J47" s="1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13"/>
      <c r="B48" s="13"/>
      <c r="C48" s="13"/>
      <c r="D48" s="13"/>
      <c r="E48" s="13"/>
      <c r="F48" s="13"/>
      <c r="G48" s="13"/>
      <c r="H48" s="18"/>
      <c r="I48" s="13"/>
      <c r="J48" s="1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13"/>
      <c r="B49" s="13"/>
      <c r="C49" s="13"/>
      <c r="D49" s="13"/>
      <c r="E49" s="13"/>
      <c r="F49" s="13"/>
      <c r="G49" s="13"/>
      <c r="H49" s="18"/>
      <c r="I49" s="13"/>
      <c r="J49" s="1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13"/>
      <c r="B50" s="13"/>
      <c r="C50" s="13"/>
      <c r="D50" s="13"/>
      <c r="E50" s="13"/>
      <c r="F50" s="13"/>
      <c r="G50" s="13"/>
      <c r="H50" s="18"/>
      <c r="I50" s="13"/>
      <c r="J50" s="1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1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1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1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1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1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1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1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1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1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1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1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1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1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1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1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1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1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1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1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1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1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1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1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1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1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1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1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1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1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1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1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1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1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1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1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1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1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1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1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1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1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1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1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1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1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1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1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1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1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1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1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1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1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1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1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1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1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1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1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1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1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1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1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1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1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1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1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1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1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1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1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1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1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1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1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1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1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1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1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1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1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1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1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1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1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1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1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1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1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1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1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1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1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1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1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1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1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1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1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1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1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1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1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1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1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1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1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1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1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1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1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1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1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1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1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1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1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1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1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1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1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1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1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1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1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1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1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1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1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1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1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1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1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1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1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1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1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1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1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1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1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1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1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1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1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1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1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1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1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1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1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1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1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1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1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1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1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1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1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1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1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1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1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1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1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1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1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1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1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1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1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1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1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1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1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1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1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1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1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1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1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1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1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1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1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1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1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1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1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1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1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1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1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1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1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1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1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1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1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1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1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1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1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1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1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1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1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1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1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1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1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1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1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1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1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1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1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1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1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1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1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1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1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1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1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1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1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1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1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1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1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1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1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1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1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1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1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1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1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1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1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1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1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1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1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1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1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1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1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1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1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1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1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1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1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1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1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1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1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1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1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1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1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1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1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1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1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1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1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1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1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1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1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1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1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1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1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1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1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1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1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1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1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1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1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1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1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1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1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1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1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1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1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1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1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1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1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1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1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1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1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1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1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1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1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1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1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1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1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1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1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1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1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1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1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1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1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1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1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1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1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1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1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1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1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1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1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1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1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1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1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1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1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1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1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1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1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1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1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1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1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1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1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1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1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1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1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1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1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1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1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1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1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1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1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1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1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1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1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1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1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1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1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1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1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1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1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1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1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1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1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1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1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1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1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1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1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1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1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1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1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1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1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1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1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1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1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1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1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1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1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1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1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1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1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1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1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1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1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1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1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1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1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1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1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1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1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1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1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1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1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1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1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1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1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1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1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1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1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1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1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1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1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1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1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1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1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1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1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1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1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1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1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1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1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1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1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1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1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1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1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1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1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1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1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1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1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1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1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1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1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1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1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1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1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1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1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1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1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1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1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1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1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1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1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1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1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1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1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1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1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1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1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1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1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1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1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1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1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1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1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1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1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1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1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1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1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1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1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1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1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1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1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1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1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1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1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1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1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1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1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1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1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1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1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1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1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1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1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1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1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1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1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1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1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1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1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1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1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1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1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1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1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1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1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1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1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1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1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1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1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1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1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1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1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1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1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1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1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1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1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1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1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1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1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1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1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1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1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1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1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1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1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1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1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1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1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1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1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1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1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1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1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1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1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1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1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1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1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1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1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1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1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1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1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1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1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1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1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1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1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1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1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1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1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1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1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1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1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1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1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1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1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1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1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1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1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1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1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1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1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1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1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1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1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1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1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1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1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1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1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1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1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1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1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1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1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1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1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1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1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1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1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1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1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1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1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1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1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1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1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1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1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1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1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1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1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1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1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1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1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1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1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1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1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1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1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1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1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1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1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1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1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1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1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1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1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1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1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1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1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1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1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1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1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1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1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1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1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1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1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1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1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1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1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1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1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1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1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1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1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1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1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1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1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1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1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1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1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1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1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1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1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1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1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1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1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1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1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1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1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1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1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1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1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1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1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1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1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1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1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1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1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1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1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1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1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1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1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1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1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1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1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1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1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1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1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1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1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1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1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1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1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1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1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1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1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1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1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1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1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1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1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1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1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1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1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1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1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1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1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1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1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1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1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1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1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1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1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1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1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1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1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1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1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1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1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1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1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1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1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1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1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1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1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1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1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1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1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1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1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1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1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1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1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1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1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1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1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1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1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1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1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1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1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1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1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1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1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1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1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1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1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1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1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1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1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1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1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1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1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1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1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1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1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1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19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19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19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19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19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19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19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19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19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19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19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19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19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19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19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19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19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19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19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19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19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19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19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19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19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19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19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19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19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19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19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19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19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19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19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19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19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19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19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19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19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19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19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19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19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19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19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19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19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19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19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19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19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19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19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19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19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19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19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19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19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19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19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19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19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19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19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19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19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19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19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19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19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19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19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19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19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19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19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19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19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19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19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19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19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19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19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19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19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19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19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19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19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19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19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19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19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19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19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19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19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19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19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19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19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19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19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19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19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19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19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19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19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19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19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19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19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19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19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19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19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19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19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19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19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19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19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19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19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19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19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19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19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19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5.29"/>
    <col customWidth="1" min="3" max="3" width="34.14"/>
    <col customWidth="1" min="4" max="4" width="58.29"/>
    <col customWidth="1" min="5" max="5" width="9.14"/>
    <col customWidth="1" min="6" max="6" width="19.57"/>
    <col customWidth="1" min="7" max="7" width="16.0"/>
    <col customWidth="1" min="8" max="8" width="29.14"/>
    <col customWidth="1" min="9" max="26" width="8.71"/>
  </cols>
  <sheetData>
    <row r="1" ht="15.75" customHeight="1">
      <c r="A1" s="20" t="s">
        <v>16</v>
      </c>
      <c r="B1" s="21" t="s">
        <v>17</v>
      </c>
      <c r="C1" s="21" t="s">
        <v>18</v>
      </c>
      <c r="D1" s="21" t="s">
        <v>19</v>
      </c>
      <c r="E1" s="21" t="s">
        <v>20</v>
      </c>
      <c r="F1" s="21" t="s">
        <v>21</v>
      </c>
      <c r="G1" s="21" t="s">
        <v>0</v>
      </c>
      <c r="H1" s="21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2">
        <v>45843.0</v>
      </c>
      <c r="B2" s="13">
        <v>1.0</v>
      </c>
      <c r="C2" s="11" t="s">
        <v>22</v>
      </c>
      <c r="D2" s="11" t="s">
        <v>23</v>
      </c>
      <c r="E2" s="11">
        <v>170.0</v>
      </c>
      <c r="F2" s="11" t="s">
        <v>24</v>
      </c>
      <c r="G2" s="13" t="s">
        <v>13</v>
      </c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2">
        <v>45843.0</v>
      </c>
      <c r="B3" s="13">
        <v>1.0</v>
      </c>
      <c r="C3" s="11" t="s">
        <v>22</v>
      </c>
      <c r="D3" s="11" t="s">
        <v>25</v>
      </c>
      <c r="E3" s="11">
        <v>820.0</v>
      </c>
      <c r="F3" s="11" t="s">
        <v>24</v>
      </c>
      <c r="G3" s="13" t="s">
        <v>13</v>
      </c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2">
        <v>45843.0</v>
      </c>
      <c r="B4" s="11">
        <v>1.0</v>
      </c>
      <c r="C4" s="11" t="s">
        <v>22</v>
      </c>
      <c r="D4" s="11" t="s">
        <v>26</v>
      </c>
      <c r="E4" s="11">
        <v>520.0</v>
      </c>
      <c r="F4" s="11" t="s">
        <v>24</v>
      </c>
      <c r="G4" s="13" t="s">
        <v>13</v>
      </c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2">
        <v>45843.0</v>
      </c>
      <c r="B5" s="11">
        <v>2.0</v>
      </c>
      <c r="C5" s="11" t="s">
        <v>27</v>
      </c>
      <c r="D5" s="11" t="s">
        <v>23</v>
      </c>
      <c r="E5" s="11">
        <v>170.0</v>
      </c>
      <c r="F5" s="11" t="s">
        <v>24</v>
      </c>
      <c r="G5" s="11" t="s">
        <v>12</v>
      </c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2">
        <v>45844.0</v>
      </c>
      <c r="B6" s="11">
        <v>2.0</v>
      </c>
      <c r="C6" s="11" t="s">
        <v>27</v>
      </c>
      <c r="D6" s="11" t="s">
        <v>25</v>
      </c>
      <c r="E6" s="11">
        <v>955.0</v>
      </c>
      <c r="F6" s="11" t="s">
        <v>24</v>
      </c>
      <c r="G6" s="11" t="s">
        <v>12</v>
      </c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>
        <v>45845.0</v>
      </c>
      <c r="B7" s="11">
        <v>2.0</v>
      </c>
      <c r="C7" s="11" t="s">
        <v>27</v>
      </c>
      <c r="D7" s="11" t="s">
        <v>26</v>
      </c>
      <c r="E7" s="11">
        <v>520.0</v>
      </c>
      <c r="F7" s="11" t="s">
        <v>24</v>
      </c>
      <c r="G7" s="11" t="s">
        <v>12</v>
      </c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2">
        <v>45846.0</v>
      </c>
      <c r="B8" s="11">
        <v>2.0</v>
      </c>
      <c r="C8" s="11" t="s">
        <v>27</v>
      </c>
      <c r="D8" s="11" t="s">
        <v>28</v>
      </c>
      <c r="E8" s="11">
        <v>30.0</v>
      </c>
      <c r="F8" s="11" t="s">
        <v>24</v>
      </c>
      <c r="G8" s="11" t="s">
        <v>12</v>
      </c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2">
        <v>45847.0</v>
      </c>
      <c r="B9" s="11">
        <v>2.0</v>
      </c>
      <c r="C9" s="11" t="s">
        <v>27</v>
      </c>
      <c r="D9" s="11" t="s">
        <v>29</v>
      </c>
      <c r="E9" s="11">
        <v>50.0</v>
      </c>
      <c r="F9" s="11" t="s">
        <v>24</v>
      </c>
      <c r="G9" s="11" t="s">
        <v>12</v>
      </c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2">
        <v>45848.0</v>
      </c>
      <c r="B10" s="11">
        <v>2.0</v>
      </c>
      <c r="C10" s="11" t="s">
        <v>27</v>
      </c>
      <c r="D10" s="11" t="s">
        <v>30</v>
      </c>
      <c r="E10" s="11">
        <v>400.0</v>
      </c>
      <c r="F10" s="11" t="s">
        <v>24</v>
      </c>
      <c r="G10" s="11" t="s">
        <v>12</v>
      </c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2">
        <v>45849.0</v>
      </c>
      <c r="B11" s="11">
        <v>2.0</v>
      </c>
      <c r="C11" s="11" t="s">
        <v>27</v>
      </c>
      <c r="D11" s="11" t="s">
        <v>29</v>
      </c>
      <c r="E11" s="11">
        <v>100.0</v>
      </c>
      <c r="F11" s="11" t="s">
        <v>24</v>
      </c>
      <c r="G11" s="11" t="s">
        <v>12</v>
      </c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>
        <v>45850.0</v>
      </c>
      <c r="B12" s="11">
        <v>2.0</v>
      </c>
      <c r="C12" s="11" t="s">
        <v>27</v>
      </c>
      <c r="D12" s="11" t="s">
        <v>31</v>
      </c>
      <c r="E12" s="11">
        <v>50.0</v>
      </c>
      <c r="F12" s="11" t="s">
        <v>24</v>
      </c>
      <c r="G12" s="11" t="s">
        <v>12</v>
      </c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2">
        <v>45850.0</v>
      </c>
      <c r="B13" s="11">
        <v>3.0</v>
      </c>
      <c r="C13" s="11" t="s">
        <v>32</v>
      </c>
      <c r="D13" s="11" t="s">
        <v>23</v>
      </c>
      <c r="E13" s="11">
        <v>170.0</v>
      </c>
      <c r="F13" s="11" t="s">
        <v>24</v>
      </c>
      <c r="G13" s="11" t="s">
        <v>14</v>
      </c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2">
        <v>45850.0</v>
      </c>
      <c r="B14" s="11">
        <v>3.0</v>
      </c>
      <c r="C14" s="11" t="s">
        <v>32</v>
      </c>
      <c r="D14" s="11" t="s">
        <v>25</v>
      </c>
      <c r="E14" s="11">
        <v>1150.0</v>
      </c>
      <c r="F14" s="11" t="s">
        <v>24</v>
      </c>
      <c r="G14" s="11" t="s">
        <v>14</v>
      </c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2">
        <v>45850.0</v>
      </c>
      <c r="B15" s="11">
        <v>3.0</v>
      </c>
      <c r="C15" s="11" t="s">
        <v>32</v>
      </c>
      <c r="D15" s="11" t="s">
        <v>33</v>
      </c>
      <c r="E15" s="11">
        <v>520.0</v>
      </c>
      <c r="F15" s="11" t="s">
        <v>24</v>
      </c>
      <c r="G15" s="11" t="s">
        <v>14</v>
      </c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2">
        <v>45850.0</v>
      </c>
      <c r="B16" s="11">
        <v>3.0</v>
      </c>
      <c r="C16" s="11" t="s">
        <v>32</v>
      </c>
      <c r="D16" s="11" t="s">
        <v>34</v>
      </c>
      <c r="E16" s="11">
        <v>160.0</v>
      </c>
      <c r="F16" s="11" t="s">
        <v>24</v>
      </c>
      <c r="G16" s="11" t="s">
        <v>14</v>
      </c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2">
        <v>45850.0</v>
      </c>
      <c r="B17" s="11">
        <v>3.0</v>
      </c>
      <c r="C17" s="11" t="s">
        <v>32</v>
      </c>
      <c r="D17" s="11" t="s">
        <v>30</v>
      </c>
      <c r="E17" s="11">
        <v>335.0</v>
      </c>
      <c r="F17" s="11" t="s">
        <v>24</v>
      </c>
      <c r="G17" s="11" t="s">
        <v>14</v>
      </c>
      <c r="H17" s="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2">
        <v>45850.0</v>
      </c>
      <c r="B18" s="11">
        <v>3.0</v>
      </c>
      <c r="C18" s="11" t="s">
        <v>32</v>
      </c>
      <c r="D18" s="11" t="s">
        <v>29</v>
      </c>
      <c r="E18" s="11">
        <v>70.0</v>
      </c>
      <c r="F18" s="11" t="s">
        <v>24</v>
      </c>
      <c r="G18" s="11" t="s">
        <v>14</v>
      </c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2">
        <v>45850.0</v>
      </c>
      <c r="B19" s="11">
        <v>3.0</v>
      </c>
      <c r="C19" s="11" t="s">
        <v>32</v>
      </c>
      <c r="D19" s="11" t="s">
        <v>29</v>
      </c>
      <c r="E19" s="11">
        <v>70.0</v>
      </c>
      <c r="F19" s="11" t="s">
        <v>24</v>
      </c>
      <c r="G19" s="11" t="s">
        <v>14</v>
      </c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>
        <v>45850.0</v>
      </c>
      <c r="B20" s="11">
        <v>4.0</v>
      </c>
      <c r="C20" s="11" t="s">
        <v>22</v>
      </c>
      <c r="D20" s="11" t="s">
        <v>23</v>
      </c>
      <c r="E20" s="11">
        <v>170.0</v>
      </c>
      <c r="F20" s="11" t="s">
        <v>24</v>
      </c>
      <c r="G20" s="11" t="s">
        <v>12</v>
      </c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2">
        <v>45850.0</v>
      </c>
      <c r="B21" s="11">
        <v>4.0</v>
      </c>
      <c r="C21" s="11" t="s">
        <v>22</v>
      </c>
      <c r="D21" s="11" t="s">
        <v>35</v>
      </c>
      <c r="E21" s="11">
        <v>820.0</v>
      </c>
      <c r="F21" s="11" t="s">
        <v>24</v>
      </c>
      <c r="G21" s="11" t="s">
        <v>12</v>
      </c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2">
        <v>45850.0</v>
      </c>
      <c r="B22" s="11">
        <v>4.0</v>
      </c>
      <c r="C22" s="11" t="s">
        <v>22</v>
      </c>
      <c r="D22" s="11" t="s">
        <v>36</v>
      </c>
      <c r="E22" s="11">
        <v>20.0</v>
      </c>
      <c r="F22" s="11" t="s">
        <v>24</v>
      </c>
      <c r="G22" s="11" t="s">
        <v>12</v>
      </c>
      <c r="H22" s="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2">
        <v>45850.0</v>
      </c>
      <c r="B23" s="11">
        <v>4.0</v>
      </c>
      <c r="C23" s="11" t="s">
        <v>22</v>
      </c>
      <c r="D23" s="11" t="s">
        <v>33</v>
      </c>
      <c r="E23" s="11">
        <v>520.0</v>
      </c>
      <c r="F23" s="11" t="s">
        <v>24</v>
      </c>
      <c r="G23" s="11" t="s">
        <v>12</v>
      </c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2">
        <v>45850.0</v>
      </c>
      <c r="B24" s="11">
        <v>4.0</v>
      </c>
      <c r="C24" s="11" t="s">
        <v>22</v>
      </c>
      <c r="D24" s="11" t="s">
        <v>37</v>
      </c>
      <c r="E24" s="11">
        <v>140.0</v>
      </c>
      <c r="F24" s="11" t="s">
        <v>24</v>
      </c>
      <c r="G24" s="11" t="s">
        <v>12</v>
      </c>
      <c r="H24" s="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2">
        <v>45850.0</v>
      </c>
      <c r="B25" s="11">
        <v>4.0</v>
      </c>
      <c r="C25" s="11" t="s">
        <v>22</v>
      </c>
      <c r="D25" s="11" t="s">
        <v>38</v>
      </c>
      <c r="E25" s="11">
        <v>80.0</v>
      </c>
      <c r="F25" s="11" t="s">
        <v>24</v>
      </c>
      <c r="G25" s="11" t="s">
        <v>12</v>
      </c>
      <c r="H25" s="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2">
        <v>45850.0</v>
      </c>
      <c r="B26" s="11">
        <v>4.0</v>
      </c>
      <c r="C26" s="11" t="s">
        <v>22</v>
      </c>
      <c r="D26" s="11" t="s">
        <v>39</v>
      </c>
      <c r="E26" s="11">
        <v>400.0</v>
      </c>
      <c r="F26" s="11" t="s">
        <v>24</v>
      </c>
      <c r="G26" s="11" t="s">
        <v>12</v>
      </c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2">
        <v>45851.0</v>
      </c>
      <c r="B27" s="11">
        <v>4.0</v>
      </c>
      <c r="C27" s="11" t="s">
        <v>22</v>
      </c>
      <c r="D27" s="11" t="s">
        <v>36</v>
      </c>
      <c r="E27" s="11">
        <v>100.0</v>
      </c>
      <c r="F27" s="11" t="s">
        <v>24</v>
      </c>
      <c r="G27" s="11" t="s">
        <v>12</v>
      </c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2">
        <v>45852.0</v>
      </c>
      <c r="B28" s="11">
        <v>4.0</v>
      </c>
      <c r="C28" s="11" t="s">
        <v>22</v>
      </c>
      <c r="D28" s="11" t="s">
        <v>34</v>
      </c>
      <c r="E28" s="11">
        <v>130.0</v>
      </c>
      <c r="F28" s="11" t="s">
        <v>24</v>
      </c>
      <c r="G28" s="11" t="s">
        <v>12</v>
      </c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2">
        <v>45852.0</v>
      </c>
      <c r="B29" s="11">
        <v>6.0</v>
      </c>
      <c r="C29" s="11" t="s">
        <v>40</v>
      </c>
      <c r="D29" s="11" t="s">
        <v>23</v>
      </c>
      <c r="E29" s="11">
        <v>170.0</v>
      </c>
      <c r="F29" s="11" t="s">
        <v>24</v>
      </c>
      <c r="G29" s="11" t="s">
        <v>12</v>
      </c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2">
        <v>45852.0</v>
      </c>
      <c r="B30" s="11">
        <v>6.0</v>
      </c>
      <c r="C30" s="11" t="s">
        <v>40</v>
      </c>
      <c r="D30" s="11" t="s">
        <v>35</v>
      </c>
      <c r="E30" s="11">
        <v>1135.0</v>
      </c>
      <c r="F30" s="11" t="s">
        <v>24</v>
      </c>
      <c r="G30" s="11" t="s">
        <v>12</v>
      </c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2">
        <v>45852.0</v>
      </c>
      <c r="B31" s="11">
        <v>6.0</v>
      </c>
      <c r="C31" s="11" t="s">
        <v>40</v>
      </c>
      <c r="D31" s="11" t="s">
        <v>33</v>
      </c>
      <c r="E31" s="11">
        <v>520.0</v>
      </c>
      <c r="F31" s="11" t="s">
        <v>24</v>
      </c>
      <c r="G31" s="11" t="s">
        <v>12</v>
      </c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2">
        <v>45852.0</v>
      </c>
      <c r="B32" s="11">
        <v>6.0</v>
      </c>
      <c r="C32" s="11" t="s">
        <v>40</v>
      </c>
      <c r="D32" s="11" t="s">
        <v>29</v>
      </c>
      <c r="E32" s="11">
        <v>100.0</v>
      </c>
      <c r="F32" s="11" t="s">
        <v>24</v>
      </c>
      <c r="G32" s="11" t="s">
        <v>12</v>
      </c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2">
        <v>45852.0</v>
      </c>
      <c r="B33" s="11">
        <v>7.0</v>
      </c>
      <c r="C33" s="11" t="s">
        <v>41</v>
      </c>
      <c r="D33" s="11" t="s">
        <v>23</v>
      </c>
      <c r="E33" s="11">
        <v>170.0</v>
      </c>
      <c r="F33" s="11" t="s">
        <v>24</v>
      </c>
      <c r="G33" s="13" t="s">
        <v>13</v>
      </c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2">
        <v>45852.0</v>
      </c>
      <c r="B34" s="11">
        <v>7.0</v>
      </c>
      <c r="C34" s="11" t="s">
        <v>41</v>
      </c>
      <c r="D34" s="11" t="s">
        <v>35</v>
      </c>
      <c r="E34" s="11">
        <v>1150.0</v>
      </c>
      <c r="F34" s="11" t="s">
        <v>24</v>
      </c>
      <c r="G34" s="13" t="s">
        <v>13</v>
      </c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2">
        <v>45852.0</v>
      </c>
      <c r="B35" s="11">
        <v>7.0</v>
      </c>
      <c r="C35" s="11" t="s">
        <v>41</v>
      </c>
      <c r="D35" s="11" t="s">
        <v>33</v>
      </c>
      <c r="E35" s="11">
        <v>520.0</v>
      </c>
      <c r="F35" s="11" t="s">
        <v>24</v>
      </c>
      <c r="G35" s="13" t="s">
        <v>13</v>
      </c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2">
        <v>45852.0</v>
      </c>
      <c r="B36" s="11">
        <v>7.0</v>
      </c>
      <c r="C36" s="11" t="s">
        <v>41</v>
      </c>
      <c r="D36" s="11" t="s">
        <v>30</v>
      </c>
      <c r="E36" s="11">
        <v>397.0</v>
      </c>
      <c r="F36" s="11" t="s">
        <v>24</v>
      </c>
      <c r="G36" s="13" t="s">
        <v>13</v>
      </c>
      <c r="H36" s="1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2">
        <v>45852.0</v>
      </c>
      <c r="B37" s="11">
        <v>7.0</v>
      </c>
      <c r="C37" s="11" t="s">
        <v>41</v>
      </c>
      <c r="D37" s="11" t="s">
        <v>42</v>
      </c>
      <c r="E37" s="11">
        <v>120.0</v>
      </c>
      <c r="F37" s="11" t="s">
        <v>24</v>
      </c>
      <c r="G37" s="13" t="s">
        <v>13</v>
      </c>
      <c r="H37" s="1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3">
        <v>45856.0</v>
      </c>
      <c r="B38" s="11">
        <v>5.0</v>
      </c>
      <c r="C38" s="11" t="s">
        <v>43</v>
      </c>
      <c r="D38" s="11" t="s">
        <v>23</v>
      </c>
      <c r="E38" s="11">
        <v>170.0</v>
      </c>
      <c r="F38" s="11" t="s">
        <v>24</v>
      </c>
      <c r="G38" s="11" t="s">
        <v>12</v>
      </c>
      <c r="H38" s="1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3">
        <v>45856.0</v>
      </c>
      <c r="B39" s="11">
        <v>5.0</v>
      </c>
      <c r="C39" s="11" t="s">
        <v>43</v>
      </c>
      <c r="D39" s="11" t="s">
        <v>25</v>
      </c>
      <c r="E39" s="11">
        <v>820.0</v>
      </c>
      <c r="F39" s="11" t="s">
        <v>24</v>
      </c>
      <c r="G39" s="11" t="s">
        <v>12</v>
      </c>
      <c r="H39" s="1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3">
        <v>45856.0</v>
      </c>
      <c r="B40" s="11">
        <v>5.0</v>
      </c>
      <c r="C40" s="11" t="s">
        <v>43</v>
      </c>
      <c r="D40" s="11" t="s">
        <v>26</v>
      </c>
      <c r="E40" s="11">
        <v>490.0</v>
      </c>
      <c r="F40" s="11" t="s">
        <v>24</v>
      </c>
      <c r="G40" s="11" t="s">
        <v>12</v>
      </c>
      <c r="H40" s="1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4">
        <v>45858.0</v>
      </c>
      <c r="B41" s="25"/>
      <c r="C41" s="25"/>
      <c r="D41" s="25"/>
      <c r="E41" s="26">
        <v>9177.0</v>
      </c>
      <c r="F41" s="26" t="s">
        <v>44</v>
      </c>
      <c r="G41" s="11" t="s">
        <v>12</v>
      </c>
      <c r="H41" s="26" t="s">
        <v>45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3">
        <v>45858.0</v>
      </c>
      <c r="B42" s="11">
        <v>6.0</v>
      </c>
      <c r="C42" s="11" t="s">
        <v>40</v>
      </c>
      <c r="D42" s="11" t="s">
        <v>46</v>
      </c>
      <c r="E42" s="11">
        <v>350.0</v>
      </c>
      <c r="F42" s="11" t="s">
        <v>24</v>
      </c>
      <c r="G42" s="11" t="s">
        <v>12</v>
      </c>
      <c r="H42" s="1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4">
        <v>45859.0</v>
      </c>
      <c r="B43" s="25"/>
      <c r="C43" s="25"/>
      <c r="D43" s="25"/>
      <c r="E43" s="26">
        <v>150.0</v>
      </c>
      <c r="F43" s="26" t="s">
        <v>44</v>
      </c>
      <c r="G43" s="11" t="s">
        <v>12</v>
      </c>
      <c r="H43" s="26" t="s">
        <v>45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4">
        <v>45859.0</v>
      </c>
      <c r="B44" s="25"/>
      <c r="C44" s="25"/>
      <c r="D44" s="26" t="s">
        <v>47</v>
      </c>
      <c r="E44" s="26">
        <v>35.0</v>
      </c>
      <c r="F44" s="26" t="s">
        <v>48</v>
      </c>
      <c r="G44" s="11" t="s">
        <v>12</v>
      </c>
      <c r="H44" s="2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v>45860.0</v>
      </c>
      <c r="B45" s="11">
        <v>6.0</v>
      </c>
      <c r="C45" s="11" t="s">
        <v>40</v>
      </c>
      <c r="D45" s="11" t="s">
        <v>49</v>
      </c>
      <c r="E45" s="11">
        <v>482.0</v>
      </c>
      <c r="F45" s="11" t="s">
        <v>24</v>
      </c>
      <c r="G45" s="11" t="s">
        <v>12</v>
      </c>
      <c r="H45" s="1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7">
        <v>45860.0</v>
      </c>
      <c r="B46" s="11">
        <v>7.0</v>
      </c>
      <c r="C46" s="11" t="s">
        <v>41</v>
      </c>
      <c r="D46" s="11" t="s">
        <v>50</v>
      </c>
      <c r="E46" s="11">
        <v>640.0</v>
      </c>
      <c r="F46" s="11" t="s">
        <v>24</v>
      </c>
      <c r="G46" s="13" t="s">
        <v>13</v>
      </c>
      <c r="H46" s="1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8">
        <v>45860.0</v>
      </c>
      <c r="B47" s="26"/>
      <c r="C47" s="26"/>
      <c r="D47" s="26" t="s">
        <v>51</v>
      </c>
      <c r="E47" s="26">
        <v>921.0</v>
      </c>
      <c r="F47" s="25"/>
      <c r="G47" s="11" t="s">
        <v>12</v>
      </c>
      <c r="H47" s="2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7">
        <v>45860.0</v>
      </c>
      <c r="B48" s="11">
        <v>6.0</v>
      </c>
      <c r="C48" s="11" t="s">
        <v>40</v>
      </c>
      <c r="D48" s="11" t="s">
        <v>52</v>
      </c>
      <c r="E48" s="11">
        <v>100.0</v>
      </c>
      <c r="F48" s="11" t="s">
        <v>24</v>
      </c>
      <c r="G48" s="11" t="s">
        <v>12</v>
      </c>
      <c r="H48" s="1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v>45863.0</v>
      </c>
      <c r="B49" s="11">
        <v>6.0</v>
      </c>
      <c r="C49" s="11" t="s">
        <v>40</v>
      </c>
      <c r="D49" s="11" t="s">
        <v>29</v>
      </c>
      <c r="E49" s="11">
        <v>70.0</v>
      </c>
      <c r="F49" s="11" t="s">
        <v>24</v>
      </c>
      <c r="G49" s="11" t="s">
        <v>12</v>
      </c>
      <c r="H49" s="1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7">
        <v>45863.0</v>
      </c>
      <c r="B50" s="11">
        <v>6.0</v>
      </c>
      <c r="C50" s="11" t="s">
        <v>40</v>
      </c>
      <c r="D50" s="11" t="s">
        <v>31</v>
      </c>
      <c r="E50" s="11">
        <v>50.0</v>
      </c>
      <c r="F50" s="11" t="s">
        <v>24</v>
      </c>
      <c r="G50" s="11" t="s">
        <v>12</v>
      </c>
      <c r="H50" s="1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v>45866.0</v>
      </c>
      <c r="B51" s="11">
        <v>6.0</v>
      </c>
      <c r="C51" s="11" t="s">
        <v>40</v>
      </c>
      <c r="D51" s="11" t="s">
        <v>53</v>
      </c>
      <c r="E51" s="11">
        <v>330.0</v>
      </c>
      <c r="F51" s="11" t="s">
        <v>24</v>
      </c>
      <c r="G51" s="11" t="s">
        <v>12</v>
      </c>
      <c r="H51" s="1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7">
        <v>45866.0</v>
      </c>
      <c r="B52" s="11">
        <v>3.0</v>
      </c>
      <c r="C52" s="11" t="s">
        <v>32</v>
      </c>
      <c r="D52" s="11" t="s">
        <v>52</v>
      </c>
      <c r="E52" s="11">
        <v>100.0</v>
      </c>
      <c r="F52" s="11" t="s">
        <v>24</v>
      </c>
      <c r="G52" s="11" t="s">
        <v>14</v>
      </c>
      <c r="H52" s="1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8">
        <v>45860.0</v>
      </c>
      <c r="B53" s="25"/>
      <c r="C53" s="25"/>
      <c r="D53" s="26" t="s">
        <v>54</v>
      </c>
      <c r="E53" s="26">
        <v>2650.0</v>
      </c>
      <c r="F53" s="25"/>
      <c r="G53" s="11" t="s">
        <v>12</v>
      </c>
      <c r="H53" s="2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7">
        <v>45870.0</v>
      </c>
      <c r="B54" s="11">
        <v>5.0</v>
      </c>
      <c r="C54" s="11" t="s">
        <v>43</v>
      </c>
      <c r="D54" s="11" t="s">
        <v>55</v>
      </c>
      <c r="E54" s="11">
        <v>1800.0</v>
      </c>
      <c r="F54" s="11" t="s">
        <v>24</v>
      </c>
      <c r="G54" s="11" t="s">
        <v>12</v>
      </c>
      <c r="H54" s="1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8">
        <v>45870.0</v>
      </c>
      <c r="B55" s="25"/>
      <c r="C55" s="26" t="s">
        <v>56</v>
      </c>
      <c r="D55" s="26" t="s">
        <v>57</v>
      </c>
      <c r="E55" s="26">
        <v>1000.0</v>
      </c>
      <c r="F55" s="25"/>
      <c r="G55" s="11" t="s">
        <v>12</v>
      </c>
      <c r="H55" s="2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8">
        <v>45870.0</v>
      </c>
      <c r="B56" s="25"/>
      <c r="C56" s="26" t="s">
        <v>58</v>
      </c>
      <c r="D56" s="25"/>
      <c r="E56" s="26">
        <v>165.0</v>
      </c>
      <c r="F56" s="25"/>
      <c r="G56" s="11" t="s">
        <v>12</v>
      </c>
      <c r="H56" s="2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8">
        <v>45870.0</v>
      </c>
      <c r="B57" s="25"/>
      <c r="C57" s="26" t="s">
        <v>59</v>
      </c>
      <c r="D57" s="25"/>
      <c r="E57" s="26">
        <v>120.0</v>
      </c>
      <c r="F57" s="25"/>
      <c r="G57" s="11" t="s">
        <v>12</v>
      </c>
      <c r="H57" s="2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8">
        <v>45870.0</v>
      </c>
      <c r="B58" s="25"/>
      <c r="C58" s="26" t="s">
        <v>60</v>
      </c>
      <c r="D58" s="25"/>
      <c r="E58" s="26">
        <v>120.0</v>
      </c>
      <c r="F58" s="25"/>
      <c r="G58" s="11" t="s">
        <v>12</v>
      </c>
      <c r="H58" s="2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v>45867.0</v>
      </c>
      <c r="B59" s="11">
        <v>3.0</v>
      </c>
      <c r="C59" s="11" t="s">
        <v>32</v>
      </c>
      <c r="D59" s="11" t="s">
        <v>61</v>
      </c>
      <c r="E59" s="11">
        <v>120.0</v>
      </c>
      <c r="F59" s="11" t="s">
        <v>24</v>
      </c>
      <c r="G59" s="11" t="s">
        <v>14</v>
      </c>
      <c r="H59" s="1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28">
        <v>45871.0</v>
      </c>
      <c r="B60" s="25"/>
      <c r="C60" s="26" t="s">
        <v>62</v>
      </c>
      <c r="D60" s="26"/>
      <c r="E60" s="26">
        <v>170.0</v>
      </c>
      <c r="F60" s="26"/>
      <c r="G60" s="11" t="s">
        <v>12</v>
      </c>
      <c r="H60" s="2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8">
        <v>45871.0</v>
      </c>
      <c r="B61" s="25"/>
      <c r="C61" s="26" t="s">
        <v>63</v>
      </c>
      <c r="D61" s="26"/>
      <c r="E61" s="26">
        <v>170.0</v>
      </c>
      <c r="F61" s="26"/>
      <c r="G61" s="11" t="s">
        <v>12</v>
      </c>
      <c r="H61" s="2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8">
        <v>45873.0</v>
      </c>
      <c r="B62" s="25"/>
      <c r="C62" s="29" t="s">
        <v>64</v>
      </c>
      <c r="D62" s="26"/>
      <c r="E62" s="26">
        <v>-10060.0</v>
      </c>
      <c r="F62" s="26"/>
      <c r="G62" s="11" t="s">
        <v>12</v>
      </c>
      <c r="H62" s="2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8">
        <v>45875.0</v>
      </c>
      <c r="B63" s="26">
        <v>3.0</v>
      </c>
      <c r="C63" s="26" t="s">
        <v>65</v>
      </c>
      <c r="D63" s="26" t="s">
        <v>66</v>
      </c>
      <c r="E63" s="26">
        <v>210.0</v>
      </c>
      <c r="F63" s="11" t="s">
        <v>24</v>
      </c>
      <c r="G63" s="26" t="s">
        <v>14</v>
      </c>
      <c r="H63" s="2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7">
        <v>45875.0</v>
      </c>
      <c r="B64" s="11">
        <v>4.0</v>
      </c>
      <c r="C64" s="11" t="s">
        <v>22</v>
      </c>
      <c r="D64" s="11" t="s">
        <v>67</v>
      </c>
      <c r="E64" s="11">
        <v>188.0</v>
      </c>
      <c r="F64" s="11" t="s">
        <v>24</v>
      </c>
      <c r="G64" s="11" t="s">
        <v>12</v>
      </c>
      <c r="H64" s="1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27">
        <v>45875.0</v>
      </c>
      <c r="B65" s="11">
        <v>4.0</v>
      </c>
      <c r="C65" s="11" t="s">
        <v>22</v>
      </c>
      <c r="D65" s="11" t="s">
        <v>68</v>
      </c>
      <c r="E65" s="11">
        <v>100.0</v>
      </c>
      <c r="F65" s="11" t="s">
        <v>24</v>
      </c>
      <c r="G65" s="11" t="s">
        <v>12</v>
      </c>
      <c r="H65" s="1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7">
        <v>45875.0</v>
      </c>
      <c r="B66" s="11">
        <v>4.0</v>
      </c>
      <c r="C66" s="11" t="s">
        <v>22</v>
      </c>
      <c r="D66" s="11" t="s">
        <v>69</v>
      </c>
      <c r="E66" s="11">
        <v>100.0</v>
      </c>
      <c r="F66" s="11" t="s">
        <v>24</v>
      </c>
      <c r="G66" s="11" t="s">
        <v>12</v>
      </c>
      <c r="H66" s="1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v>45875.0</v>
      </c>
      <c r="B67" s="11">
        <v>4.0</v>
      </c>
      <c r="C67" s="11" t="s">
        <v>22</v>
      </c>
      <c r="D67" s="11" t="s">
        <v>70</v>
      </c>
      <c r="E67" s="11">
        <v>427.0</v>
      </c>
      <c r="F67" s="11" t="s">
        <v>24</v>
      </c>
      <c r="G67" s="11" t="s">
        <v>12</v>
      </c>
      <c r="H67" s="1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7">
        <v>45875.0</v>
      </c>
      <c r="B68" s="11">
        <v>4.0</v>
      </c>
      <c r="C68" s="11" t="s">
        <v>22</v>
      </c>
      <c r="D68" s="11" t="s">
        <v>71</v>
      </c>
      <c r="E68" s="11">
        <v>300.0</v>
      </c>
      <c r="F68" s="11" t="s">
        <v>24</v>
      </c>
      <c r="G68" s="11" t="s">
        <v>12</v>
      </c>
      <c r="H68" s="1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v>45875.0</v>
      </c>
      <c r="B69" s="11">
        <v>6.0</v>
      </c>
      <c r="C69" s="11" t="s">
        <v>40</v>
      </c>
      <c r="D69" s="11" t="s">
        <v>29</v>
      </c>
      <c r="E69" s="11">
        <v>100.0</v>
      </c>
      <c r="F69" s="11" t="s">
        <v>24</v>
      </c>
      <c r="G69" s="11" t="s">
        <v>12</v>
      </c>
      <c r="H69" s="1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0" t="s">
        <v>72</v>
      </c>
      <c r="B70" s="13"/>
      <c r="C70" s="13"/>
      <c r="D70" s="11" t="s">
        <v>73</v>
      </c>
      <c r="E70" s="11">
        <v>3000.0</v>
      </c>
      <c r="F70" s="13"/>
      <c r="G70" s="11" t="s">
        <v>12</v>
      </c>
      <c r="H70" s="1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0" t="s">
        <v>74</v>
      </c>
      <c r="B71" s="13"/>
      <c r="C71" s="13"/>
      <c r="D71" s="11" t="s">
        <v>52</v>
      </c>
      <c r="E71" s="11">
        <v>150.0</v>
      </c>
      <c r="F71" s="13"/>
      <c r="G71" s="11" t="s">
        <v>12</v>
      </c>
      <c r="H71" s="1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0" t="s">
        <v>75</v>
      </c>
      <c r="B72" s="11">
        <v>3.0</v>
      </c>
      <c r="C72" s="11" t="s">
        <v>65</v>
      </c>
      <c r="D72" s="11" t="s">
        <v>29</v>
      </c>
      <c r="E72" s="11">
        <v>70.0</v>
      </c>
      <c r="F72" s="11" t="s">
        <v>24</v>
      </c>
      <c r="G72" s="11" t="s">
        <v>14</v>
      </c>
      <c r="H72" s="1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0" t="s">
        <v>75</v>
      </c>
      <c r="B73" s="11">
        <v>6.0</v>
      </c>
      <c r="C73" s="11" t="s">
        <v>40</v>
      </c>
      <c r="D73" s="11" t="s">
        <v>76</v>
      </c>
      <c r="E73" s="11">
        <v>80.0</v>
      </c>
      <c r="F73" s="11" t="s">
        <v>24</v>
      </c>
      <c r="G73" s="11" t="s">
        <v>12</v>
      </c>
      <c r="H73" s="1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0" t="s">
        <v>77</v>
      </c>
      <c r="B74" s="13"/>
      <c r="C74" s="13"/>
      <c r="D74" s="11" t="s">
        <v>78</v>
      </c>
      <c r="E74" s="11">
        <v>4500.0</v>
      </c>
      <c r="F74" s="13"/>
      <c r="G74" s="11" t="s">
        <v>12</v>
      </c>
      <c r="H74" s="1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0" t="s">
        <v>79</v>
      </c>
      <c r="B75" s="11">
        <v>3.0</v>
      </c>
      <c r="C75" s="11" t="s">
        <v>32</v>
      </c>
      <c r="D75" s="11" t="s">
        <v>80</v>
      </c>
      <c r="E75" s="11">
        <v>1176.0</v>
      </c>
      <c r="F75" s="11" t="s">
        <v>24</v>
      </c>
      <c r="G75" s="11" t="s">
        <v>14</v>
      </c>
      <c r="H75" s="1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0" t="s">
        <v>79</v>
      </c>
      <c r="B76" s="11">
        <v>3.0</v>
      </c>
      <c r="C76" s="11" t="s">
        <v>65</v>
      </c>
      <c r="D76" s="11" t="s">
        <v>81</v>
      </c>
      <c r="E76" s="11">
        <v>170.0</v>
      </c>
      <c r="F76" s="11" t="s">
        <v>24</v>
      </c>
      <c r="G76" s="11" t="s">
        <v>14</v>
      </c>
      <c r="H76" s="1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0" t="s">
        <v>79</v>
      </c>
      <c r="B77" s="11">
        <v>3.0</v>
      </c>
      <c r="C77" s="11" t="s">
        <v>65</v>
      </c>
      <c r="D77" s="11" t="s">
        <v>82</v>
      </c>
      <c r="E77" s="11">
        <v>48.0</v>
      </c>
      <c r="F77" s="11" t="s">
        <v>24</v>
      </c>
      <c r="G77" s="11" t="s">
        <v>14</v>
      </c>
      <c r="H77" s="1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0" t="s">
        <v>79</v>
      </c>
      <c r="B78" s="13"/>
      <c r="C78" s="13"/>
      <c r="D78" s="11" t="s">
        <v>83</v>
      </c>
      <c r="E78" s="11">
        <v>160.0</v>
      </c>
      <c r="F78" s="13"/>
      <c r="G78" s="11" t="s">
        <v>12</v>
      </c>
      <c r="H78" s="1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0" t="s">
        <v>79</v>
      </c>
      <c r="B79" s="13"/>
      <c r="C79" s="13"/>
      <c r="D79" s="11" t="s">
        <v>84</v>
      </c>
      <c r="E79" s="11">
        <v>270.0</v>
      </c>
      <c r="F79" s="13"/>
      <c r="G79" s="11" t="s">
        <v>12</v>
      </c>
      <c r="H79" s="31" t="s">
        <v>85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0" t="s">
        <v>79</v>
      </c>
      <c r="B80" s="11">
        <v>3.0</v>
      </c>
      <c r="C80" s="11" t="s">
        <v>65</v>
      </c>
      <c r="D80" s="11" t="s">
        <v>66</v>
      </c>
      <c r="E80" s="11">
        <v>190.0</v>
      </c>
      <c r="F80" s="11" t="s">
        <v>24</v>
      </c>
      <c r="G80" s="11" t="s">
        <v>14</v>
      </c>
      <c r="H80" s="1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0" t="s">
        <v>79</v>
      </c>
      <c r="B81" s="13"/>
      <c r="C81" s="13"/>
      <c r="D81" s="11" t="s">
        <v>86</v>
      </c>
      <c r="E81" s="11">
        <v>502.0</v>
      </c>
      <c r="F81" s="13"/>
      <c r="G81" s="11" t="s">
        <v>12</v>
      </c>
      <c r="H81" s="1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0" t="s">
        <v>79</v>
      </c>
      <c r="B82" s="11">
        <v>5.0</v>
      </c>
      <c r="C82" s="11" t="s">
        <v>87</v>
      </c>
      <c r="D82" s="11" t="s">
        <v>29</v>
      </c>
      <c r="E82" s="11">
        <v>100.0</v>
      </c>
      <c r="F82" s="11" t="s">
        <v>24</v>
      </c>
      <c r="G82" s="11" t="s">
        <v>12</v>
      </c>
      <c r="H82" s="1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0" t="s">
        <v>88</v>
      </c>
      <c r="B83" s="13"/>
      <c r="C83" s="13"/>
      <c r="D83" s="11" t="s">
        <v>29</v>
      </c>
      <c r="E83" s="11">
        <v>100.0</v>
      </c>
      <c r="F83" s="13"/>
      <c r="G83" s="11" t="s">
        <v>12</v>
      </c>
      <c r="H83" s="1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0" t="s">
        <v>89</v>
      </c>
      <c r="B84" s="11">
        <v>6.0</v>
      </c>
      <c r="C84" s="11" t="s">
        <v>90</v>
      </c>
      <c r="D84" s="11" t="s">
        <v>91</v>
      </c>
      <c r="E84" s="11">
        <v>250.0</v>
      </c>
      <c r="F84" s="11" t="s">
        <v>24</v>
      </c>
      <c r="G84" s="11" t="s">
        <v>12</v>
      </c>
      <c r="H84" s="1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0" t="s">
        <v>89</v>
      </c>
      <c r="B85" s="13"/>
      <c r="C85" s="13"/>
      <c r="D85" s="11" t="s">
        <v>92</v>
      </c>
      <c r="E85" s="11">
        <v>1235.0</v>
      </c>
      <c r="F85" s="13"/>
      <c r="G85" s="11" t="s">
        <v>12</v>
      </c>
      <c r="H85" s="1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0" t="s">
        <v>89</v>
      </c>
      <c r="B86" s="13"/>
      <c r="C86" s="13"/>
      <c r="D86" s="11" t="s">
        <v>93</v>
      </c>
      <c r="E86" s="11">
        <v>425.0</v>
      </c>
      <c r="F86" s="13"/>
      <c r="G86" s="11" t="s">
        <v>12</v>
      </c>
      <c r="H86" s="1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0" t="s">
        <v>89</v>
      </c>
      <c r="B87" s="13"/>
      <c r="C87" s="13"/>
      <c r="D87" s="11" t="s">
        <v>94</v>
      </c>
      <c r="E87" s="11">
        <v>13000.0</v>
      </c>
      <c r="F87" s="13"/>
      <c r="G87" s="11" t="s">
        <v>12</v>
      </c>
      <c r="H87" s="1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0" t="s">
        <v>89</v>
      </c>
      <c r="B88" s="11">
        <v>3.0</v>
      </c>
      <c r="C88" s="11" t="s">
        <v>32</v>
      </c>
      <c r="D88" s="11" t="s">
        <v>95</v>
      </c>
      <c r="E88" s="11">
        <v>1000.0</v>
      </c>
      <c r="F88" s="11" t="s">
        <v>24</v>
      </c>
      <c r="G88" s="11" t="s">
        <v>14</v>
      </c>
      <c r="H88" s="1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0" t="s">
        <v>89</v>
      </c>
      <c r="B89" s="13"/>
      <c r="C89" s="13"/>
      <c r="D89" s="11" t="s">
        <v>96</v>
      </c>
      <c r="E89" s="11">
        <v>250.0</v>
      </c>
      <c r="F89" s="13"/>
      <c r="G89" s="11" t="s">
        <v>12</v>
      </c>
      <c r="H89" s="1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0" t="s">
        <v>97</v>
      </c>
      <c r="B90" s="13"/>
      <c r="C90" s="13"/>
      <c r="D90" s="11" t="s">
        <v>98</v>
      </c>
      <c r="E90" s="11">
        <v>200.0</v>
      </c>
      <c r="F90" s="13"/>
      <c r="G90" s="11" t="s">
        <v>12</v>
      </c>
      <c r="H90" s="1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0" t="s">
        <v>97</v>
      </c>
      <c r="B91" s="13"/>
      <c r="C91" s="11" t="s">
        <v>99</v>
      </c>
      <c r="D91" s="13"/>
      <c r="E91" s="32">
        <v>-11500.0</v>
      </c>
      <c r="F91" s="13"/>
      <c r="G91" s="11" t="s">
        <v>12</v>
      </c>
      <c r="H91" s="1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3"/>
      <c r="B92" s="13"/>
      <c r="C92" s="13"/>
      <c r="D92" s="13"/>
      <c r="E92" s="13"/>
      <c r="F92" s="13"/>
      <c r="G92" s="13"/>
      <c r="H92" s="1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0" t="s">
        <v>100</v>
      </c>
      <c r="B93" s="13"/>
      <c r="C93" s="11" t="s">
        <v>101</v>
      </c>
      <c r="D93" s="11" t="s">
        <v>102</v>
      </c>
      <c r="E93" s="11">
        <v>950.0</v>
      </c>
      <c r="F93" s="13"/>
      <c r="G93" s="11" t="s">
        <v>12</v>
      </c>
      <c r="H93" s="1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0" t="s">
        <v>100</v>
      </c>
      <c r="B94" s="11">
        <v>3.0</v>
      </c>
      <c r="C94" s="11" t="s">
        <v>32</v>
      </c>
      <c r="D94" s="11" t="s">
        <v>103</v>
      </c>
      <c r="E94" s="11">
        <v>2250.0</v>
      </c>
      <c r="F94" s="11" t="s">
        <v>24</v>
      </c>
      <c r="G94" s="11" t="s">
        <v>14</v>
      </c>
      <c r="H94" s="1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0" t="s">
        <v>100</v>
      </c>
      <c r="B95" s="13"/>
      <c r="C95" s="11" t="s">
        <v>104</v>
      </c>
      <c r="D95" s="13"/>
      <c r="E95" s="32">
        <v>-10000.0</v>
      </c>
      <c r="F95" s="11"/>
      <c r="G95" s="11" t="s">
        <v>12</v>
      </c>
      <c r="H95" s="1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0" t="s">
        <v>100</v>
      </c>
      <c r="B96" s="13"/>
      <c r="C96" s="11" t="s">
        <v>105</v>
      </c>
      <c r="D96" s="13"/>
      <c r="E96" s="11">
        <v>787.0</v>
      </c>
      <c r="F96" s="13"/>
      <c r="G96" s="11" t="s">
        <v>12</v>
      </c>
      <c r="H96" s="1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0" t="s">
        <v>100</v>
      </c>
      <c r="B97" s="13"/>
      <c r="C97" s="11" t="s">
        <v>106</v>
      </c>
      <c r="D97" s="13"/>
      <c r="E97" s="11">
        <v>945.0</v>
      </c>
      <c r="F97" s="13"/>
      <c r="G97" s="11" t="s">
        <v>12</v>
      </c>
      <c r="H97" s="1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0" t="s">
        <v>100</v>
      </c>
      <c r="B98" s="13"/>
      <c r="C98" s="11" t="s">
        <v>107</v>
      </c>
      <c r="D98" s="13"/>
      <c r="E98" s="11">
        <v>120.0</v>
      </c>
      <c r="F98" s="13"/>
      <c r="G98" s="11" t="s">
        <v>12</v>
      </c>
      <c r="H98" s="1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0" t="s">
        <v>100</v>
      </c>
      <c r="B99" s="13"/>
      <c r="C99" s="11" t="s">
        <v>108</v>
      </c>
      <c r="D99" s="13"/>
      <c r="E99" s="11">
        <v>1000.0</v>
      </c>
      <c r="F99" s="13"/>
      <c r="G99" s="11" t="s">
        <v>12</v>
      </c>
      <c r="H99" s="1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0" t="s">
        <v>109</v>
      </c>
      <c r="B100" s="13"/>
      <c r="C100" s="13"/>
      <c r="D100" s="11" t="s">
        <v>110</v>
      </c>
      <c r="E100" s="11">
        <v>232.0</v>
      </c>
      <c r="F100" s="13"/>
      <c r="G100" s="11" t="s">
        <v>12</v>
      </c>
      <c r="H100" s="1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0" t="s">
        <v>109</v>
      </c>
      <c r="B101" s="13"/>
      <c r="C101" s="13"/>
      <c r="D101" s="11" t="s">
        <v>52</v>
      </c>
      <c r="E101" s="11">
        <v>50.0</v>
      </c>
      <c r="F101" s="13"/>
      <c r="G101" s="11" t="s">
        <v>12</v>
      </c>
      <c r="H101" s="1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0" t="s">
        <v>100</v>
      </c>
      <c r="B102" s="13"/>
      <c r="C102" s="13"/>
      <c r="D102" s="11" t="s">
        <v>111</v>
      </c>
      <c r="E102" s="11">
        <v>85.0</v>
      </c>
      <c r="F102" s="13"/>
      <c r="G102" s="11" t="s">
        <v>12</v>
      </c>
      <c r="H102" s="1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0" t="s">
        <v>112</v>
      </c>
      <c r="B103" s="13"/>
      <c r="C103" s="13"/>
      <c r="D103" s="11" t="s">
        <v>113</v>
      </c>
      <c r="E103" s="11">
        <v>420.0</v>
      </c>
      <c r="F103" s="13"/>
      <c r="G103" s="11" t="s">
        <v>12</v>
      </c>
      <c r="H103" s="1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0" t="s">
        <v>112</v>
      </c>
      <c r="B104" s="13"/>
      <c r="C104" s="11" t="s">
        <v>114</v>
      </c>
      <c r="D104" s="13"/>
      <c r="E104" s="11">
        <v>70.0</v>
      </c>
      <c r="F104" s="13"/>
      <c r="G104" s="11" t="s">
        <v>12</v>
      </c>
      <c r="H104" s="1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0" t="s">
        <v>112</v>
      </c>
      <c r="B105" s="11">
        <v>7.0</v>
      </c>
      <c r="C105" s="11" t="s">
        <v>41</v>
      </c>
      <c r="D105" s="11" t="s">
        <v>29</v>
      </c>
      <c r="E105" s="11">
        <v>70.0</v>
      </c>
      <c r="F105" s="11" t="s">
        <v>24</v>
      </c>
      <c r="G105" s="11" t="s">
        <v>13</v>
      </c>
      <c r="H105" s="1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0" t="s">
        <v>115</v>
      </c>
      <c r="B106" s="13"/>
      <c r="C106" s="13"/>
      <c r="D106" s="11" t="s">
        <v>116</v>
      </c>
      <c r="E106" s="11">
        <v>3915.0</v>
      </c>
      <c r="F106" s="13"/>
      <c r="G106" s="11" t="s">
        <v>12</v>
      </c>
      <c r="H106" s="1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30" t="s">
        <v>117</v>
      </c>
      <c r="B107" s="11">
        <v>8.0</v>
      </c>
      <c r="C107" s="11" t="s">
        <v>118</v>
      </c>
      <c r="D107" s="11" t="s">
        <v>119</v>
      </c>
      <c r="E107" s="11">
        <v>950.0</v>
      </c>
      <c r="F107" s="11" t="s">
        <v>24</v>
      </c>
      <c r="G107" s="11" t="s">
        <v>12</v>
      </c>
      <c r="H107" s="1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0" t="s">
        <v>117</v>
      </c>
      <c r="B108" s="11">
        <v>8.0</v>
      </c>
      <c r="C108" s="11" t="s">
        <v>118</v>
      </c>
      <c r="D108" s="11" t="s">
        <v>120</v>
      </c>
      <c r="E108" s="11">
        <v>400.0</v>
      </c>
      <c r="F108" s="11" t="s">
        <v>24</v>
      </c>
      <c r="G108" s="11" t="s">
        <v>12</v>
      </c>
      <c r="H108" s="1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30" t="s">
        <v>117</v>
      </c>
      <c r="B109" s="11">
        <v>8.0</v>
      </c>
      <c r="C109" s="11" t="s">
        <v>118</v>
      </c>
      <c r="D109" s="11" t="s">
        <v>121</v>
      </c>
      <c r="E109" s="11">
        <v>1380.0</v>
      </c>
      <c r="F109" s="11" t="s">
        <v>24</v>
      </c>
      <c r="G109" s="11" t="s">
        <v>12</v>
      </c>
      <c r="H109" s="1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0" t="s">
        <v>117</v>
      </c>
      <c r="B110" s="13"/>
      <c r="C110" s="13"/>
      <c r="D110" s="11" t="s">
        <v>122</v>
      </c>
      <c r="E110" s="11">
        <v>20.0</v>
      </c>
      <c r="F110" s="13"/>
      <c r="G110" s="11" t="s">
        <v>12</v>
      </c>
      <c r="H110" s="11" t="s">
        <v>123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30" t="s">
        <v>117</v>
      </c>
      <c r="B111" s="13"/>
      <c r="C111" s="13"/>
      <c r="D111" s="13"/>
      <c r="E111" s="11">
        <v>20.0</v>
      </c>
      <c r="F111" s="13"/>
      <c r="G111" s="13"/>
      <c r="H111" s="1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0" t="s">
        <v>117</v>
      </c>
      <c r="B112" s="11">
        <v>5.0</v>
      </c>
      <c r="C112" s="11" t="s">
        <v>87</v>
      </c>
      <c r="D112" s="11" t="s">
        <v>124</v>
      </c>
      <c r="E112" s="11">
        <v>70.0</v>
      </c>
      <c r="F112" s="11" t="s">
        <v>24</v>
      </c>
      <c r="G112" s="11" t="s">
        <v>12</v>
      </c>
      <c r="H112" s="1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0" t="s">
        <v>117</v>
      </c>
      <c r="B113" s="11">
        <v>8.0</v>
      </c>
      <c r="C113" s="11" t="s">
        <v>118</v>
      </c>
      <c r="D113" s="11" t="s">
        <v>125</v>
      </c>
      <c r="E113" s="11">
        <v>170.0</v>
      </c>
      <c r="F113" s="11" t="s">
        <v>24</v>
      </c>
      <c r="G113" s="11" t="s">
        <v>12</v>
      </c>
      <c r="H113" s="1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0" t="s">
        <v>117</v>
      </c>
      <c r="B114" s="11">
        <v>8.0</v>
      </c>
      <c r="C114" s="11" t="s">
        <v>118</v>
      </c>
      <c r="D114" s="11" t="s">
        <v>25</v>
      </c>
      <c r="E114" s="11">
        <v>970.0</v>
      </c>
      <c r="F114" s="11" t="s">
        <v>24</v>
      </c>
      <c r="G114" s="11" t="s">
        <v>12</v>
      </c>
      <c r="H114" s="1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0" t="s">
        <v>117</v>
      </c>
      <c r="B115" s="11">
        <v>8.0</v>
      </c>
      <c r="C115" s="11" t="s">
        <v>118</v>
      </c>
      <c r="D115" s="11" t="s">
        <v>126</v>
      </c>
      <c r="E115" s="11">
        <v>550.0</v>
      </c>
      <c r="F115" s="11" t="s">
        <v>24</v>
      </c>
      <c r="G115" s="11" t="s">
        <v>12</v>
      </c>
      <c r="H115" s="1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0" t="s">
        <v>127</v>
      </c>
      <c r="B116" s="11">
        <v>8.0</v>
      </c>
      <c r="C116" s="11" t="s">
        <v>118</v>
      </c>
      <c r="D116" s="11" t="s">
        <v>128</v>
      </c>
      <c r="E116" s="11">
        <v>820.0</v>
      </c>
      <c r="F116" s="11" t="s">
        <v>24</v>
      </c>
      <c r="G116" s="11" t="s">
        <v>12</v>
      </c>
      <c r="H116" s="11" t="s">
        <v>123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30" t="s">
        <v>127</v>
      </c>
      <c r="B117" s="11">
        <v>8.0</v>
      </c>
      <c r="C117" s="11" t="s">
        <v>118</v>
      </c>
      <c r="D117" s="11" t="s">
        <v>129</v>
      </c>
      <c r="E117" s="11">
        <v>15.0</v>
      </c>
      <c r="F117" s="11" t="s">
        <v>24</v>
      </c>
      <c r="G117" s="11" t="s">
        <v>12</v>
      </c>
      <c r="H117" s="11" t="s">
        <v>123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30" t="s">
        <v>127</v>
      </c>
      <c r="B118" s="11">
        <v>8.0</v>
      </c>
      <c r="C118" s="11" t="s">
        <v>118</v>
      </c>
      <c r="D118" s="11" t="s">
        <v>130</v>
      </c>
      <c r="E118" s="11">
        <v>100.0</v>
      </c>
      <c r="F118" s="11" t="s">
        <v>24</v>
      </c>
      <c r="G118" s="11" t="s">
        <v>12</v>
      </c>
      <c r="H118" s="11" t="s">
        <v>123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30"/>
      <c r="B119" s="11"/>
      <c r="C119" s="11"/>
      <c r="D119" s="13"/>
      <c r="E119" s="13"/>
      <c r="F119" s="13"/>
      <c r="G119" s="13"/>
      <c r="H119" s="1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30" t="s">
        <v>127</v>
      </c>
      <c r="B120" s="11"/>
      <c r="C120" s="11" t="s">
        <v>131</v>
      </c>
      <c r="D120" s="11" t="s">
        <v>132</v>
      </c>
      <c r="E120" s="11">
        <v>110.0</v>
      </c>
      <c r="F120" s="13"/>
      <c r="G120" s="11" t="s">
        <v>12</v>
      </c>
      <c r="H120" s="11" t="s">
        <v>123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30" t="s">
        <v>127</v>
      </c>
      <c r="B121" s="13"/>
      <c r="C121" s="13"/>
      <c r="D121" s="11" t="s">
        <v>133</v>
      </c>
      <c r="E121" s="11">
        <v>70.0</v>
      </c>
      <c r="F121" s="13"/>
      <c r="G121" s="11" t="s">
        <v>12</v>
      </c>
      <c r="H121" s="1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30" t="s">
        <v>134</v>
      </c>
      <c r="B122" s="13"/>
      <c r="C122" s="13"/>
      <c r="D122" s="11" t="s">
        <v>135</v>
      </c>
      <c r="E122" s="11">
        <v>37.0</v>
      </c>
      <c r="F122" s="13"/>
      <c r="G122" s="11" t="s">
        <v>12</v>
      </c>
      <c r="H122" s="1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30" t="s">
        <v>134</v>
      </c>
      <c r="B123" s="11">
        <v>6.0</v>
      </c>
      <c r="C123" s="11" t="s">
        <v>40</v>
      </c>
      <c r="D123" s="11" t="s">
        <v>29</v>
      </c>
      <c r="E123" s="11">
        <v>25.0</v>
      </c>
      <c r="F123" s="11" t="s">
        <v>24</v>
      </c>
      <c r="G123" s="11" t="s">
        <v>12</v>
      </c>
      <c r="H123" s="1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0" t="s">
        <v>134</v>
      </c>
      <c r="B124" s="11">
        <v>7.0</v>
      </c>
      <c r="C124" s="11" t="s">
        <v>41</v>
      </c>
      <c r="D124" s="11" t="s">
        <v>136</v>
      </c>
      <c r="E124" s="11">
        <v>15.0</v>
      </c>
      <c r="F124" s="11" t="s">
        <v>24</v>
      </c>
      <c r="G124" s="11" t="s">
        <v>13</v>
      </c>
      <c r="H124" s="1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0" t="s">
        <v>134</v>
      </c>
      <c r="B125" s="13"/>
      <c r="C125" s="13"/>
      <c r="D125" s="11" t="s">
        <v>108</v>
      </c>
      <c r="E125" s="11">
        <v>500.0</v>
      </c>
      <c r="F125" s="13"/>
      <c r="G125" s="11" t="s">
        <v>12</v>
      </c>
      <c r="H125" s="11" t="s">
        <v>108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30" t="s">
        <v>134</v>
      </c>
      <c r="B126" s="11">
        <v>8.0</v>
      </c>
      <c r="C126" s="11" t="s">
        <v>118</v>
      </c>
      <c r="D126" s="11" t="s">
        <v>137</v>
      </c>
      <c r="E126" s="11">
        <v>200.0</v>
      </c>
      <c r="F126" s="11" t="s">
        <v>24</v>
      </c>
      <c r="G126" s="11" t="s">
        <v>12</v>
      </c>
      <c r="H126" s="11" t="s">
        <v>108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30" t="s">
        <v>138</v>
      </c>
      <c r="B127" s="11">
        <v>6.0</v>
      </c>
      <c r="C127" s="11" t="s">
        <v>40</v>
      </c>
      <c r="D127" s="11" t="s">
        <v>29</v>
      </c>
      <c r="E127" s="11">
        <v>70.0</v>
      </c>
      <c r="F127" s="11" t="s">
        <v>24</v>
      </c>
      <c r="G127" s="11" t="s">
        <v>12</v>
      </c>
      <c r="H127" s="1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30" t="s">
        <v>139</v>
      </c>
      <c r="B128" s="11">
        <v>9.0</v>
      </c>
      <c r="C128" s="11" t="s">
        <v>140</v>
      </c>
      <c r="D128" s="11" t="s">
        <v>141</v>
      </c>
      <c r="E128" s="11">
        <v>240.0</v>
      </c>
      <c r="F128" s="11" t="s">
        <v>24</v>
      </c>
      <c r="G128" s="11" t="s">
        <v>14</v>
      </c>
      <c r="H128" s="1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0" t="s">
        <v>139</v>
      </c>
      <c r="B129" s="11">
        <v>9.0</v>
      </c>
      <c r="C129" s="11" t="s">
        <v>140</v>
      </c>
      <c r="D129" s="11" t="s">
        <v>25</v>
      </c>
      <c r="E129" s="11">
        <v>895.0</v>
      </c>
      <c r="F129" s="11" t="s">
        <v>24</v>
      </c>
      <c r="G129" s="11" t="s">
        <v>14</v>
      </c>
      <c r="H129" s="1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30" t="s">
        <v>139</v>
      </c>
      <c r="B130" s="11">
        <v>9.0</v>
      </c>
      <c r="C130" s="11" t="s">
        <v>140</v>
      </c>
      <c r="D130" s="11" t="s">
        <v>142</v>
      </c>
      <c r="E130" s="11">
        <v>570.0</v>
      </c>
      <c r="F130" s="11" t="s">
        <v>24</v>
      </c>
      <c r="G130" s="11" t="s">
        <v>14</v>
      </c>
      <c r="H130" s="1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30" t="s">
        <v>139</v>
      </c>
      <c r="B131" s="11">
        <v>11.0</v>
      </c>
      <c r="C131" s="11" t="s">
        <v>143</v>
      </c>
      <c r="D131" s="11" t="s">
        <v>144</v>
      </c>
      <c r="E131" s="11">
        <v>60.0</v>
      </c>
      <c r="F131" s="11" t="s">
        <v>24</v>
      </c>
      <c r="G131" s="11" t="s">
        <v>12</v>
      </c>
      <c r="H131" s="11" t="s">
        <v>108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0" t="s">
        <v>139</v>
      </c>
      <c r="B132" s="11">
        <v>11.0</v>
      </c>
      <c r="C132" s="11" t="s">
        <v>143</v>
      </c>
      <c r="D132" s="11" t="s">
        <v>132</v>
      </c>
      <c r="E132" s="11">
        <v>175.0</v>
      </c>
      <c r="F132" s="11" t="s">
        <v>24</v>
      </c>
      <c r="G132" s="11" t="s">
        <v>12</v>
      </c>
      <c r="H132" s="11" t="s">
        <v>108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0" t="s">
        <v>139</v>
      </c>
      <c r="B133" s="11">
        <v>12.0</v>
      </c>
      <c r="C133" s="11" t="s">
        <v>145</v>
      </c>
      <c r="D133" s="11" t="s">
        <v>146</v>
      </c>
      <c r="E133" s="11">
        <v>240.0</v>
      </c>
      <c r="F133" s="11" t="s">
        <v>24</v>
      </c>
      <c r="G133" s="11" t="s">
        <v>12</v>
      </c>
      <c r="H133" s="11" t="s">
        <v>108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30" t="s">
        <v>139</v>
      </c>
      <c r="B134" s="11">
        <v>14.0</v>
      </c>
      <c r="C134" s="11" t="s">
        <v>147</v>
      </c>
      <c r="D134" s="11" t="s">
        <v>148</v>
      </c>
      <c r="E134" s="11">
        <v>75.0</v>
      </c>
      <c r="F134" s="11" t="s">
        <v>24</v>
      </c>
      <c r="G134" s="11" t="s">
        <v>12</v>
      </c>
      <c r="H134" s="11" t="s">
        <v>108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30" t="s">
        <v>139</v>
      </c>
      <c r="B135" s="11">
        <v>12.0</v>
      </c>
      <c r="C135" s="11" t="s">
        <v>145</v>
      </c>
      <c r="D135" s="11" t="s">
        <v>148</v>
      </c>
      <c r="E135" s="11">
        <v>75.0</v>
      </c>
      <c r="F135" s="11" t="s">
        <v>24</v>
      </c>
      <c r="G135" s="11" t="s">
        <v>12</v>
      </c>
      <c r="H135" s="11" t="s">
        <v>108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30" t="s">
        <v>139</v>
      </c>
      <c r="B136" s="11">
        <v>11.0</v>
      </c>
      <c r="C136" s="11" t="s">
        <v>143</v>
      </c>
      <c r="D136" s="11" t="s">
        <v>149</v>
      </c>
      <c r="E136" s="11">
        <v>75.0</v>
      </c>
      <c r="F136" s="11" t="s">
        <v>24</v>
      </c>
      <c r="G136" s="11" t="s">
        <v>12</v>
      </c>
      <c r="H136" s="11" t="s">
        <v>108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30" t="s">
        <v>138</v>
      </c>
      <c r="B137" s="11">
        <v>14.0</v>
      </c>
      <c r="C137" s="11" t="s">
        <v>147</v>
      </c>
      <c r="D137" s="11" t="s">
        <v>150</v>
      </c>
      <c r="E137" s="11">
        <v>1000.0</v>
      </c>
      <c r="F137" s="11" t="s">
        <v>24</v>
      </c>
      <c r="G137" s="11" t="s">
        <v>12</v>
      </c>
      <c r="H137" s="1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30" t="s">
        <v>138</v>
      </c>
      <c r="B138" s="11">
        <v>10.0</v>
      </c>
      <c r="C138" s="11" t="s">
        <v>151</v>
      </c>
      <c r="D138" s="11" t="s">
        <v>152</v>
      </c>
      <c r="E138" s="11">
        <v>4700.0</v>
      </c>
      <c r="F138" s="11" t="s">
        <v>24</v>
      </c>
      <c r="G138" s="11" t="s">
        <v>12</v>
      </c>
      <c r="H138" s="1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0" t="s">
        <v>138</v>
      </c>
      <c r="B139" s="11">
        <v>16.0</v>
      </c>
      <c r="C139" s="11" t="s">
        <v>153</v>
      </c>
      <c r="D139" s="11" t="s">
        <v>154</v>
      </c>
      <c r="E139" s="11">
        <v>1600.0</v>
      </c>
      <c r="F139" s="11" t="s">
        <v>24</v>
      </c>
      <c r="G139" s="11" t="s">
        <v>12</v>
      </c>
      <c r="H139" s="1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30" t="s">
        <v>155</v>
      </c>
      <c r="B140" s="11">
        <v>9.0</v>
      </c>
      <c r="C140" s="11" t="s">
        <v>140</v>
      </c>
      <c r="D140" s="11" t="s">
        <v>156</v>
      </c>
      <c r="E140" s="11">
        <v>100.0</v>
      </c>
      <c r="F140" s="11" t="s">
        <v>24</v>
      </c>
      <c r="G140" s="11" t="s">
        <v>14</v>
      </c>
      <c r="H140" s="1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30" t="s">
        <v>157</v>
      </c>
      <c r="B141" s="13"/>
      <c r="C141" s="13"/>
      <c r="D141" s="34" t="s">
        <v>158</v>
      </c>
      <c r="E141" s="11">
        <v>16.0</v>
      </c>
      <c r="F141" s="13"/>
      <c r="G141" s="11" t="s">
        <v>12</v>
      </c>
      <c r="H141" s="1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33"/>
      <c r="B142" s="13"/>
      <c r="C142" s="13"/>
      <c r="D142" s="13"/>
      <c r="E142" s="13"/>
      <c r="F142" s="13"/>
      <c r="G142" s="13"/>
      <c r="H142" s="1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3"/>
      <c r="B143" s="13"/>
      <c r="C143" s="13"/>
      <c r="D143" s="13"/>
      <c r="E143" s="13"/>
      <c r="F143" s="13"/>
      <c r="G143" s="13"/>
      <c r="H143" s="1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3"/>
      <c r="B144" s="13"/>
      <c r="C144" s="13"/>
      <c r="D144" s="13"/>
      <c r="E144" s="13"/>
      <c r="F144" s="13"/>
      <c r="G144" s="13"/>
      <c r="H144" s="1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3"/>
      <c r="B145" s="13"/>
      <c r="C145" s="13"/>
      <c r="D145" s="13"/>
      <c r="E145" s="13"/>
      <c r="F145" s="13"/>
      <c r="G145" s="13"/>
      <c r="H145" s="1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3"/>
      <c r="B146" s="13"/>
      <c r="C146" s="13"/>
      <c r="D146" s="13"/>
      <c r="E146" s="13"/>
      <c r="F146" s="13"/>
      <c r="G146" s="13"/>
      <c r="H146" s="1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3"/>
      <c r="B147" s="13"/>
      <c r="C147" s="13"/>
      <c r="D147" s="13"/>
      <c r="E147" s="13"/>
      <c r="F147" s="13"/>
      <c r="G147" s="13"/>
      <c r="H147" s="1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33"/>
      <c r="B148" s="13"/>
      <c r="C148" s="13"/>
      <c r="D148" s="13"/>
      <c r="E148" s="13"/>
      <c r="F148" s="13"/>
      <c r="G148" s="13"/>
      <c r="H148" s="1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33"/>
      <c r="B149" s="13"/>
      <c r="C149" s="13"/>
      <c r="D149" s="13"/>
      <c r="E149" s="13"/>
      <c r="F149" s="13"/>
      <c r="G149" s="13"/>
      <c r="H149" s="1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3"/>
      <c r="B150" s="13"/>
      <c r="C150" s="13"/>
      <c r="D150" s="13"/>
      <c r="E150" s="13"/>
      <c r="F150" s="13"/>
      <c r="G150" s="13"/>
      <c r="H150" s="1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3"/>
      <c r="B151" s="13"/>
      <c r="C151" s="13"/>
      <c r="D151" s="13"/>
      <c r="E151" s="13"/>
      <c r="F151" s="13"/>
      <c r="G151" s="13"/>
      <c r="H151" s="1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33"/>
      <c r="B152" s="13"/>
      <c r="C152" s="13"/>
      <c r="D152" s="13"/>
      <c r="E152" s="13"/>
      <c r="F152" s="13"/>
      <c r="G152" s="13"/>
      <c r="H152" s="1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33"/>
      <c r="B153" s="13"/>
      <c r="C153" s="13"/>
      <c r="D153" s="13"/>
      <c r="E153" s="13"/>
      <c r="F153" s="13"/>
      <c r="G153" s="13"/>
      <c r="H153" s="1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33"/>
      <c r="B154" s="13"/>
      <c r="C154" s="13"/>
      <c r="D154" s="13"/>
      <c r="E154" s="13"/>
      <c r="F154" s="13"/>
      <c r="G154" s="13"/>
      <c r="H154" s="1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33"/>
      <c r="B155" s="13"/>
      <c r="C155" s="13"/>
      <c r="D155" s="13"/>
      <c r="E155" s="13"/>
      <c r="F155" s="13"/>
      <c r="G155" s="13"/>
      <c r="H155" s="1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3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3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3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3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3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3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3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3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3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3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3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3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3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3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3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3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3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3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3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3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3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3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3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3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3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3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3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3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3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3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3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3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3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3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3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3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3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3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3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3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3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3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3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3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3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3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3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3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3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3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3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3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3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3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3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3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3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3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3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3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3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3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3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3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3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3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3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3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3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3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3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3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3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3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3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3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3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3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3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3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3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3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3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3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3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3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3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3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3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3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3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3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3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3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3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3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3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3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3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3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3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3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3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3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3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3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3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3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3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3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3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3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3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3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3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3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3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3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3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3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3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3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3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3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3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3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3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3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3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3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3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3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3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3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3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3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3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3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3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3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3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3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3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3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3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3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3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3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3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3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3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3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3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3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3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3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3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3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3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3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3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3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3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3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3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3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3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3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3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3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3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3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3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3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3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3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3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3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3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3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3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3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3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3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3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3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3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3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3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3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3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3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3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3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3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3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3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3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3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3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3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3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3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3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3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3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3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3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3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3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3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3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3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3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3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3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3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3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3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3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3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3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3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3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3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3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3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3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3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3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3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3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3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3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3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3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3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3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3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3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3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3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3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3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3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3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3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3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3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3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3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3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3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3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3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3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3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3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3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3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3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3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3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3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3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3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3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3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3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3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3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3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3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3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3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3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3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3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3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3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3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3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3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3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3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3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3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3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3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3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3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3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3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3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3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3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3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3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3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3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3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3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3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3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3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3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3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3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3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3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3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3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3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3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3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3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3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3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3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3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3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3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3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3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3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3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3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3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3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3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3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3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3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3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3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3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3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3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3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3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3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3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3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3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3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3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3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3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3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3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3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3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3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3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3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3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3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3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3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3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3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3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3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3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3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3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3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3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3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3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3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3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3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3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3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3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3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3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3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3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3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3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3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3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3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3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3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3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3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3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3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3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3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3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3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3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3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3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3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3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3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3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3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3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3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3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3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3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3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3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3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3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3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3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3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3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3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3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3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3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3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3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3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3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3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3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3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3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3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3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3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3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3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3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3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3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3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3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3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3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3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3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3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3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3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3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3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3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3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3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3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3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3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3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3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3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3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3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3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3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3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3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3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3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3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3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3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3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3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3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3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3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3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3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3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3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3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3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3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3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3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3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3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3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3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3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3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3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3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3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3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3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3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3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3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3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3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3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3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3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3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3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3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3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3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3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3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3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3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3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3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3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3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3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3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3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3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3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3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3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3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3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3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3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3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3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3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3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3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3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3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3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3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3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3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3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3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3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3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3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3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3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3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3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3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3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3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3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3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3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3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3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3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3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3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3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3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3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3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3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3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3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3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3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3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3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3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3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3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3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3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3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3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3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3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3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3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3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3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3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3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3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3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3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3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3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3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3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3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3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3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3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3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3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3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3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3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3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3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3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3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3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3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3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3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3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3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3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3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3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3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3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3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3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3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3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3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3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3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3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3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3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3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3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3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3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3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3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3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3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3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3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3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3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3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3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3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3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3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3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3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3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3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3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3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3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3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3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3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3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3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3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3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3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3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3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3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3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3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3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3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3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3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3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3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3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3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3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3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3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3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3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3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3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3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3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3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3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3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3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3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3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3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3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3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3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3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3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3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3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3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3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3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3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3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3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3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3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3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3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3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3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3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3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3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3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3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3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3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3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3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3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3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3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3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3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3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3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3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3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3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3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3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3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3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3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3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3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3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3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3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3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3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3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3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3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3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3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3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3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3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3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3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3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3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3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3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3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3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3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3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3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3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3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3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3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3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3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3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3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3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3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3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3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3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3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3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3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3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3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3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3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3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3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3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3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3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3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3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3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3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3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3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3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3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3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3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3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3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3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3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3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3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3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3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3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3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3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3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3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3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3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3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3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3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3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3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3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3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3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3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3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3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3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3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3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3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3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3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3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3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3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3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3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3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3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3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3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3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3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3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3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3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3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3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3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ataValidations>
    <dataValidation type="list" allowBlank="1" showErrorMessage="1" sqref="G1:G1002">
      <formula1>"Asad,Doniyor,Investor,Zohirxon"</formula1>
    </dataValidation>
    <dataValidation type="list" allowBlank="1" showErrorMessage="1" sqref="F1:F1002">
      <formula1>"Car related,Category,Shovkat aka,Website,Others"</formula1>
    </dataValidation>
  </dataValidations>
  <hyperlinks>
    <hyperlink r:id="rId1" ref="D141"/>
  </hyperlinks>
  <printOptions/>
  <pageMargins bottom="1.0" footer="0.0" header="0.0" left="0.75" right="0.75" top="1.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7.43"/>
    <col customWidth="1" min="3" max="3" width="8.86"/>
    <col customWidth="1" min="4" max="4" width="25.14"/>
    <col customWidth="1" min="5" max="5" width="16.43"/>
    <col customWidth="1" min="6" max="6" width="20.86"/>
    <col customWidth="1" min="7" max="7" width="18.86"/>
    <col customWidth="1" min="8" max="8" width="19.86"/>
    <col customWidth="1" min="9" max="9" width="14.71"/>
    <col customWidth="1" min="10" max="10" width="13.86"/>
    <col customWidth="1" min="11" max="11" width="14.71"/>
    <col customWidth="1" min="12" max="12" width="14.43"/>
    <col customWidth="1" min="13" max="13" width="18.0"/>
    <col customWidth="1" min="14" max="14" width="10.14"/>
    <col customWidth="1" min="15" max="15" width="15.29"/>
    <col customWidth="1" min="16" max="26" width="8.71"/>
  </cols>
  <sheetData>
    <row r="1">
      <c r="A1" s="21" t="s">
        <v>17</v>
      </c>
      <c r="B1" s="21" t="s">
        <v>159</v>
      </c>
      <c r="C1" s="21" t="s">
        <v>160</v>
      </c>
      <c r="D1" s="21" t="s">
        <v>161</v>
      </c>
      <c r="E1" s="21" t="s">
        <v>162</v>
      </c>
      <c r="F1" s="20" t="s">
        <v>163</v>
      </c>
      <c r="G1" s="21" t="s">
        <v>0</v>
      </c>
      <c r="H1" s="21" t="s">
        <v>164</v>
      </c>
      <c r="I1" s="36" t="s">
        <v>165</v>
      </c>
      <c r="J1" s="21" t="s">
        <v>166</v>
      </c>
      <c r="K1" s="21" t="s">
        <v>167</v>
      </c>
      <c r="L1" s="37" t="s">
        <v>168</v>
      </c>
      <c r="M1" s="38" t="s">
        <v>169</v>
      </c>
      <c r="N1" s="21" t="s">
        <v>9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>
        <v>1.0</v>
      </c>
      <c r="B2" s="11" t="s">
        <v>22</v>
      </c>
      <c r="C2" s="11">
        <v>2017.0</v>
      </c>
      <c r="D2" s="11" t="s">
        <v>170</v>
      </c>
      <c r="E2" s="11" t="s">
        <v>171</v>
      </c>
      <c r="F2" s="22">
        <v>45839.0</v>
      </c>
      <c r="G2" s="13" t="s">
        <v>13</v>
      </c>
      <c r="H2" s="11">
        <v>25600.0</v>
      </c>
      <c r="I2" s="39">
        <f>H2 + SUMIF(Expenses!$B:$B, $A2, Expenses!$E:$E)
</f>
        <v>27110</v>
      </c>
      <c r="J2" s="11">
        <v>34000.0</v>
      </c>
      <c r="K2" s="11">
        <v>29500.0</v>
      </c>
      <c r="L2" s="40">
        <v>45848.0</v>
      </c>
      <c r="M2" s="13">
        <f t="shared" ref="M2:M46" si="1">IF(K2="","",IF(G2="Doniyor",(K2-I2)*0.6,(K2-I2)*0.5))
</f>
        <v>1195</v>
      </c>
      <c r="N2" s="1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>
        <v>2.0</v>
      </c>
      <c r="B3" s="11" t="s">
        <v>172</v>
      </c>
      <c r="C3" s="11">
        <v>2017.0</v>
      </c>
      <c r="D3" s="11" t="s">
        <v>173</v>
      </c>
      <c r="E3" s="13" t="s">
        <v>171</v>
      </c>
      <c r="F3" s="22">
        <v>45839.0</v>
      </c>
      <c r="G3" s="11" t="s">
        <v>12</v>
      </c>
      <c r="H3" s="11">
        <v>29350.0</v>
      </c>
      <c r="I3" s="39">
        <f>H3 + SUMIF(Expenses!$B:$B, $A3, Expenses!$E:$E)
</f>
        <v>31625</v>
      </c>
      <c r="J3" s="13">
        <v>36000.0</v>
      </c>
      <c r="K3" s="11">
        <v>34000.0</v>
      </c>
      <c r="L3" s="40">
        <v>45848.0</v>
      </c>
      <c r="M3" s="13">
        <f t="shared" si="1"/>
        <v>1425</v>
      </c>
      <c r="N3" s="1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>
        <v>3.0</v>
      </c>
      <c r="B4" s="11" t="s">
        <v>174</v>
      </c>
      <c r="C4" s="11">
        <v>2015.0</v>
      </c>
      <c r="D4" s="11" t="s">
        <v>175</v>
      </c>
      <c r="E4" s="11" t="s">
        <v>171</v>
      </c>
      <c r="F4" s="22">
        <v>45839.0</v>
      </c>
      <c r="G4" s="11" t="s">
        <v>14</v>
      </c>
      <c r="H4" s="11">
        <v>24850.0</v>
      </c>
      <c r="I4" s="39">
        <f>H4 + SUMIF(Expenses!$B:$B, $A4, Expenses!$E:$E)
</f>
        <v>32659</v>
      </c>
      <c r="J4" s="11">
        <v>36000.0</v>
      </c>
      <c r="K4" s="11">
        <v>33000.0</v>
      </c>
      <c r="L4" s="41" t="s">
        <v>112</v>
      </c>
      <c r="M4" s="13">
        <f t="shared" si="1"/>
        <v>170.5</v>
      </c>
      <c r="N4" s="1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>
        <v>4.0</v>
      </c>
      <c r="B5" s="11" t="s">
        <v>22</v>
      </c>
      <c r="C5" s="11">
        <v>2017.0</v>
      </c>
      <c r="D5" s="11" t="s">
        <v>170</v>
      </c>
      <c r="E5" s="13" t="s">
        <v>171</v>
      </c>
      <c r="F5" s="22">
        <v>45839.0</v>
      </c>
      <c r="G5" s="11" t="s">
        <v>12</v>
      </c>
      <c r="H5" s="11">
        <v>28100.0</v>
      </c>
      <c r="I5" s="39">
        <f>H5 + SUMIF(Expenses!$B:$B, $A5, Expenses!$E:$E)
</f>
        <v>31595</v>
      </c>
      <c r="J5" s="11">
        <v>36000.0</v>
      </c>
      <c r="K5" s="11">
        <v>33000.0</v>
      </c>
      <c r="L5" s="42" t="s">
        <v>74</v>
      </c>
      <c r="M5" s="13">
        <f t="shared" si="1"/>
        <v>843</v>
      </c>
      <c r="N5" s="13"/>
      <c r="O5" s="43" t="s">
        <v>176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>
        <v>5.0</v>
      </c>
      <c r="B6" s="11" t="s">
        <v>174</v>
      </c>
      <c r="C6" s="11">
        <v>2018.0</v>
      </c>
      <c r="D6" s="11" t="s">
        <v>43</v>
      </c>
      <c r="E6" s="11" t="s">
        <v>171</v>
      </c>
      <c r="F6" s="22">
        <v>45839.0</v>
      </c>
      <c r="G6" s="11" t="s">
        <v>12</v>
      </c>
      <c r="H6" s="11">
        <v>43700.0</v>
      </c>
      <c r="I6" s="39">
        <f>H6 + SUMIF(Expenses!$B:$B, $A6, Expenses!$E:$E)
</f>
        <v>47150</v>
      </c>
      <c r="J6" s="11">
        <v>55000.0</v>
      </c>
      <c r="K6" s="11">
        <v>50000.0</v>
      </c>
      <c r="L6" s="42" t="s">
        <v>134</v>
      </c>
      <c r="M6" s="13">
        <f t="shared" si="1"/>
        <v>1710</v>
      </c>
      <c r="N6" s="1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>
        <v>6.0</v>
      </c>
      <c r="B7" s="11" t="s">
        <v>40</v>
      </c>
      <c r="C7" s="11">
        <v>2019.0</v>
      </c>
      <c r="D7" s="11" t="s">
        <v>177</v>
      </c>
      <c r="E7" s="11" t="s">
        <v>178</v>
      </c>
      <c r="F7" s="22">
        <v>45839.0</v>
      </c>
      <c r="G7" s="11" t="s">
        <v>12</v>
      </c>
      <c r="H7" s="11">
        <v>48200.0</v>
      </c>
      <c r="I7" s="39">
        <f>H7 + SUMIF(Expenses!$B:$B, $A7, Expenses!$E:$E)
</f>
        <v>52032</v>
      </c>
      <c r="J7" s="11">
        <v>66000.0</v>
      </c>
      <c r="K7" s="13"/>
      <c r="L7" s="18"/>
      <c r="M7" s="13" t="str">
        <f t="shared" si="1"/>
        <v/>
      </c>
      <c r="N7" s="1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>
        <v>7.0</v>
      </c>
      <c r="B8" s="11" t="s">
        <v>41</v>
      </c>
      <c r="C8" s="11">
        <v>2018.0</v>
      </c>
      <c r="D8" s="11" t="s">
        <v>179</v>
      </c>
      <c r="E8" s="11" t="s">
        <v>178</v>
      </c>
      <c r="F8" s="22">
        <v>45839.0</v>
      </c>
      <c r="G8" s="13" t="s">
        <v>13</v>
      </c>
      <c r="H8" s="11">
        <v>33100.0</v>
      </c>
      <c r="I8" s="39">
        <f>H8 + SUMIF(Expenses!$B:$B, $A8, Expenses!$E:$E)
</f>
        <v>36182</v>
      </c>
      <c r="J8" s="11">
        <v>38000.0</v>
      </c>
      <c r="K8" s="11"/>
      <c r="L8" s="18"/>
      <c r="M8" s="13" t="str">
        <f t="shared" si="1"/>
        <v/>
      </c>
      <c r="N8" s="1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>
        <v>8.0</v>
      </c>
      <c r="B9" s="11" t="s">
        <v>180</v>
      </c>
      <c r="C9" s="11">
        <v>2013.0</v>
      </c>
      <c r="D9" s="11" t="s">
        <v>181</v>
      </c>
      <c r="E9" s="11" t="s">
        <v>178</v>
      </c>
      <c r="F9" s="30" t="s">
        <v>115</v>
      </c>
      <c r="G9" s="11" t="s">
        <v>12</v>
      </c>
      <c r="H9" s="11">
        <v>33000.0</v>
      </c>
      <c r="I9" s="39">
        <f>H9 + SUMIF(Expenses!$B:$B, $A9, Expenses!$E:$E)
</f>
        <v>38555</v>
      </c>
      <c r="J9" s="11">
        <v>42000.0</v>
      </c>
      <c r="K9" s="13"/>
      <c r="L9" s="18"/>
      <c r="M9" s="13" t="str">
        <f t="shared" si="1"/>
        <v/>
      </c>
      <c r="N9" s="1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>
        <v>9.0</v>
      </c>
      <c r="B10" s="11" t="s">
        <v>182</v>
      </c>
      <c r="C10" s="11">
        <v>2020.0</v>
      </c>
      <c r="D10" s="11" t="s">
        <v>183</v>
      </c>
      <c r="E10" s="11" t="s">
        <v>178</v>
      </c>
      <c r="F10" s="30" t="s">
        <v>184</v>
      </c>
      <c r="G10" s="11" t="s">
        <v>14</v>
      </c>
      <c r="H10" s="11">
        <v>32100.0</v>
      </c>
      <c r="I10" s="39">
        <f>H10 + SUMIF(Expenses!$B:$B, $A10, Expenses!$E:$E)
</f>
        <v>33905</v>
      </c>
      <c r="J10" s="13"/>
      <c r="K10" s="13"/>
      <c r="L10" s="18"/>
      <c r="M10" s="13" t="str">
        <f t="shared" si="1"/>
        <v/>
      </c>
      <c r="N10" s="1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>
        <v>10.0</v>
      </c>
      <c r="B11" s="11" t="s">
        <v>180</v>
      </c>
      <c r="C11" s="11">
        <v>2022.0</v>
      </c>
      <c r="D11" s="11" t="s">
        <v>185</v>
      </c>
      <c r="E11" s="11" t="s">
        <v>178</v>
      </c>
      <c r="F11" s="30" t="s">
        <v>184</v>
      </c>
      <c r="G11" s="11" t="s">
        <v>12</v>
      </c>
      <c r="H11" s="11">
        <v>90000.0</v>
      </c>
      <c r="I11" s="39">
        <f>H11 + SUMIF(Expenses!$B:$B, $A11, Expenses!$E:$E)
</f>
        <v>94700</v>
      </c>
      <c r="J11" s="11">
        <v>98000.0</v>
      </c>
      <c r="K11" s="13"/>
      <c r="L11" s="18"/>
      <c r="M11" s="13" t="str">
        <f t="shared" si="1"/>
        <v/>
      </c>
      <c r="N11" s="1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>
        <v>11.0</v>
      </c>
      <c r="B12" s="11" t="s">
        <v>186</v>
      </c>
      <c r="C12" s="11">
        <v>2024.0</v>
      </c>
      <c r="D12" s="11" t="s">
        <v>187</v>
      </c>
      <c r="E12" s="11" t="s">
        <v>171</v>
      </c>
      <c r="F12" s="30" t="s">
        <v>188</v>
      </c>
      <c r="G12" s="11" t="s">
        <v>12</v>
      </c>
      <c r="H12" s="11">
        <v>92690.0</v>
      </c>
      <c r="I12" s="39">
        <f>H12 + SUMIF(Expenses!$B:$B, $A12, Expenses!$E:$E)
</f>
        <v>93000</v>
      </c>
      <c r="J12" s="13"/>
      <c r="K12" s="13"/>
      <c r="L12" s="18"/>
      <c r="M12" s="13" t="str">
        <f t="shared" si="1"/>
        <v/>
      </c>
      <c r="N12" s="1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>
        <v>12.0</v>
      </c>
      <c r="B13" s="11" t="s">
        <v>22</v>
      </c>
      <c r="C13" s="11">
        <v>2008.0</v>
      </c>
      <c r="D13" s="11" t="s">
        <v>189</v>
      </c>
      <c r="E13" s="11" t="s">
        <v>178</v>
      </c>
      <c r="F13" s="30" t="s">
        <v>109</v>
      </c>
      <c r="G13" s="11" t="s">
        <v>12</v>
      </c>
      <c r="H13" s="11">
        <v>9000.0</v>
      </c>
      <c r="I13" s="39">
        <f>H13 + SUMIF(Expenses!$B:$B, $A13, Expenses!$E:$E)
</f>
        <v>9315</v>
      </c>
      <c r="J13" s="13"/>
      <c r="K13" s="13"/>
      <c r="L13" s="18"/>
      <c r="M13" s="13" t="str">
        <f t="shared" si="1"/>
        <v/>
      </c>
      <c r="N13" s="1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>
        <v>13.0</v>
      </c>
      <c r="B14" s="11" t="s">
        <v>190</v>
      </c>
      <c r="C14" s="11">
        <v>2013.0</v>
      </c>
      <c r="D14" s="11" t="s">
        <v>191</v>
      </c>
      <c r="E14" s="11" t="s">
        <v>178</v>
      </c>
      <c r="F14" s="30" t="s">
        <v>109</v>
      </c>
      <c r="G14" s="11" t="s">
        <v>12</v>
      </c>
      <c r="H14" s="11">
        <v>13500.0</v>
      </c>
      <c r="I14" s="39">
        <f>H14 + SUMIF(Expenses!$B:$B, $A14, Expenses!$E:$E)
</f>
        <v>13500</v>
      </c>
      <c r="J14" s="13"/>
      <c r="K14" s="13"/>
      <c r="L14" s="18"/>
      <c r="M14" s="13" t="str">
        <f t="shared" si="1"/>
        <v/>
      </c>
      <c r="N14" s="1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>
        <v>14.0</v>
      </c>
      <c r="B15" s="11" t="s">
        <v>192</v>
      </c>
      <c r="C15" s="11">
        <v>2014.0</v>
      </c>
      <c r="D15" s="11" t="s">
        <v>193</v>
      </c>
      <c r="E15" s="11" t="s">
        <v>178</v>
      </c>
      <c r="F15" s="30" t="s">
        <v>188</v>
      </c>
      <c r="G15" s="11" t="s">
        <v>12</v>
      </c>
      <c r="H15" s="11">
        <v>12000.0</v>
      </c>
      <c r="I15" s="39">
        <f>H15 + SUMIF(Expenses!$B:$B, $A15, Expenses!$E:$E)
</f>
        <v>13075</v>
      </c>
      <c r="J15" s="13"/>
      <c r="K15" s="13"/>
      <c r="L15" s="18"/>
      <c r="M15" s="13" t="str">
        <f t="shared" si="1"/>
        <v/>
      </c>
      <c r="N15" s="1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>
        <v>15.0</v>
      </c>
      <c r="B16" s="11" t="s">
        <v>186</v>
      </c>
      <c r="C16" s="11">
        <v>2009.0</v>
      </c>
      <c r="D16" s="11" t="s">
        <v>194</v>
      </c>
      <c r="E16" s="11" t="s">
        <v>178</v>
      </c>
      <c r="F16" s="30" t="s">
        <v>188</v>
      </c>
      <c r="G16" s="11" t="s">
        <v>12</v>
      </c>
      <c r="H16" s="11">
        <v>11000.0</v>
      </c>
      <c r="I16" s="39">
        <f>H16 + SUMIF(Expenses!$B:$B, $A16, Expenses!$E:$E)
</f>
        <v>11000</v>
      </c>
      <c r="J16" s="13"/>
      <c r="K16" s="13"/>
      <c r="L16" s="18"/>
      <c r="M16" s="13" t="str">
        <f t="shared" si="1"/>
        <v/>
      </c>
      <c r="N16" s="1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>
        <v>16.0</v>
      </c>
      <c r="B17" s="11" t="s">
        <v>195</v>
      </c>
      <c r="C17" s="11">
        <v>2012.0</v>
      </c>
      <c r="D17" s="11" t="s">
        <v>196</v>
      </c>
      <c r="E17" s="11" t="s">
        <v>178</v>
      </c>
      <c r="F17" s="30" t="s">
        <v>188</v>
      </c>
      <c r="G17" s="11" t="s">
        <v>12</v>
      </c>
      <c r="H17" s="11">
        <v>11000.0</v>
      </c>
      <c r="I17" s="39">
        <f>H17 + SUMIF(Expenses!$B:$B, $A17, Expenses!$E:$E)
</f>
        <v>12600</v>
      </c>
      <c r="J17" s="13"/>
      <c r="K17" s="13"/>
      <c r="L17" s="18"/>
      <c r="M17" s="13" t="str">
        <f t="shared" si="1"/>
        <v/>
      </c>
      <c r="N17" s="1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3"/>
      <c r="C18" s="13"/>
      <c r="D18" s="13"/>
      <c r="E18" s="13"/>
      <c r="F18" s="33"/>
      <c r="G18" s="13"/>
      <c r="H18" s="13"/>
      <c r="I18" s="39">
        <f>H18 + SUMIF(Expenses!$B:$B, $A18, Expenses!$E:$E)
</f>
        <v>0</v>
      </c>
      <c r="J18" s="13"/>
      <c r="K18" s="13"/>
      <c r="L18" s="18"/>
      <c r="M18" s="13" t="str">
        <f t="shared" si="1"/>
        <v/>
      </c>
      <c r="N18" s="1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3"/>
      <c r="C19" s="13"/>
      <c r="D19" s="13"/>
      <c r="E19" s="13"/>
      <c r="F19" s="33"/>
      <c r="G19" s="13"/>
      <c r="H19" s="13"/>
      <c r="I19" s="39">
        <f>H19 + SUMIF(Expenses!$B:$B, $A19, Expenses!$E:$E)
</f>
        <v>0</v>
      </c>
      <c r="J19" s="13"/>
      <c r="K19" s="13"/>
      <c r="L19" s="18"/>
      <c r="M19" s="13" t="str">
        <f t="shared" si="1"/>
        <v/>
      </c>
      <c r="N19" s="1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3"/>
      <c r="C20" s="13"/>
      <c r="D20" s="13"/>
      <c r="E20" s="13"/>
      <c r="F20" s="33"/>
      <c r="G20" s="13"/>
      <c r="H20" s="13"/>
      <c r="I20" s="39">
        <f>H20 + SUMIF(Expenses!$B:$B, $A20, Expenses!$E:$E)
</f>
        <v>0</v>
      </c>
      <c r="J20" s="13"/>
      <c r="K20" s="13"/>
      <c r="L20" s="18"/>
      <c r="M20" s="13" t="str">
        <f t="shared" si="1"/>
        <v/>
      </c>
      <c r="N20" s="13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3"/>
      <c r="B21" s="13"/>
      <c r="C21" s="13"/>
      <c r="D21" s="13"/>
      <c r="E21" s="13"/>
      <c r="F21" s="33"/>
      <c r="G21" s="13"/>
      <c r="H21" s="13"/>
      <c r="I21" s="39">
        <f>H21 + SUMIF(Expenses!$B:$B, $A21, Expenses!$E:$E)
</f>
        <v>0</v>
      </c>
      <c r="J21" s="13"/>
      <c r="K21" s="13"/>
      <c r="L21" s="18"/>
      <c r="M21" s="13" t="str">
        <f t="shared" si="1"/>
        <v/>
      </c>
      <c r="N21" s="13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"/>
      <c r="B22" s="13"/>
      <c r="C22" s="13"/>
      <c r="D22" s="13"/>
      <c r="E22" s="13"/>
      <c r="F22" s="33"/>
      <c r="G22" s="13"/>
      <c r="H22" s="13"/>
      <c r="I22" s="39">
        <f>H22 + SUMIF(Expenses!$B:$B, $A22, Expenses!$E:$E)
</f>
        <v>0</v>
      </c>
      <c r="J22" s="13"/>
      <c r="K22" s="13"/>
      <c r="L22" s="18"/>
      <c r="M22" s="13" t="str">
        <f t="shared" si="1"/>
        <v/>
      </c>
      <c r="N22" s="1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3"/>
      <c r="B23" s="13"/>
      <c r="C23" s="13"/>
      <c r="D23" s="13"/>
      <c r="E23" s="13"/>
      <c r="F23" s="33"/>
      <c r="G23" s="13"/>
      <c r="H23" s="13"/>
      <c r="I23" s="39">
        <f>H23 + SUMIF(Expenses!$B:$B, $A23, Expenses!$E:$E)
</f>
        <v>0</v>
      </c>
      <c r="J23" s="13"/>
      <c r="K23" s="13"/>
      <c r="L23" s="18"/>
      <c r="M23" s="13" t="str">
        <f t="shared" si="1"/>
        <v/>
      </c>
      <c r="N23" s="1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3"/>
      <c r="B24" s="13"/>
      <c r="C24" s="13"/>
      <c r="D24" s="13"/>
      <c r="E24" s="13"/>
      <c r="F24" s="33"/>
      <c r="G24" s="13"/>
      <c r="H24" s="13"/>
      <c r="I24" s="39">
        <f>H24 + SUMIF(Expenses!$B:$B, $A24, Expenses!$E:$E)
</f>
        <v>0</v>
      </c>
      <c r="J24" s="13"/>
      <c r="K24" s="13"/>
      <c r="L24" s="18"/>
      <c r="M24" s="13" t="str">
        <f t="shared" si="1"/>
        <v/>
      </c>
      <c r="N24" s="1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3"/>
      <c r="B25" s="13"/>
      <c r="C25" s="13"/>
      <c r="D25" s="13"/>
      <c r="E25" s="13"/>
      <c r="F25" s="33"/>
      <c r="G25" s="13"/>
      <c r="H25" s="13"/>
      <c r="I25" s="39">
        <f>H25 + SUMIF(Expenses!$B:$B, $A25, Expenses!$E:$E)
</f>
        <v>0</v>
      </c>
      <c r="J25" s="13"/>
      <c r="K25" s="13"/>
      <c r="L25" s="18"/>
      <c r="M25" s="13" t="str">
        <f t="shared" si="1"/>
        <v/>
      </c>
      <c r="N25" s="1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3"/>
      <c r="B26" s="13"/>
      <c r="C26" s="13"/>
      <c r="D26" s="13"/>
      <c r="E26" s="13"/>
      <c r="F26" s="33"/>
      <c r="G26" s="13"/>
      <c r="H26" s="13"/>
      <c r="I26" s="39">
        <f>H26 + SUMIF(Expenses!$B:$B, $A26, Expenses!$E:$E)
</f>
        <v>0</v>
      </c>
      <c r="J26" s="13"/>
      <c r="K26" s="13"/>
      <c r="L26" s="18"/>
      <c r="M26" s="13" t="str">
        <f t="shared" si="1"/>
        <v/>
      </c>
      <c r="N26" s="1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3"/>
      <c r="B27" s="13"/>
      <c r="C27" s="13"/>
      <c r="D27" s="13"/>
      <c r="E27" s="13"/>
      <c r="F27" s="33"/>
      <c r="G27" s="13"/>
      <c r="H27" s="13"/>
      <c r="I27" s="39">
        <f>H27 + SUMIF(Expenses!$B:$B, $A27, Expenses!$E:$E)
</f>
        <v>0</v>
      </c>
      <c r="J27" s="13"/>
      <c r="K27" s="13"/>
      <c r="L27" s="18"/>
      <c r="M27" s="13" t="str">
        <f t="shared" si="1"/>
        <v/>
      </c>
      <c r="N27" s="13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3"/>
      <c r="B28" s="13"/>
      <c r="C28" s="13"/>
      <c r="D28" s="13"/>
      <c r="E28" s="13"/>
      <c r="F28" s="33"/>
      <c r="G28" s="13"/>
      <c r="H28" s="13"/>
      <c r="I28" s="39">
        <f>H28 + SUMIF(Expenses!$B:$B, $A28, Expenses!$E:$E)
</f>
        <v>0</v>
      </c>
      <c r="J28" s="13"/>
      <c r="K28" s="13"/>
      <c r="L28" s="18"/>
      <c r="M28" s="13" t="str">
        <f t="shared" si="1"/>
        <v/>
      </c>
      <c r="N28" s="1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3"/>
      <c r="B29" s="13"/>
      <c r="C29" s="13"/>
      <c r="D29" s="13"/>
      <c r="E29" s="13"/>
      <c r="F29" s="33"/>
      <c r="G29" s="13"/>
      <c r="H29" s="13"/>
      <c r="I29" s="39">
        <f>H29 + SUMIF(Expenses!$B:$B, $A29, Expenses!$E:$E)
</f>
        <v>0</v>
      </c>
      <c r="J29" s="13"/>
      <c r="K29" s="13"/>
      <c r="L29" s="18"/>
      <c r="M29" s="13" t="str">
        <f t="shared" si="1"/>
        <v/>
      </c>
      <c r="N29" s="1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3"/>
      <c r="B30" s="13"/>
      <c r="C30" s="13"/>
      <c r="D30" s="13"/>
      <c r="E30" s="13"/>
      <c r="F30" s="33"/>
      <c r="G30" s="13"/>
      <c r="H30" s="13"/>
      <c r="I30" s="39">
        <f>H30 + SUMIF(Expenses!$B:$B, $A30, Expenses!$E:$E)
</f>
        <v>0</v>
      </c>
      <c r="J30" s="13"/>
      <c r="K30" s="13"/>
      <c r="L30" s="18"/>
      <c r="M30" s="13" t="str">
        <f t="shared" si="1"/>
        <v/>
      </c>
      <c r="N30" s="1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3"/>
      <c r="B31" s="13"/>
      <c r="C31" s="13"/>
      <c r="D31" s="13"/>
      <c r="E31" s="13"/>
      <c r="F31" s="33"/>
      <c r="G31" s="13"/>
      <c r="H31" s="13"/>
      <c r="I31" s="39">
        <f>H31 + SUMIF(Expenses!$B:$B, $A31, Expenses!$E:$E)
</f>
        <v>0</v>
      </c>
      <c r="J31" s="13"/>
      <c r="K31" s="13"/>
      <c r="L31" s="18"/>
      <c r="M31" s="13" t="str">
        <f t="shared" si="1"/>
        <v/>
      </c>
      <c r="N31" s="1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3"/>
      <c r="B32" s="13"/>
      <c r="C32" s="13"/>
      <c r="D32" s="13"/>
      <c r="E32" s="13"/>
      <c r="F32" s="33"/>
      <c r="G32" s="13"/>
      <c r="H32" s="13"/>
      <c r="I32" s="39">
        <f>H32 + SUMIF(Expenses!$B:$B, $A32, Expenses!$E:$E)
</f>
        <v>0</v>
      </c>
      <c r="J32" s="13"/>
      <c r="K32" s="13"/>
      <c r="L32" s="18"/>
      <c r="M32" s="13" t="str">
        <f t="shared" si="1"/>
        <v/>
      </c>
      <c r="N32" s="1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3"/>
      <c r="B33" s="13"/>
      <c r="C33" s="13"/>
      <c r="D33" s="13"/>
      <c r="E33" s="13"/>
      <c r="F33" s="33"/>
      <c r="G33" s="13"/>
      <c r="H33" s="13"/>
      <c r="I33" s="39">
        <f>H33 + SUMIF(Expenses!$B:$B, $A33, Expenses!$E:$E)
</f>
        <v>0</v>
      </c>
      <c r="J33" s="13"/>
      <c r="K33" s="13"/>
      <c r="L33" s="18"/>
      <c r="M33" s="13" t="str">
        <f t="shared" si="1"/>
        <v/>
      </c>
      <c r="N33" s="1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3"/>
      <c r="B34" s="13"/>
      <c r="C34" s="13"/>
      <c r="D34" s="13"/>
      <c r="E34" s="13"/>
      <c r="F34" s="33"/>
      <c r="G34" s="13"/>
      <c r="H34" s="13"/>
      <c r="I34" s="39">
        <f>H34 + SUMIF(Expenses!$B:$B, $A34, Expenses!$E:$E)
</f>
        <v>0</v>
      </c>
      <c r="J34" s="13"/>
      <c r="K34" s="13"/>
      <c r="L34" s="18"/>
      <c r="M34" s="13" t="str">
        <f t="shared" si="1"/>
        <v/>
      </c>
      <c r="N34" s="1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3"/>
      <c r="B35" s="13"/>
      <c r="C35" s="13"/>
      <c r="D35" s="13"/>
      <c r="E35" s="13"/>
      <c r="F35" s="33"/>
      <c r="G35" s="13"/>
      <c r="H35" s="13"/>
      <c r="I35" s="39">
        <f>H35 + SUMIF(Expenses!$B:$B, $A35, Expenses!$E:$E)
</f>
        <v>0</v>
      </c>
      <c r="J35" s="13"/>
      <c r="K35" s="13"/>
      <c r="L35" s="18"/>
      <c r="M35" s="13" t="str">
        <f t="shared" si="1"/>
        <v/>
      </c>
      <c r="N35" s="13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3"/>
      <c r="B36" s="13"/>
      <c r="C36" s="13"/>
      <c r="D36" s="13"/>
      <c r="E36" s="13"/>
      <c r="F36" s="33"/>
      <c r="G36" s="13"/>
      <c r="H36" s="13"/>
      <c r="I36" s="39">
        <f>H36 + SUMIF(Expenses!$B:$B, $A36, Expenses!$E:$E)
</f>
        <v>0</v>
      </c>
      <c r="J36" s="13"/>
      <c r="K36" s="13"/>
      <c r="L36" s="18"/>
      <c r="M36" s="13" t="str">
        <f t="shared" si="1"/>
        <v/>
      </c>
      <c r="N36" s="13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3"/>
      <c r="B37" s="13"/>
      <c r="C37" s="13"/>
      <c r="D37" s="13"/>
      <c r="E37" s="13"/>
      <c r="F37" s="33"/>
      <c r="G37" s="13"/>
      <c r="H37" s="13"/>
      <c r="I37" s="39">
        <f>H37 + SUMIF(Expenses!$B:$B, $A37, Expenses!$E:$E)
</f>
        <v>0</v>
      </c>
      <c r="J37" s="13"/>
      <c r="K37" s="13"/>
      <c r="L37" s="18"/>
      <c r="M37" s="13" t="str">
        <f t="shared" si="1"/>
        <v/>
      </c>
      <c r="N37" s="1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3"/>
      <c r="B38" s="13"/>
      <c r="C38" s="13"/>
      <c r="D38" s="13"/>
      <c r="E38" s="13"/>
      <c r="F38" s="33"/>
      <c r="G38" s="13"/>
      <c r="H38" s="13"/>
      <c r="I38" s="39">
        <f>H38 + SUMIF(Expenses!$B:$B, $A38, Expenses!$E:$E)
</f>
        <v>0</v>
      </c>
      <c r="J38" s="13"/>
      <c r="K38" s="13"/>
      <c r="L38" s="18"/>
      <c r="M38" s="13" t="str">
        <f t="shared" si="1"/>
        <v/>
      </c>
      <c r="N38" s="1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3"/>
      <c r="B39" s="13"/>
      <c r="C39" s="13"/>
      <c r="D39" s="13"/>
      <c r="E39" s="13"/>
      <c r="F39" s="33"/>
      <c r="G39" s="13"/>
      <c r="H39" s="13"/>
      <c r="I39" s="39">
        <f>H39 + SUMIF(Expenses!$B:$B, $A39, Expenses!$E:$E)
</f>
        <v>0</v>
      </c>
      <c r="J39" s="13"/>
      <c r="K39" s="13"/>
      <c r="L39" s="18"/>
      <c r="M39" s="13" t="str">
        <f t="shared" si="1"/>
        <v/>
      </c>
      <c r="N39" s="1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3"/>
      <c r="B40" s="13"/>
      <c r="C40" s="13"/>
      <c r="D40" s="13"/>
      <c r="E40" s="13"/>
      <c r="F40" s="33"/>
      <c r="G40" s="13"/>
      <c r="H40" s="13"/>
      <c r="I40" s="39">
        <f>H40 + SUMIF(Expenses!$B:$B, $A40, Expenses!$E:$E)
</f>
        <v>0</v>
      </c>
      <c r="J40" s="13"/>
      <c r="K40" s="13"/>
      <c r="L40" s="18"/>
      <c r="M40" s="13" t="str">
        <f t="shared" si="1"/>
        <v/>
      </c>
      <c r="N40" s="1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3"/>
      <c r="B41" s="13"/>
      <c r="C41" s="13"/>
      <c r="D41" s="13"/>
      <c r="E41" s="13"/>
      <c r="F41" s="33"/>
      <c r="G41" s="13"/>
      <c r="H41" s="13"/>
      <c r="I41" s="39">
        <f>H41 + SUMIF(Expenses!$B:$B, $A41, Expenses!$E:$E)
</f>
        <v>0</v>
      </c>
      <c r="J41" s="13"/>
      <c r="K41" s="13"/>
      <c r="L41" s="18"/>
      <c r="M41" s="13" t="str">
        <f t="shared" si="1"/>
        <v/>
      </c>
      <c r="N41" s="1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3"/>
      <c r="B42" s="13"/>
      <c r="C42" s="13"/>
      <c r="D42" s="13"/>
      <c r="E42" s="13"/>
      <c r="F42" s="33"/>
      <c r="G42" s="13"/>
      <c r="H42" s="13"/>
      <c r="I42" s="39">
        <f>H42 + SUMIF(Expenses!$B:$B, $A42, Expenses!$E:$E)
</f>
        <v>0</v>
      </c>
      <c r="J42" s="13"/>
      <c r="K42" s="13"/>
      <c r="L42" s="18"/>
      <c r="M42" s="13" t="str">
        <f t="shared" si="1"/>
        <v/>
      </c>
      <c r="N42" s="13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3"/>
      <c r="B43" s="13"/>
      <c r="C43" s="13"/>
      <c r="D43" s="13"/>
      <c r="E43" s="13"/>
      <c r="F43" s="33"/>
      <c r="G43" s="13"/>
      <c r="H43" s="13"/>
      <c r="I43" s="39">
        <f>H43 + SUMIF(Expenses!$B:$B, $A43, Expenses!$E:$E)
</f>
        <v>0</v>
      </c>
      <c r="J43" s="13"/>
      <c r="K43" s="13"/>
      <c r="L43" s="18"/>
      <c r="M43" s="13" t="str">
        <f t="shared" si="1"/>
        <v/>
      </c>
      <c r="N43" s="13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3"/>
      <c r="B44" s="13"/>
      <c r="C44" s="13"/>
      <c r="D44" s="13"/>
      <c r="E44" s="13"/>
      <c r="F44" s="33"/>
      <c r="G44" s="13"/>
      <c r="H44" s="13"/>
      <c r="I44" s="39">
        <f>H44 + SUMIF(Expenses!$B:$B, $A44, Expenses!$E:$E)
</f>
        <v>0</v>
      </c>
      <c r="J44" s="13"/>
      <c r="K44" s="13"/>
      <c r="L44" s="18"/>
      <c r="M44" s="13" t="str">
        <f t="shared" si="1"/>
        <v/>
      </c>
      <c r="N44" s="1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3"/>
      <c r="B45" s="13"/>
      <c r="C45" s="13"/>
      <c r="D45" s="13"/>
      <c r="E45" s="13"/>
      <c r="F45" s="33"/>
      <c r="G45" s="13"/>
      <c r="H45" s="13"/>
      <c r="I45" s="39">
        <f>H45 + SUMIF(Expenses!$B:$B, $A45, Expenses!$E:$E)
</f>
        <v>0</v>
      </c>
      <c r="J45" s="13"/>
      <c r="K45" s="13"/>
      <c r="L45" s="18"/>
      <c r="M45" s="13" t="str">
        <f t="shared" si="1"/>
        <v/>
      </c>
      <c r="N45" s="1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3"/>
      <c r="B46" s="13"/>
      <c r="C46" s="13"/>
      <c r="D46" s="13"/>
      <c r="E46" s="13"/>
      <c r="F46" s="33"/>
      <c r="G46" s="13"/>
      <c r="H46" s="13"/>
      <c r="I46" s="39">
        <f>H46 + SUMIF(Expenses!$B:$B, $A46, Expenses!$E:$E)
</f>
        <v>0</v>
      </c>
      <c r="J46" s="13"/>
      <c r="K46" s="13"/>
      <c r="L46" s="18"/>
      <c r="M46" s="13" t="str">
        <f t="shared" si="1"/>
        <v/>
      </c>
      <c r="N46" s="13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3"/>
      <c r="B47" s="13"/>
      <c r="C47" s="13"/>
      <c r="D47" s="13"/>
      <c r="E47" s="13"/>
      <c r="F47" s="33"/>
      <c r="G47" s="13"/>
      <c r="H47" s="13"/>
      <c r="I47" s="39" t="str">
        <f>IF($A47="","",IFERROR($H47,0)+IFERROR(SUMIFS(Expenses!$E:$E,Expenses!$B:$B,$A47,Expenses!$F:$F,"Car Related"),0))</f>
        <v/>
      </c>
      <c r="J47" s="13"/>
      <c r="K47" s="13"/>
      <c r="L47" s="18"/>
      <c r="M47" s="13" t="str">
        <f t="shared" ref="M47:M1001" si="2">IF($A47="","",IF($E47&lt;&gt;"Sold","",($K47-$I47)*IF($G47="Doniyor",0.6,0.5)))</f>
        <v/>
      </c>
      <c r="N47" s="13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3"/>
      <c r="B48" s="13"/>
      <c r="C48" s="13"/>
      <c r="D48" s="13"/>
      <c r="E48" s="13"/>
      <c r="F48" s="33"/>
      <c r="G48" s="13"/>
      <c r="H48" s="13"/>
      <c r="I48" s="39" t="str">
        <f>IF($A48="","",IFERROR($H48,0)+IFERROR(SUMIFS(Expenses!$E:$E,Expenses!$B:$B,$A48,Expenses!$F:$F,"Car Related"),0))</f>
        <v/>
      </c>
      <c r="J48" s="13"/>
      <c r="K48" s="13"/>
      <c r="L48" s="18"/>
      <c r="M48" s="13" t="str">
        <f t="shared" si="2"/>
        <v/>
      </c>
      <c r="N48" s="1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3"/>
      <c r="B49" s="13"/>
      <c r="C49" s="13"/>
      <c r="D49" s="13"/>
      <c r="E49" s="13"/>
      <c r="F49" s="33"/>
      <c r="G49" s="13"/>
      <c r="H49" s="13"/>
      <c r="I49" s="39" t="str">
        <f>IF($A49="","",IFERROR($H49,0)+IFERROR(SUMIFS(Expenses!$E:$E,Expenses!$B:$B,$A49,Expenses!$F:$F,"Car Related"),0))</f>
        <v/>
      </c>
      <c r="J49" s="13"/>
      <c r="K49" s="13"/>
      <c r="L49" s="18"/>
      <c r="M49" s="13" t="str">
        <f t="shared" si="2"/>
        <v/>
      </c>
      <c r="N49" s="13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3"/>
      <c r="B50" s="13"/>
      <c r="C50" s="13"/>
      <c r="D50" s="13"/>
      <c r="E50" s="13"/>
      <c r="F50" s="33"/>
      <c r="G50" s="13"/>
      <c r="H50" s="13"/>
      <c r="I50" s="39" t="str">
        <f>IF($A50="","",IFERROR($H50,0)+IFERROR(SUMIFS(Expenses!$E:$E,Expenses!$B:$B,$A50,Expenses!$F:$F,"Car Related"),0))</f>
        <v/>
      </c>
      <c r="J50" s="13"/>
      <c r="K50" s="13"/>
      <c r="L50" s="18"/>
      <c r="M50" s="13" t="str">
        <f t="shared" si="2"/>
        <v/>
      </c>
      <c r="N50" s="1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35"/>
      <c r="G51" s="5"/>
      <c r="H51" s="5"/>
      <c r="I51" s="44" t="str">
        <f>IF($A51="","",IFERROR($H51,0)+IFERROR(SUMIFS(Expenses!$E:$E,Expenses!$B:$B,$A51,Expenses!$F:$F,"Car Related"),0))</f>
        <v/>
      </c>
      <c r="J51" s="5"/>
      <c r="K51" s="5"/>
      <c r="L51" s="19"/>
      <c r="M51" s="5" t="str">
        <f t="shared" si="2"/>
        <v/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35"/>
      <c r="G52" s="5"/>
      <c r="H52" s="5"/>
      <c r="I52" s="44" t="str">
        <f>IF($A52="","",IFERROR($H52,0)+IFERROR(SUMIFS(Expenses!$E:$E,Expenses!$B:$B,$A52,Expenses!$F:$F,"Car Related"),0))</f>
        <v/>
      </c>
      <c r="J52" s="5"/>
      <c r="K52" s="5"/>
      <c r="L52" s="19"/>
      <c r="M52" s="5" t="str">
        <f t="shared" si="2"/>
        <v/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35"/>
      <c r="G53" s="5"/>
      <c r="H53" s="5"/>
      <c r="I53" s="44" t="str">
        <f>IF($A53="","",IFERROR($H53,0)+IFERROR(SUMIFS(Expenses!$E:$E,Expenses!$B:$B,$A53,Expenses!$F:$F,"Car Related"),0))</f>
        <v/>
      </c>
      <c r="J53" s="5"/>
      <c r="K53" s="5"/>
      <c r="L53" s="19"/>
      <c r="M53" s="5" t="str">
        <f t="shared" si="2"/>
        <v/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35"/>
      <c r="G54" s="5"/>
      <c r="H54" s="5"/>
      <c r="I54" s="44" t="str">
        <f>IF($A54="","",IFERROR($H54,0)+IFERROR(SUMIFS(Expenses!$E:$E,Expenses!$B:$B,$A54,Expenses!$F:$F,"Car Related"),0))</f>
        <v/>
      </c>
      <c r="J54" s="5"/>
      <c r="K54" s="5"/>
      <c r="L54" s="19"/>
      <c r="M54" s="5" t="str">
        <f t="shared" si="2"/>
        <v/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35"/>
      <c r="G55" s="5"/>
      <c r="H55" s="5"/>
      <c r="I55" s="44" t="str">
        <f>IF($A55="","",IFERROR($H55,0)+IFERROR(SUMIFS(Expenses!$E:$E,Expenses!$B:$B,$A55,Expenses!$F:$F,"Car Related"),0))</f>
        <v/>
      </c>
      <c r="J55" s="5"/>
      <c r="K55" s="5"/>
      <c r="L55" s="19"/>
      <c r="M55" s="5" t="str">
        <f t="shared" si="2"/>
        <v/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35"/>
      <c r="G56" s="5"/>
      <c r="H56" s="5"/>
      <c r="I56" s="44" t="str">
        <f>IF($A56="","",IFERROR($H56,0)+IFERROR(SUMIFS(Expenses!$E:$E,Expenses!$B:$B,$A56,Expenses!$F:$F,"Car Related"),0))</f>
        <v/>
      </c>
      <c r="J56" s="5"/>
      <c r="K56" s="5"/>
      <c r="L56" s="19"/>
      <c r="M56" s="5" t="str">
        <f t="shared" si="2"/>
        <v/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35"/>
      <c r="G57" s="5"/>
      <c r="H57" s="5"/>
      <c r="I57" s="44" t="str">
        <f>IF($A57="","",IFERROR($H57,0)+IFERROR(SUMIFS(Expenses!$E:$E,Expenses!$B:$B,$A57,Expenses!$F:$F,"Car Related"),0))</f>
        <v/>
      </c>
      <c r="J57" s="5"/>
      <c r="K57" s="5"/>
      <c r="L57" s="19"/>
      <c r="M57" s="5" t="str">
        <f t="shared" si="2"/>
        <v/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35"/>
      <c r="G58" s="5"/>
      <c r="H58" s="5"/>
      <c r="I58" s="44" t="str">
        <f>IF($A58="","",IFERROR($H58,0)+IFERROR(SUMIFS(Expenses!$E:$E,Expenses!$B:$B,$A58,Expenses!$F:$F,"Car Related"),0))</f>
        <v/>
      </c>
      <c r="J58" s="5"/>
      <c r="K58" s="5"/>
      <c r="L58" s="19"/>
      <c r="M58" s="5" t="str">
        <f t="shared" si="2"/>
        <v/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35"/>
      <c r="G59" s="5"/>
      <c r="H59" s="5"/>
      <c r="I59" s="44" t="str">
        <f>IF($A59="","",IFERROR($H59,0)+IFERROR(SUMIFS(Expenses!$E:$E,Expenses!$B:$B,$A59,Expenses!$F:$F,"Car Related"),0))</f>
        <v/>
      </c>
      <c r="J59" s="5"/>
      <c r="K59" s="5"/>
      <c r="L59" s="19"/>
      <c r="M59" s="5" t="str">
        <f t="shared" si="2"/>
        <v/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35"/>
      <c r="G60" s="5"/>
      <c r="H60" s="5"/>
      <c r="I60" s="44" t="str">
        <f>IF($A60="","",IFERROR($H60,0)+IFERROR(SUMIFS(Expenses!$E:$E,Expenses!$B:$B,$A60,Expenses!$F:$F,"Car Related"),0))</f>
        <v/>
      </c>
      <c r="J60" s="5"/>
      <c r="K60" s="5"/>
      <c r="L60" s="19"/>
      <c r="M60" s="5" t="str">
        <f t="shared" si="2"/>
        <v/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35"/>
      <c r="G61" s="5"/>
      <c r="H61" s="5"/>
      <c r="I61" s="44" t="str">
        <f>IF($A61="","",IFERROR($H61,0)+IFERROR(SUMIFS(Expenses!$E:$E,Expenses!$B:$B,$A61,Expenses!$F:$F,"Car Related"),0))</f>
        <v/>
      </c>
      <c r="J61" s="5"/>
      <c r="K61" s="5"/>
      <c r="L61" s="19"/>
      <c r="M61" s="5" t="str">
        <f t="shared" si="2"/>
        <v/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35"/>
      <c r="G62" s="5"/>
      <c r="H62" s="5"/>
      <c r="I62" s="44" t="str">
        <f>IF($A62="","",IFERROR($H62,0)+IFERROR(SUMIFS(Expenses!$E:$E,Expenses!$B:$B,$A62,Expenses!$F:$F,"Car Related"),0))</f>
        <v/>
      </c>
      <c r="J62" s="5"/>
      <c r="K62" s="5"/>
      <c r="L62" s="19"/>
      <c r="M62" s="5" t="str">
        <f t="shared" si="2"/>
        <v/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35"/>
      <c r="G63" s="5"/>
      <c r="H63" s="5"/>
      <c r="I63" s="44" t="str">
        <f>IF($A63="","",IFERROR($H63,0)+IFERROR(SUMIFS(Expenses!$E:$E,Expenses!$B:$B,$A63,Expenses!$F:$F,"Car Related"),0))</f>
        <v/>
      </c>
      <c r="J63" s="5"/>
      <c r="K63" s="5"/>
      <c r="L63" s="19"/>
      <c r="M63" s="5" t="str">
        <f t="shared" si="2"/>
        <v/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35"/>
      <c r="G64" s="5"/>
      <c r="H64" s="5"/>
      <c r="I64" s="44" t="str">
        <f>IF($A64="","",IFERROR($H64,0)+IFERROR(SUMIFS(Expenses!$E:$E,Expenses!$B:$B,$A64,Expenses!$F:$F,"Car Related"),0))</f>
        <v/>
      </c>
      <c r="J64" s="5"/>
      <c r="K64" s="5"/>
      <c r="L64" s="19"/>
      <c r="M64" s="5" t="str">
        <f t="shared" si="2"/>
        <v/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35"/>
      <c r="G65" s="5"/>
      <c r="H65" s="5"/>
      <c r="I65" s="44" t="str">
        <f>IF($A65="","",IFERROR($H65,0)+IFERROR(SUMIFS(Expenses!$E:$E,Expenses!$B:$B,$A65,Expenses!$F:$F,"Car Related"),0))</f>
        <v/>
      </c>
      <c r="J65" s="5"/>
      <c r="K65" s="5"/>
      <c r="L65" s="19"/>
      <c r="M65" s="5" t="str">
        <f t="shared" si="2"/>
        <v/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35"/>
      <c r="G66" s="5"/>
      <c r="H66" s="5"/>
      <c r="I66" s="44" t="str">
        <f>IF($A66="","",IFERROR($H66,0)+IFERROR(SUMIFS(Expenses!$E:$E,Expenses!$B:$B,$A66,Expenses!$F:$F,"Car Related"),0))</f>
        <v/>
      </c>
      <c r="J66" s="5"/>
      <c r="K66" s="5"/>
      <c r="L66" s="19"/>
      <c r="M66" s="5" t="str">
        <f t="shared" si="2"/>
        <v/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35"/>
      <c r="G67" s="5"/>
      <c r="H67" s="5"/>
      <c r="I67" s="44" t="str">
        <f>IF($A67="","",IFERROR($H67,0)+IFERROR(SUMIFS(Expenses!$E:$E,Expenses!$B:$B,$A67,Expenses!$F:$F,"Car Related"),0))</f>
        <v/>
      </c>
      <c r="J67" s="5"/>
      <c r="K67" s="5"/>
      <c r="L67" s="19"/>
      <c r="M67" s="5" t="str">
        <f t="shared" si="2"/>
        <v/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35"/>
      <c r="G68" s="5"/>
      <c r="H68" s="5"/>
      <c r="I68" s="44" t="str">
        <f>IF($A68="","",IFERROR($H68,0)+IFERROR(SUMIFS(Expenses!$E:$E,Expenses!$B:$B,$A68,Expenses!$F:$F,"Car Related"),0))</f>
        <v/>
      </c>
      <c r="J68" s="5"/>
      <c r="K68" s="5"/>
      <c r="L68" s="19"/>
      <c r="M68" s="5" t="str">
        <f t="shared" si="2"/>
        <v/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35"/>
      <c r="G69" s="5"/>
      <c r="H69" s="5"/>
      <c r="I69" s="44" t="str">
        <f>IF($A69="","",IFERROR($H69,0)+IFERROR(SUMIFS(Expenses!$E:$E,Expenses!$B:$B,$A69,Expenses!$F:$F,"Car Related"),0))</f>
        <v/>
      </c>
      <c r="J69" s="5"/>
      <c r="K69" s="5"/>
      <c r="L69" s="19"/>
      <c r="M69" s="5" t="str">
        <f t="shared" si="2"/>
        <v/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35"/>
      <c r="G70" s="5"/>
      <c r="H70" s="5"/>
      <c r="I70" s="44" t="str">
        <f>IF($A70="","",IFERROR($H70,0)+IFERROR(SUMIFS(Expenses!$E:$E,Expenses!$B:$B,$A70,Expenses!$F:$F,"Car Related"),0))</f>
        <v/>
      </c>
      <c r="J70" s="5"/>
      <c r="K70" s="5"/>
      <c r="L70" s="19"/>
      <c r="M70" s="5" t="str">
        <f t="shared" si="2"/>
        <v/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35"/>
      <c r="G71" s="5"/>
      <c r="H71" s="5"/>
      <c r="I71" s="44" t="str">
        <f>IF($A71="","",IFERROR($H71,0)+IFERROR(SUMIFS(Expenses!$E:$E,Expenses!$B:$B,$A71,Expenses!$F:$F,"Car Related"),0))</f>
        <v/>
      </c>
      <c r="J71" s="5"/>
      <c r="K71" s="5"/>
      <c r="L71" s="19"/>
      <c r="M71" s="5" t="str">
        <f t="shared" si="2"/>
        <v/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35"/>
      <c r="G72" s="5"/>
      <c r="H72" s="5"/>
      <c r="I72" s="44" t="str">
        <f>IF($A72="","",IFERROR($H72,0)+IFERROR(SUMIFS(Expenses!$E:$E,Expenses!$B:$B,$A72,Expenses!$F:$F,"Car Related"),0))</f>
        <v/>
      </c>
      <c r="J72" s="5"/>
      <c r="K72" s="5"/>
      <c r="L72" s="19"/>
      <c r="M72" s="5" t="str">
        <f t="shared" si="2"/>
        <v/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35"/>
      <c r="G73" s="5"/>
      <c r="H73" s="5"/>
      <c r="I73" s="44" t="str">
        <f>IF($A73="","",IFERROR($H73,0)+IFERROR(SUMIFS(Expenses!$E:$E,Expenses!$B:$B,$A73,Expenses!$F:$F,"Car Related"),0))</f>
        <v/>
      </c>
      <c r="J73" s="5"/>
      <c r="K73" s="5"/>
      <c r="L73" s="19"/>
      <c r="M73" s="5" t="str">
        <f t="shared" si="2"/>
        <v/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35"/>
      <c r="G74" s="5"/>
      <c r="H74" s="5"/>
      <c r="I74" s="44" t="str">
        <f>IF($A74="","",IFERROR($H74,0)+IFERROR(SUMIFS(Expenses!$E:$E,Expenses!$B:$B,$A74,Expenses!$F:$F,"Car Related"),0))</f>
        <v/>
      </c>
      <c r="J74" s="5"/>
      <c r="K74" s="5"/>
      <c r="L74" s="19"/>
      <c r="M74" s="5" t="str">
        <f t="shared" si="2"/>
        <v/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35"/>
      <c r="G75" s="5"/>
      <c r="H75" s="5"/>
      <c r="I75" s="44" t="str">
        <f>IF($A75="","",IFERROR($H75,0)+IFERROR(SUMIFS(Expenses!$E:$E,Expenses!$B:$B,$A75,Expenses!$F:$F,"Car Related"),0))</f>
        <v/>
      </c>
      <c r="J75" s="5"/>
      <c r="K75" s="5"/>
      <c r="L75" s="19"/>
      <c r="M75" s="5" t="str">
        <f t="shared" si="2"/>
        <v/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35"/>
      <c r="G76" s="5"/>
      <c r="H76" s="5"/>
      <c r="I76" s="44" t="str">
        <f>IF($A76="","",IFERROR($H76,0)+IFERROR(SUMIFS(Expenses!$E:$E,Expenses!$B:$B,$A76,Expenses!$F:$F,"Car Related"),0))</f>
        <v/>
      </c>
      <c r="J76" s="5"/>
      <c r="K76" s="5"/>
      <c r="L76" s="19"/>
      <c r="M76" s="5" t="str">
        <f t="shared" si="2"/>
        <v/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35"/>
      <c r="G77" s="5"/>
      <c r="H77" s="5"/>
      <c r="I77" s="44" t="str">
        <f>IF($A77="","",IFERROR($H77,0)+IFERROR(SUMIFS(Expenses!$E:$E,Expenses!$B:$B,$A77,Expenses!$F:$F,"Car Related"),0))</f>
        <v/>
      </c>
      <c r="J77" s="5"/>
      <c r="K77" s="5"/>
      <c r="L77" s="19"/>
      <c r="M77" s="5" t="str">
        <f t="shared" si="2"/>
        <v/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35"/>
      <c r="G78" s="5"/>
      <c r="H78" s="5"/>
      <c r="I78" s="44" t="str">
        <f>IF($A78="","",IFERROR($H78,0)+IFERROR(SUMIFS(Expenses!$E:$E,Expenses!$B:$B,$A78,Expenses!$F:$F,"Car Related"),0))</f>
        <v/>
      </c>
      <c r="J78" s="5"/>
      <c r="K78" s="5"/>
      <c r="L78" s="19"/>
      <c r="M78" s="5" t="str">
        <f t="shared" si="2"/>
        <v/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35"/>
      <c r="G79" s="5"/>
      <c r="H79" s="5"/>
      <c r="I79" s="44" t="str">
        <f>IF($A79="","",IFERROR($H79,0)+IFERROR(SUMIFS(Expenses!$E:$E,Expenses!$B:$B,$A79,Expenses!$F:$F,"Car Related"),0))</f>
        <v/>
      </c>
      <c r="J79" s="5"/>
      <c r="K79" s="5"/>
      <c r="L79" s="19"/>
      <c r="M79" s="5" t="str">
        <f t="shared" si="2"/>
        <v/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35"/>
      <c r="G80" s="5"/>
      <c r="H80" s="5"/>
      <c r="I80" s="44" t="str">
        <f>IF($A80="","",IFERROR($H80,0)+IFERROR(SUMIFS(Expenses!$E:$E,Expenses!$B:$B,$A80,Expenses!$F:$F,"Car Related"),0))</f>
        <v/>
      </c>
      <c r="J80" s="5"/>
      <c r="K80" s="5"/>
      <c r="L80" s="19"/>
      <c r="M80" s="5" t="str">
        <f t="shared" si="2"/>
        <v/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35"/>
      <c r="G81" s="5"/>
      <c r="H81" s="5"/>
      <c r="I81" s="44" t="str">
        <f>IF($A81="","",IFERROR($H81,0)+IFERROR(SUMIFS(Expenses!$E:$E,Expenses!$B:$B,$A81,Expenses!$F:$F,"Car Related"),0))</f>
        <v/>
      </c>
      <c r="J81" s="5"/>
      <c r="K81" s="5"/>
      <c r="L81" s="19"/>
      <c r="M81" s="5" t="str">
        <f t="shared" si="2"/>
        <v/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35"/>
      <c r="G82" s="5"/>
      <c r="H82" s="5"/>
      <c r="I82" s="44" t="str">
        <f>IF($A82="","",IFERROR($H82,0)+IFERROR(SUMIFS(Expenses!$E:$E,Expenses!$B:$B,$A82,Expenses!$F:$F,"Car Related"),0))</f>
        <v/>
      </c>
      <c r="J82" s="5"/>
      <c r="K82" s="5"/>
      <c r="L82" s="19"/>
      <c r="M82" s="5" t="str">
        <f t="shared" si="2"/>
        <v/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35"/>
      <c r="G83" s="5"/>
      <c r="H83" s="5"/>
      <c r="I83" s="44" t="str">
        <f>IF($A83="","",IFERROR($H83,0)+IFERROR(SUMIFS(Expenses!$E:$E,Expenses!$B:$B,$A83,Expenses!$F:$F,"Car Related"),0))</f>
        <v/>
      </c>
      <c r="J83" s="5"/>
      <c r="K83" s="5"/>
      <c r="L83" s="19"/>
      <c r="M83" s="5" t="str">
        <f t="shared" si="2"/>
        <v/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35"/>
      <c r="G84" s="5"/>
      <c r="H84" s="5"/>
      <c r="I84" s="44" t="str">
        <f>IF($A84="","",IFERROR($H84,0)+IFERROR(SUMIFS(Expenses!$E:$E,Expenses!$B:$B,$A84,Expenses!$F:$F,"Car Related"),0))</f>
        <v/>
      </c>
      <c r="J84" s="5"/>
      <c r="K84" s="5"/>
      <c r="L84" s="19"/>
      <c r="M84" s="5" t="str">
        <f t="shared" si="2"/>
        <v/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35"/>
      <c r="G85" s="5"/>
      <c r="H85" s="5"/>
      <c r="I85" s="44" t="str">
        <f>IF($A85="","",IFERROR($H85,0)+IFERROR(SUMIFS(Expenses!$E:$E,Expenses!$B:$B,$A85,Expenses!$F:$F,"Car Related"),0))</f>
        <v/>
      </c>
      <c r="J85" s="5"/>
      <c r="K85" s="5"/>
      <c r="L85" s="19"/>
      <c r="M85" s="5" t="str">
        <f t="shared" si="2"/>
        <v/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35"/>
      <c r="G86" s="5"/>
      <c r="H86" s="5"/>
      <c r="I86" s="44" t="str">
        <f>IF($A86="","",IFERROR($H86,0)+IFERROR(SUMIFS(Expenses!$E:$E,Expenses!$B:$B,$A86,Expenses!$F:$F,"Car Related"),0))</f>
        <v/>
      </c>
      <c r="J86" s="5"/>
      <c r="K86" s="5"/>
      <c r="L86" s="19"/>
      <c r="M86" s="5" t="str">
        <f t="shared" si="2"/>
        <v/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35"/>
      <c r="G87" s="5"/>
      <c r="H87" s="5"/>
      <c r="I87" s="44" t="str">
        <f>IF($A87="","",IFERROR($H87,0)+IFERROR(SUMIFS(Expenses!$E:$E,Expenses!$B:$B,$A87,Expenses!$F:$F,"Car Related"),0))</f>
        <v/>
      </c>
      <c r="J87" s="5"/>
      <c r="K87" s="5"/>
      <c r="L87" s="19"/>
      <c r="M87" s="5" t="str">
        <f t="shared" si="2"/>
        <v/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35"/>
      <c r="G88" s="5"/>
      <c r="H88" s="5"/>
      <c r="I88" s="44" t="str">
        <f>IF($A88="","",IFERROR($H88,0)+IFERROR(SUMIFS(Expenses!$E:$E,Expenses!$B:$B,$A88,Expenses!$F:$F,"Car Related"),0))</f>
        <v/>
      </c>
      <c r="J88" s="5"/>
      <c r="K88" s="5"/>
      <c r="L88" s="19"/>
      <c r="M88" s="5" t="str">
        <f t="shared" si="2"/>
        <v/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35"/>
      <c r="G89" s="5"/>
      <c r="H89" s="5"/>
      <c r="I89" s="44" t="str">
        <f>IF($A89="","",IFERROR($H89,0)+IFERROR(SUMIFS(Expenses!$E:$E,Expenses!$B:$B,$A89,Expenses!$F:$F,"Car Related"),0))</f>
        <v/>
      </c>
      <c r="J89" s="5"/>
      <c r="K89" s="5"/>
      <c r="L89" s="19"/>
      <c r="M89" s="5" t="str">
        <f t="shared" si="2"/>
        <v/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35"/>
      <c r="G90" s="5"/>
      <c r="H90" s="5"/>
      <c r="I90" s="44" t="str">
        <f>IF($A90="","",IFERROR($H90,0)+IFERROR(SUMIFS(Expenses!$E:$E,Expenses!$B:$B,$A90,Expenses!$F:$F,"Car Related"),0))</f>
        <v/>
      </c>
      <c r="J90" s="5"/>
      <c r="K90" s="5"/>
      <c r="L90" s="19"/>
      <c r="M90" s="5" t="str">
        <f t="shared" si="2"/>
        <v/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35"/>
      <c r="G91" s="5"/>
      <c r="H91" s="5"/>
      <c r="I91" s="44" t="str">
        <f>IF($A91="","",IFERROR($H91,0)+IFERROR(SUMIFS(Expenses!$E:$E,Expenses!$B:$B,$A91,Expenses!$F:$F,"Car Related"),0))</f>
        <v/>
      </c>
      <c r="J91" s="5"/>
      <c r="K91" s="5"/>
      <c r="L91" s="19"/>
      <c r="M91" s="5" t="str">
        <f t="shared" si="2"/>
        <v/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35"/>
      <c r="G92" s="5"/>
      <c r="H92" s="5"/>
      <c r="I92" s="44" t="str">
        <f>IF($A92="","",IFERROR($H92,0)+IFERROR(SUMIFS(Expenses!$E:$E,Expenses!$B:$B,$A92,Expenses!$F:$F,"Car Related"),0))</f>
        <v/>
      </c>
      <c r="J92" s="5"/>
      <c r="K92" s="5"/>
      <c r="L92" s="19"/>
      <c r="M92" s="5" t="str">
        <f t="shared" si="2"/>
        <v/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35"/>
      <c r="G93" s="5"/>
      <c r="H93" s="5"/>
      <c r="I93" s="44" t="str">
        <f>IF($A93="","",IFERROR($H93,0)+IFERROR(SUMIFS(Expenses!$E:$E,Expenses!$B:$B,$A93,Expenses!$F:$F,"Car Related"),0))</f>
        <v/>
      </c>
      <c r="J93" s="5"/>
      <c r="K93" s="5"/>
      <c r="L93" s="19"/>
      <c r="M93" s="5" t="str">
        <f t="shared" si="2"/>
        <v/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35"/>
      <c r="G94" s="5"/>
      <c r="H94" s="5"/>
      <c r="I94" s="44" t="str">
        <f>IF($A94="","",IFERROR($H94,0)+IFERROR(SUMIFS(Expenses!$E:$E,Expenses!$B:$B,$A94,Expenses!$F:$F,"Car Related"),0))</f>
        <v/>
      </c>
      <c r="J94" s="5"/>
      <c r="K94" s="5"/>
      <c r="L94" s="19"/>
      <c r="M94" s="5" t="str">
        <f t="shared" si="2"/>
        <v/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35"/>
      <c r="G95" s="5"/>
      <c r="H95" s="5"/>
      <c r="I95" s="44" t="str">
        <f>IF($A95="","",IFERROR($H95,0)+IFERROR(SUMIFS(Expenses!$E:$E,Expenses!$B:$B,$A95,Expenses!$F:$F,"Car Related"),0))</f>
        <v/>
      </c>
      <c r="J95" s="5"/>
      <c r="K95" s="5"/>
      <c r="L95" s="19"/>
      <c r="M95" s="5" t="str">
        <f t="shared" si="2"/>
        <v/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35"/>
      <c r="G96" s="5"/>
      <c r="H96" s="5"/>
      <c r="I96" s="44" t="str">
        <f>IF($A96="","",IFERROR($H96,0)+IFERROR(SUMIFS(Expenses!$E:$E,Expenses!$B:$B,$A96,Expenses!$F:$F,"Car Related"),0))</f>
        <v/>
      </c>
      <c r="J96" s="5"/>
      <c r="K96" s="5"/>
      <c r="L96" s="19"/>
      <c r="M96" s="5" t="str">
        <f t="shared" si="2"/>
        <v/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35"/>
      <c r="G97" s="5"/>
      <c r="H97" s="5"/>
      <c r="I97" s="44" t="str">
        <f>IF($A97="","",IFERROR($H97,0)+IFERROR(SUMIFS(Expenses!$E:$E,Expenses!$B:$B,$A97,Expenses!$F:$F,"Car Related"),0))</f>
        <v/>
      </c>
      <c r="J97" s="5"/>
      <c r="K97" s="5"/>
      <c r="L97" s="19"/>
      <c r="M97" s="5" t="str">
        <f t="shared" si="2"/>
        <v/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35"/>
      <c r="G98" s="5"/>
      <c r="H98" s="5"/>
      <c r="I98" s="44" t="str">
        <f>IF($A98="","",IFERROR($H98,0)+IFERROR(SUMIFS(Expenses!$E:$E,Expenses!$B:$B,$A98,Expenses!$F:$F,"Car Related"),0))</f>
        <v/>
      </c>
      <c r="J98" s="5"/>
      <c r="K98" s="5"/>
      <c r="L98" s="19"/>
      <c r="M98" s="5" t="str">
        <f t="shared" si="2"/>
        <v/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35"/>
      <c r="G99" s="5"/>
      <c r="H99" s="5"/>
      <c r="I99" s="44" t="str">
        <f>IF($A99="","",IFERROR($H99,0)+IFERROR(SUMIFS(Expenses!$E:$E,Expenses!$B:$B,$A99,Expenses!$F:$F,"Car Related"),0))</f>
        <v/>
      </c>
      <c r="J99" s="5"/>
      <c r="K99" s="5"/>
      <c r="L99" s="19"/>
      <c r="M99" s="5" t="str">
        <f t="shared" si="2"/>
        <v/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35"/>
      <c r="G100" s="5"/>
      <c r="H100" s="5"/>
      <c r="I100" s="44" t="str">
        <f>IF($A100="","",IFERROR($H100,0)+IFERROR(SUMIFS(Expenses!$E:$E,Expenses!$B:$B,$A100,Expenses!$F:$F,"Car Related"),0))</f>
        <v/>
      </c>
      <c r="J100" s="5"/>
      <c r="K100" s="5"/>
      <c r="L100" s="19"/>
      <c r="M100" s="5" t="str">
        <f t="shared" si="2"/>
        <v/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35"/>
      <c r="G101" s="5"/>
      <c r="H101" s="5"/>
      <c r="I101" s="44" t="str">
        <f>IF($A101="","",IFERROR($H101,0)+IFERROR(SUMIFS(Expenses!$E:$E,Expenses!$B:$B,$A101,Expenses!$F:$F,"Car Related"),0))</f>
        <v/>
      </c>
      <c r="J101" s="5"/>
      <c r="K101" s="5"/>
      <c r="L101" s="19"/>
      <c r="M101" s="5" t="str">
        <f t="shared" si="2"/>
        <v/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35"/>
      <c r="G102" s="5"/>
      <c r="H102" s="5"/>
      <c r="I102" s="44" t="str">
        <f>IF($A102="","",IFERROR($H102,0)+IFERROR(SUMIFS(Expenses!$E:$E,Expenses!$B:$B,$A102,Expenses!$F:$F,"Car Related"),0))</f>
        <v/>
      </c>
      <c r="J102" s="5"/>
      <c r="K102" s="5"/>
      <c r="L102" s="19"/>
      <c r="M102" s="5" t="str">
        <f t="shared" si="2"/>
        <v/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35"/>
      <c r="G103" s="5"/>
      <c r="H103" s="5"/>
      <c r="I103" s="44" t="str">
        <f>IF($A103="","",IFERROR($H103,0)+IFERROR(SUMIFS(Expenses!$E:$E,Expenses!$B:$B,$A103,Expenses!$F:$F,"Car Related"),0))</f>
        <v/>
      </c>
      <c r="J103" s="5"/>
      <c r="K103" s="5"/>
      <c r="L103" s="19"/>
      <c r="M103" s="5" t="str">
        <f t="shared" si="2"/>
        <v/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35"/>
      <c r="G104" s="5"/>
      <c r="H104" s="5"/>
      <c r="I104" s="44" t="str">
        <f>IF($A104="","",IFERROR($H104,0)+IFERROR(SUMIFS(Expenses!$E:$E,Expenses!$B:$B,$A104,Expenses!$F:$F,"Car Related"),0))</f>
        <v/>
      </c>
      <c r="J104" s="5"/>
      <c r="K104" s="5"/>
      <c r="L104" s="19"/>
      <c r="M104" s="5" t="str">
        <f t="shared" si="2"/>
        <v/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35"/>
      <c r="G105" s="5"/>
      <c r="H105" s="5"/>
      <c r="I105" s="44" t="str">
        <f>IF($A105="","",IFERROR($H105,0)+IFERROR(SUMIFS(Expenses!$E:$E,Expenses!$B:$B,$A105,Expenses!$F:$F,"Car Related"),0))</f>
        <v/>
      </c>
      <c r="J105" s="5"/>
      <c r="K105" s="5"/>
      <c r="L105" s="19"/>
      <c r="M105" s="5" t="str">
        <f t="shared" si="2"/>
        <v/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35"/>
      <c r="G106" s="5"/>
      <c r="H106" s="5"/>
      <c r="I106" s="44" t="str">
        <f>IF($A106="","",IFERROR($H106,0)+IFERROR(SUMIFS(Expenses!$E:$E,Expenses!$B:$B,$A106,Expenses!$F:$F,"Car Related"),0))</f>
        <v/>
      </c>
      <c r="J106" s="5"/>
      <c r="K106" s="5"/>
      <c r="L106" s="19"/>
      <c r="M106" s="5" t="str">
        <f t="shared" si="2"/>
        <v/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35"/>
      <c r="G107" s="5"/>
      <c r="H107" s="5"/>
      <c r="I107" s="44" t="str">
        <f>IF($A107="","",IFERROR($H107,0)+IFERROR(SUMIFS(Expenses!$E:$E,Expenses!$B:$B,$A107,Expenses!$F:$F,"Car Related"),0))</f>
        <v/>
      </c>
      <c r="J107" s="5"/>
      <c r="K107" s="5"/>
      <c r="L107" s="19"/>
      <c r="M107" s="5" t="str">
        <f t="shared" si="2"/>
        <v/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35"/>
      <c r="G108" s="5"/>
      <c r="H108" s="5"/>
      <c r="I108" s="44" t="str">
        <f>IF($A108="","",IFERROR($H108,0)+IFERROR(SUMIFS(Expenses!$E:$E,Expenses!$B:$B,$A108,Expenses!$F:$F,"Car Related"),0))</f>
        <v/>
      </c>
      <c r="J108" s="5"/>
      <c r="K108" s="5"/>
      <c r="L108" s="19"/>
      <c r="M108" s="5" t="str">
        <f t="shared" si="2"/>
        <v/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35"/>
      <c r="G109" s="5"/>
      <c r="H109" s="5"/>
      <c r="I109" s="44" t="str">
        <f>IF($A109="","",IFERROR($H109,0)+IFERROR(SUMIFS(Expenses!$E:$E,Expenses!$B:$B,$A109,Expenses!$F:$F,"Car Related"),0))</f>
        <v/>
      </c>
      <c r="J109" s="5"/>
      <c r="K109" s="5"/>
      <c r="L109" s="19"/>
      <c r="M109" s="5" t="str">
        <f t="shared" si="2"/>
        <v/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35"/>
      <c r="G110" s="5"/>
      <c r="H110" s="5"/>
      <c r="I110" s="44" t="str">
        <f>IF($A110="","",IFERROR($H110,0)+IFERROR(SUMIFS(Expenses!$E:$E,Expenses!$B:$B,$A110,Expenses!$F:$F,"Car Related"),0))</f>
        <v/>
      </c>
      <c r="J110" s="5"/>
      <c r="K110" s="5"/>
      <c r="L110" s="19"/>
      <c r="M110" s="5" t="str">
        <f t="shared" si="2"/>
        <v/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35"/>
      <c r="G111" s="5"/>
      <c r="H111" s="5"/>
      <c r="I111" s="44" t="str">
        <f>IF($A111="","",IFERROR($H111,0)+IFERROR(SUMIFS(Expenses!$E:$E,Expenses!$B:$B,$A111,Expenses!$F:$F,"Car Related"),0))</f>
        <v/>
      </c>
      <c r="J111" s="5"/>
      <c r="K111" s="5"/>
      <c r="L111" s="19"/>
      <c r="M111" s="5" t="str">
        <f t="shared" si="2"/>
        <v/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35"/>
      <c r="G112" s="5"/>
      <c r="H112" s="5"/>
      <c r="I112" s="44" t="str">
        <f>IF($A112="","",IFERROR($H112,0)+IFERROR(SUMIFS(Expenses!$E:$E,Expenses!$B:$B,$A112,Expenses!$F:$F,"Car Related"),0))</f>
        <v/>
      </c>
      <c r="J112" s="5"/>
      <c r="K112" s="5"/>
      <c r="L112" s="19"/>
      <c r="M112" s="5" t="str">
        <f t="shared" si="2"/>
        <v/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35"/>
      <c r="G113" s="5"/>
      <c r="H113" s="5"/>
      <c r="I113" s="44" t="str">
        <f>IF($A113="","",IFERROR($H113,0)+IFERROR(SUMIFS(Expenses!$E:$E,Expenses!$B:$B,$A113,Expenses!$F:$F,"Car Related"),0))</f>
        <v/>
      </c>
      <c r="J113" s="5"/>
      <c r="K113" s="5"/>
      <c r="L113" s="19"/>
      <c r="M113" s="5" t="str">
        <f t="shared" si="2"/>
        <v/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35"/>
      <c r="G114" s="5"/>
      <c r="H114" s="5"/>
      <c r="I114" s="44" t="str">
        <f>IF($A114="","",IFERROR($H114,0)+IFERROR(SUMIFS(Expenses!$E:$E,Expenses!$B:$B,$A114,Expenses!$F:$F,"Car Related"),0))</f>
        <v/>
      </c>
      <c r="J114" s="5"/>
      <c r="K114" s="5"/>
      <c r="L114" s="19"/>
      <c r="M114" s="5" t="str">
        <f t="shared" si="2"/>
        <v/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35"/>
      <c r="G115" s="5"/>
      <c r="H115" s="5"/>
      <c r="I115" s="44" t="str">
        <f>IF($A115="","",IFERROR($H115,0)+IFERROR(SUMIFS(Expenses!$E:$E,Expenses!$B:$B,$A115,Expenses!$F:$F,"Car Related"),0))</f>
        <v/>
      </c>
      <c r="J115" s="5"/>
      <c r="K115" s="5"/>
      <c r="L115" s="19"/>
      <c r="M115" s="5" t="str">
        <f t="shared" si="2"/>
        <v/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35"/>
      <c r="G116" s="5"/>
      <c r="H116" s="5"/>
      <c r="I116" s="44" t="str">
        <f>IF($A116="","",IFERROR($H116,0)+IFERROR(SUMIFS(Expenses!$E:$E,Expenses!$B:$B,$A116,Expenses!$F:$F,"Car Related"),0))</f>
        <v/>
      </c>
      <c r="J116" s="5"/>
      <c r="K116" s="5"/>
      <c r="L116" s="19"/>
      <c r="M116" s="5" t="str">
        <f t="shared" si="2"/>
        <v/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35"/>
      <c r="G117" s="5"/>
      <c r="H117" s="5"/>
      <c r="I117" s="44" t="str">
        <f>IF($A117="","",IFERROR($H117,0)+IFERROR(SUMIFS(Expenses!$E:$E,Expenses!$B:$B,$A117,Expenses!$F:$F,"Car Related"),0))</f>
        <v/>
      </c>
      <c r="J117" s="5"/>
      <c r="K117" s="5"/>
      <c r="L117" s="19"/>
      <c r="M117" s="5" t="str">
        <f t="shared" si="2"/>
        <v/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35"/>
      <c r="G118" s="5"/>
      <c r="H118" s="5"/>
      <c r="I118" s="44" t="str">
        <f>IF($A118="","",IFERROR($H118,0)+IFERROR(SUMIFS(Expenses!$E:$E,Expenses!$B:$B,$A118,Expenses!$F:$F,"Car Related"),0))</f>
        <v/>
      </c>
      <c r="J118" s="5"/>
      <c r="K118" s="5"/>
      <c r="L118" s="19"/>
      <c r="M118" s="5" t="str">
        <f t="shared" si="2"/>
        <v/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35"/>
      <c r="G119" s="5"/>
      <c r="H119" s="5"/>
      <c r="I119" s="44" t="str">
        <f>IF($A119="","",IFERROR($H119,0)+IFERROR(SUMIFS(Expenses!$E:$E,Expenses!$B:$B,$A119,Expenses!$F:$F,"Car Related"),0))</f>
        <v/>
      </c>
      <c r="J119" s="5"/>
      <c r="K119" s="5"/>
      <c r="L119" s="19"/>
      <c r="M119" s="5" t="str">
        <f t="shared" si="2"/>
        <v/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35"/>
      <c r="G120" s="5"/>
      <c r="H120" s="5"/>
      <c r="I120" s="44" t="str">
        <f>IF($A120="","",IFERROR($H120,0)+IFERROR(SUMIFS(Expenses!$E:$E,Expenses!$B:$B,$A120,Expenses!$F:$F,"Car Related"),0))</f>
        <v/>
      </c>
      <c r="J120" s="5"/>
      <c r="K120" s="5"/>
      <c r="L120" s="19"/>
      <c r="M120" s="5" t="str">
        <f t="shared" si="2"/>
        <v/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35"/>
      <c r="G121" s="5"/>
      <c r="H121" s="5"/>
      <c r="I121" s="44" t="str">
        <f>IF($A121="","",IFERROR($H121,0)+IFERROR(SUMIFS(Expenses!$E:$E,Expenses!$B:$B,$A121,Expenses!$F:$F,"Car Related"),0))</f>
        <v/>
      </c>
      <c r="J121" s="5"/>
      <c r="K121" s="5"/>
      <c r="L121" s="19"/>
      <c r="M121" s="5" t="str">
        <f t="shared" si="2"/>
        <v/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35"/>
      <c r="G122" s="5"/>
      <c r="H122" s="5"/>
      <c r="I122" s="44" t="str">
        <f>IF($A122="","",IFERROR($H122,0)+IFERROR(SUMIFS(Expenses!$E:$E,Expenses!$B:$B,$A122,Expenses!$F:$F,"Car Related"),0))</f>
        <v/>
      </c>
      <c r="J122" s="5"/>
      <c r="K122" s="5"/>
      <c r="L122" s="19"/>
      <c r="M122" s="5" t="str">
        <f t="shared" si="2"/>
        <v/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35"/>
      <c r="G123" s="5"/>
      <c r="H123" s="5"/>
      <c r="I123" s="44" t="str">
        <f>IF($A123="","",IFERROR($H123,0)+IFERROR(SUMIFS(Expenses!$E:$E,Expenses!$B:$B,$A123,Expenses!$F:$F,"Car Related"),0))</f>
        <v/>
      </c>
      <c r="J123" s="5"/>
      <c r="K123" s="5"/>
      <c r="L123" s="19"/>
      <c r="M123" s="5" t="str">
        <f t="shared" si="2"/>
        <v/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35"/>
      <c r="G124" s="5"/>
      <c r="H124" s="5"/>
      <c r="I124" s="44" t="str">
        <f>IF($A124="","",IFERROR($H124,0)+IFERROR(SUMIFS(Expenses!$E:$E,Expenses!$B:$B,$A124,Expenses!$F:$F,"Car Related"),0))</f>
        <v/>
      </c>
      <c r="J124" s="5"/>
      <c r="K124" s="5"/>
      <c r="L124" s="19"/>
      <c r="M124" s="5" t="str">
        <f t="shared" si="2"/>
        <v/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35"/>
      <c r="G125" s="5"/>
      <c r="H125" s="5"/>
      <c r="I125" s="44" t="str">
        <f>IF($A125="","",IFERROR($H125,0)+IFERROR(SUMIFS(Expenses!$E:$E,Expenses!$B:$B,$A125,Expenses!$F:$F,"Car Related"),0))</f>
        <v/>
      </c>
      <c r="J125" s="5"/>
      <c r="K125" s="5"/>
      <c r="L125" s="19"/>
      <c r="M125" s="5" t="str">
        <f t="shared" si="2"/>
        <v/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35"/>
      <c r="G126" s="5"/>
      <c r="H126" s="5"/>
      <c r="I126" s="44" t="str">
        <f>IF($A126="","",IFERROR($H126,0)+IFERROR(SUMIFS(Expenses!$E:$E,Expenses!$B:$B,$A126,Expenses!$F:$F,"Car Related"),0))</f>
        <v/>
      </c>
      <c r="J126" s="5"/>
      <c r="K126" s="5"/>
      <c r="L126" s="19"/>
      <c r="M126" s="5" t="str">
        <f t="shared" si="2"/>
        <v/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35"/>
      <c r="G127" s="5"/>
      <c r="H127" s="5"/>
      <c r="I127" s="44" t="str">
        <f>IF($A127="","",IFERROR($H127,0)+IFERROR(SUMIFS(Expenses!$E:$E,Expenses!$B:$B,$A127,Expenses!$F:$F,"Car Related"),0))</f>
        <v/>
      </c>
      <c r="J127" s="5"/>
      <c r="K127" s="5"/>
      <c r="L127" s="19"/>
      <c r="M127" s="5" t="str">
        <f t="shared" si="2"/>
        <v/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35"/>
      <c r="G128" s="5"/>
      <c r="H128" s="5"/>
      <c r="I128" s="44" t="str">
        <f>IF($A128="","",IFERROR($H128,0)+IFERROR(SUMIFS(Expenses!$E:$E,Expenses!$B:$B,$A128,Expenses!$F:$F,"Car Related"),0))</f>
        <v/>
      </c>
      <c r="J128" s="5"/>
      <c r="K128" s="5"/>
      <c r="L128" s="19"/>
      <c r="M128" s="5" t="str">
        <f t="shared" si="2"/>
        <v/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35"/>
      <c r="G129" s="5"/>
      <c r="H129" s="5"/>
      <c r="I129" s="44" t="str">
        <f>IF($A129="","",IFERROR($H129,0)+IFERROR(SUMIFS(Expenses!$E:$E,Expenses!$B:$B,$A129,Expenses!$F:$F,"Car Related"),0))</f>
        <v/>
      </c>
      <c r="J129" s="5"/>
      <c r="K129" s="5"/>
      <c r="L129" s="19"/>
      <c r="M129" s="5" t="str">
        <f t="shared" si="2"/>
        <v/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35"/>
      <c r="G130" s="5"/>
      <c r="H130" s="5"/>
      <c r="I130" s="44" t="str">
        <f>IF($A130="","",IFERROR($H130,0)+IFERROR(SUMIFS(Expenses!$E:$E,Expenses!$B:$B,$A130,Expenses!$F:$F,"Car Related"),0))</f>
        <v/>
      </c>
      <c r="J130" s="5"/>
      <c r="K130" s="5"/>
      <c r="L130" s="19"/>
      <c r="M130" s="5" t="str">
        <f t="shared" si="2"/>
        <v/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35"/>
      <c r="G131" s="5"/>
      <c r="H131" s="5"/>
      <c r="I131" s="44" t="str">
        <f>IF($A131="","",IFERROR($H131,0)+IFERROR(SUMIFS(Expenses!$E:$E,Expenses!$B:$B,$A131,Expenses!$F:$F,"Car Related"),0))</f>
        <v/>
      </c>
      <c r="J131" s="5"/>
      <c r="K131" s="5"/>
      <c r="L131" s="19"/>
      <c r="M131" s="5" t="str">
        <f t="shared" si="2"/>
        <v/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35"/>
      <c r="G132" s="5"/>
      <c r="H132" s="5"/>
      <c r="I132" s="44" t="str">
        <f>IF($A132="","",IFERROR($H132,0)+IFERROR(SUMIFS(Expenses!$E:$E,Expenses!$B:$B,$A132,Expenses!$F:$F,"Car Related"),0))</f>
        <v/>
      </c>
      <c r="J132" s="5"/>
      <c r="K132" s="5"/>
      <c r="L132" s="19"/>
      <c r="M132" s="5" t="str">
        <f t="shared" si="2"/>
        <v/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35"/>
      <c r="G133" s="5"/>
      <c r="H133" s="5"/>
      <c r="I133" s="44" t="str">
        <f>IF($A133="","",IFERROR($H133,0)+IFERROR(SUMIFS(Expenses!$E:$E,Expenses!$B:$B,$A133,Expenses!$F:$F,"Car Related"),0))</f>
        <v/>
      </c>
      <c r="J133" s="5"/>
      <c r="K133" s="5"/>
      <c r="L133" s="19"/>
      <c r="M133" s="5" t="str">
        <f t="shared" si="2"/>
        <v/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35"/>
      <c r="G134" s="5"/>
      <c r="H134" s="5"/>
      <c r="I134" s="44" t="str">
        <f>IF($A134="","",IFERROR($H134,0)+IFERROR(SUMIFS(Expenses!$E:$E,Expenses!$B:$B,$A134,Expenses!$F:$F,"Car Related"),0))</f>
        <v/>
      </c>
      <c r="J134" s="5"/>
      <c r="K134" s="5"/>
      <c r="L134" s="19"/>
      <c r="M134" s="5" t="str">
        <f t="shared" si="2"/>
        <v/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35"/>
      <c r="G135" s="5"/>
      <c r="H135" s="5"/>
      <c r="I135" s="44" t="str">
        <f>IF($A135="","",IFERROR($H135,0)+IFERROR(SUMIFS(Expenses!$E:$E,Expenses!$B:$B,$A135,Expenses!$F:$F,"Car Related"),0))</f>
        <v/>
      </c>
      <c r="J135" s="5"/>
      <c r="K135" s="5"/>
      <c r="L135" s="19"/>
      <c r="M135" s="5" t="str">
        <f t="shared" si="2"/>
        <v/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35"/>
      <c r="G136" s="5"/>
      <c r="H136" s="5"/>
      <c r="I136" s="44" t="str">
        <f>IF($A136="","",IFERROR($H136,0)+IFERROR(SUMIFS(Expenses!$E:$E,Expenses!$B:$B,$A136,Expenses!$F:$F,"Car Related"),0))</f>
        <v/>
      </c>
      <c r="J136" s="5"/>
      <c r="K136" s="5"/>
      <c r="L136" s="19"/>
      <c r="M136" s="5" t="str">
        <f t="shared" si="2"/>
        <v/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35"/>
      <c r="G137" s="5"/>
      <c r="H137" s="5"/>
      <c r="I137" s="44" t="str">
        <f>IF($A137="","",IFERROR($H137,0)+IFERROR(SUMIFS(Expenses!$E:$E,Expenses!$B:$B,$A137,Expenses!$F:$F,"Car Related"),0))</f>
        <v/>
      </c>
      <c r="J137" s="5"/>
      <c r="K137" s="5"/>
      <c r="L137" s="19"/>
      <c r="M137" s="5" t="str">
        <f t="shared" si="2"/>
        <v/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35"/>
      <c r="G138" s="5"/>
      <c r="H138" s="5"/>
      <c r="I138" s="44" t="str">
        <f>IF($A138="","",IFERROR($H138,0)+IFERROR(SUMIFS(Expenses!$E:$E,Expenses!$B:$B,$A138,Expenses!$F:$F,"Car Related"),0))</f>
        <v/>
      </c>
      <c r="J138" s="5"/>
      <c r="K138" s="5"/>
      <c r="L138" s="19"/>
      <c r="M138" s="5" t="str">
        <f t="shared" si="2"/>
        <v/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35"/>
      <c r="G139" s="5"/>
      <c r="H139" s="5"/>
      <c r="I139" s="44" t="str">
        <f>IF($A139="","",IFERROR($H139,0)+IFERROR(SUMIFS(Expenses!$E:$E,Expenses!$B:$B,$A139,Expenses!$F:$F,"Car Related"),0))</f>
        <v/>
      </c>
      <c r="J139" s="5"/>
      <c r="K139" s="5"/>
      <c r="L139" s="19"/>
      <c r="M139" s="5" t="str">
        <f t="shared" si="2"/>
        <v/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35"/>
      <c r="G140" s="5"/>
      <c r="H140" s="5"/>
      <c r="I140" s="44" t="str">
        <f>IF($A140="","",IFERROR($H140,0)+IFERROR(SUMIFS(Expenses!$E:$E,Expenses!$B:$B,$A140,Expenses!$F:$F,"Car Related"),0))</f>
        <v/>
      </c>
      <c r="J140" s="5"/>
      <c r="K140" s="5"/>
      <c r="L140" s="19"/>
      <c r="M140" s="5" t="str">
        <f t="shared" si="2"/>
        <v/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35"/>
      <c r="G141" s="5"/>
      <c r="H141" s="5"/>
      <c r="I141" s="44" t="str">
        <f>IF($A141="","",IFERROR($H141,0)+IFERROR(SUMIFS(Expenses!$E:$E,Expenses!$B:$B,$A141,Expenses!$F:$F,"Car Related"),0))</f>
        <v/>
      </c>
      <c r="J141" s="5"/>
      <c r="K141" s="5"/>
      <c r="L141" s="19"/>
      <c r="M141" s="5" t="str">
        <f t="shared" si="2"/>
        <v/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35"/>
      <c r="G142" s="5"/>
      <c r="H142" s="5"/>
      <c r="I142" s="44" t="str">
        <f>IF($A142="","",IFERROR($H142,0)+IFERROR(SUMIFS(Expenses!$E:$E,Expenses!$B:$B,$A142,Expenses!$F:$F,"Car Related"),0))</f>
        <v/>
      </c>
      <c r="J142" s="5"/>
      <c r="K142" s="5"/>
      <c r="L142" s="19"/>
      <c r="M142" s="5" t="str">
        <f t="shared" si="2"/>
        <v/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35"/>
      <c r="G143" s="5"/>
      <c r="H143" s="5"/>
      <c r="I143" s="44" t="str">
        <f>IF($A143="","",IFERROR($H143,0)+IFERROR(SUMIFS(Expenses!$E:$E,Expenses!$B:$B,$A143,Expenses!$F:$F,"Car Related"),0))</f>
        <v/>
      </c>
      <c r="J143" s="5"/>
      <c r="K143" s="5"/>
      <c r="L143" s="19"/>
      <c r="M143" s="5" t="str">
        <f t="shared" si="2"/>
        <v/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35"/>
      <c r="G144" s="5"/>
      <c r="H144" s="5"/>
      <c r="I144" s="44" t="str">
        <f>IF($A144="","",IFERROR($H144,0)+IFERROR(SUMIFS(Expenses!$E:$E,Expenses!$B:$B,$A144,Expenses!$F:$F,"Car Related"),0))</f>
        <v/>
      </c>
      <c r="J144" s="5"/>
      <c r="K144" s="5"/>
      <c r="L144" s="19"/>
      <c r="M144" s="5" t="str">
        <f t="shared" si="2"/>
        <v/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35"/>
      <c r="G145" s="5"/>
      <c r="H145" s="5"/>
      <c r="I145" s="44" t="str">
        <f>IF($A145="","",IFERROR($H145,0)+IFERROR(SUMIFS(Expenses!$E:$E,Expenses!$B:$B,$A145,Expenses!$F:$F,"Car Related"),0))</f>
        <v/>
      </c>
      <c r="J145" s="5"/>
      <c r="K145" s="5"/>
      <c r="L145" s="19"/>
      <c r="M145" s="5" t="str">
        <f t="shared" si="2"/>
        <v/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35"/>
      <c r="G146" s="5"/>
      <c r="H146" s="5"/>
      <c r="I146" s="44" t="str">
        <f>IF($A146="","",IFERROR($H146,0)+IFERROR(SUMIFS(Expenses!$E:$E,Expenses!$B:$B,$A146,Expenses!$F:$F,"Car Related"),0))</f>
        <v/>
      </c>
      <c r="J146" s="5"/>
      <c r="K146" s="5"/>
      <c r="L146" s="19"/>
      <c r="M146" s="5" t="str">
        <f t="shared" si="2"/>
        <v/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35"/>
      <c r="G147" s="5"/>
      <c r="H147" s="5"/>
      <c r="I147" s="44" t="str">
        <f>IF($A147="","",IFERROR($H147,0)+IFERROR(SUMIFS(Expenses!$E:$E,Expenses!$B:$B,$A147,Expenses!$F:$F,"Car Related"),0))</f>
        <v/>
      </c>
      <c r="J147" s="5"/>
      <c r="K147" s="5"/>
      <c r="L147" s="19"/>
      <c r="M147" s="5" t="str">
        <f t="shared" si="2"/>
        <v/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35"/>
      <c r="G148" s="5"/>
      <c r="H148" s="5"/>
      <c r="I148" s="44" t="str">
        <f>IF($A148="","",IFERROR($H148,0)+IFERROR(SUMIFS(Expenses!$E:$E,Expenses!$B:$B,$A148,Expenses!$F:$F,"Car Related"),0))</f>
        <v/>
      </c>
      <c r="J148" s="5"/>
      <c r="K148" s="5"/>
      <c r="L148" s="19"/>
      <c r="M148" s="5" t="str">
        <f t="shared" si="2"/>
        <v/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35"/>
      <c r="G149" s="5"/>
      <c r="H149" s="5"/>
      <c r="I149" s="44" t="str">
        <f>IF($A149="","",IFERROR($H149,0)+IFERROR(SUMIFS(Expenses!$E:$E,Expenses!$B:$B,$A149,Expenses!$F:$F,"Car Related"),0))</f>
        <v/>
      </c>
      <c r="J149" s="5"/>
      <c r="K149" s="5"/>
      <c r="L149" s="19"/>
      <c r="M149" s="5" t="str">
        <f t="shared" si="2"/>
        <v/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35"/>
      <c r="G150" s="5"/>
      <c r="H150" s="5"/>
      <c r="I150" s="44" t="str">
        <f>IF($A150="","",IFERROR($H150,0)+IFERROR(SUMIFS(Expenses!$E:$E,Expenses!$B:$B,$A150,Expenses!$F:$F,"Car Related"),0))</f>
        <v/>
      </c>
      <c r="J150" s="5"/>
      <c r="K150" s="5"/>
      <c r="L150" s="19"/>
      <c r="M150" s="5" t="str">
        <f t="shared" si="2"/>
        <v/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35"/>
      <c r="G151" s="5"/>
      <c r="H151" s="5"/>
      <c r="I151" s="44" t="str">
        <f>IF($A151="","",IFERROR($H151,0)+IFERROR(SUMIFS(Expenses!$E:$E,Expenses!$B:$B,$A151,Expenses!$F:$F,"Car Related"),0))</f>
        <v/>
      </c>
      <c r="J151" s="5"/>
      <c r="K151" s="5"/>
      <c r="L151" s="19"/>
      <c r="M151" s="5" t="str">
        <f t="shared" si="2"/>
        <v/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35"/>
      <c r="G152" s="5"/>
      <c r="H152" s="5"/>
      <c r="I152" s="44" t="str">
        <f>IF($A152="","",IFERROR($H152,0)+IFERROR(SUMIFS(Expenses!$E:$E,Expenses!$B:$B,$A152,Expenses!$F:$F,"Car Related"),0))</f>
        <v/>
      </c>
      <c r="J152" s="5"/>
      <c r="K152" s="5"/>
      <c r="L152" s="19"/>
      <c r="M152" s="5" t="str">
        <f t="shared" si="2"/>
        <v/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35"/>
      <c r="G153" s="5"/>
      <c r="H153" s="5"/>
      <c r="I153" s="44" t="str">
        <f>IF($A153="","",IFERROR($H153,0)+IFERROR(SUMIFS(Expenses!$E:$E,Expenses!$B:$B,$A153,Expenses!$F:$F,"Car Related"),0))</f>
        <v/>
      </c>
      <c r="J153" s="5"/>
      <c r="K153" s="5"/>
      <c r="L153" s="19"/>
      <c r="M153" s="5" t="str">
        <f t="shared" si="2"/>
        <v/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35"/>
      <c r="G154" s="5"/>
      <c r="H154" s="5"/>
      <c r="I154" s="44" t="str">
        <f>IF($A154="","",IFERROR($H154,0)+IFERROR(SUMIFS(Expenses!$E:$E,Expenses!$B:$B,$A154,Expenses!$F:$F,"Car Related"),0))</f>
        <v/>
      </c>
      <c r="J154" s="5"/>
      <c r="K154" s="5"/>
      <c r="L154" s="19"/>
      <c r="M154" s="5" t="str">
        <f t="shared" si="2"/>
        <v/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35"/>
      <c r="G155" s="5"/>
      <c r="H155" s="5"/>
      <c r="I155" s="44" t="str">
        <f>IF($A155="","",IFERROR($H155,0)+IFERROR(SUMIFS(Expenses!$E:$E,Expenses!$B:$B,$A155,Expenses!$F:$F,"Car Related"),0))</f>
        <v/>
      </c>
      <c r="J155" s="5"/>
      <c r="K155" s="5"/>
      <c r="L155" s="19"/>
      <c r="M155" s="5" t="str">
        <f t="shared" si="2"/>
        <v/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35"/>
      <c r="G156" s="5"/>
      <c r="H156" s="5"/>
      <c r="I156" s="44" t="str">
        <f>IF($A156="","",IFERROR($H156,0)+IFERROR(SUMIFS(Expenses!$E:$E,Expenses!$B:$B,$A156,Expenses!$F:$F,"Car Related"),0))</f>
        <v/>
      </c>
      <c r="J156" s="5"/>
      <c r="K156" s="5"/>
      <c r="L156" s="19"/>
      <c r="M156" s="5" t="str">
        <f t="shared" si="2"/>
        <v/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35"/>
      <c r="G157" s="5"/>
      <c r="H157" s="5"/>
      <c r="I157" s="44" t="str">
        <f>IF($A157="","",IFERROR($H157,0)+IFERROR(SUMIFS(Expenses!$E:$E,Expenses!$B:$B,$A157,Expenses!$F:$F,"Car Related"),0))</f>
        <v/>
      </c>
      <c r="J157" s="5"/>
      <c r="K157" s="5"/>
      <c r="L157" s="19"/>
      <c r="M157" s="5" t="str">
        <f t="shared" si="2"/>
        <v/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35"/>
      <c r="G158" s="5"/>
      <c r="H158" s="5"/>
      <c r="I158" s="44" t="str">
        <f>IF($A158="","",IFERROR($H158,0)+IFERROR(SUMIFS(Expenses!$E:$E,Expenses!$B:$B,$A158,Expenses!$F:$F,"Car Related"),0))</f>
        <v/>
      </c>
      <c r="J158" s="5"/>
      <c r="K158" s="5"/>
      <c r="L158" s="19"/>
      <c r="M158" s="5" t="str">
        <f t="shared" si="2"/>
        <v/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35"/>
      <c r="G159" s="5"/>
      <c r="H159" s="5"/>
      <c r="I159" s="44" t="str">
        <f>IF($A159="","",IFERROR($H159,0)+IFERROR(SUMIFS(Expenses!$E:$E,Expenses!$B:$B,$A159,Expenses!$F:$F,"Car Related"),0))</f>
        <v/>
      </c>
      <c r="J159" s="5"/>
      <c r="K159" s="5"/>
      <c r="L159" s="19"/>
      <c r="M159" s="5" t="str">
        <f t="shared" si="2"/>
        <v/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35"/>
      <c r="G160" s="5"/>
      <c r="H160" s="5"/>
      <c r="I160" s="44" t="str">
        <f>IF($A160="","",IFERROR($H160,0)+IFERROR(SUMIFS(Expenses!$E:$E,Expenses!$B:$B,$A160,Expenses!$F:$F,"Car Related"),0))</f>
        <v/>
      </c>
      <c r="J160" s="5"/>
      <c r="K160" s="5"/>
      <c r="L160" s="19"/>
      <c r="M160" s="5" t="str">
        <f t="shared" si="2"/>
        <v/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35"/>
      <c r="G161" s="5"/>
      <c r="H161" s="5"/>
      <c r="I161" s="44" t="str">
        <f>IF($A161="","",IFERROR($H161,0)+IFERROR(SUMIFS(Expenses!$E:$E,Expenses!$B:$B,$A161,Expenses!$F:$F,"Car Related"),0))</f>
        <v/>
      </c>
      <c r="J161" s="5"/>
      <c r="K161" s="5"/>
      <c r="L161" s="19"/>
      <c r="M161" s="5" t="str">
        <f t="shared" si="2"/>
        <v/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35"/>
      <c r="G162" s="5"/>
      <c r="H162" s="5"/>
      <c r="I162" s="44" t="str">
        <f>IF($A162="","",IFERROR($H162,0)+IFERROR(SUMIFS(Expenses!$E:$E,Expenses!$B:$B,$A162,Expenses!$F:$F,"Car Related"),0))</f>
        <v/>
      </c>
      <c r="J162" s="5"/>
      <c r="K162" s="5"/>
      <c r="L162" s="19"/>
      <c r="M162" s="5" t="str">
        <f t="shared" si="2"/>
        <v/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35"/>
      <c r="G163" s="5"/>
      <c r="H163" s="5"/>
      <c r="I163" s="44" t="str">
        <f>IF($A163="","",IFERROR($H163,0)+IFERROR(SUMIFS(Expenses!$E:$E,Expenses!$B:$B,$A163,Expenses!$F:$F,"Car Related"),0))</f>
        <v/>
      </c>
      <c r="J163" s="5"/>
      <c r="K163" s="5"/>
      <c r="L163" s="19"/>
      <c r="M163" s="5" t="str">
        <f t="shared" si="2"/>
        <v/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35"/>
      <c r="G164" s="5"/>
      <c r="H164" s="5"/>
      <c r="I164" s="44" t="str">
        <f>IF($A164="","",IFERROR($H164,0)+IFERROR(SUMIFS(Expenses!$E:$E,Expenses!$B:$B,$A164,Expenses!$F:$F,"Car Related"),0))</f>
        <v/>
      </c>
      <c r="J164" s="5"/>
      <c r="K164" s="5"/>
      <c r="L164" s="19"/>
      <c r="M164" s="5" t="str">
        <f t="shared" si="2"/>
        <v/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35"/>
      <c r="G165" s="5"/>
      <c r="H165" s="5"/>
      <c r="I165" s="44" t="str">
        <f>IF($A165="","",IFERROR($H165,0)+IFERROR(SUMIFS(Expenses!$E:$E,Expenses!$B:$B,$A165,Expenses!$F:$F,"Car Related"),0))</f>
        <v/>
      </c>
      <c r="J165" s="5"/>
      <c r="K165" s="5"/>
      <c r="L165" s="19"/>
      <c r="M165" s="5" t="str">
        <f t="shared" si="2"/>
        <v/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35"/>
      <c r="G166" s="5"/>
      <c r="H166" s="5"/>
      <c r="I166" s="44" t="str">
        <f>IF($A166="","",IFERROR($H166,0)+IFERROR(SUMIFS(Expenses!$E:$E,Expenses!$B:$B,$A166,Expenses!$F:$F,"Car Related"),0))</f>
        <v/>
      </c>
      <c r="J166" s="5"/>
      <c r="K166" s="5"/>
      <c r="L166" s="19"/>
      <c r="M166" s="5" t="str">
        <f t="shared" si="2"/>
        <v/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35"/>
      <c r="G167" s="5"/>
      <c r="H167" s="5"/>
      <c r="I167" s="44" t="str">
        <f>IF($A167="","",IFERROR($H167,0)+IFERROR(SUMIFS(Expenses!$E:$E,Expenses!$B:$B,$A167,Expenses!$F:$F,"Car Related"),0))</f>
        <v/>
      </c>
      <c r="J167" s="5"/>
      <c r="K167" s="5"/>
      <c r="L167" s="19"/>
      <c r="M167" s="5" t="str">
        <f t="shared" si="2"/>
        <v/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35"/>
      <c r="G168" s="5"/>
      <c r="H168" s="5"/>
      <c r="I168" s="44" t="str">
        <f>IF($A168="","",IFERROR($H168,0)+IFERROR(SUMIFS(Expenses!$E:$E,Expenses!$B:$B,$A168,Expenses!$F:$F,"Car Related"),0))</f>
        <v/>
      </c>
      <c r="J168" s="5"/>
      <c r="K168" s="5"/>
      <c r="L168" s="19"/>
      <c r="M168" s="5" t="str">
        <f t="shared" si="2"/>
        <v/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35"/>
      <c r="G169" s="5"/>
      <c r="H169" s="5"/>
      <c r="I169" s="44" t="str">
        <f>IF($A169="","",IFERROR($H169,0)+IFERROR(SUMIFS(Expenses!$E:$E,Expenses!$B:$B,$A169,Expenses!$F:$F,"Car Related"),0))</f>
        <v/>
      </c>
      <c r="J169" s="5"/>
      <c r="K169" s="5"/>
      <c r="L169" s="19"/>
      <c r="M169" s="5" t="str">
        <f t="shared" si="2"/>
        <v/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35"/>
      <c r="G170" s="5"/>
      <c r="H170" s="5"/>
      <c r="I170" s="44" t="str">
        <f>IF($A170="","",IFERROR($H170,0)+IFERROR(SUMIFS(Expenses!$E:$E,Expenses!$B:$B,$A170,Expenses!$F:$F,"Car Related"),0))</f>
        <v/>
      </c>
      <c r="J170" s="5"/>
      <c r="K170" s="5"/>
      <c r="L170" s="19"/>
      <c r="M170" s="5" t="str">
        <f t="shared" si="2"/>
        <v/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35"/>
      <c r="G171" s="5"/>
      <c r="H171" s="5"/>
      <c r="I171" s="44" t="str">
        <f>IF($A171="","",IFERROR($H171,0)+IFERROR(SUMIFS(Expenses!$E:$E,Expenses!$B:$B,$A171,Expenses!$F:$F,"Car Related"),0))</f>
        <v/>
      </c>
      <c r="J171" s="5"/>
      <c r="K171" s="5"/>
      <c r="L171" s="19"/>
      <c r="M171" s="5" t="str">
        <f t="shared" si="2"/>
        <v/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35"/>
      <c r="G172" s="5"/>
      <c r="H172" s="5"/>
      <c r="I172" s="44" t="str">
        <f>IF($A172="","",IFERROR($H172,0)+IFERROR(SUMIFS(Expenses!$E:$E,Expenses!$B:$B,$A172,Expenses!$F:$F,"Car Related"),0))</f>
        <v/>
      </c>
      <c r="J172" s="5"/>
      <c r="K172" s="5"/>
      <c r="L172" s="19"/>
      <c r="M172" s="5" t="str">
        <f t="shared" si="2"/>
        <v/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35"/>
      <c r="G173" s="5"/>
      <c r="H173" s="5"/>
      <c r="I173" s="44" t="str">
        <f>IF($A173="","",IFERROR($H173,0)+IFERROR(SUMIFS(Expenses!$E:$E,Expenses!$B:$B,$A173,Expenses!$F:$F,"Car Related"),0))</f>
        <v/>
      </c>
      <c r="J173" s="5"/>
      <c r="K173" s="5"/>
      <c r="L173" s="19"/>
      <c r="M173" s="5" t="str">
        <f t="shared" si="2"/>
        <v/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35"/>
      <c r="G174" s="5"/>
      <c r="H174" s="5"/>
      <c r="I174" s="44" t="str">
        <f>IF($A174="","",IFERROR($H174,0)+IFERROR(SUMIFS(Expenses!$E:$E,Expenses!$B:$B,$A174,Expenses!$F:$F,"Car Related"),0))</f>
        <v/>
      </c>
      <c r="J174" s="5"/>
      <c r="K174" s="5"/>
      <c r="L174" s="19"/>
      <c r="M174" s="5" t="str">
        <f t="shared" si="2"/>
        <v/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35"/>
      <c r="G175" s="5"/>
      <c r="H175" s="5"/>
      <c r="I175" s="44" t="str">
        <f>IF($A175="","",IFERROR($H175,0)+IFERROR(SUMIFS(Expenses!$E:$E,Expenses!$B:$B,$A175,Expenses!$F:$F,"Car Related"),0))</f>
        <v/>
      </c>
      <c r="J175" s="5"/>
      <c r="K175" s="5"/>
      <c r="L175" s="19"/>
      <c r="M175" s="5" t="str">
        <f t="shared" si="2"/>
        <v/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35"/>
      <c r="G176" s="5"/>
      <c r="H176" s="5"/>
      <c r="I176" s="44" t="str">
        <f>IF($A176="","",IFERROR($H176,0)+IFERROR(SUMIFS(Expenses!$E:$E,Expenses!$B:$B,$A176,Expenses!$F:$F,"Car Related"),0))</f>
        <v/>
      </c>
      <c r="J176" s="5"/>
      <c r="K176" s="5"/>
      <c r="L176" s="19"/>
      <c r="M176" s="5" t="str">
        <f t="shared" si="2"/>
        <v/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35"/>
      <c r="G177" s="5"/>
      <c r="H177" s="5"/>
      <c r="I177" s="44" t="str">
        <f>IF($A177="","",IFERROR($H177,0)+IFERROR(SUMIFS(Expenses!$E:$E,Expenses!$B:$B,$A177,Expenses!$F:$F,"Car Related"),0))</f>
        <v/>
      </c>
      <c r="J177" s="5"/>
      <c r="K177" s="5"/>
      <c r="L177" s="19"/>
      <c r="M177" s="5" t="str">
        <f t="shared" si="2"/>
        <v/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35"/>
      <c r="G178" s="5"/>
      <c r="H178" s="5"/>
      <c r="I178" s="44" t="str">
        <f>IF($A178="","",IFERROR($H178,0)+IFERROR(SUMIFS(Expenses!$E:$E,Expenses!$B:$B,$A178,Expenses!$F:$F,"Car Related"),0))</f>
        <v/>
      </c>
      <c r="J178" s="5"/>
      <c r="K178" s="5"/>
      <c r="L178" s="19"/>
      <c r="M178" s="5" t="str">
        <f t="shared" si="2"/>
        <v/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35"/>
      <c r="G179" s="5"/>
      <c r="H179" s="5"/>
      <c r="I179" s="44" t="str">
        <f>IF($A179="","",IFERROR($H179,0)+IFERROR(SUMIFS(Expenses!$E:$E,Expenses!$B:$B,$A179,Expenses!$F:$F,"Car Related"),0))</f>
        <v/>
      </c>
      <c r="J179" s="5"/>
      <c r="K179" s="5"/>
      <c r="L179" s="19"/>
      <c r="M179" s="5" t="str">
        <f t="shared" si="2"/>
        <v/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35"/>
      <c r="G180" s="5"/>
      <c r="H180" s="5"/>
      <c r="I180" s="44" t="str">
        <f>IF($A180="","",IFERROR($H180,0)+IFERROR(SUMIFS(Expenses!$E:$E,Expenses!$B:$B,$A180,Expenses!$F:$F,"Car Related"),0))</f>
        <v/>
      </c>
      <c r="J180" s="5"/>
      <c r="K180" s="5"/>
      <c r="L180" s="19"/>
      <c r="M180" s="5" t="str">
        <f t="shared" si="2"/>
        <v/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35"/>
      <c r="G181" s="5"/>
      <c r="H181" s="5"/>
      <c r="I181" s="44" t="str">
        <f>IF($A181="","",IFERROR($H181,0)+IFERROR(SUMIFS(Expenses!$E:$E,Expenses!$B:$B,$A181,Expenses!$F:$F,"Car Related"),0))</f>
        <v/>
      </c>
      <c r="J181" s="5"/>
      <c r="K181" s="5"/>
      <c r="L181" s="19"/>
      <c r="M181" s="5" t="str">
        <f t="shared" si="2"/>
        <v/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35"/>
      <c r="G182" s="5"/>
      <c r="H182" s="5"/>
      <c r="I182" s="44" t="str">
        <f>IF($A182="","",IFERROR($H182,0)+IFERROR(SUMIFS(Expenses!$E:$E,Expenses!$B:$B,$A182,Expenses!$F:$F,"Car Related"),0))</f>
        <v/>
      </c>
      <c r="J182" s="5"/>
      <c r="K182" s="5"/>
      <c r="L182" s="19"/>
      <c r="M182" s="5" t="str">
        <f t="shared" si="2"/>
        <v/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35"/>
      <c r="G183" s="5"/>
      <c r="H183" s="5"/>
      <c r="I183" s="44" t="str">
        <f>IF($A183="","",IFERROR($H183,0)+IFERROR(SUMIFS(Expenses!$E:$E,Expenses!$B:$B,$A183,Expenses!$F:$F,"Car Related"),0))</f>
        <v/>
      </c>
      <c r="J183" s="5"/>
      <c r="K183" s="5"/>
      <c r="L183" s="19"/>
      <c r="M183" s="5" t="str">
        <f t="shared" si="2"/>
        <v/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35"/>
      <c r="G184" s="5"/>
      <c r="H184" s="5"/>
      <c r="I184" s="44" t="str">
        <f>IF($A184="","",IFERROR($H184,0)+IFERROR(SUMIFS(Expenses!$E:$E,Expenses!$B:$B,$A184,Expenses!$F:$F,"Car Related"),0))</f>
        <v/>
      </c>
      <c r="J184" s="5"/>
      <c r="K184" s="5"/>
      <c r="L184" s="19"/>
      <c r="M184" s="5" t="str">
        <f t="shared" si="2"/>
        <v/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35"/>
      <c r="G185" s="5"/>
      <c r="H185" s="5"/>
      <c r="I185" s="44" t="str">
        <f>IF($A185="","",IFERROR($H185,0)+IFERROR(SUMIFS(Expenses!$E:$E,Expenses!$B:$B,$A185,Expenses!$F:$F,"Car Related"),0))</f>
        <v/>
      </c>
      <c r="J185" s="5"/>
      <c r="K185" s="5"/>
      <c r="L185" s="19"/>
      <c r="M185" s="5" t="str">
        <f t="shared" si="2"/>
        <v/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35"/>
      <c r="G186" s="5"/>
      <c r="H186" s="5"/>
      <c r="I186" s="44" t="str">
        <f>IF($A186="","",IFERROR($H186,0)+IFERROR(SUMIFS(Expenses!$E:$E,Expenses!$B:$B,$A186,Expenses!$F:$F,"Car Related"),0))</f>
        <v/>
      </c>
      <c r="J186" s="5"/>
      <c r="K186" s="5"/>
      <c r="L186" s="19"/>
      <c r="M186" s="5" t="str">
        <f t="shared" si="2"/>
        <v/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35"/>
      <c r="G187" s="5"/>
      <c r="H187" s="5"/>
      <c r="I187" s="44" t="str">
        <f>IF($A187="","",IFERROR($H187,0)+IFERROR(SUMIFS(Expenses!$E:$E,Expenses!$B:$B,$A187,Expenses!$F:$F,"Car Related"),0))</f>
        <v/>
      </c>
      <c r="J187" s="5"/>
      <c r="K187" s="5"/>
      <c r="L187" s="19"/>
      <c r="M187" s="5" t="str">
        <f t="shared" si="2"/>
        <v/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35"/>
      <c r="G188" s="5"/>
      <c r="H188" s="5"/>
      <c r="I188" s="44" t="str">
        <f>IF($A188="","",IFERROR($H188,0)+IFERROR(SUMIFS(Expenses!$E:$E,Expenses!$B:$B,$A188,Expenses!$F:$F,"Car Related"),0))</f>
        <v/>
      </c>
      <c r="J188" s="5"/>
      <c r="K188" s="5"/>
      <c r="L188" s="19"/>
      <c r="M188" s="5" t="str">
        <f t="shared" si="2"/>
        <v/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35"/>
      <c r="G189" s="5"/>
      <c r="H189" s="5"/>
      <c r="I189" s="44" t="str">
        <f>IF($A189="","",IFERROR($H189,0)+IFERROR(SUMIFS(Expenses!$E:$E,Expenses!$B:$B,$A189,Expenses!$F:$F,"Car Related"),0))</f>
        <v/>
      </c>
      <c r="J189" s="5"/>
      <c r="K189" s="5"/>
      <c r="L189" s="19"/>
      <c r="M189" s="5" t="str">
        <f t="shared" si="2"/>
        <v/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35"/>
      <c r="G190" s="5"/>
      <c r="H190" s="5"/>
      <c r="I190" s="44" t="str">
        <f>IF($A190="","",IFERROR($H190,0)+IFERROR(SUMIFS(Expenses!$E:$E,Expenses!$B:$B,$A190,Expenses!$F:$F,"Car Related"),0))</f>
        <v/>
      </c>
      <c r="J190" s="5"/>
      <c r="K190" s="5"/>
      <c r="L190" s="19"/>
      <c r="M190" s="5" t="str">
        <f t="shared" si="2"/>
        <v/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35"/>
      <c r="G191" s="5"/>
      <c r="H191" s="5"/>
      <c r="I191" s="44" t="str">
        <f>IF($A191="","",IFERROR($H191,0)+IFERROR(SUMIFS(Expenses!$E:$E,Expenses!$B:$B,$A191,Expenses!$F:$F,"Car Related"),0))</f>
        <v/>
      </c>
      <c r="J191" s="5"/>
      <c r="K191" s="5"/>
      <c r="L191" s="19"/>
      <c r="M191" s="5" t="str">
        <f t="shared" si="2"/>
        <v/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35"/>
      <c r="G192" s="5"/>
      <c r="H192" s="5"/>
      <c r="I192" s="44" t="str">
        <f>IF($A192="","",IFERROR($H192,0)+IFERROR(SUMIFS(Expenses!$E:$E,Expenses!$B:$B,$A192,Expenses!$F:$F,"Car Related"),0))</f>
        <v/>
      </c>
      <c r="J192" s="5"/>
      <c r="K192" s="5"/>
      <c r="L192" s="19"/>
      <c r="M192" s="5" t="str">
        <f t="shared" si="2"/>
        <v/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35"/>
      <c r="G193" s="5"/>
      <c r="H193" s="5"/>
      <c r="I193" s="44" t="str">
        <f>IF($A193="","",IFERROR($H193,0)+IFERROR(SUMIFS(Expenses!$E:$E,Expenses!$B:$B,$A193,Expenses!$F:$F,"Car Related"),0))</f>
        <v/>
      </c>
      <c r="J193" s="5"/>
      <c r="K193" s="5"/>
      <c r="L193" s="19"/>
      <c r="M193" s="5" t="str">
        <f t="shared" si="2"/>
        <v/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35"/>
      <c r="G194" s="5"/>
      <c r="H194" s="5"/>
      <c r="I194" s="44" t="str">
        <f>IF($A194="","",IFERROR($H194,0)+IFERROR(SUMIFS(Expenses!$E:$E,Expenses!$B:$B,$A194,Expenses!$F:$F,"Car Related"),0))</f>
        <v/>
      </c>
      <c r="J194" s="5"/>
      <c r="K194" s="5"/>
      <c r="L194" s="19"/>
      <c r="M194" s="5" t="str">
        <f t="shared" si="2"/>
        <v/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35"/>
      <c r="G195" s="5"/>
      <c r="H195" s="5"/>
      <c r="I195" s="44" t="str">
        <f>IF($A195="","",IFERROR($H195,0)+IFERROR(SUMIFS(Expenses!$E:$E,Expenses!$B:$B,$A195,Expenses!$F:$F,"Car Related"),0))</f>
        <v/>
      </c>
      <c r="J195" s="5"/>
      <c r="K195" s="5"/>
      <c r="L195" s="19"/>
      <c r="M195" s="5" t="str">
        <f t="shared" si="2"/>
        <v/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35"/>
      <c r="G196" s="5"/>
      <c r="H196" s="5"/>
      <c r="I196" s="44" t="str">
        <f>IF($A196="","",IFERROR($H196,0)+IFERROR(SUMIFS(Expenses!$E:$E,Expenses!$B:$B,$A196,Expenses!$F:$F,"Car Related"),0))</f>
        <v/>
      </c>
      <c r="J196" s="5"/>
      <c r="K196" s="5"/>
      <c r="L196" s="19"/>
      <c r="M196" s="5" t="str">
        <f t="shared" si="2"/>
        <v/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35"/>
      <c r="G197" s="5"/>
      <c r="H197" s="5"/>
      <c r="I197" s="44" t="str">
        <f>IF($A197="","",IFERROR($H197,0)+IFERROR(SUMIFS(Expenses!$E:$E,Expenses!$B:$B,$A197,Expenses!$F:$F,"Car Related"),0))</f>
        <v/>
      </c>
      <c r="J197" s="5"/>
      <c r="K197" s="5"/>
      <c r="L197" s="19"/>
      <c r="M197" s="5" t="str">
        <f t="shared" si="2"/>
        <v/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35"/>
      <c r="G198" s="5"/>
      <c r="H198" s="5"/>
      <c r="I198" s="44" t="str">
        <f>IF($A198="","",IFERROR($H198,0)+IFERROR(SUMIFS(Expenses!$E:$E,Expenses!$B:$B,$A198,Expenses!$F:$F,"Car Related"),0))</f>
        <v/>
      </c>
      <c r="J198" s="5"/>
      <c r="K198" s="5"/>
      <c r="L198" s="19"/>
      <c r="M198" s="5" t="str">
        <f t="shared" si="2"/>
        <v/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35"/>
      <c r="G199" s="5"/>
      <c r="H199" s="5"/>
      <c r="I199" s="44" t="str">
        <f>IF($A199="","",IFERROR($H199,0)+IFERROR(SUMIFS(Expenses!$E:$E,Expenses!$B:$B,$A199,Expenses!$F:$F,"Car Related"),0))</f>
        <v/>
      </c>
      <c r="J199" s="5"/>
      <c r="K199" s="5"/>
      <c r="L199" s="19"/>
      <c r="M199" s="5" t="str">
        <f t="shared" si="2"/>
        <v/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35"/>
      <c r="G200" s="5"/>
      <c r="H200" s="5"/>
      <c r="I200" s="44" t="str">
        <f>IF($A200="","",IFERROR($H200,0)+IFERROR(SUMIFS(Expenses!$E:$E,Expenses!$B:$B,$A200,Expenses!$F:$F,"Car Related"),0))</f>
        <v/>
      </c>
      <c r="J200" s="5"/>
      <c r="K200" s="5"/>
      <c r="L200" s="19"/>
      <c r="M200" s="5" t="str">
        <f t="shared" si="2"/>
        <v/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35"/>
      <c r="G201" s="5"/>
      <c r="H201" s="5"/>
      <c r="I201" s="44" t="str">
        <f>IF($A201="","",IFERROR($H201,0)+IFERROR(SUMIFS(Expenses!$E:$E,Expenses!$B:$B,$A201,Expenses!$F:$F,"Car Related"),0))</f>
        <v/>
      </c>
      <c r="J201" s="5"/>
      <c r="K201" s="5"/>
      <c r="L201" s="19"/>
      <c r="M201" s="5" t="str">
        <f t="shared" si="2"/>
        <v/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35"/>
      <c r="G202" s="5"/>
      <c r="H202" s="5"/>
      <c r="I202" s="44" t="str">
        <f>IF($A202="","",IFERROR($H202,0)+IFERROR(SUMIFS(Expenses!$E:$E,Expenses!$B:$B,$A202,Expenses!$F:$F,"Car Related"),0))</f>
        <v/>
      </c>
      <c r="J202" s="5"/>
      <c r="K202" s="5"/>
      <c r="L202" s="19"/>
      <c r="M202" s="5" t="str">
        <f t="shared" si="2"/>
        <v/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35"/>
      <c r="G203" s="5"/>
      <c r="H203" s="5"/>
      <c r="I203" s="44" t="str">
        <f>IF($A203="","",IFERROR($H203,0)+IFERROR(SUMIFS(Expenses!$E:$E,Expenses!$B:$B,$A203,Expenses!$F:$F,"Car Related"),0))</f>
        <v/>
      </c>
      <c r="J203" s="5"/>
      <c r="K203" s="5"/>
      <c r="L203" s="19"/>
      <c r="M203" s="5" t="str">
        <f t="shared" si="2"/>
        <v/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35"/>
      <c r="G204" s="5"/>
      <c r="H204" s="5"/>
      <c r="I204" s="44" t="str">
        <f>IF($A204="","",IFERROR($H204,0)+IFERROR(SUMIFS(Expenses!$E:$E,Expenses!$B:$B,$A204,Expenses!$F:$F,"Car Related"),0))</f>
        <v/>
      </c>
      <c r="J204" s="5"/>
      <c r="K204" s="5"/>
      <c r="L204" s="19"/>
      <c r="M204" s="5" t="str">
        <f t="shared" si="2"/>
        <v/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35"/>
      <c r="G205" s="5"/>
      <c r="H205" s="5"/>
      <c r="I205" s="44" t="str">
        <f>IF($A205="","",IFERROR($H205,0)+IFERROR(SUMIFS(Expenses!$E:$E,Expenses!$B:$B,$A205,Expenses!$F:$F,"Car Related"),0))</f>
        <v/>
      </c>
      <c r="J205" s="5"/>
      <c r="K205" s="5"/>
      <c r="L205" s="19"/>
      <c r="M205" s="5" t="str">
        <f t="shared" si="2"/>
        <v/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35"/>
      <c r="G206" s="5"/>
      <c r="H206" s="5"/>
      <c r="I206" s="44" t="str">
        <f>IF($A206="","",IFERROR($H206,0)+IFERROR(SUMIFS(Expenses!$E:$E,Expenses!$B:$B,$A206,Expenses!$F:$F,"Car Related"),0))</f>
        <v/>
      </c>
      <c r="J206" s="5"/>
      <c r="K206" s="5"/>
      <c r="L206" s="19"/>
      <c r="M206" s="5" t="str">
        <f t="shared" si="2"/>
        <v/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35"/>
      <c r="G207" s="5"/>
      <c r="H207" s="5"/>
      <c r="I207" s="44" t="str">
        <f>IF($A207="","",IFERROR($H207,0)+IFERROR(SUMIFS(Expenses!$E:$E,Expenses!$B:$B,$A207,Expenses!$F:$F,"Car Related"),0))</f>
        <v/>
      </c>
      <c r="J207" s="5"/>
      <c r="K207" s="5"/>
      <c r="L207" s="19"/>
      <c r="M207" s="5" t="str">
        <f t="shared" si="2"/>
        <v/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35"/>
      <c r="G208" s="5"/>
      <c r="H208" s="5"/>
      <c r="I208" s="44" t="str">
        <f>IF($A208="","",IFERROR($H208,0)+IFERROR(SUMIFS(Expenses!$E:$E,Expenses!$B:$B,$A208,Expenses!$F:$F,"Car Related"),0))</f>
        <v/>
      </c>
      <c r="J208" s="5"/>
      <c r="K208" s="5"/>
      <c r="L208" s="19"/>
      <c r="M208" s="5" t="str">
        <f t="shared" si="2"/>
        <v/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35"/>
      <c r="G209" s="5"/>
      <c r="H209" s="5"/>
      <c r="I209" s="44" t="str">
        <f>IF($A209="","",IFERROR($H209,0)+IFERROR(SUMIFS(Expenses!$E:$E,Expenses!$B:$B,$A209,Expenses!$F:$F,"Car Related"),0))</f>
        <v/>
      </c>
      <c r="J209" s="5"/>
      <c r="K209" s="5"/>
      <c r="L209" s="19"/>
      <c r="M209" s="5" t="str">
        <f t="shared" si="2"/>
        <v/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35"/>
      <c r="G210" s="5"/>
      <c r="H210" s="5"/>
      <c r="I210" s="44" t="str">
        <f>IF($A210="","",IFERROR($H210,0)+IFERROR(SUMIFS(Expenses!$E:$E,Expenses!$B:$B,$A210,Expenses!$F:$F,"Car Related"),0))</f>
        <v/>
      </c>
      <c r="J210" s="5"/>
      <c r="K210" s="5"/>
      <c r="L210" s="19"/>
      <c r="M210" s="5" t="str">
        <f t="shared" si="2"/>
        <v/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35"/>
      <c r="G211" s="5"/>
      <c r="H211" s="5"/>
      <c r="I211" s="44" t="str">
        <f>IF($A211="","",IFERROR($H211,0)+IFERROR(SUMIFS(Expenses!$E:$E,Expenses!$B:$B,$A211,Expenses!$F:$F,"Car Related"),0))</f>
        <v/>
      </c>
      <c r="J211" s="5"/>
      <c r="K211" s="5"/>
      <c r="L211" s="19"/>
      <c r="M211" s="5" t="str">
        <f t="shared" si="2"/>
        <v/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35"/>
      <c r="G212" s="5"/>
      <c r="H212" s="5"/>
      <c r="I212" s="44" t="str">
        <f>IF($A212="","",IFERROR($H212,0)+IFERROR(SUMIFS(Expenses!$E:$E,Expenses!$B:$B,$A212,Expenses!$F:$F,"Car Related"),0))</f>
        <v/>
      </c>
      <c r="J212" s="5"/>
      <c r="K212" s="5"/>
      <c r="L212" s="19"/>
      <c r="M212" s="5" t="str">
        <f t="shared" si="2"/>
        <v/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35"/>
      <c r="G213" s="5"/>
      <c r="H213" s="5"/>
      <c r="I213" s="44" t="str">
        <f>IF($A213="","",IFERROR($H213,0)+IFERROR(SUMIFS(Expenses!$E:$E,Expenses!$B:$B,$A213,Expenses!$F:$F,"Car Related"),0))</f>
        <v/>
      </c>
      <c r="J213" s="5"/>
      <c r="K213" s="5"/>
      <c r="L213" s="19"/>
      <c r="M213" s="5" t="str">
        <f t="shared" si="2"/>
        <v/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35"/>
      <c r="G214" s="5"/>
      <c r="H214" s="5"/>
      <c r="I214" s="44" t="str">
        <f>IF($A214="","",IFERROR($H214,0)+IFERROR(SUMIFS(Expenses!$E:$E,Expenses!$B:$B,$A214,Expenses!$F:$F,"Car Related"),0))</f>
        <v/>
      </c>
      <c r="J214" s="5"/>
      <c r="K214" s="5"/>
      <c r="L214" s="19"/>
      <c r="M214" s="5" t="str">
        <f t="shared" si="2"/>
        <v/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35"/>
      <c r="G215" s="5"/>
      <c r="H215" s="5"/>
      <c r="I215" s="44" t="str">
        <f>IF($A215="","",IFERROR($H215,0)+IFERROR(SUMIFS(Expenses!$E:$E,Expenses!$B:$B,$A215,Expenses!$F:$F,"Car Related"),0))</f>
        <v/>
      </c>
      <c r="J215" s="5"/>
      <c r="K215" s="5"/>
      <c r="L215" s="19"/>
      <c r="M215" s="5" t="str">
        <f t="shared" si="2"/>
        <v/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35"/>
      <c r="G216" s="5"/>
      <c r="H216" s="5"/>
      <c r="I216" s="44" t="str">
        <f>IF($A216="","",IFERROR($H216,0)+IFERROR(SUMIFS(Expenses!$E:$E,Expenses!$B:$B,$A216,Expenses!$F:$F,"Car Related"),0))</f>
        <v/>
      </c>
      <c r="J216" s="5"/>
      <c r="K216" s="5"/>
      <c r="L216" s="19"/>
      <c r="M216" s="5" t="str">
        <f t="shared" si="2"/>
        <v/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35"/>
      <c r="G217" s="5"/>
      <c r="H217" s="5"/>
      <c r="I217" s="44" t="str">
        <f>IF($A217="","",IFERROR($H217,0)+IFERROR(SUMIFS(Expenses!$E:$E,Expenses!$B:$B,$A217,Expenses!$F:$F,"Car Related"),0))</f>
        <v/>
      </c>
      <c r="J217" s="5"/>
      <c r="K217" s="5"/>
      <c r="L217" s="19"/>
      <c r="M217" s="5" t="str">
        <f t="shared" si="2"/>
        <v/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35"/>
      <c r="G218" s="5"/>
      <c r="H218" s="5"/>
      <c r="I218" s="44" t="str">
        <f>IF($A218="","",IFERROR($H218,0)+IFERROR(SUMIFS(Expenses!$E:$E,Expenses!$B:$B,$A218,Expenses!$F:$F,"Car Related"),0))</f>
        <v/>
      </c>
      <c r="J218" s="5"/>
      <c r="K218" s="5"/>
      <c r="L218" s="19"/>
      <c r="M218" s="5" t="str">
        <f t="shared" si="2"/>
        <v/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35"/>
      <c r="G219" s="5"/>
      <c r="H219" s="5"/>
      <c r="I219" s="44" t="str">
        <f>IF($A219="","",IFERROR($H219,0)+IFERROR(SUMIFS(Expenses!$E:$E,Expenses!$B:$B,$A219,Expenses!$F:$F,"Car Related"),0))</f>
        <v/>
      </c>
      <c r="J219" s="5"/>
      <c r="K219" s="5"/>
      <c r="L219" s="19"/>
      <c r="M219" s="5" t="str">
        <f t="shared" si="2"/>
        <v/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35"/>
      <c r="G220" s="5"/>
      <c r="H220" s="5"/>
      <c r="I220" s="44" t="str">
        <f>IF($A220="","",IFERROR($H220,0)+IFERROR(SUMIFS(Expenses!$E:$E,Expenses!$B:$B,$A220,Expenses!$F:$F,"Car Related"),0))</f>
        <v/>
      </c>
      <c r="J220" s="5"/>
      <c r="K220" s="5"/>
      <c r="L220" s="19"/>
      <c r="M220" s="5" t="str">
        <f t="shared" si="2"/>
        <v/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35"/>
      <c r="G221" s="5"/>
      <c r="H221" s="5"/>
      <c r="I221" s="44" t="str">
        <f>IF($A221="","",IFERROR($H221,0)+IFERROR(SUMIFS(Expenses!$E:$E,Expenses!$B:$B,$A221,Expenses!$F:$F,"Car Related"),0))</f>
        <v/>
      </c>
      <c r="J221" s="5"/>
      <c r="K221" s="5"/>
      <c r="L221" s="19"/>
      <c r="M221" s="5" t="str">
        <f t="shared" si="2"/>
        <v/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35"/>
      <c r="G222" s="5"/>
      <c r="H222" s="5"/>
      <c r="I222" s="44" t="str">
        <f>IF($A222="","",IFERROR($H222,0)+IFERROR(SUMIFS(Expenses!$E:$E,Expenses!$B:$B,$A222,Expenses!$F:$F,"Car Related"),0))</f>
        <v/>
      </c>
      <c r="J222" s="5"/>
      <c r="K222" s="5"/>
      <c r="L222" s="19"/>
      <c r="M222" s="5" t="str">
        <f t="shared" si="2"/>
        <v/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35"/>
      <c r="G223" s="5"/>
      <c r="H223" s="5"/>
      <c r="I223" s="44" t="str">
        <f>IF($A223="","",IFERROR($H223,0)+IFERROR(SUMIFS(Expenses!$E:$E,Expenses!$B:$B,$A223,Expenses!$F:$F,"Car Related"),0))</f>
        <v/>
      </c>
      <c r="J223" s="5"/>
      <c r="K223" s="5"/>
      <c r="L223" s="19"/>
      <c r="M223" s="5" t="str">
        <f t="shared" si="2"/>
        <v/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35"/>
      <c r="G224" s="5"/>
      <c r="H224" s="5"/>
      <c r="I224" s="44" t="str">
        <f>IF($A224="","",IFERROR($H224,0)+IFERROR(SUMIFS(Expenses!$E:$E,Expenses!$B:$B,$A224,Expenses!$F:$F,"Car Related"),0))</f>
        <v/>
      </c>
      <c r="J224" s="5"/>
      <c r="K224" s="5"/>
      <c r="L224" s="19"/>
      <c r="M224" s="5" t="str">
        <f t="shared" si="2"/>
        <v/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35"/>
      <c r="G225" s="5"/>
      <c r="H225" s="5"/>
      <c r="I225" s="44" t="str">
        <f>IF($A225="","",IFERROR($H225,0)+IFERROR(SUMIFS(Expenses!$E:$E,Expenses!$B:$B,$A225,Expenses!$F:$F,"Car Related"),0))</f>
        <v/>
      </c>
      <c r="J225" s="5"/>
      <c r="K225" s="5"/>
      <c r="L225" s="19"/>
      <c r="M225" s="5" t="str">
        <f t="shared" si="2"/>
        <v/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35"/>
      <c r="G226" s="5"/>
      <c r="H226" s="5"/>
      <c r="I226" s="44" t="str">
        <f>IF($A226="","",IFERROR($H226,0)+IFERROR(SUMIFS(Expenses!$E:$E,Expenses!$B:$B,$A226,Expenses!$F:$F,"Car Related"),0))</f>
        <v/>
      </c>
      <c r="J226" s="5"/>
      <c r="K226" s="5"/>
      <c r="L226" s="19"/>
      <c r="M226" s="5" t="str">
        <f t="shared" si="2"/>
        <v/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35"/>
      <c r="G227" s="5"/>
      <c r="H227" s="5"/>
      <c r="I227" s="44" t="str">
        <f>IF($A227="","",IFERROR($H227,0)+IFERROR(SUMIFS(Expenses!$E:$E,Expenses!$B:$B,$A227,Expenses!$F:$F,"Car Related"),0))</f>
        <v/>
      </c>
      <c r="J227" s="5"/>
      <c r="K227" s="5"/>
      <c r="L227" s="19"/>
      <c r="M227" s="5" t="str">
        <f t="shared" si="2"/>
        <v/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35"/>
      <c r="G228" s="5"/>
      <c r="H228" s="5"/>
      <c r="I228" s="44" t="str">
        <f>IF($A228="","",IFERROR($H228,0)+IFERROR(SUMIFS(Expenses!$E:$E,Expenses!$B:$B,$A228,Expenses!$F:$F,"Car Related"),0))</f>
        <v/>
      </c>
      <c r="J228" s="5"/>
      <c r="K228" s="5"/>
      <c r="L228" s="19"/>
      <c r="M228" s="5" t="str">
        <f t="shared" si="2"/>
        <v/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35"/>
      <c r="G229" s="5"/>
      <c r="H229" s="5"/>
      <c r="I229" s="44" t="str">
        <f>IF($A229="","",IFERROR($H229,0)+IFERROR(SUMIFS(Expenses!$E:$E,Expenses!$B:$B,$A229,Expenses!$F:$F,"Car Related"),0))</f>
        <v/>
      </c>
      <c r="J229" s="5"/>
      <c r="K229" s="5"/>
      <c r="L229" s="19"/>
      <c r="M229" s="5" t="str">
        <f t="shared" si="2"/>
        <v/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35"/>
      <c r="G230" s="5"/>
      <c r="H230" s="5"/>
      <c r="I230" s="44" t="str">
        <f>IF($A230="","",IFERROR($H230,0)+IFERROR(SUMIFS(Expenses!$E:$E,Expenses!$B:$B,$A230,Expenses!$F:$F,"Car Related"),0))</f>
        <v/>
      </c>
      <c r="J230" s="5"/>
      <c r="K230" s="5"/>
      <c r="L230" s="19"/>
      <c r="M230" s="5" t="str">
        <f t="shared" si="2"/>
        <v/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35"/>
      <c r="G231" s="5"/>
      <c r="H231" s="5"/>
      <c r="I231" s="44" t="str">
        <f>IF($A231="","",IFERROR($H231,0)+IFERROR(SUMIFS(Expenses!$E:$E,Expenses!$B:$B,$A231,Expenses!$F:$F,"Car Related"),0))</f>
        <v/>
      </c>
      <c r="J231" s="5"/>
      <c r="K231" s="5"/>
      <c r="L231" s="19"/>
      <c r="M231" s="5" t="str">
        <f t="shared" si="2"/>
        <v/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35"/>
      <c r="G232" s="5"/>
      <c r="H232" s="5"/>
      <c r="I232" s="44" t="str">
        <f>IF($A232="","",IFERROR($H232,0)+IFERROR(SUMIFS(Expenses!$E:$E,Expenses!$B:$B,$A232,Expenses!$F:$F,"Car Related"),0))</f>
        <v/>
      </c>
      <c r="J232" s="5"/>
      <c r="K232" s="5"/>
      <c r="L232" s="19"/>
      <c r="M232" s="5" t="str">
        <f t="shared" si="2"/>
        <v/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35"/>
      <c r="G233" s="5"/>
      <c r="H233" s="5"/>
      <c r="I233" s="44" t="str">
        <f>IF($A233="","",IFERROR($H233,0)+IFERROR(SUMIFS(Expenses!$E:$E,Expenses!$B:$B,$A233,Expenses!$F:$F,"Car Related"),0))</f>
        <v/>
      </c>
      <c r="J233" s="5"/>
      <c r="K233" s="5"/>
      <c r="L233" s="19"/>
      <c r="M233" s="5" t="str">
        <f t="shared" si="2"/>
        <v/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35"/>
      <c r="G234" s="5"/>
      <c r="H234" s="5"/>
      <c r="I234" s="44" t="str">
        <f>IF($A234="","",IFERROR($H234,0)+IFERROR(SUMIFS(Expenses!$E:$E,Expenses!$B:$B,$A234,Expenses!$F:$F,"Car Related"),0))</f>
        <v/>
      </c>
      <c r="J234" s="5"/>
      <c r="K234" s="5"/>
      <c r="L234" s="19"/>
      <c r="M234" s="5" t="str">
        <f t="shared" si="2"/>
        <v/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35"/>
      <c r="G235" s="5"/>
      <c r="H235" s="5"/>
      <c r="I235" s="44" t="str">
        <f>IF($A235="","",IFERROR($H235,0)+IFERROR(SUMIFS(Expenses!$E:$E,Expenses!$B:$B,$A235,Expenses!$F:$F,"Car Related"),0))</f>
        <v/>
      </c>
      <c r="J235" s="5"/>
      <c r="K235" s="5"/>
      <c r="L235" s="19"/>
      <c r="M235" s="5" t="str">
        <f t="shared" si="2"/>
        <v/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35"/>
      <c r="G236" s="5"/>
      <c r="H236" s="5"/>
      <c r="I236" s="44" t="str">
        <f>IF($A236="","",IFERROR($H236,0)+IFERROR(SUMIFS(Expenses!$E:$E,Expenses!$B:$B,$A236,Expenses!$F:$F,"Car Related"),0))</f>
        <v/>
      </c>
      <c r="J236" s="5"/>
      <c r="K236" s="5"/>
      <c r="L236" s="19"/>
      <c r="M236" s="5" t="str">
        <f t="shared" si="2"/>
        <v/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35"/>
      <c r="G237" s="5"/>
      <c r="H237" s="5"/>
      <c r="I237" s="44" t="str">
        <f>IF($A237="","",IFERROR($H237,0)+IFERROR(SUMIFS(Expenses!$E:$E,Expenses!$B:$B,$A237,Expenses!$F:$F,"Car Related"),0))</f>
        <v/>
      </c>
      <c r="J237" s="5"/>
      <c r="K237" s="5"/>
      <c r="L237" s="19"/>
      <c r="M237" s="5" t="str">
        <f t="shared" si="2"/>
        <v/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35"/>
      <c r="G238" s="5"/>
      <c r="H238" s="5"/>
      <c r="I238" s="44" t="str">
        <f>IF($A238="","",IFERROR($H238,0)+IFERROR(SUMIFS(Expenses!$E:$E,Expenses!$B:$B,$A238,Expenses!$F:$F,"Car Related"),0))</f>
        <v/>
      </c>
      <c r="J238" s="5"/>
      <c r="K238" s="5"/>
      <c r="L238" s="19"/>
      <c r="M238" s="5" t="str">
        <f t="shared" si="2"/>
        <v/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35"/>
      <c r="G239" s="5"/>
      <c r="H239" s="5"/>
      <c r="I239" s="44" t="str">
        <f>IF($A239="","",IFERROR($H239,0)+IFERROR(SUMIFS(Expenses!$E:$E,Expenses!$B:$B,$A239,Expenses!$F:$F,"Car Related"),0))</f>
        <v/>
      </c>
      <c r="J239" s="5"/>
      <c r="K239" s="5"/>
      <c r="L239" s="19"/>
      <c r="M239" s="5" t="str">
        <f t="shared" si="2"/>
        <v/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35"/>
      <c r="G240" s="5"/>
      <c r="H240" s="5"/>
      <c r="I240" s="44" t="str">
        <f>IF($A240="","",IFERROR($H240,0)+IFERROR(SUMIFS(Expenses!$E:$E,Expenses!$B:$B,$A240,Expenses!$F:$F,"Car Related"),0))</f>
        <v/>
      </c>
      <c r="J240" s="5"/>
      <c r="K240" s="5"/>
      <c r="L240" s="19"/>
      <c r="M240" s="5" t="str">
        <f t="shared" si="2"/>
        <v/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35"/>
      <c r="G241" s="5"/>
      <c r="H241" s="5"/>
      <c r="I241" s="44" t="str">
        <f>IF($A241="","",IFERROR($H241,0)+IFERROR(SUMIFS(Expenses!$E:$E,Expenses!$B:$B,$A241,Expenses!$F:$F,"Car Related"),0))</f>
        <v/>
      </c>
      <c r="J241" s="5"/>
      <c r="K241" s="5"/>
      <c r="L241" s="19"/>
      <c r="M241" s="5" t="str">
        <f t="shared" si="2"/>
        <v/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35"/>
      <c r="G242" s="5"/>
      <c r="H242" s="5"/>
      <c r="I242" s="44" t="str">
        <f>IF($A242="","",IFERROR($H242,0)+IFERROR(SUMIFS(Expenses!$E:$E,Expenses!$B:$B,$A242,Expenses!$F:$F,"Car Related"),0))</f>
        <v/>
      </c>
      <c r="J242" s="5"/>
      <c r="K242" s="5"/>
      <c r="L242" s="19"/>
      <c r="M242" s="5" t="str">
        <f t="shared" si="2"/>
        <v/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35"/>
      <c r="G243" s="5"/>
      <c r="H243" s="5"/>
      <c r="I243" s="44" t="str">
        <f>IF($A243="","",IFERROR($H243,0)+IFERROR(SUMIFS(Expenses!$E:$E,Expenses!$B:$B,$A243,Expenses!$F:$F,"Car Related"),0))</f>
        <v/>
      </c>
      <c r="J243" s="5"/>
      <c r="K243" s="5"/>
      <c r="L243" s="19"/>
      <c r="M243" s="5" t="str">
        <f t="shared" si="2"/>
        <v/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35"/>
      <c r="G244" s="5"/>
      <c r="H244" s="5"/>
      <c r="I244" s="44" t="str">
        <f>IF($A244="","",IFERROR($H244,0)+IFERROR(SUMIFS(Expenses!$E:$E,Expenses!$B:$B,$A244,Expenses!$F:$F,"Car Related"),0))</f>
        <v/>
      </c>
      <c r="J244" s="5"/>
      <c r="K244" s="5"/>
      <c r="L244" s="19"/>
      <c r="M244" s="5" t="str">
        <f t="shared" si="2"/>
        <v/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35"/>
      <c r="G245" s="5"/>
      <c r="H245" s="5"/>
      <c r="I245" s="44" t="str">
        <f>IF($A245="","",IFERROR($H245,0)+IFERROR(SUMIFS(Expenses!$E:$E,Expenses!$B:$B,$A245,Expenses!$F:$F,"Car Related"),0))</f>
        <v/>
      </c>
      <c r="J245" s="5"/>
      <c r="K245" s="5"/>
      <c r="L245" s="19"/>
      <c r="M245" s="5" t="str">
        <f t="shared" si="2"/>
        <v/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35"/>
      <c r="G246" s="5"/>
      <c r="H246" s="5"/>
      <c r="I246" s="44" t="str">
        <f>IF($A246="","",IFERROR($H246,0)+IFERROR(SUMIFS(Expenses!$E:$E,Expenses!$B:$B,$A246,Expenses!$F:$F,"Car Related"),0))</f>
        <v/>
      </c>
      <c r="J246" s="5"/>
      <c r="K246" s="5"/>
      <c r="L246" s="19"/>
      <c r="M246" s="5" t="str">
        <f t="shared" si="2"/>
        <v/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35"/>
      <c r="G247" s="5"/>
      <c r="H247" s="5"/>
      <c r="I247" s="44" t="str">
        <f>IF($A247="","",IFERROR($H247,0)+IFERROR(SUMIFS(Expenses!$E:$E,Expenses!$B:$B,$A247,Expenses!$F:$F,"Car Related"),0))</f>
        <v/>
      </c>
      <c r="J247" s="5"/>
      <c r="K247" s="5"/>
      <c r="L247" s="19"/>
      <c r="M247" s="5" t="str">
        <f t="shared" si="2"/>
        <v/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35"/>
      <c r="G248" s="5"/>
      <c r="H248" s="5"/>
      <c r="I248" s="44" t="str">
        <f>IF($A248="","",IFERROR($H248,0)+IFERROR(SUMIFS(Expenses!$E:$E,Expenses!$B:$B,$A248,Expenses!$F:$F,"Car Related"),0))</f>
        <v/>
      </c>
      <c r="J248" s="5"/>
      <c r="K248" s="5"/>
      <c r="L248" s="19"/>
      <c r="M248" s="5" t="str">
        <f t="shared" si="2"/>
        <v/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35"/>
      <c r="G249" s="5"/>
      <c r="H249" s="5"/>
      <c r="I249" s="44" t="str">
        <f>IF($A249="","",IFERROR($H249,0)+IFERROR(SUMIFS(Expenses!$E:$E,Expenses!$B:$B,$A249,Expenses!$F:$F,"Car Related"),0))</f>
        <v/>
      </c>
      <c r="J249" s="5"/>
      <c r="K249" s="5"/>
      <c r="L249" s="19"/>
      <c r="M249" s="5" t="str">
        <f t="shared" si="2"/>
        <v/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35"/>
      <c r="G250" s="5"/>
      <c r="H250" s="5"/>
      <c r="I250" s="44" t="str">
        <f>IF($A250="","",IFERROR($H250,0)+IFERROR(SUMIFS(Expenses!$E:$E,Expenses!$B:$B,$A250,Expenses!$F:$F,"Car Related"),0))</f>
        <v/>
      </c>
      <c r="J250" s="5"/>
      <c r="K250" s="5"/>
      <c r="L250" s="19"/>
      <c r="M250" s="5" t="str">
        <f t="shared" si="2"/>
        <v/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35"/>
      <c r="G251" s="5"/>
      <c r="H251" s="5"/>
      <c r="I251" s="44" t="str">
        <f>IF($A251="","",IFERROR($H251,0)+IFERROR(SUMIFS(Expenses!$E:$E,Expenses!$B:$B,$A251,Expenses!$F:$F,"Car Related"),0))</f>
        <v/>
      </c>
      <c r="J251" s="5"/>
      <c r="K251" s="5"/>
      <c r="L251" s="19"/>
      <c r="M251" s="5" t="str">
        <f t="shared" si="2"/>
        <v/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35"/>
      <c r="G252" s="5"/>
      <c r="H252" s="5"/>
      <c r="I252" s="44" t="str">
        <f>IF($A252="","",IFERROR($H252,0)+IFERROR(SUMIFS(Expenses!$E:$E,Expenses!$B:$B,$A252,Expenses!$F:$F,"Car Related"),0))</f>
        <v/>
      </c>
      <c r="J252" s="5"/>
      <c r="K252" s="5"/>
      <c r="L252" s="19"/>
      <c r="M252" s="5" t="str">
        <f t="shared" si="2"/>
        <v/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35"/>
      <c r="G253" s="5"/>
      <c r="H253" s="5"/>
      <c r="I253" s="44" t="str">
        <f>IF($A253="","",IFERROR($H253,0)+IFERROR(SUMIFS(Expenses!$E:$E,Expenses!$B:$B,$A253,Expenses!$F:$F,"Car Related"),0))</f>
        <v/>
      </c>
      <c r="J253" s="5"/>
      <c r="K253" s="5"/>
      <c r="L253" s="19"/>
      <c r="M253" s="5" t="str">
        <f t="shared" si="2"/>
        <v/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35"/>
      <c r="G254" s="5"/>
      <c r="H254" s="5"/>
      <c r="I254" s="44" t="str">
        <f>IF($A254="","",IFERROR($H254,0)+IFERROR(SUMIFS(Expenses!$E:$E,Expenses!$B:$B,$A254,Expenses!$F:$F,"Car Related"),0))</f>
        <v/>
      </c>
      <c r="J254" s="5"/>
      <c r="K254" s="5"/>
      <c r="L254" s="19"/>
      <c r="M254" s="5" t="str">
        <f t="shared" si="2"/>
        <v/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35"/>
      <c r="G255" s="5"/>
      <c r="H255" s="5"/>
      <c r="I255" s="44" t="str">
        <f>IF($A255="","",IFERROR($H255,0)+IFERROR(SUMIFS(Expenses!$E:$E,Expenses!$B:$B,$A255,Expenses!$F:$F,"Car Related"),0))</f>
        <v/>
      </c>
      <c r="J255" s="5"/>
      <c r="K255" s="5"/>
      <c r="L255" s="19"/>
      <c r="M255" s="5" t="str">
        <f t="shared" si="2"/>
        <v/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35"/>
      <c r="G256" s="5"/>
      <c r="H256" s="5"/>
      <c r="I256" s="44" t="str">
        <f>IF($A256="","",IFERROR($H256,0)+IFERROR(SUMIFS(Expenses!$E:$E,Expenses!$B:$B,$A256,Expenses!$F:$F,"Car Related"),0))</f>
        <v/>
      </c>
      <c r="J256" s="5"/>
      <c r="K256" s="5"/>
      <c r="L256" s="19"/>
      <c r="M256" s="5" t="str">
        <f t="shared" si="2"/>
        <v/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35"/>
      <c r="G257" s="5"/>
      <c r="H257" s="5"/>
      <c r="I257" s="44" t="str">
        <f>IF($A257="","",IFERROR($H257,0)+IFERROR(SUMIFS(Expenses!$E:$E,Expenses!$B:$B,$A257,Expenses!$F:$F,"Car Related"),0))</f>
        <v/>
      </c>
      <c r="J257" s="5"/>
      <c r="K257" s="5"/>
      <c r="L257" s="19"/>
      <c r="M257" s="5" t="str">
        <f t="shared" si="2"/>
        <v/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35"/>
      <c r="G258" s="5"/>
      <c r="H258" s="5"/>
      <c r="I258" s="44" t="str">
        <f>IF($A258="","",IFERROR($H258,0)+IFERROR(SUMIFS(Expenses!$E:$E,Expenses!$B:$B,$A258,Expenses!$F:$F,"Car Related"),0))</f>
        <v/>
      </c>
      <c r="J258" s="5"/>
      <c r="K258" s="5"/>
      <c r="L258" s="19"/>
      <c r="M258" s="5" t="str">
        <f t="shared" si="2"/>
        <v/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35"/>
      <c r="G259" s="5"/>
      <c r="H259" s="5"/>
      <c r="I259" s="44" t="str">
        <f>IF($A259="","",IFERROR($H259,0)+IFERROR(SUMIFS(Expenses!$E:$E,Expenses!$B:$B,$A259,Expenses!$F:$F,"Car Related"),0))</f>
        <v/>
      </c>
      <c r="J259" s="5"/>
      <c r="K259" s="5"/>
      <c r="L259" s="19"/>
      <c r="M259" s="5" t="str">
        <f t="shared" si="2"/>
        <v/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35"/>
      <c r="G260" s="5"/>
      <c r="H260" s="5"/>
      <c r="I260" s="44" t="str">
        <f>IF($A260="","",IFERROR($H260,0)+IFERROR(SUMIFS(Expenses!$E:$E,Expenses!$B:$B,$A260,Expenses!$F:$F,"Car Related"),0))</f>
        <v/>
      </c>
      <c r="J260" s="5"/>
      <c r="K260" s="5"/>
      <c r="L260" s="19"/>
      <c r="M260" s="5" t="str">
        <f t="shared" si="2"/>
        <v/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35"/>
      <c r="G261" s="5"/>
      <c r="H261" s="5"/>
      <c r="I261" s="44" t="str">
        <f>IF($A261="","",IFERROR($H261,0)+IFERROR(SUMIFS(Expenses!$E:$E,Expenses!$B:$B,$A261,Expenses!$F:$F,"Car Related"),0))</f>
        <v/>
      </c>
      <c r="J261" s="5"/>
      <c r="K261" s="5"/>
      <c r="L261" s="19"/>
      <c r="M261" s="5" t="str">
        <f t="shared" si="2"/>
        <v/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35"/>
      <c r="G262" s="5"/>
      <c r="H262" s="5"/>
      <c r="I262" s="44" t="str">
        <f>IF($A262="","",IFERROR($H262,0)+IFERROR(SUMIFS(Expenses!$E:$E,Expenses!$B:$B,$A262,Expenses!$F:$F,"Car Related"),0))</f>
        <v/>
      </c>
      <c r="J262" s="5"/>
      <c r="K262" s="5"/>
      <c r="L262" s="19"/>
      <c r="M262" s="5" t="str">
        <f t="shared" si="2"/>
        <v/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35"/>
      <c r="G263" s="5"/>
      <c r="H263" s="5"/>
      <c r="I263" s="44" t="str">
        <f>IF($A263="","",IFERROR($H263,0)+IFERROR(SUMIFS(Expenses!$E:$E,Expenses!$B:$B,$A263,Expenses!$F:$F,"Car Related"),0))</f>
        <v/>
      </c>
      <c r="J263" s="5"/>
      <c r="K263" s="5"/>
      <c r="L263" s="19"/>
      <c r="M263" s="5" t="str">
        <f t="shared" si="2"/>
        <v/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35"/>
      <c r="G264" s="5"/>
      <c r="H264" s="5"/>
      <c r="I264" s="44" t="str">
        <f>IF($A264="","",IFERROR($H264,0)+IFERROR(SUMIFS(Expenses!$E:$E,Expenses!$B:$B,$A264,Expenses!$F:$F,"Car Related"),0))</f>
        <v/>
      </c>
      <c r="J264" s="5"/>
      <c r="K264" s="5"/>
      <c r="L264" s="19"/>
      <c r="M264" s="5" t="str">
        <f t="shared" si="2"/>
        <v/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35"/>
      <c r="G265" s="5"/>
      <c r="H265" s="5"/>
      <c r="I265" s="44" t="str">
        <f>IF($A265="","",IFERROR($H265,0)+IFERROR(SUMIFS(Expenses!$E:$E,Expenses!$B:$B,$A265,Expenses!$F:$F,"Car Related"),0))</f>
        <v/>
      </c>
      <c r="J265" s="5"/>
      <c r="K265" s="5"/>
      <c r="L265" s="19"/>
      <c r="M265" s="5" t="str">
        <f t="shared" si="2"/>
        <v/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35"/>
      <c r="G266" s="5"/>
      <c r="H266" s="5"/>
      <c r="I266" s="44" t="str">
        <f>IF($A266="","",IFERROR($H266,0)+IFERROR(SUMIFS(Expenses!$E:$E,Expenses!$B:$B,$A266,Expenses!$F:$F,"Car Related"),0))</f>
        <v/>
      </c>
      <c r="J266" s="5"/>
      <c r="K266" s="5"/>
      <c r="L266" s="19"/>
      <c r="M266" s="5" t="str">
        <f t="shared" si="2"/>
        <v/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35"/>
      <c r="G267" s="5"/>
      <c r="H267" s="5"/>
      <c r="I267" s="44" t="str">
        <f>IF($A267="","",IFERROR($H267,0)+IFERROR(SUMIFS(Expenses!$E:$E,Expenses!$B:$B,$A267,Expenses!$F:$F,"Car Related"),0))</f>
        <v/>
      </c>
      <c r="J267" s="5"/>
      <c r="K267" s="5"/>
      <c r="L267" s="19"/>
      <c r="M267" s="5" t="str">
        <f t="shared" si="2"/>
        <v/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35"/>
      <c r="G268" s="5"/>
      <c r="H268" s="5"/>
      <c r="I268" s="44" t="str">
        <f>IF($A268="","",IFERROR($H268,0)+IFERROR(SUMIFS(Expenses!$E:$E,Expenses!$B:$B,$A268,Expenses!$F:$F,"Car Related"),0))</f>
        <v/>
      </c>
      <c r="J268" s="5"/>
      <c r="K268" s="5"/>
      <c r="L268" s="19"/>
      <c r="M268" s="5" t="str">
        <f t="shared" si="2"/>
        <v/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35"/>
      <c r="G269" s="5"/>
      <c r="H269" s="5"/>
      <c r="I269" s="44" t="str">
        <f>IF($A269="","",IFERROR($H269,0)+IFERROR(SUMIFS(Expenses!$E:$E,Expenses!$B:$B,$A269,Expenses!$F:$F,"Car Related"),0))</f>
        <v/>
      </c>
      <c r="J269" s="5"/>
      <c r="K269" s="5"/>
      <c r="L269" s="19"/>
      <c r="M269" s="5" t="str">
        <f t="shared" si="2"/>
        <v/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35"/>
      <c r="G270" s="5"/>
      <c r="H270" s="5"/>
      <c r="I270" s="44" t="str">
        <f>IF($A270="","",IFERROR($H270,0)+IFERROR(SUMIFS(Expenses!$E:$E,Expenses!$B:$B,$A270,Expenses!$F:$F,"Car Related"),0))</f>
        <v/>
      </c>
      <c r="J270" s="5"/>
      <c r="K270" s="5"/>
      <c r="L270" s="19"/>
      <c r="M270" s="5" t="str">
        <f t="shared" si="2"/>
        <v/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35"/>
      <c r="G271" s="5"/>
      <c r="H271" s="5"/>
      <c r="I271" s="44" t="str">
        <f>IF($A271="","",IFERROR($H271,0)+IFERROR(SUMIFS(Expenses!$E:$E,Expenses!$B:$B,$A271,Expenses!$F:$F,"Car Related"),0))</f>
        <v/>
      </c>
      <c r="J271" s="5"/>
      <c r="K271" s="5"/>
      <c r="L271" s="19"/>
      <c r="M271" s="5" t="str">
        <f t="shared" si="2"/>
        <v/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35"/>
      <c r="G272" s="5"/>
      <c r="H272" s="5"/>
      <c r="I272" s="44" t="str">
        <f>IF($A272="","",IFERROR($H272,0)+IFERROR(SUMIFS(Expenses!$E:$E,Expenses!$B:$B,$A272,Expenses!$F:$F,"Car Related"),0))</f>
        <v/>
      </c>
      <c r="J272" s="5"/>
      <c r="K272" s="5"/>
      <c r="L272" s="19"/>
      <c r="M272" s="5" t="str">
        <f t="shared" si="2"/>
        <v/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35"/>
      <c r="G273" s="5"/>
      <c r="H273" s="5"/>
      <c r="I273" s="44" t="str">
        <f>IF($A273="","",IFERROR($H273,0)+IFERROR(SUMIFS(Expenses!$E:$E,Expenses!$B:$B,$A273,Expenses!$F:$F,"Car Related"),0))</f>
        <v/>
      </c>
      <c r="J273" s="5"/>
      <c r="K273" s="5"/>
      <c r="L273" s="19"/>
      <c r="M273" s="5" t="str">
        <f t="shared" si="2"/>
        <v/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35"/>
      <c r="G274" s="5"/>
      <c r="H274" s="5"/>
      <c r="I274" s="44" t="str">
        <f>IF($A274="","",IFERROR($H274,0)+IFERROR(SUMIFS(Expenses!$E:$E,Expenses!$B:$B,$A274,Expenses!$F:$F,"Car Related"),0))</f>
        <v/>
      </c>
      <c r="J274" s="5"/>
      <c r="K274" s="5"/>
      <c r="L274" s="19"/>
      <c r="M274" s="5" t="str">
        <f t="shared" si="2"/>
        <v/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35"/>
      <c r="G275" s="5"/>
      <c r="H275" s="5"/>
      <c r="I275" s="44" t="str">
        <f>IF($A275="","",IFERROR($H275,0)+IFERROR(SUMIFS(Expenses!$E:$E,Expenses!$B:$B,$A275,Expenses!$F:$F,"Car Related"),0))</f>
        <v/>
      </c>
      <c r="J275" s="5"/>
      <c r="K275" s="5"/>
      <c r="L275" s="19"/>
      <c r="M275" s="5" t="str">
        <f t="shared" si="2"/>
        <v/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35"/>
      <c r="G276" s="5"/>
      <c r="H276" s="5"/>
      <c r="I276" s="44" t="str">
        <f>IF($A276="","",IFERROR($H276,0)+IFERROR(SUMIFS(Expenses!$E:$E,Expenses!$B:$B,$A276,Expenses!$F:$F,"Car Related"),0))</f>
        <v/>
      </c>
      <c r="J276" s="5"/>
      <c r="K276" s="5"/>
      <c r="L276" s="19"/>
      <c r="M276" s="5" t="str">
        <f t="shared" si="2"/>
        <v/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35"/>
      <c r="G277" s="5"/>
      <c r="H277" s="5"/>
      <c r="I277" s="44" t="str">
        <f>IF($A277="","",IFERROR($H277,0)+IFERROR(SUMIFS(Expenses!$E:$E,Expenses!$B:$B,$A277,Expenses!$F:$F,"Car Related"),0))</f>
        <v/>
      </c>
      <c r="J277" s="5"/>
      <c r="K277" s="5"/>
      <c r="L277" s="19"/>
      <c r="M277" s="5" t="str">
        <f t="shared" si="2"/>
        <v/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35"/>
      <c r="G278" s="5"/>
      <c r="H278" s="5"/>
      <c r="I278" s="44" t="str">
        <f>IF($A278="","",IFERROR($H278,0)+IFERROR(SUMIFS(Expenses!$E:$E,Expenses!$B:$B,$A278,Expenses!$F:$F,"Car Related"),0))</f>
        <v/>
      </c>
      <c r="J278" s="5"/>
      <c r="K278" s="5"/>
      <c r="L278" s="19"/>
      <c r="M278" s="5" t="str">
        <f t="shared" si="2"/>
        <v/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35"/>
      <c r="G279" s="5"/>
      <c r="H279" s="5"/>
      <c r="I279" s="44" t="str">
        <f>IF($A279="","",IFERROR($H279,0)+IFERROR(SUMIFS(Expenses!$E:$E,Expenses!$B:$B,$A279,Expenses!$F:$F,"Car Related"),0))</f>
        <v/>
      </c>
      <c r="J279" s="5"/>
      <c r="K279" s="5"/>
      <c r="L279" s="19"/>
      <c r="M279" s="5" t="str">
        <f t="shared" si="2"/>
        <v/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35"/>
      <c r="G280" s="5"/>
      <c r="H280" s="5"/>
      <c r="I280" s="44" t="str">
        <f>IF($A280="","",IFERROR($H280,0)+IFERROR(SUMIFS(Expenses!$E:$E,Expenses!$B:$B,$A280,Expenses!$F:$F,"Car Related"),0))</f>
        <v/>
      </c>
      <c r="J280" s="5"/>
      <c r="K280" s="5"/>
      <c r="L280" s="19"/>
      <c r="M280" s="5" t="str">
        <f t="shared" si="2"/>
        <v/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35"/>
      <c r="G281" s="5"/>
      <c r="H281" s="5"/>
      <c r="I281" s="44" t="str">
        <f>IF($A281="","",IFERROR($H281,0)+IFERROR(SUMIFS(Expenses!$E:$E,Expenses!$B:$B,$A281,Expenses!$F:$F,"Car Related"),0))</f>
        <v/>
      </c>
      <c r="J281" s="5"/>
      <c r="K281" s="5"/>
      <c r="L281" s="19"/>
      <c r="M281" s="5" t="str">
        <f t="shared" si="2"/>
        <v/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35"/>
      <c r="G282" s="5"/>
      <c r="H282" s="5"/>
      <c r="I282" s="44" t="str">
        <f>IF($A282="","",IFERROR($H282,0)+IFERROR(SUMIFS(Expenses!$E:$E,Expenses!$B:$B,$A282,Expenses!$F:$F,"Car Related"),0))</f>
        <v/>
      </c>
      <c r="J282" s="5"/>
      <c r="K282" s="5"/>
      <c r="L282" s="19"/>
      <c r="M282" s="5" t="str">
        <f t="shared" si="2"/>
        <v/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35"/>
      <c r="G283" s="5"/>
      <c r="H283" s="5"/>
      <c r="I283" s="44" t="str">
        <f>IF($A283="","",IFERROR($H283,0)+IFERROR(SUMIFS(Expenses!$E:$E,Expenses!$B:$B,$A283,Expenses!$F:$F,"Car Related"),0))</f>
        <v/>
      </c>
      <c r="J283" s="5"/>
      <c r="K283" s="5"/>
      <c r="L283" s="19"/>
      <c r="M283" s="5" t="str">
        <f t="shared" si="2"/>
        <v/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35"/>
      <c r="G284" s="5"/>
      <c r="H284" s="5"/>
      <c r="I284" s="44" t="str">
        <f>IF($A284="","",IFERROR($H284,0)+IFERROR(SUMIFS(Expenses!$E:$E,Expenses!$B:$B,$A284,Expenses!$F:$F,"Car Related"),0))</f>
        <v/>
      </c>
      <c r="J284" s="5"/>
      <c r="K284" s="5"/>
      <c r="L284" s="19"/>
      <c r="M284" s="5" t="str">
        <f t="shared" si="2"/>
        <v/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35"/>
      <c r="G285" s="5"/>
      <c r="H285" s="5"/>
      <c r="I285" s="44" t="str">
        <f>IF($A285="","",IFERROR($H285,0)+IFERROR(SUMIFS(Expenses!$E:$E,Expenses!$B:$B,$A285,Expenses!$F:$F,"Car Related"),0))</f>
        <v/>
      </c>
      <c r="J285" s="5"/>
      <c r="K285" s="5"/>
      <c r="L285" s="19"/>
      <c r="M285" s="5" t="str">
        <f t="shared" si="2"/>
        <v/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35"/>
      <c r="G286" s="5"/>
      <c r="H286" s="5"/>
      <c r="I286" s="44" t="str">
        <f>IF($A286="","",IFERROR($H286,0)+IFERROR(SUMIFS(Expenses!$E:$E,Expenses!$B:$B,$A286,Expenses!$F:$F,"Car Related"),0))</f>
        <v/>
      </c>
      <c r="J286" s="5"/>
      <c r="K286" s="5"/>
      <c r="L286" s="19"/>
      <c r="M286" s="5" t="str">
        <f t="shared" si="2"/>
        <v/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35"/>
      <c r="G287" s="5"/>
      <c r="H287" s="5"/>
      <c r="I287" s="44" t="str">
        <f>IF($A287="","",IFERROR($H287,0)+IFERROR(SUMIFS(Expenses!$E:$E,Expenses!$B:$B,$A287,Expenses!$F:$F,"Car Related"),0))</f>
        <v/>
      </c>
      <c r="J287" s="5"/>
      <c r="K287" s="5"/>
      <c r="L287" s="19"/>
      <c r="M287" s="5" t="str">
        <f t="shared" si="2"/>
        <v/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35"/>
      <c r="G288" s="5"/>
      <c r="H288" s="5"/>
      <c r="I288" s="44" t="str">
        <f>IF($A288="","",IFERROR($H288,0)+IFERROR(SUMIFS(Expenses!$E:$E,Expenses!$B:$B,$A288,Expenses!$F:$F,"Car Related"),0))</f>
        <v/>
      </c>
      <c r="J288" s="5"/>
      <c r="K288" s="5"/>
      <c r="L288" s="19"/>
      <c r="M288" s="5" t="str">
        <f t="shared" si="2"/>
        <v/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35"/>
      <c r="G289" s="5"/>
      <c r="H289" s="5"/>
      <c r="I289" s="44" t="str">
        <f>IF($A289="","",IFERROR($H289,0)+IFERROR(SUMIFS(Expenses!$E:$E,Expenses!$B:$B,$A289,Expenses!$F:$F,"Car Related"),0))</f>
        <v/>
      </c>
      <c r="J289" s="5"/>
      <c r="K289" s="5"/>
      <c r="L289" s="19"/>
      <c r="M289" s="5" t="str">
        <f t="shared" si="2"/>
        <v/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35"/>
      <c r="G290" s="5"/>
      <c r="H290" s="5"/>
      <c r="I290" s="44" t="str">
        <f>IF($A290="","",IFERROR($H290,0)+IFERROR(SUMIFS(Expenses!$E:$E,Expenses!$B:$B,$A290,Expenses!$F:$F,"Car Related"),0))</f>
        <v/>
      </c>
      <c r="J290" s="5"/>
      <c r="K290" s="5"/>
      <c r="L290" s="19"/>
      <c r="M290" s="5" t="str">
        <f t="shared" si="2"/>
        <v/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35"/>
      <c r="G291" s="5"/>
      <c r="H291" s="5"/>
      <c r="I291" s="44" t="str">
        <f>IF($A291="","",IFERROR($H291,0)+IFERROR(SUMIFS(Expenses!$E:$E,Expenses!$B:$B,$A291,Expenses!$F:$F,"Car Related"),0))</f>
        <v/>
      </c>
      <c r="J291" s="5"/>
      <c r="K291" s="5"/>
      <c r="L291" s="19"/>
      <c r="M291" s="5" t="str">
        <f t="shared" si="2"/>
        <v/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35"/>
      <c r="G292" s="5"/>
      <c r="H292" s="5"/>
      <c r="I292" s="44" t="str">
        <f>IF($A292="","",IFERROR($H292,0)+IFERROR(SUMIFS(Expenses!$E:$E,Expenses!$B:$B,$A292,Expenses!$F:$F,"Car Related"),0))</f>
        <v/>
      </c>
      <c r="J292" s="5"/>
      <c r="K292" s="5"/>
      <c r="L292" s="19"/>
      <c r="M292" s="5" t="str">
        <f t="shared" si="2"/>
        <v/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35"/>
      <c r="G293" s="5"/>
      <c r="H293" s="5"/>
      <c r="I293" s="44" t="str">
        <f>IF($A293="","",IFERROR($H293,0)+IFERROR(SUMIFS(Expenses!$E:$E,Expenses!$B:$B,$A293,Expenses!$F:$F,"Car Related"),0))</f>
        <v/>
      </c>
      <c r="J293" s="5"/>
      <c r="K293" s="5"/>
      <c r="L293" s="19"/>
      <c r="M293" s="5" t="str">
        <f t="shared" si="2"/>
        <v/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35"/>
      <c r="G294" s="5"/>
      <c r="H294" s="5"/>
      <c r="I294" s="44" t="str">
        <f>IF($A294="","",IFERROR($H294,0)+IFERROR(SUMIFS(Expenses!$E:$E,Expenses!$B:$B,$A294,Expenses!$F:$F,"Car Related"),0))</f>
        <v/>
      </c>
      <c r="J294" s="5"/>
      <c r="K294" s="5"/>
      <c r="L294" s="19"/>
      <c r="M294" s="5" t="str">
        <f t="shared" si="2"/>
        <v/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35"/>
      <c r="G295" s="5"/>
      <c r="H295" s="5"/>
      <c r="I295" s="44" t="str">
        <f>IF($A295="","",IFERROR($H295,0)+IFERROR(SUMIFS(Expenses!$E:$E,Expenses!$B:$B,$A295,Expenses!$F:$F,"Car Related"),0))</f>
        <v/>
      </c>
      <c r="J295" s="5"/>
      <c r="K295" s="5"/>
      <c r="L295" s="19"/>
      <c r="M295" s="5" t="str">
        <f t="shared" si="2"/>
        <v/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35"/>
      <c r="G296" s="5"/>
      <c r="H296" s="5"/>
      <c r="I296" s="44" t="str">
        <f>IF($A296="","",IFERROR($H296,0)+IFERROR(SUMIFS(Expenses!$E:$E,Expenses!$B:$B,$A296,Expenses!$F:$F,"Car Related"),0))</f>
        <v/>
      </c>
      <c r="J296" s="5"/>
      <c r="K296" s="5"/>
      <c r="L296" s="19"/>
      <c r="M296" s="5" t="str">
        <f t="shared" si="2"/>
        <v/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35"/>
      <c r="G297" s="5"/>
      <c r="H297" s="5"/>
      <c r="I297" s="44" t="str">
        <f>IF($A297="","",IFERROR($H297,0)+IFERROR(SUMIFS(Expenses!$E:$E,Expenses!$B:$B,$A297,Expenses!$F:$F,"Car Related"),0))</f>
        <v/>
      </c>
      <c r="J297" s="5"/>
      <c r="K297" s="5"/>
      <c r="L297" s="19"/>
      <c r="M297" s="5" t="str">
        <f t="shared" si="2"/>
        <v/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35"/>
      <c r="G298" s="5"/>
      <c r="H298" s="5"/>
      <c r="I298" s="44" t="str">
        <f>IF($A298="","",IFERROR($H298,0)+IFERROR(SUMIFS(Expenses!$E:$E,Expenses!$B:$B,$A298,Expenses!$F:$F,"Car Related"),0))</f>
        <v/>
      </c>
      <c r="J298" s="5"/>
      <c r="K298" s="5"/>
      <c r="L298" s="19"/>
      <c r="M298" s="5" t="str">
        <f t="shared" si="2"/>
        <v/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35"/>
      <c r="G299" s="5"/>
      <c r="H299" s="5"/>
      <c r="I299" s="44" t="str">
        <f>IF($A299="","",IFERROR($H299,0)+IFERROR(SUMIFS(Expenses!$E:$E,Expenses!$B:$B,$A299,Expenses!$F:$F,"Car Related"),0))</f>
        <v/>
      </c>
      <c r="J299" s="5"/>
      <c r="K299" s="5"/>
      <c r="L299" s="19"/>
      <c r="M299" s="5" t="str">
        <f t="shared" si="2"/>
        <v/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35"/>
      <c r="G300" s="5"/>
      <c r="H300" s="5"/>
      <c r="I300" s="44" t="str">
        <f>IF($A300="","",IFERROR($H300,0)+IFERROR(SUMIFS(Expenses!$E:$E,Expenses!$B:$B,$A300,Expenses!$F:$F,"Car Related"),0))</f>
        <v/>
      </c>
      <c r="J300" s="5"/>
      <c r="K300" s="5"/>
      <c r="L300" s="19"/>
      <c r="M300" s="5" t="str">
        <f t="shared" si="2"/>
        <v/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35"/>
      <c r="G301" s="5"/>
      <c r="H301" s="5"/>
      <c r="I301" s="44" t="str">
        <f>IF($A301="","",IFERROR($H301,0)+IFERROR(SUMIFS(Expenses!$E:$E,Expenses!$B:$B,$A301,Expenses!$F:$F,"Car Related"),0))</f>
        <v/>
      </c>
      <c r="J301" s="5"/>
      <c r="K301" s="5"/>
      <c r="L301" s="19"/>
      <c r="M301" s="5" t="str">
        <f t="shared" si="2"/>
        <v/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35"/>
      <c r="G302" s="5"/>
      <c r="H302" s="5"/>
      <c r="I302" s="44" t="str">
        <f>IF($A302="","",IFERROR($H302,0)+IFERROR(SUMIFS(Expenses!$E:$E,Expenses!$B:$B,$A302,Expenses!$F:$F,"Car Related"),0))</f>
        <v/>
      </c>
      <c r="J302" s="5"/>
      <c r="K302" s="5"/>
      <c r="L302" s="19"/>
      <c r="M302" s="5" t="str">
        <f t="shared" si="2"/>
        <v/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35"/>
      <c r="G303" s="5"/>
      <c r="H303" s="5"/>
      <c r="I303" s="44" t="str">
        <f>IF($A303="","",IFERROR($H303,0)+IFERROR(SUMIFS(Expenses!$E:$E,Expenses!$B:$B,$A303,Expenses!$F:$F,"Car Related"),0))</f>
        <v/>
      </c>
      <c r="J303" s="5"/>
      <c r="K303" s="5"/>
      <c r="L303" s="19"/>
      <c r="M303" s="5" t="str">
        <f t="shared" si="2"/>
        <v/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35"/>
      <c r="G304" s="5"/>
      <c r="H304" s="5"/>
      <c r="I304" s="44" t="str">
        <f>IF($A304="","",IFERROR($H304,0)+IFERROR(SUMIFS(Expenses!$E:$E,Expenses!$B:$B,$A304,Expenses!$F:$F,"Car Related"),0))</f>
        <v/>
      </c>
      <c r="J304" s="5"/>
      <c r="K304" s="5"/>
      <c r="L304" s="19"/>
      <c r="M304" s="5" t="str">
        <f t="shared" si="2"/>
        <v/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35"/>
      <c r="G305" s="5"/>
      <c r="H305" s="5"/>
      <c r="I305" s="44" t="str">
        <f>IF($A305="","",IFERROR($H305,0)+IFERROR(SUMIFS(Expenses!$E:$E,Expenses!$B:$B,$A305,Expenses!$F:$F,"Car Related"),0))</f>
        <v/>
      </c>
      <c r="J305" s="5"/>
      <c r="K305" s="5"/>
      <c r="L305" s="19"/>
      <c r="M305" s="5" t="str">
        <f t="shared" si="2"/>
        <v/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35"/>
      <c r="G306" s="5"/>
      <c r="H306" s="5"/>
      <c r="I306" s="44" t="str">
        <f>IF($A306="","",IFERROR($H306,0)+IFERROR(SUMIFS(Expenses!$E:$E,Expenses!$B:$B,$A306,Expenses!$F:$F,"Car Related"),0))</f>
        <v/>
      </c>
      <c r="J306" s="5"/>
      <c r="K306" s="5"/>
      <c r="L306" s="19"/>
      <c r="M306" s="5" t="str">
        <f t="shared" si="2"/>
        <v/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35"/>
      <c r="G307" s="5"/>
      <c r="H307" s="5"/>
      <c r="I307" s="44" t="str">
        <f>IF($A307="","",IFERROR($H307,0)+IFERROR(SUMIFS(Expenses!$E:$E,Expenses!$B:$B,$A307,Expenses!$F:$F,"Car Related"),0))</f>
        <v/>
      </c>
      <c r="J307" s="5"/>
      <c r="K307" s="5"/>
      <c r="L307" s="19"/>
      <c r="M307" s="5" t="str">
        <f t="shared" si="2"/>
        <v/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35"/>
      <c r="G308" s="5"/>
      <c r="H308" s="5"/>
      <c r="I308" s="44" t="str">
        <f>IF($A308="","",IFERROR($H308,0)+IFERROR(SUMIFS(Expenses!$E:$E,Expenses!$B:$B,$A308,Expenses!$F:$F,"Car Related"),0))</f>
        <v/>
      </c>
      <c r="J308" s="5"/>
      <c r="K308" s="5"/>
      <c r="L308" s="19"/>
      <c r="M308" s="5" t="str">
        <f t="shared" si="2"/>
        <v/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35"/>
      <c r="G309" s="5"/>
      <c r="H309" s="5"/>
      <c r="I309" s="44" t="str">
        <f>IF($A309="","",IFERROR($H309,0)+IFERROR(SUMIFS(Expenses!$E:$E,Expenses!$B:$B,$A309,Expenses!$F:$F,"Car Related"),0))</f>
        <v/>
      </c>
      <c r="J309" s="5"/>
      <c r="K309" s="5"/>
      <c r="L309" s="19"/>
      <c r="M309" s="5" t="str">
        <f t="shared" si="2"/>
        <v/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35"/>
      <c r="G310" s="5"/>
      <c r="H310" s="5"/>
      <c r="I310" s="44" t="str">
        <f>IF($A310="","",IFERROR($H310,0)+IFERROR(SUMIFS(Expenses!$E:$E,Expenses!$B:$B,$A310,Expenses!$F:$F,"Car Related"),0))</f>
        <v/>
      </c>
      <c r="J310" s="5"/>
      <c r="K310" s="5"/>
      <c r="L310" s="19"/>
      <c r="M310" s="5" t="str">
        <f t="shared" si="2"/>
        <v/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35"/>
      <c r="G311" s="5"/>
      <c r="H311" s="5"/>
      <c r="I311" s="44" t="str">
        <f>IF($A311="","",IFERROR($H311,0)+IFERROR(SUMIFS(Expenses!$E:$E,Expenses!$B:$B,$A311,Expenses!$F:$F,"Car Related"),0))</f>
        <v/>
      </c>
      <c r="J311" s="5"/>
      <c r="K311" s="5"/>
      <c r="L311" s="19"/>
      <c r="M311" s="5" t="str">
        <f t="shared" si="2"/>
        <v/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35"/>
      <c r="G312" s="5"/>
      <c r="H312" s="5"/>
      <c r="I312" s="44" t="str">
        <f>IF($A312="","",IFERROR($H312,0)+IFERROR(SUMIFS(Expenses!$E:$E,Expenses!$B:$B,$A312,Expenses!$F:$F,"Car Related"),0))</f>
        <v/>
      </c>
      <c r="J312" s="5"/>
      <c r="K312" s="5"/>
      <c r="L312" s="19"/>
      <c r="M312" s="5" t="str">
        <f t="shared" si="2"/>
        <v/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35"/>
      <c r="G313" s="5"/>
      <c r="H313" s="5"/>
      <c r="I313" s="44" t="str">
        <f>IF($A313="","",IFERROR($H313,0)+IFERROR(SUMIFS(Expenses!$E:$E,Expenses!$B:$B,$A313,Expenses!$F:$F,"Car Related"),0))</f>
        <v/>
      </c>
      <c r="J313" s="5"/>
      <c r="K313" s="5"/>
      <c r="L313" s="19"/>
      <c r="M313" s="5" t="str">
        <f t="shared" si="2"/>
        <v/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35"/>
      <c r="G314" s="5"/>
      <c r="H314" s="5"/>
      <c r="I314" s="44" t="str">
        <f>IF($A314="","",IFERROR($H314,0)+IFERROR(SUMIFS(Expenses!$E:$E,Expenses!$B:$B,$A314,Expenses!$F:$F,"Car Related"),0))</f>
        <v/>
      </c>
      <c r="J314" s="5"/>
      <c r="K314" s="5"/>
      <c r="L314" s="19"/>
      <c r="M314" s="5" t="str">
        <f t="shared" si="2"/>
        <v/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35"/>
      <c r="G315" s="5"/>
      <c r="H315" s="5"/>
      <c r="I315" s="44" t="str">
        <f>IF($A315="","",IFERROR($H315,0)+IFERROR(SUMIFS(Expenses!$E:$E,Expenses!$B:$B,$A315,Expenses!$F:$F,"Car Related"),0))</f>
        <v/>
      </c>
      <c r="J315" s="5"/>
      <c r="K315" s="5"/>
      <c r="L315" s="19"/>
      <c r="M315" s="5" t="str">
        <f t="shared" si="2"/>
        <v/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35"/>
      <c r="G316" s="5"/>
      <c r="H316" s="5"/>
      <c r="I316" s="44" t="str">
        <f>IF($A316="","",IFERROR($H316,0)+IFERROR(SUMIFS(Expenses!$E:$E,Expenses!$B:$B,$A316,Expenses!$F:$F,"Car Related"),0))</f>
        <v/>
      </c>
      <c r="J316" s="5"/>
      <c r="K316" s="5"/>
      <c r="L316" s="19"/>
      <c r="M316" s="5" t="str">
        <f t="shared" si="2"/>
        <v/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35"/>
      <c r="G317" s="5"/>
      <c r="H317" s="5"/>
      <c r="I317" s="44" t="str">
        <f>IF($A317="","",IFERROR($H317,0)+IFERROR(SUMIFS(Expenses!$E:$E,Expenses!$B:$B,$A317,Expenses!$F:$F,"Car Related"),0))</f>
        <v/>
      </c>
      <c r="J317" s="5"/>
      <c r="K317" s="5"/>
      <c r="L317" s="19"/>
      <c r="M317" s="5" t="str">
        <f t="shared" si="2"/>
        <v/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35"/>
      <c r="G318" s="5"/>
      <c r="H318" s="5"/>
      <c r="I318" s="44" t="str">
        <f>IF($A318="","",IFERROR($H318,0)+IFERROR(SUMIFS(Expenses!$E:$E,Expenses!$B:$B,$A318,Expenses!$F:$F,"Car Related"),0))</f>
        <v/>
      </c>
      <c r="J318" s="5"/>
      <c r="K318" s="5"/>
      <c r="L318" s="19"/>
      <c r="M318" s="5" t="str">
        <f t="shared" si="2"/>
        <v/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35"/>
      <c r="G319" s="5"/>
      <c r="H319" s="5"/>
      <c r="I319" s="44" t="str">
        <f>IF($A319="","",IFERROR($H319,0)+IFERROR(SUMIFS(Expenses!$E:$E,Expenses!$B:$B,$A319,Expenses!$F:$F,"Car Related"),0))</f>
        <v/>
      </c>
      <c r="J319" s="5"/>
      <c r="K319" s="5"/>
      <c r="L319" s="19"/>
      <c r="M319" s="5" t="str">
        <f t="shared" si="2"/>
        <v/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35"/>
      <c r="G320" s="5"/>
      <c r="H320" s="5"/>
      <c r="I320" s="44" t="str">
        <f>IF($A320="","",IFERROR($H320,0)+IFERROR(SUMIFS(Expenses!$E:$E,Expenses!$B:$B,$A320,Expenses!$F:$F,"Car Related"),0))</f>
        <v/>
      </c>
      <c r="J320" s="5"/>
      <c r="K320" s="5"/>
      <c r="L320" s="19"/>
      <c r="M320" s="5" t="str">
        <f t="shared" si="2"/>
        <v/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35"/>
      <c r="G321" s="5"/>
      <c r="H321" s="5"/>
      <c r="I321" s="44" t="str">
        <f>IF($A321="","",IFERROR($H321,0)+IFERROR(SUMIFS(Expenses!$E:$E,Expenses!$B:$B,$A321,Expenses!$F:$F,"Car Related"),0))</f>
        <v/>
      </c>
      <c r="J321" s="5"/>
      <c r="K321" s="5"/>
      <c r="L321" s="19"/>
      <c r="M321" s="5" t="str">
        <f t="shared" si="2"/>
        <v/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35"/>
      <c r="G322" s="5"/>
      <c r="H322" s="5"/>
      <c r="I322" s="44" t="str">
        <f>IF($A322="","",IFERROR($H322,0)+IFERROR(SUMIFS(Expenses!$E:$E,Expenses!$B:$B,$A322,Expenses!$F:$F,"Car Related"),0))</f>
        <v/>
      </c>
      <c r="J322" s="5"/>
      <c r="K322" s="5"/>
      <c r="L322" s="19"/>
      <c r="M322" s="5" t="str">
        <f t="shared" si="2"/>
        <v/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35"/>
      <c r="G323" s="5"/>
      <c r="H323" s="5"/>
      <c r="I323" s="44" t="str">
        <f>IF($A323="","",IFERROR($H323,0)+IFERROR(SUMIFS(Expenses!$E:$E,Expenses!$B:$B,$A323,Expenses!$F:$F,"Car Related"),0))</f>
        <v/>
      </c>
      <c r="J323" s="5"/>
      <c r="K323" s="5"/>
      <c r="L323" s="19"/>
      <c r="M323" s="5" t="str">
        <f t="shared" si="2"/>
        <v/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35"/>
      <c r="G324" s="5"/>
      <c r="H324" s="5"/>
      <c r="I324" s="44" t="str">
        <f>IF($A324="","",IFERROR($H324,0)+IFERROR(SUMIFS(Expenses!$E:$E,Expenses!$B:$B,$A324,Expenses!$F:$F,"Car Related"),0))</f>
        <v/>
      </c>
      <c r="J324" s="5"/>
      <c r="K324" s="5"/>
      <c r="L324" s="19"/>
      <c r="M324" s="5" t="str">
        <f t="shared" si="2"/>
        <v/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35"/>
      <c r="G325" s="5"/>
      <c r="H325" s="5"/>
      <c r="I325" s="44" t="str">
        <f>IF($A325="","",IFERROR($H325,0)+IFERROR(SUMIFS(Expenses!$E:$E,Expenses!$B:$B,$A325,Expenses!$F:$F,"Car Related"),0))</f>
        <v/>
      </c>
      <c r="J325" s="5"/>
      <c r="K325" s="5"/>
      <c r="L325" s="19"/>
      <c r="M325" s="5" t="str">
        <f t="shared" si="2"/>
        <v/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35"/>
      <c r="G326" s="5"/>
      <c r="H326" s="5"/>
      <c r="I326" s="44" t="str">
        <f>IF($A326="","",IFERROR($H326,0)+IFERROR(SUMIFS(Expenses!$E:$E,Expenses!$B:$B,$A326,Expenses!$F:$F,"Car Related"),0))</f>
        <v/>
      </c>
      <c r="J326" s="5"/>
      <c r="K326" s="5"/>
      <c r="L326" s="19"/>
      <c r="M326" s="5" t="str">
        <f t="shared" si="2"/>
        <v/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35"/>
      <c r="G327" s="5"/>
      <c r="H327" s="5"/>
      <c r="I327" s="44" t="str">
        <f>IF($A327="","",IFERROR($H327,0)+IFERROR(SUMIFS(Expenses!$E:$E,Expenses!$B:$B,$A327,Expenses!$F:$F,"Car Related"),0))</f>
        <v/>
      </c>
      <c r="J327" s="5"/>
      <c r="K327" s="5"/>
      <c r="L327" s="19"/>
      <c r="M327" s="5" t="str">
        <f t="shared" si="2"/>
        <v/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35"/>
      <c r="G328" s="5"/>
      <c r="H328" s="5"/>
      <c r="I328" s="44" t="str">
        <f>IF($A328="","",IFERROR($H328,0)+IFERROR(SUMIFS(Expenses!$E:$E,Expenses!$B:$B,$A328,Expenses!$F:$F,"Car Related"),0))</f>
        <v/>
      </c>
      <c r="J328" s="5"/>
      <c r="K328" s="5"/>
      <c r="L328" s="19"/>
      <c r="M328" s="5" t="str">
        <f t="shared" si="2"/>
        <v/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35"/>
      <c r="G329" s="5"/>
      <c r="H329" s="5"/>
      <c r="I329" s="44" t="str">
        <f>IF($A329="","",IFERROR($H329,0)+IFERROR(SUMIFS(Expenses!$E:$E,Expenses!$B:$B,$A329,Expenses!$F:$F,"Car Related"),0))</f>
        <v/>
      </c>
      <c r="J329" s="5"/>
      <c r="K329" s="5"/>
      <c r="L329" s="19"/>
      <c r="M329" s="5" t="str">
        <f t="shared" si="2"/>
        <v/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35"/>
      <c r="G330" s="5"/>
      <c r="H330" s="5"/>
      <c r="I330" s="44" t="str">
        <f>IF($A330="","",IFERROR($H330,0)+IFERROR(SUMIFS(Expenses!$E:$E,Expenses!$B:$B,$A330,Expenses!$F:$F,"Car Related"),0))</f>
        <v/>
      </c>
      <c r="J330" s="5"/>
      <c r="K330" s="5"/>
      <c r="L330" s="19"/>
      <c r="M330" s="5" t="str">
        <f t="shared" si="2"/>
        <v/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35"/>
      <c r="G331" s="5"/>
      <c r="H331" s="5"/>
      <c r="I331" s="44" t="str">
        <f>IF($A331="","",IFERROR($H331,0)+IFERROR(SUMIFS(Expenses!$E:$E,Expenses!$B:$B,$A331,Expenses!$F:$F,"Car Related"),0))</f>
        <v/>
      </c>
      <c r="J331" s="5"/>
      <c r="K331" s="5"/>
      <c r="L331" s="19"/>
      <c r="M331" s="5" t="str">
        <f t="shared" si="2"/>
        <v/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35"/>
      <c r="G332" s="5"/>
      <c r="H332" s="5"/>
      <c r="I332" s="44" t="str">
        <f>IF($A332="","",IFERROR($H332,0)+IFERROR(SUMIFS(Expenses!$E:$E,Expenses!$B:$B,$A332,Expenses!$F:$F,"Car Related"),0))</f>
        <v/>
      </c>
      <c r="J332" s="5"/>
      <c r="K332" s="5"/>
      <c r="L332" s="19"/>
      <c r="M332" s="5" t="str">
        <f t="shared" si="2"/>
        <v/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35"/>
      <c r="G333" s="5"/>
      <c r="H333" s="5"/>
      <c r="I333" s="44" t="str">
        <f>IF($A333="","",IFERROR($H333,0)+IFERROR(SUMIFS(Expenses!$E:$E,Expenses!$B:$B,$A333,Expenses!$F:$F,"Car Related"),0))</f>
        <v/>
      </c>
      <c r="J333" s="5"/>
      <c r="K333" s="5"/>
      <c r="L333" s="19"/>
      <c r="M333" s="5" t="str">
        <f t="shared" si="2"/>
        <v/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35"/>
      <c r="G334" s="5"/>
      <c r="H334" s="5"/>
      <c r="I334" s="44" t="str">
        <f>IF($A334="","",IFERROR($H334,0)+IFERROR(SUMIFS(Expenses!$E:$E,Expenses!$B:$B,$A334,Expenses!$F:$F,"Car Related"),0))</f>
        <v/>
      </c>
      <c r="J334" s="5"/>
      <c r="K334" s="5"/>
      <c r="L334" s="19"/>
      <c r="M334" s="5" t="str">
        <f t="shared" si="2"/>
        <v/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35"/>
      <c r="G335" s="5"/>
      <c r="H335" s="5"/>
      <c r="I335" s="44" t="str">
        <f>IF($A335="","",IFERROR($H335,0)+IFERROR(SUMIFS(Expenses!$E:$E,Expenses!$B:$B,$A335,Expenses!$F:$F,"Car Related"),0))</f>
        <v/>
      </c>
      <c r="J335" s="5"/>
      <c r="K335" s="5"/>
      <c r="L335" s="19"/>
      <c r="M335" s="5" t="str">
        <f t="shared" si="2"/>
        <v/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35"/>
      <c r="G336" s="5"/>
      <c r="H336" s="5"/>
      <c r="I336" s="44" t="str">
        <f>IF($A336="","",IFERROR($H336,0)+IFERROR(SUMIFS(Expenses!$E:$E,Expenses!$B:$B,$A336,Expenses!$F:$F,"Car Related"),0))</f>
        <v/>
      </c>
      <c r="J336" s="5"/>
      <c r="K336" s="5"/>
      <c r="L336" s="19"/>
      <c r="M336" s="5" t="str">
        <f t="shared" si="2"/>
        <v/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35"/>
      <c r="G337" s="5"/>
      <c r="H337" s="5"/>
      <c r="I337" s="44" t="str">
        <f>IF($A337="","",IFERROR($H337,0)+IFERROR(SUMIFS(Expenses!$E:$E,Expenses!$B:$B,$A337,Expenses!$F:$F,"Car Related"),0))</f>
        <v/>
      </c>
      <c r="J337" s="5"/>
      <c r="K337" s="5"/>
      <c r="L337" s="19"/>
      <c r="M337" s="5" t="str">
        <f t="shared" si="2"/>
        <v/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35"/>
      <c r="G338" s="5"/>
      <c r="H338" s="5"/>
      <c r="I338" s="44" t="str">
        <f>IF($A338="","",IFERROR($H338,0)+IFERROR(SUMIFS(Expenses!$E:$E,Expenses!$B:$B,$A338,Expenses!$F:$F,"Car Related"),0))</f>
        <v/>
      </c>
      <c r="J338" s="5"/>
      <c r="K338" s="5"/>
      <c r="L338" s="19"/>
      <c r="M338" s="5" t="str">
        <f t="shared" si="2"/>
        <v/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35"/>
      <c r="G339" s="5"/>
      <c r="H339" s="5"/>
      <c r="I339" s="44" t="str">
        <f>IF($A339="","",IFERROR($H339,0)+IFERROR(SUMIFS(Expenses!$E:$E,Expenses!$B:$B,$A339,Expenses!$F:$F,"Car Related"),0))</f>
        <v/>
      </c>
      <c r="J339" s="5"/>
      <c r="K339" s="5"/>
      <c r="L339" s="19"/>
      <c r="M339" s="5" t="str">
        <f t="shared" si="2"/>
        <v/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35"/>
      <c r="G340" s="5"/>
      <c r="H340" s="5"/>
      <c r="I340" s="44" t="str">
        <f>IF($A340="","",IFERROR($H340,0)+IFERROR(SUMIFS(Expenses!$E:$E,Expenses!$B:$B,$A340,Expenses!$F:$F,"Car Related"),0))</f>
        <v/>
      </c>
      <c r="J340" s="5"/>
      <c r="K340" s="5"/>
      <c r="L340" s="19"/>
      <c r="M340" s="5" t="str">
        <f t="shared" si="2"/>
        <v/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35"/>
      <c r="G341" s="5"/>
      <c r="H341" s="5"/>
      <c r="I341" s="44" t="str">
        <f>IF($A341="","",IFERROR($H341,0)+IFERROR(SUMIFS(Expenses!$E:$E,Expenses!$B:$B,$A341,Expenses!$F:$F,"Car Related"),0))</f>
        <v/>
      </c>
      <c r="J341" s="5"/>
      <c r="K341" s="5"/>
      <c r="L341" s="19"/>
      <c r="M341" s="5" t="str">
        <f t="shared" si="2"/>
        <v/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35"/>
      <c r="G342" s="5"/>
      <c r="H342" s="5"/>
      <c r="I342" s="44" t="str">
        <f>IF($A342="","",IFERROR($H342,0)+IFERROR(SUMIFS(Expenses!$E:$E,Expenses!$B:$B,$A342,Expenses!$F:$F,"Car Related"),0))</f>
        <v/>
      </c>
      <c r="J342" s="5"/>
      <c r="K342" s="5"/>
      <c r="L342" s="19"/>
      <c r="M342" s="5" t="str">
        <f t="shared" si="2"/>
        <v/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35"/>
      <c r="G343" s="5"/>
      <c r="H343" s="5"/>
      <c r="I343" s="44" t="str">
        <f>IF($A343="","",IFERROR($H343,0)+IFERROR(SUMIFS(Expenses!$E:$E,Expenses!$B:$B,$A343,Expenses!$F:$F,"Car Related"),0))</f>
        <v/>
      </c>
      <c r="J343" s="5"/>
      <c r="K343" s="5"/>
      <c r="L343" s="19"/>
      <c r="M343" s="5" t="str">
        <f t="shared" si="2"/>
        <v/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35"/>
      <c r="G344" s="5"/>
      <c r="H344" s="5"/>
      <c r="I344" s="44" t="str">
        <f>IF($A344="","",IFERROR($H344,0)+IFERROR(SUMIFS(Expenses!$E:$E,Expenses!$B:$B,$A344,Expenses!$F:$F,"Car Related"),0))</f>
        <v/>
      </c>
      <c r="J344" s="5"/>
      <c r="K344" s="5"/>
      <c r="L344" s="19"/>
      <c r="M344" s="5" t="str">
        <f t="shared" si="2"/>
        <v/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35"/>
      <c r="G345" s="5"/>
      <c r="H345" s="5"/>
      <c r="I345" s="44" t="str">
        <f>IF($A345="","",IFERROR($H345,0)+IFERROR(SUMIFS(Expenses!$E:$E,Expenses!$B:$B,$A345,Expenses!$F:$F,"Car Related"),0))</f>
        <v/>
      </c>
      <c r="J345" s="5"/>
      <c r="K345" s="5"/>
      <c r="L345" s="19"/>
      <c r="M345" s="5" t="str">
        <f t="shared" si="2"/>
        <v/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35"/>
      <c r="G346" s="5"/>
      <c r="H346" s="5"/>
      <c r="I346" s="44" t="str">
        <f>IF($A346="","",IFERROR($H346,0)+IFERROR(SUMIFS(Expenses!$E:$E,Expenses!$B:$B,$A346,Expenses!$F:$F,"Car Related"),0))</f>
        <v/>
      </c>
      <c r="J346" s="5"/>
      <c r="K346" s="5"/>
      <c r="L346" s="19"/>
      <c r="M346" s="5" t="str">
        <f t="shared" si="2"/>
        <v/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35"/>
      <c r="G347" s="5"/>
      <c r="H347" s="5"/>
      <c r="I347" s="44" t="str">
        <f>IF($A347="","",IFERROR($H347,0)+IFERROR(SUMIFS(Expenses!$E:$E,Expenses!$B:$B,$A347,Expenses!$F:$F,"Car Related"),0))</f>
        <v/>
      </c>
      <c r="J347" s="5"/>
      <c r="K347" s="5"/>
      <c r="L347" s="19"/>
      <c r="M347" s="5" t="str">
        <f t="shared" si="2"/>
        <v/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35"/>
      <c r="G348" s="5"/>
      <c r="H348" s="5"/>
      <c r="I348" s="44" t="str">
        <f>IF($A348="","",IFERROR($H348,0)+IFERROR(SUMIFS(Expenses!$E:$E,Expenses!$B:$B,$A348,Expenses!$F:$F,"Car Related"),0))</f>
        <v/>
      </c>
      <c r="J348" s="5"/>
      <c r="K348" s="5"/>
      <c r="L348" s="19"/>
      <c r="M348" s="5" t="str">
        <f t="shared" si="2"/>
        <v/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35"/>
      <c r="G349" s="5"/>
      <c r="H349" s="5"/>
      <c r="I349" s="44" t="str">
        <f>IF($A349="","",IFERROR($H349,0)+IFERROR(SUMIFS(Expenses!$E:$E,Expenses!$B:$B,$A349,Expenses!$F:$F,"Car Related"),0))</f>
        <v/>
      </c>
      <c r="J349" s="5"/>
      <c r="K349" s="5"/>
      <c r="L349" s="19"/>
      <c r="M349" s="5" t="str">
        <f t="shared" si="2"/>
        <v/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35"/>
      <c r="G350" s="5"/>
      <c r="H350" s="5"/>
      <c r="I350" s="44" t="str">
        <f>IF($A350="","",IFERROR($H350,0)+IFERROR(SUMIFS(Expenses!$E:$E,Expenses!$B:$B,$A350,Expenses!$F:$F,"Car Related"),0))</f>
        <v/>
      </c>
      <c r="J350" s="5"/>
      <c r="K350" s="5"/>
      <c r="L350" s="19"/>
      <c r="M350" s="5" t="str">
        <f t="shared" si="2"/>
        <v/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35"/>
      <c r="G351" s="5"/>
      <c r="H351" s="5"/>
      <c r="I351" s="44" t="str">
        <f>IF($A351="","",IFERROR($H351,0)+IFERROR(SUMIFS(Expenses!$E:$E,Expenses!$B:$B,$A351,Expenses!$F:$F,"Car Related"),0))</f>
        <v/>
      </c>
      <c r="J351" s="5"/>
      <c r="K351" s="5"/>
      <c r="L351" s="19"/>
      <c r="M351" s="5" t="str">
        <f t="shared" si="2"/>
        <v/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35"/>
      <c r="G352" s="5"/>
      <c r="H352" s="5"/>
      <c r="I352" s="44" t="str">
        <f>IF($A352="","",IFERROR($H352,0)+IFERROR(SUMIFS(Expenses!$E:$E,Expenses!$B:$B,$A352,Expenses!$F:$F,"Car Related"),0))</f>
        <v/>
      </c>
      <c r="J352" s="5"/>
      <c r="K352" s="5"/>
      <c r="L352" s="19"/>
      <c r="M352" s="5" t="str">
        <f t="shared" si="2"/>
        <v/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35"/>
      <c r="G353" s="5"/>
      <c r="H353" s="5"/>
      <c r="I353" s="44" t="str">
        <f>IF($A353="","",IFERROR($H353,0)+IFERROR(SUMIFS(Expenses!$E:$E,Expenses!$B:$B,$A353,Expenses!$F:$F,"Car Related"),0))</f>
        <v/>
      </c>
      <c r="J353" s="5"/>
      <c r="K353" s="5"/>
      <c r="L353" s="19"/>
      <c r="M353" s="5" t="str">
        <f t="shared" si="2"/>
        <v/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35"/>
      <c r="G354" s="5"/>
      <c r="H354" s="5"/>
      <c r="I354" s="44" t="str">
        <f>IF($A354="","",IFERROR($H354,0)+IFERROR(SUMIFS(Expenses!$E:$E,Expenses!$B:$B,$A354,Expenses!$F:$F,"Car Related"),0))</f>
        <v/>
      </c>
      <c r="J354" s="5"/>
      <c r="K354" s="5"/>
      <c r="L354" s="19"/>
      <c r="M354" s="5" t="str">
        <f t="shared" si="2"/>
        <v/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35"/>
      <c r="G355" s="5"/>
      <c r="H355" s="5"/>
      <c r="I355" s="44" t="str">
        <f>IF($A355="","",IFERROR($H355,0)+IFERROR(SUMIFS(Expenses!$E:$E,Expenses!$B:$B,$A355,Expenses!$F:$F,"Car Related"),0))</f>
        <v/>
      </c>
      <c r="J355" s="5"/>
      <c r="K355" s="5"/>
      <c r="L355" s="19"/>
      <c r="M355" s="5" t="str">
        <f t="shared" si="2"/>
        <v/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35"/>
      <c r="G356" s="5"/>
      <c r="H356" s="5"/>
      <c r="I356" s="44" t="str">
        <f>IF($A356="","",IFERROR($H356,0)+IFERROR(SUMIFS(Expenses!$E:$E,Expenses!$B:$B,$A356,Expenses!$F:$F,"Car Related"),0))</f>
        <v/>
      </c>
      <c r="J356" s="5"/>
      <c r="K356" s="5"/>
      <c r="L356" s="19"/>
      <c r="M356" s="5" t="str">
        <f t="shared" si="2"/>
        <v/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35"/>
      <c r="G357" s="5"/>
      <c r="H357" s="5"/>
      <c r="I357" s="44" t="str">
        <f>IF($A357="","",IFERROR($H357,0)+IFERROR(SUMIFS(Expenses!$E:$E,Expenses!$B:$B,$A357,Expenses!$F:$F,"Car Related"),0))</f>
        <v/>
      </c>
      <c r="J357" s="5"/>
      <c r="K357" s="5"/>
      <c r="L357" s="19"/>
      <c r="M357" s="5" t="str">
        <f t="shared" si="2"/>
        <v/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35"/>
      <c r="G358" s="5"/>
      <c r="H358" s="5"/>
      <c r="I358" s="44" t="str">
        <f>IF($A358="","",IFERROR($H358,0)+IFERROR(SUMIFS(Expenses!$E:$E,Expenses!$B:$B,$A358,Expenses!$F:$F,"Car Related"),0))</f>
        <v/>
      </c>
      <c r="J358" s="5"/>
      <c r="K358" s="5"/>
      <c r="L358" s="19"/>
      <c r="M358" s="5" t="str">
        <f t="shared" si="2"/>
        <v/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35"/>
      <c r="G359" s="5"/>
      <c r="H359" s="5"/>
      <c r="I359" s="44" t="str">
        <f>IF($A359="","",IFERROR($H359,0)+IFERROR(SUMIFS(Expenses!$E:$E,Expenses!$B:$B,$A359,Expenses!$F:$F,"Car Related"),0))</f>
        <v/>
      </c>
      <c r="J359" s="5"/>
      <c r="K359" s="5"/>
      <c r="L359" s="19"/>
      <c r="M359" s="5" t="str">
        <f t="shared" si="2"/>
        <v/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35"/>
      <c r="G360" s="5"/>
      <c r="H360" s="5"/>
      <c r="I360" s="44" t="str">
        <f>IF($A360="","",IFERROR($H360,0)+IFERROR(SUMIFS(Expenses!$E:$E,Expenses!$B:$B,$A360,Expenses!$F:$F,"Car Related"),0))</f>
        <v/>
      </c>
      <c r="J360" s="5"/>
      <c r="K360" s="5"/>
      <c r="L360" s="19"/>
      <c r="M360" s="5" t="str">
        <f t="shared" si="2"/>
        <v/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35"/>
      <c r="G361" s="5"/>
      <c r="H361" s="5"/>
      <c r="I361" s="44" t="str">
        <f>IF($A361="","",IFERROR($H361,0)+IFERROR(SUMIFS(Expenses!$E:$E,Expenses!$B:$B,$A361,Expenses!$F:$F,"Car Related"),0))</f>
        <v/>
      </c>
      <c r="J361" s="5"/>
      <c r="K361" s="5"/>
      <c r="L361" s="19"/>
      <c r="M361" s="5" t="str">
        <f t="shared" si="2"/>
        <v/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35"/>
      <c r="G362" s="5"/>
      <c r="H362" s="5"/>
      <c r="I362" s="44" t="str">
        <f>IF($A362="","",IFERROR($H362,0)+IFERROR(SUMIFS(Expenses!$E:$E,Expenses!$B:$B,$A362,Expenses!$F:$F,"Car Related"),0))</f>
        <v/>
      </c>
      <c r="J362" s="5"/>
      <c r="K362" s="5"/>
      <c r="L362" s="19"/>
      <c r="M362" s="5" t="str">
        <f t="shared" si="2"/>
        <v/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35"/>
      <c r="G363" s="5"/>
      <c r="H363" s="5"/>
      <c r="I363" s="44" t="str">
        <f>IF($A363="","",IFERROR($H363,0)+IFERROR(SUMIFS(Expenses!$E:$E,Expenses!$B:$B,$A363,Expenses!$F:$F,"Car Related"),0))</f>
        <v/>
      </c>
      <c r="J363" s="5"/>
      <c r="K363" s="5"/>
      <c r="L363" s="19"/>
      <c r="M363" s="5" t="str">
        <f t="shared" si="2"/>
        <v/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35"/>
      <c r="G364" s="5"/>
      <c r="H364" s="5"/>
      <c r="I364" s="44" t="str">
        <f>IF($A364="","",IFERROR($H364,0)+IFERROR(SUMIFS(Expenses!$E:$E,Expenses!$B:$B,$A364,Expenses!$F:$F,"Car Related"),0))</f>
        <v/>
      </c>
      <c r="J364" s="5"/>
      <c r="K364" s="5"/>
      <c r="L364" s="19"/>
      <c r="M364" s="5" t="str">
        <f t="shared" si="2"/>
        <v/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35"/>
      <c r="G365" s="5"/>
      <c r="H365" s="5"/>
      <c r="I365" s="44" t="str">
        <f>IF($A365="","",IFERROR($H365,0)+IFERROR(SUMIFS(Expenses!$E:$E,Expenses!$B:$B,$A365,Expenses!$F:$F,"Car Related"),0))</f>
        <v/>
      </c>
      <c r="J365" s="5"/>
      <c r="K365" s="5"/>
      <c r="L365" s="19"/>
      <c r="M365" s="5" t="str">
        <f t="shared" si="2"/>
        <v/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35"/>
      <c r="G366" s="5"/>
      <c r="H366" s="5"/>
      <c r="I366" s="44" t="str">
        <f>IF($A366="","",IFERROR($H366,0)+IFERROR(SUMIFS(Expenses!$E:$E,Expenses!$B:$B,$A366,Expenses!$F:$F,"Car Related"),0))</f>
        <v/>
      </c>
      <c r="J366" s="5"/>
      <c r="K366" s="5"/>
      <c r="L366" s="19"/>
      <c r="M366" s="5" t="str">
        <f t="shared" si="2"/>
        <v/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35"/>
      <c r="G367" s="5"/>
      <c r="H367" s="5"/>
      <c r="I367" s="44" t="str">
        <f>IF($A367="","",IFERROR($H367,0)+IFERROR(SUMIFS(Expenses!$E:$E,Expenses!$B:$B,$A367,Expenses!$F:$F,"Car Related"),0))</f>
        <v/>
      </c>
      <c r="J367" s="5"/>
      <c r="K367" s="5"/>
      <c r="L367" s="19"/>
      <c r="M367" s="5" t="str">
        <f t="shared" si="2"/>
        <v/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35"/>
      <c r="G368" s="5"/>
      <c r="H368" s="5"/>
      <c r="I368" s="44" t="str">
        <f>IF($A368="","",IFERROR($H368,0)+IFERROR(SUMIFS(Expenses!$E:$E,Expenses!$B:$B,$A368,Expenses!$F:$F,"Car Related"),0))</f>
        <v/>
      </c>
      <c r="J368" s="5"/>
      <c r="K368" s="5"/>
      <c r="L368" s="19"/>
      <c r="M368" s="5" t="str">
        <f t="shared" si="2"/>
        <v/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35"/>
      <c r="G369" s="5"/>
      <c r="H369" s="5"/>
      <c r="I369" s="44" t="str">
        <f>IF($A369="","",IFERROR($H369,0)+IFERROR(SUMIFS(Expenses!$E:$E,Expenses!$B:$B,$A369,Expenses!$F:$F,"Car Related"),0))</f>
        <v/>
      </c>
      <c r="J369" s="5"/>
      <c r="K369" s="5"/>
      <c r="L369" s="19"/>
      <c r="M369" s="5" t="str">
        <f t="shared" si="2"/>
        <v/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35"/>
      <c r="G370" s="5"/>
      <c r="H370" s="5"/>
      <c r="I370" s="44" t="str">
        <f>IF($A370="","",IFERROR($H370,0)+IFERROR(SUMIFS(Expenses!$E:$E,Expenses!$B:$B,$A370,Expenses!$F:$F,"Car Related"),0))</f>
        <v/>
      </c>
      <c r="J370" s="5"/>
      <c r="K370" s="5"/>
      <c r="L370" s="19"/>
      <c r="M370" s="5" t="str">
        <f t="shared" si="2"/>
        <v/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35"/>
      <c r="G371" s="5"/>
      <c r="H371" s="5"/>
      <c r="I371" s="44" t="str">
        <f>IF($A371="","",IFERROR($H371,0)+IFERROR(SUMIFS(Expenses!$E:$E,Expenses!$B:$B,$A371,Expenses!$F:$F,"Car Related"),0))</f>
        <v/>
      </c>
      <c r="J371" s="5"/>
      <c r="K371" s="5"/>
      <c r="L371" s="19"/>
      <c r="M371" s="5" t="str">
        <f t="shared" si="2"/>
        <v/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35"/>
      <c r="G372" s="5"/>
      <c r="H372" s="5"/>
      <c r="I372" s="44" t="str">
        <f>IF($A372="","",IFERROR($H372,0)+IFERROR(SUMIFS(Expenses!$E:$E,Expenses!$B:$B,$A372,Expenses!$F:$F,"Car Related"),0))</f>
        <v/>
      </c>
      <c r="J372" s="5"/>
      <c r="K372" s="5"/>
      <c r="L372" s="19"/>
      <c r="M372" s="5" t="str">
        <f t="shared" si="2"/>
        <v/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35"/>
      <c r="G373" s="5"/>
      <c r="H373" s="5"/>
      <c r="I373" s="44" t="str">
        <f>IF($A373="","",IFERROR($H373,0)+IFERROR(SUMIFS(Expenses!$E:$E,Expenses!$B:$B,$A373,Expenses!$F:$F,"Car Related"),0))</f>
        <v/>
      </c>
      <c r="J373" s="5"/>
      <c r="K373" s="5"/>
      <c r="L373" s="19"/>
      <c r="M373" s="5" t="str">
        <f t="shared" si="2"/>
        <v/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35"/>
      <c r="G374" s="5"/>
      <c r="H374" s="5"/>
      <c r="I374" s="44" t="str">
        <f>IF($A374="","",IFERROR($H374,0)+IFERROR(SUMIFS(Expenses!$E:$E,Expenses!$B:$B,$A374,Expenses!$F:$F,"Car Related"),0))</f>
        <v/>
      </c>
      <c r="J374" s="5"/>
      <c r="K374" s="5"/>
      <c r="L374" s="19"/>
      <c r="M374" s="5" t="str">
        <f t="shared" si="2"/>
        <v/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35"/>
      <c r="G375" s="5"/>
      <c r="H375" s="5"/>
      <c r="I375" s="44" t="str">
        <f>IF($A375="","",IFERROR($H375,0)+IFERROR(SUMIFS(Expenses!$E:$E,Expenses!$B:$B,$A375,Expenses!$F:$F,"Car Related"),0))</f>
        <v/>
      </c>
      <c r="J375" s="5"/>
      <c r="K375" s="5"/>
      <c r="L375" s="19"/>
      <c r="M375" s="5" t="str">
        <f t="shared" si="2"/>
        <v/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35"/>
      <c r="G376" s="5"/>
      <c r="H376" s="5"/>
      <c r="I376" s="44" t="str">
        <f>IF($A376="","",IFERROR($H376,0)+IFERROR(SUMIFS(Expenses!$E:$E,Expenses!$B:$B,$A376,Expenses!$F:$F,"Car Related"),0))</f>
        <v/>
      </c>
      <c r="J376" s="5"/>
      <c r="K376" s="5"/>
      <c r="L376" s="19"/>
      <c r="M376" s="5" t="str">
        <f t="shared" si="2"/>
        <v/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35"/>
      <c r="G377" s="5"/>
      <c r="H377" s="5"/>
      <c r="I377" s="44" t="str">
        <f>IF($A377="","",IFERROR($H377,0)+IFERROR(SUMIFS(Expenses!$E:$E,Expenses!$B:$B,$A377,Expenses!$F:$F,"Car Related"),0))</f>
        <v/>
      </c>
      <c r="J377" s="5"/>
      <c r="K377" s="5"/>
      <c r="L377" s="19"/>
      <c r="M377" s="5" t="str">
        <f t="shared" si="2"/>
        <v/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35"/>
      <c r="G378" s="5"/>
      <c r="H378" s="5"/>
      <c r="I378" s="44" t="str">
        <f>IF($A378="","",IFERROR($H378,0)+IFERROR(SUMIFS(Expenses!$E:$E,Expenses!$B:$B,$A378,Expenses!$F:$F,"Car Related"),0))</f>
        <v/>
      </c>
      <c r="J378" s="5"/>
      <c r="K378" s="5"/>
      <c r="L378" s="19"/>
      <c r="M378" s="5" t="str">
        <f t="shared" si="2"/>
        <v/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35"/>
      <c r="G379" s="5"/>
      <c r="H379" s="5"/>
      <c r="I379" s="44" t="str">
        <f>IF($A379="","",IFERROR($H379,0)+IFERROR(SUMIFS(Expenses!$E:$E,Expenses!$B:$B,$A379,Expenses!$F:$F,"Car Related"),0))</f>
        <v/>
      </c>
      <c r="J379" s="5"/>
      <c r="K379" s="5"/>
      <c r="L379" s="19"/>
      <c r="M379" s="5" t="str">
        <f t="shared" si="2"/>
        <v/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35"/>
      <c r="G380" s="5"/>
      <c r="H380" s="5"/>
      <c r="I380" s="44" t="str">
        <f>IF($A380="","",IFERROR($H380,0)+IFERROR(SUMIFS(Expenses!$E:$E,Expenses!$B:$B,$A380,Expenses!$F:$F,"Car Related"),0))</f>
        <v/>
      </c>
      <c r="J380" s="5"/>
      <c r="K380" s="5"/>
      <c r="L380" s="19"/>
      <c r="M380" s="5" t="str">
        <f t="shared" si="2"/>
        <v/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35"/>
      <c r="G381" s="5"/>
      <c r="H381" s="5"/>
      <c r="I381" s="44" t="str">
        <f>IF($A381="","",IFERROR($H381,0)+IFERROR(SUMIFS(Expenses!$E:$E,Expenses!$B:$B,$A381,Expenses!$F:$F,"Car Related"),0))</f>
        <v/>
      </c>
      <c r="J381" s="5"/>
      <c r="K381" s="5"/>
      <c r="L381" s="19"/>
      <c r="M381" s="5" t="str">
        <f t="shared" si="2"/>
        <v/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35"/>
      <c r="G382" s="5"/>
      <c r="H382" s="5"/>
      <c r="I382" s="44" t="str">
        <f>IF($A382="","",IFERROR($H382,0)+IFERROR(SUMIFS(Expenses!$E:$E,Expenses!$B:$B,$A382,Expenses!$F:$F,"Car Related"),0))</f>
        <v/>
      </c>
      <c r="J382" s="5"/>
      <c r="K382" s="5"/>
      <c r="L382" s="19"/>
      <c r="M382" s="5" t="str">
        <f t="shared" si="2"/>
        <v/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35"/>
      <c r="G383" s="5"/>
      <c r="H383" s="5"/>
      <c r="I383" s="44" t="str">
        <f>IF($A383="","",IFERROR($H383,0)+IFERROR(SUMIFS(Expenses!$E:$E,Expenses!$B:$B,$A383,Expenses!$F:$F,"Car Related"),0))</f>
        <v/>
      </c>
      <c r="J383" s="5"/>
      <c r="K383" s="5"/>
      <c r="L383" s="19"/>
      <c r="M383" s="5" t="str">
        <f t="shared" si="2"/>
        <v/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35"/>
      <c r="G384" s="5"/>
      <c r="H384" s="5"/>
      <c r="I384" s="44" t="str">
        <f>IF($A384="","",IFERROR($H384,0)+IFERROR(SUMIFS(Expenses!$E:$E,Expenses!$B:$B,$A384,Expenses!$F:$F,"Car Related"),0))</f>
        <v/>
      </c>
      <c r="J384" s="5"/>
      <c r="K384" s="5"/>
      <c r="L384" s="19"/>
      <c r="M384" s="5" t="str">
        <f t="shared" si="2"/>
        <v/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35"/>
      <c r="G385" s="5"/>
      <c r="H385" s="5"/>
      <c r="I385" s="44" t="str">
        <f>IF($A385="","",IFERROR($H385,0)+IFERROR(SUMIFS(Expenses!$E:$E,Expenses!$B:$B,$A385,Expenses!$F:$F,"Car Related"),0))</f>
        <v/>
      </c>
      <c r="J385" s="5"/>
      <c r="K385" s="5"/>
      <c r="L385" s="19"/>
      <c r="M385" s="5" t="str">
        <f t="shared" si="2"/>
        <v/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35"/>
      <c r="G386" s="5"/>
      <c r="H386" s="5"/>
      <c r="I386" s="44" t="str">
        <f>IF($A386="","",IFERROR($H386,0)+IFERROR(SUMIFS(Expenses!$E:$E,Expenses!$B:$B,$A386,Expenses!$F:$F,"Car Related"),0))</f>
        <v/>
      </c>
      <c r="J386" s="5"/>
      <c r="K386" s="5"/>
      <c r="L386" s="19"/>
      <c r="M386" s="5" t="str">
        <f t="shared" si="2"/>
        <v/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35"/>
      <c r="G387" s="5"/>
      <c r="H387" s="5"/>
      <c r="I387" s="44" t="str">
        <f>IF($A387="","",IFERROR($H387,0)+IFERROR(SUMIFS(Expenses!$E:$E,Expenses!$B:$B,$A387,Expenses!$F:$F,"Car Related"),0))</f>
        <v/>
      </c>
      <c r="J387" s="5"/>
      <c r="K387" s="5"/>
      <c r="L387" s="19"/>
      <c r="M387" s="5" t="str">
        <f t="shared" si="2"/>
        <v/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35"/>
      <c r="G388" s="5"/>
      <c r="H388" s="5"/>
      <c r="I388" s="44" t="str">
        <f>IF($A388="","",IFERROR($H388,0)+IFERROR(SUMIFS(Expenses!$E:$E,Expenses!$B:$B,$A388,Expenses!$F:$F,"Car Related"),0))</f>
        <v/>
      </c>
      <c r="J388" s="5"/>
      <c r="K388" s="5"/>
      <c r="L388" s="19"/>
      <c r="M388" s="5" t="str">
        <f t="shared" si="2"/>
        <v/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35"/>
      <c r="G389" s="5"/>
      <c r="H389" s="5"/>
      <c r="I389" s="44" t="str">
        <f>IF($A389="","",IFERROR($H389,0)+IFERROR(SUMIFS(Expenses!$E:$E,Expenses!$B:$B,$A389,Expenses!$F:$F,"Car Related"),0))</f>
        <v/>
      </c>
      <c r="J389" s="5"/>
      <c r="K389" s="5"/>
      <c r="L389" s="19"/>
      <c r="M389" s="5" t="str">
        <f t="shared" si="2"/>
        <v/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35"/>
      <c r="G390" s="5"/>
      <c r="H390" s="5"/>
      <c r="I390" s="44" t="str">
        <f>IF($A390="","",IFERROR($H390,0)+IFERROR(SUMIFS(Expenses!$E:$E,Expenses!$B:$B,$A390,Expenses!$F:$F,"Car Related"),0))</f>
        <v/>
      </c>
      <c r="J390" s="5"/>
      <c r="K390" s="5"/>
      <c r="L390" s="19"/>
      <c r="M390" s="5" t="str">
        <f t="shared" si="2"/>
        <v/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35"/>
      <c r="G391" s="5"/>
      <c r="H391" s="5"/>
      <c r="I391" s="44" t="str">
        <f>IF($A391="","",IFERROR($H391,0)+IFERROR(SUMIFS(Expenses!$E:$E,Expenses!$B:$B,$A391,Expenses!$F:$F,"Car Related"),0))</f>
        <v/>
      </c>
      <c r="J391" s="5"/>
      <c r="K391" s="5"/>
      <c r="L391" s="19"/>
      <c r="M391" s="5" t="str">
        <f t="shared" si="2"/>
        <v/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35"/>
      <c r="G392" s="5"/>
      <c r="H392" s="5"/>
      <c r="I392" s="44" t="str">
        <f>IF($A392="","",IFERROR($H392,0)+IFERROR(SUMIFS(Expenses!$E:$E,Expenses!$B:$B,$A392,Expenses!$F:$F,"Car Related"),0))</f>
        <v/>
      </c>
      <c r="J392" s="5"/>
      <c r="K392" s="5"/>
      <c r="L392" s="19"/>
      <c r="M392" s="5" t="str">
        <f t="shared" si="2"/>
        <v/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35"/>
      <c r="G393" s="5"/>
      <c r="H393" s="5"/>
      <c r="I393" s="44" t="str">
        <f>IF($A393="","",IFERROR($H393,0)+IFERROR(SUMIFS(Expenses!$E:$E,Expenses!$B:$B,$A393,Expenses!$F:$F,"Car Related"),0))</f>
        <v/>
      </c>
      <c r="J393" s="5"/>
      <c r="K393" s="5"/>
      <c r="L393" s="19"/>
      <c r="M393" s="5" t="str">
        <f t="shared" si="2"/>
        <v/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35"/>
      <c r="G394" s="5"/>
      <c r="H394" s="5"/>
      <c r="I394" s="44" t="str">
        <f>IF($A394="","",IFERROR($H394,0)+IFERROR(SUMIFS(Expenses!$E:$E,Expenses!$B:$B,$A394,Expenses!$F:$F,"Car Related"),0))</f>
        <v/>
      </c>
      <c r="J394" s="5"/>
      <c r="K394" s="5"/>
      <c r="L394" s="19"/>
      <c r="M394" s="5" t="str">
        <f t="shared" si="2"/>
        <v/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35"/>
      <c r="G395" s="5"/>
      <c r="H395" s="5"/>
      <c r="I395" s="44" t="str">
        <f>IF($A395="","",IFERROR($H395,0)+IFERROR(SUMIFS(Expenses!$E:$E,Expenses!$B:$B,$A395,Expenses!$F:$F,"Car Related"),0))</f>
        <v/>
      </c>
      <c r="J395" s="5"/>
      <c r="K395" s="5"/>
      <c r="L395" s="19"/>
      <c r="M395" s="5" t="str">
        <f t="shared" si="2"/>
        <v/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35"/>
      <c r="G396" s="5"/>
      <c r="H396" s="5"/>
      <c r="I396" s="44" t="str">
        <f>IF($A396="","",IFERROR($H396,0)+IFERROR(SUMIFS(Expenses!$E:$E,Expenses!$B:$B,$A396,Expenses!$F:$F,"Car Related"),0))</f>
        <v/>
      </c>
      <c r="J396" s="5"/>
      <c r="K396" s="5"/>
      <c r="L396" s="19"/>
      <c r="M396" s="5" t="str">
        <f t="shared" si="2"/>
        <v/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35"/>
      <c r="G397" s="5"/>
      <c r="H397" s="5"/>
      <c r="I397" s="44" t="str">
        <f>IF($A397="","",IFERROR($H397,0)+IFERROR(SUMIFS(Expenses!$E:$E,Expenses!$B:$B,$A397,Expenses!$F:$F,"Car Related"),0))</f>
        <v/>
      </c>
      <c r="J397" s="5"/>
      <c r="K397" s="5"/>
      <c r="L397" s="19"/>
      <c r="M397" s="5" t="str">
        <f t="shared" si="2"/>
        <v/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35"/>
      <c r="G398" s="5"/>
      <c r="H398" s="5"/>
      <c r="I398" s="44" t="str">
        <f>IF($A398="","",IFERROR($H398,0)+IFERROR(SUMIFS(Expenses!$E:$E,Expenses!$B:$B,$A398,Expenses!$F:$F,"Car Related"),0))</f>
        <v/>
      </c>
      <c r="J398" s="5"/>
      <c r="K398" s="5"/>
      <c r="L398" s="19"/>
      <c r="M398" s="5" t="str">
        <f t="shared" si="2"/>
        <v/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35"/>
      <c r="G399" s="5"/>
      <c r="H399" s="5"/>
      <c r="I399" s="44" t="str">
        <f>IF($A399="","",IFERROR($H399,0)+IFERROR(SUMIFS(Expenses!$E:$E,Expenses!$B:$B,$A399,Expenses!$F:$F,"Car Related"),0))</f>
        <v/>
      </c>
      <c r="J399" s="5"/>
      <c r="K399" s="5"/>
      <c r="L399" s="19"/>
      <c r="M399" s="5" t="str">
        <f t="shared" si="2"/>
        <v/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35"/>
      <c r="G400" s="5"/>
      <c r="H400" s="5"/>
      <c r="I400" s="44" t="str">
        <f>IF($A400="","",IFERROR($H400,0)+IFERROR(SUMIFS(Expenses!$E:$E,Expenses!$B:$B,$A400,Expenses!$F:$F,"Car Related"),0))</f>
        <v/>
      </c>
      <c r="J400" s="5"/>
      <c r="K400" s="5"/>
      <c r="L400" s="19"/>
      <c r="M400" s="5" t="str">
        <f t="shared" si="2"/>
        <v/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35"/>
      <c r="G401" s="5"/>
      <c r="H401" s="5"/>
      <c r="I401" s="44" t="str">
        <f>IF($A401="","",IFERROR($H401,0)+IFERROR(SUMIFS(Expenses!$E:$E,Expenses!$B:$B,$A401,Expenses!$F:$F,"Car Related"),0))</f>
        <v/>
      </c>
      <c r="J401" s="5"/>
      <c r="K401" s="5"/>
      <c r="L401" s="19"/>
      <c r="M401" s="5" t="str">
        <f t="shared" si="2"/>
        <v/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35"/>
      <c r="G402" s="5"/>
      <c r="H402" s="5"/>
      <c r="I402" s="44" t="str">
        <f>IF($A402="","",IFERROR($H402,0)+IFERROR(SUMIFS(Expenses!$E:$E,Expenses!$B:$B,$A402,Expenses!$F:$F,"Car Related"),0))</f>
        <v/>
      </c>
      <c r="J402" s="5"/>
      <c r="K402" s="5"/>
      <c r="L402" s="19"/>
      <c r="M402" s="5" t="str">
        <f t="shared" si="2"/>
        <v/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35"/>
      <c r="G403" s="5"/>
      <c r="H403" s="5"/>
      <c r="I403" s="44" t="str">
        <f>IF($A403="","",IFERROR($H403,0)+IFERROR(SUMIFS(Expenses!$E:$E,Expenses!$B:$B,$A403,Expenses!$F:$F,"Car Related"),0))</f>
        <v/>
      </c>
      <c r="J403" s="5"/>
      <c r="K403" s="5"/>
      <c r="L403" s="19"/>
      <c r="M403" s="5" t="str">
        <f t="shared" si="2"/>
        <v/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35"/>
      <c r="G404" s="5"/>
      <c r="H404" s="5"/>
      <c r="I404" s="44" t="str">
        <f>IF($A404="","",IFERROR($H404,0)+IFERROR(SUMIFS(Expenses!$E:$E,Expenses!$B:$B,$A404,Expenses!$F:$F,"Car Related"),0))</f>
        <v/>
      </c>
      <c r="J404" s="5"/>
      <c r="K404" s="5"/>
      <c r="L404" s="19"/>
      <c r="M404" s="5" t="str">
        <f t="shared" si="2"/>
        <v/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35"/>
      <c r="G405" s="5"/>
      <c r="H405" s="5"/>
      <c r="I405" s="44" t="str">
        <f>IF($A405="","",IFERROR($H405,0)+IFERROR(SUMIFS(Expenses!$E:$E,Expenses!$B:$B,$A405,Expenses!$F:$F,"Car Related"),0))</f>
        <v/>
      </c>
      <c r="J405" s="5"/>
      <c r="K405" s="5"/>
      <c r="L405" s="19"/>
      <c r="M405" s="5" t="str">
        <f t="shared" si="2"/>
        <v/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35"/>
      <c r="G406" s="5"/>
      <c r="H406" s="5"/>
      <c r="I406" s="44" t="str">
        <f>IF($A406="","",IFERROR($H406,0)+IFERROR(SUMIFS(Expenses!$E:$E,Expenses!$B:$B,$A406,Expenses!$F:$F,"Car Related"),0))</f>
        <v/>
      </c>
      <c r="J406" s="5"/>
      <c r="K406" s="5"/>
      <c r="L406" s="19"/>
      <c r="M406" s="5" t="str">
        <f t="shared" si="2"/>
        <v/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35"/>
      <c r="G407" s="5"/>
      <c r="H407" s="5"/>
      <c r="I407" s="44" t="str">
        <f>IF($A407="","",IFERROR($H407,0)+IFERROR(SUMIFS(Expenses!$E:$E,Expenses!$B:$B,$A407,Expenses!$F:$F,"Car Related"),0))</f>
        <v/>
      </c>
      <c r="J407" s="5"/>
      <c r="K407" s="5"/>
      <c r="L407" s="19"/>
      <c r="M407" s="5" t="str">
        <f t="shared" si="2"/>
        <v/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35"/>
      <c r="G408" s="5"/>
      <c r="H408" s="5"/>
      <c r="I408" s="44" t="str">
        <f>IF($A408="","",IFERROR($H408,0)+IFERROR(SUMIFS(Expenses!$E:$E,Expenses!$B:$B,$A408,Expenses!$F:$F,"Car Related"),0))</f>
        <v/>
      </c>
      <c r="J408" s="5"/>
      <c r="K408" s="5"/>
      <c r="L408" s="19"/>
      <c r="M408" s="5" t="str">
        <f t="shared" si="2"/>
        <v/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35"/>
      <c r="G409" s="5"/>
      <c r="H409" s="5"/>
      <c r="I409" s="44" t="str">
        <f>IF($A409="","",IFERROR($H409,0)+IFERROR(SUMIFS(Expenses!$E:$E,Expenses!$B:$B,$A409,Expenses!$F:$F,"Car Related"),0))</f>
        <v/>
      </c>
      <c r="J409" s="5"/>
      <c r="K409" s="5"/>
      <c r="L409" s="19"/>
      <c r="M409" s="5" t="str">
        <f t="shared" si="2"/>
        <v/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35"/>
      <c r="G410" s="5"/>
      <c r="H410" s="5"/>
      <c r="I410" s="44" t="str">
        <f>IF($A410="","",IFERROR($H410,0)+IFERROR(SUMIFS(Expenses!$E:$E,Expenses!$B:$B,$A410,Expenses!$F:$F,"Car Related"),0))</f>
        <v/>
      </c>
      <c r="J410" s="5"/>
      <c r="K410" s="5"/>
      <c r="L410" s="19"/>
      <c r="M410" s="5" t="str">
        <f t="shared" si="2"/>
        <v/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35"/>
      <c r="G411" s="5"/>
      <c r="H411" s="5"/>
      <c r="I411" s="44" t="str">
        <f>IF($A411="","",IFERROR($H411,0)+IFERROR(SUMIFS(Expenses!$E:$E,Expenses!$B:$B,$A411,Expenses!$F:$F,"Car Related"),0))</f>
        <v/>
      </c>
      <c r="J411" s="5"/>
      <c r="K411" s="5"/>
      <c r="L411" s="19"/>
      <c r="M411" s="5" t="str">
        <f t="shared" si="2"/>
        <v/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35"/>
      <c r="G412" s="5"/>
      <c r="H412" s="5"/>
      <c r="I412" s="44" t="str">
        <f>IF($A412="","",IFERROR($H412,0)+IFERROR(SUMIFS(Expenses!$E:$E,Expenses!$B:$B,$A412,Expenses!$F:$F,"Car Related"),0))</f>
        <v/>
      </c>
      <c r="J412" s="5"/>
      <c r="K412" s="5"/>
      <c r="L412" s="19"/>
      <c r="M412" s="5" t="str">
        <f t="shared" si="2"/>
        <v/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35"/>
      <c r="G413" s="5"/>
      <c r="H413" s="5"/>
      <c r="I413" s="44" t="str">
        <f>IF($A413="","",IFERROR($H413,0)+IFERROR(SUMIFS(Expenses!$E:$E,Expenses!$B:$B,$A413,Expenses!$F:$F,"Car Related"),0))</f>
        <v/>
      </c>
      <c r="J413" s="5"/>
      <c r="K413" s="5"/>
      <c r="L413" s="19"/>
      <c r="M413" s="5" t="str">
        <f t="shared" si="2"/>
        <v/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35"/>
      <c r="G414" s="5"/>
      <c r="H414" s="5"/>
      <c r="I414" s="44" t="str">
        <f>IF($A414="","",IFERROR($H414,0)+IFERROR(SUMIFS(Expenses!$E:$E,Expenses!$B:$B,$A414,Expenses!$F:$F,"Car Related"),0))</f>
        <v/>
      </c>
      <c r="J414" s="5"/>
      <c r="K414" s="5"/>
      <c r="L414" s="19"/>
      <c r="M414" s="5" t="str">
        <f t="shared" si="2"/>
        <v/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35"/>
      <c r="G415" s="5"/>
      <c r="H415" s="5"/>
      <c r="I415" s="44" t="str">
        <f>IF($A415="","",IFERROR($H415,0)+IFERROR(SUMIFS(Expenses!$E:$E,Expenses!$B:$B,$A415,Expenses!$F:$F,"Car Related"),0))</f>
        <v/>
      </c>
      <c r="J415" s="5"/>
      <c r="K415" s="5"/>
      <c r="L415" s="19"/>
      <c r="M415" s="5" t="str">
        <f t="shared" si="2"/>
        <v/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35"/>
      <c r="G416" s="5"/>
      <c r="H416" s="5"/>
      <c r="I416" s="44" t="str">
        <f>IF($A416="","",IFERROR($H416,0)+IFERROR(SUMIFS(Expenses!$E:$E,Expenses!$B:$B,$A416,Expenses!$F:$F,"Car Related"),0))</f>
        <v/>
      </c>
      <c r="J416" s="5"/>
      <c r="K416" s="5"/>
      <c r="L416" s="19"/>
      <c r="M416" s="5" t="str">
        <f t="shared" si="2"/>
        <v/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35"/>
      <c r="G417" s="5"/>
      <c r="H417" s="5"/>
      <c r="I417" s="44" t="str">
        <f>IF($A417="","",IFERROR($H417,0)+IFERROR(SUMIFS(Expenses!$E:$E,Expenses!$B:$B,$A417,Expenses!$F:$F,"Car Related"),0))</f>
        <v/>
      </c>
      <c r="J417" s="5"/>
      <c r="K417" s="5"/>
      <c r="L417" s="19"/>
      <c r="M417" s="5" t="str">
        <f t="shared" si="2"/>
        <v/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35"/>
      <c r="G418" s="5"/>
      <c r="H418" s="5"/>
      <c r="I418" s="44" t="str">
        <f>IF($A418="","",IFERROR($H418,0)+IFERROR(SUMIFS(Expenses!$E:$E,Expenses!$B:$B,$A418,Expenses!$F:$F,"Car Related"),0))</f>
        <v/>
      </c>
      <c r="J418" s="5"/>
      <c r="K418" s="5"/>
      <c r="L418" s="19"/>
      <c r="M418" s="5" t="str">
        <f t="shared" si="2"/>
        <v/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35"/>
      <c r="G419" s="5"/>
      <c r="H419" s="5"/>
      <c r="I419" s="44" t="str">
        <f>IF($A419="","",IFERROR($H419,0)+IFERROR(SUMIFS(Expenses!$E:$E,Expenses!$B:$B,$A419,Expenses!$F:$F,"Car Related"),0))</f>
        <v/>
      </c>
      <c r="J419" s="5"/>
      <c r="K419" s="5"/>
      <c r="L419" s="19"/>
      <c r="M419" s="5" t="str">
        <f t="shared" si="2"/>
        <v/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35"/>
      <c r="G420" s="5"/>
      <c r="H420" s="5"/>
      <c r="I420" s="44" t="str">
        <f>IF($A420="","",IFERROR($H420,0)+IFERROR(SUMIFS(Expenses!$E:$E,Expenses!$B:$B,$A420,Expenses!$F:$F,"Car Related"),0))</f>
        <v/>
      </c>
      <c r="J420" s="5"/>
      <c r="K420" s="5"/>
      <c r="L420" s="19"/>
      <c r="M420" s="5" t="str">
        <f t="shared" si="2"/>
        <v/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35"/>
      <c r="G421" s="5"/>
      <c r="H421" s="5"/>
      <c r="I421" s="44" t="str">
        <f>IF($A421="","",IFERROR($H421,0)+IFERROR(SUMIFS(Expenses!$E:$E,Expenses!$B:$B,$A421,Expenses!$F:$F,"Car Related"),0))</f>
        <v/>
      </c>
      <c r="J421" s="5"/>
      <c r="K421" s="5"/>
      <c r="L421" s="19"/>
      <c r="M421" s="5" t="str">
        <f t="shared" si="2"/>
        <v/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35"/>
      <c r="G422" s="5"/>
      <c r="H422" s="5"/>
      <c r="I422" s="44" t="str">
        <f>IF($A422="","",IFERROR($H422,0)+IFERROR(SUMIFS(Expenses!$E:$E,Expenses!$B:$B,$A422,Expenses!$F:$F,"Car Related"),0))</f>
        <v/>
      </c>
      <c r="J422" s="5"/>
      <c r="K422" s="5"/>
      <c r="L422" s="19"/>
      <c r="M422" s="5" t="str">
        <f t="shared" si="2"/>
        <v/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35"/>
      <c r="G423" s="5"/>
      <c r="H423" s="5"/>
      <c r="I423" s="44" t="str">
        <f>IF($A423="","",IFERROR($H423,0)+IFERROR(SUMIFS(Expenses!$E:$E,Expenses!$B:$B,$A423,Expenses!$F:$F,"Car Related"),0))</f>
        <v/>
      </c>
      <c r="J423" s="5"/>
      <c r="K423" s="5"/>
      <c r="L423" s="19"/>
      <c r="M423" s="5" t="str">
        <f t="shared" si="2"/>
        <v/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35"/>
      <c r="G424" s="5"/>
      <c r="H424" s="5"/>
      <c r="I424" s="44" t="str">
        <f>IF($A424="","",IFERROR($H424,0)+IFERROR(SUMIFS(Expenses!$E:$E,Expenses!$B:$B,$A424,Expenses!$F:$F,"Car Related"),0))</f>
        <v/>
      </c>
      <c r="J424" s="5"/>
      <c r="K424" s="5"/>
      <c r="L424" s="19"/>
      <c r="M424" s="5" t="str">
        <f t="shared" si="2"/>
        <v/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35"/>
      <c r="G425" s="5"/>
      <c r="H425" s="5"/>
      <c r="I425" s="44" t="str">
        <f>IF($A425="","",IFERROR($H425,0)+IFERROR(SUMIFS(Expenses!$E:$E,Expenses!$B:$B,$A425,Expenses!$F:$F,"Car Related"),0))</f>
        <v/>
      </c>
      <c r="J425" s="5"/>
      <c r="K425" s="5"/>
      <c r="L425" s="19"/>
      <c r="M425" s="5" t="str">
        <f t="shared" si="2"/>
        <v/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35"/>
      <c r="G426" s="5"/>
      <c r="H426" s="5"/>
      <c r="I426" s="44" t="str">
        <f>IF($A426="","",IFERROR($H426,0)+IFERROR(SUMIFS(Expenses!$E:$E,Expenses!$B:$B,$A426,Expenses!$F:$F,"Car Related"),0))</f>
        <v/>
      </c>
      <c r="J426" s="5"/>
      <c r="K426" s="5"/>
      <c r="L426" s="19"/>
      <c r="M426" s="5" t="str">
        <f t="shared" si="2"/>
        <v/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35"/>
      <c r="G427" s="5"/>
      <c r="H427" s="5"/>
      <c r="I427" s="44" t="str">
        <f>IF($A427="","",IFERROR($H427,0)+IFERROR(SUMIFS(Expenses!$E:$E,Expenses!$B:$B,$A427,Expenses!$F:$F,"Car Related"),0))</f>
        <v/>
      </c>
      <c r="J427" s="5"/>
      <c r="K427" s="5"/>
      <c r="L427" s="19"/>
      <c r="M427" s="5" t="str">
        <f t="shared" si="2"/>
        <v/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35"/>
      <c r="G428" s="5"/>
      <c r="H428" s="5"/>
      <c r="I428" s="44" t="str">
        <f>IF($A428="","",IFERROR($H428,0)+IFERROR(SUMIFS(Expenses!$E:$E,Expenses!$B:$B,$A428,Expenses!$F:$F,"Car Related"),0))</f>
        <v/>
      </c>
      <c r="J428" s="5"/>
      <c r="K428" s="5"/>
      <c r="L428" s="19"/>
      <c r="M428" s="5" t="str">
        <f t="shared" si="2"/>
        <v/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35"/>
      <c r="G429" s="5"/>
      <c r="H429" s="5"/>
      <c r="I429" s="44" t="str">
        <f>IF($A429="","",IFERROR($H429,0)+IFERROR(SUMIFS(Expenses!$E:$E,Expenses!$B:$B,$A429,Expenses!$F:$F,"Car Related"),0))</f>
        <v/>
      </c>
      <c r="J429" s="5"/>
      <c r="K429" s="5"/>
      <c r="L429" s="19"/>
      <c r="M429" s="5" t="str">
        <f t="shared" si="2"/>
        <v/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35"/>
      <c r="G430" s="5"/>
      <c r="H430" s="5"/>
      <c r="I430" s="44" t="str">
        <f>IF($A430="","",IFERROR($H430,0)+IFERROR(SUMIFS(Expenses!$E:$E,Expenses!$B:$B,$A430,Expenses!$F:$F,"Car Related"),0))</f>
        <v/>
      </c>
      <c r="J430" s="5"/>
      <c r="K430" s="5"/>
      <c r="L430" s="19"/>
      <c r="M430" s="5" t="str">
        <f t="shared" si="2"/>
        <v/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35"/>
      <c r="G431" s="5"/>
      <c r="H431" s="5"/>
      <c r="I431" s="44" t="str">
        <f>IF($A431="","",IFERROR($H431,0)+IFERROR(SUMIFS(Expenses!$E:$E,Expenses!$B:$B,$A431,Expenses!$F:$F,"Car Related"),0))</f>
        <v/>
      </c>
      <c r="J431" s="5"/>
      <c r="K431" s="5"/>
      <c r="L431" s="19"/>
      <c r="M431" s="5" t="str">
        <f t="shared" si="2"/>
        <v/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35"/>
      <c r="G432" s="5"/>
      <c r="H432" s="5"/>
      <c r="I432" s="44" t="str">
        <f>IF($A432="","",IFERROR($H432,0)+IFERROR(SUMIFS(Expenses!$E:$E,Expenses!$B:$B,$A432,Expenses!$F:$F,"Car Related"),0))</f>
        <v/>
      </c>
      <c r="J432" s="5"/>
      <c r="K432" s="5"/>
      <c r="L432" s="19"/>
      <c r="M432" s="5" t="str">
        <f t="shared" si="2"/>
        <v/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35"/>
      <c r="G433" s="5"/>
      <c r="H433" s="5"/>
      <c r="I433" s="44" t="str">
        <f>IF($A433="","",IFERROR($H433,0)+IFERROR(SUMIFS(Expenses!$E:$E,Expenses!$B:$B,$A433,Expenses!$F:$F,"Car Related"),0))</f>
        <v/>
      </c>
      <c r="J433" s="5"/>
      <c r="K433" s="5"/>
      <c r="L433" s="19"/>
      <c r="M433" s="5" t="str">
        <f t="shared" si="2"/>
        <v/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35"/>
      <c r="G434" s="5"/>
      <c r="H434" s="5"/>
      <c r="I434" s="44" t="str">
        <f>IF($A434="","",IFERROR($H434,0)+IFERROR(SUMIFS(Expenses!$E:$E,Expenses!$B:$B,$A434,Expenses!$F:$F,"Car Related"),0))</f>
        <v/>
      </c>
      <c r="J434" s="5"/>
      <c r="K434" s="5"/>
      <c r="L434" s="19"/>
      <c r="M434" s="5" t="str">
        <f t="shared" si="2"/>
        <v/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35"/>
      <c r="G435" s="5"/>
      <c r="H435" s="5"/>
      <c r="I435" s="44" t="str">
        <f>IF($A435="","",IFERROR($H435,0)+IFERROR(SUMIFS(Expenses!$E:$E,Expenses!$B:$B,$A435,Expenses!$F:$F,"Car Related"),0))</f>
        <v/>
      </c>
      <c r="J435" s="5"/>
      <c r="K435" s="5"/>
      <c r="L435" s="19"/>
      <c r="M435" s="5" t="str">
        <f t="shared" si="2"/>
        <v/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35"/>
      <c r="G436" s="5"/>
      <c r="H436" s="5"/>
      <c r="I436" s="44" t="str">
        <f>IF($A436="","",IFERROR($H436,0)+IFERROR(SUMIFS(Expenses!$E:$E,Expenses!$B:$B,$A436,Expenses!$F:$F,"Car Related"),0))</f>
        <v/>
      </c>
      <c r="J436" s="5"/>
      <c r="K436" s="5"/>
      <c r="L436" s="19"/>
      <c r="M436" s="5" t="str">
        <f t="shared" si="2"/>
        <v/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35"/>
      <c r="G437" s="5"/>
      <c r="H437" s="5"/>
      <c r="I437" s="44" t="str">
        <f>IF($A437="","",IFERROR($H437,0)+IFERROR(SUMIFS(Expenses!$E:$E,Expenses!$B:$B,$A437,Expenses!$F:$F,"Car Related"),0))</f>
        <v/>
      </c>
      <c r="J437" s="5"/>
      <c r="K437" s="5"/>
      <c r="L437" s="19"/>
      <c r="M437" s="5" t="str">
        <f t="shared" si="2"/>
        <v/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35"/>
      <c r="G438" s="5"/>
      <c r="H438" s="5"/>
      <c r="I438" s="44" t="str">
        <f>IF($A438="","",IFERROR($H438,0)+IFERROR(SUMIFS(Expenses!$E:$E,Expenses!$B:$B,$A438,Expenses!$F:$F,"Car Related"),0))</f>
        <v/>
      </c>
      <c r="J438" s="5"/>
      <c r="K438" s="5"/>
      <c r="L438" s="19"/>
      <c r="M438" s="5" t="str">
        <f t="shared" si="2"/>
        <v/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35"/>
      <c r="G439" s="5"/>
      <c r="H439" s="5"/>
      <c r="I439" s="44" t="str">
        <f>IF($A439="","",IFERROR($H439,0)+IFERROR(SUMIFS(Expenses!$E:$E,Expenses!$B:$B,$A439,Expenses!$F:$F,"Car Related"),0))</f>
        <v/>
      </c>
      <c r="J439" s="5"/>
      <c r="K439" s="5"/>
      <c r="L439" s="19"/>
      <c r="M439" s="5" t="str">
        <f t="shared" si="2"/>
        <v/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35"/>
      <c r="G440" s="5"/>
      <c r="H440" s="5"/>
      <c r="I440" s="44" t="str">
        <f>IF($A440="","",IFERROR($H440,0)+IFERROR(SUMIFS(Expenses!$E:$E,Expenses!$B:$B,$A440,Expenses!$F:$F,"Car Related"),0))</f>
        <v/>
      </c>
      <c r="J440" s="5"/>
      <c r="K440" s="5"/>
      <c r="L440" s="19"/>
      <c r="M440" s="5" t="str">
        <f t="shared" si="2"/>
        <v/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35"/>
      <c r="G441" s="5"/>
      <c r="H441" s="5"/>
      <c r="I441" s="44" t="str">
        <f>IF($A441="","",IFERROR($H441,0)+IFERROR(SUMIFS(Expenses!$E:$E,Expenses!$B:$B,$A441,Expenses!$F:$F,"Car Related"),0))</f>
        <v/>
      </c>
      <c r="J441" s="5"/>
      <c r="K441" s="5"/>
      <c r="L441" s="19"/>
      <c r="M441" s="5" t="str">
        <f t="shared" si="2"/>
        <v/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35"/>
      <c r="G442" s="5"/>
      <c r="H442" s="5"/>
      <c r="I442" s="44" t="str">
        <f>IF($A442="","",IFERROR($H442,0)+IFERROR(SUMIFS(Expenses!$E:$E,Expenses!$B:$B,$A442,Expenses!$F:$F,"Car Related"),0))</f>
        <v/>
      </c>
      <c r="J442" s="5"/>
      <c r="K442" s="5"/>
      <c r="L442" s="19"/>
      <c r="M442" s="5" t="str">
        <f t="shared" si="2"/>
        <v/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35"/>
      <c r="G443" s="5"/>
      <c r="H443" s="5"/>
      <c r="I443" s="44" t="str">
        <f>IF($A443="","",IFERROR($H443,0)+IFERROR(SUMIFS(Expenses!$E:$E,Expenses!$B:$B,$A443,Expenses!$F:$F,"Car Related"),0))</f>
        <v/>
      </c>
      <c r="J443" s="5"/>
      <c r="K443" s="5"/>
      <c r="L443" s="19"/>
      <c r="M443" s="5" t="str">
        <f t="shared" si="2"/>
        <v/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35"/>
      <c r="G444" s="5"/>
      <c r="H444" s="5"/>
      <c r="I444" s="44" t="str">
        <f>IF($A444="","",IFERROR($H444,0)+IFERROR(SUMIFS(Expenses!$E:$E,Expenses!$B:$B,$A444,Expenses!$F:$F,"Car Related"),0))</f>
        <v/>
      </c>
      <c r="J444" s="5"/>
      <c r="K444" s="5"/>
      <c r="L444" s="19"/>
      <c r="M444" s="5" t="str">
        <f t="shared" si="2"/>
        <v/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35"/>
      <c r="G445" s="5"/>
      <c r="H445" s="5"/>
      <c r="I445" s="44" t="str">
        <f>IF($A445="","",IFERROR($H445,0)+IFERROR(SUMIFS(Expenses!$E:$E,Expenses!$B:$B,$A445,Expenses!$F:$F,"Car Related"),0))</f>
        <v/>
      </c>
      <c r="J445" s="5"/>
      <c r="K445" s="5"/>
      <c r="L445" s="19"/>
      <c r="M445" s="5" t="str">
        <f t="shared" si="2"/>
        <v/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35"/>
      <c r="G446" s="5"/>
      <c r="H446" s="5"/>
      <c r="I446" s="44" t="str">
        <f>IF($A446="","",IFERROR($H446,0)+IFERROR(SUMIFS(Expenses!$E:$E,Expenses!$B:$B,$A446,Expenses!$F:$F,"Car Related"),0))</f>
        <v/>
      </c>
      <c r="J446" s="5"/>
      <c r="K446" s="5"/>
      <c r="L446" s="19"/>
      <c r="M446" s="5" t="str">
        <f t="shared" si="2"/>
        <v/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35"/>
      <c r="G447" s="5"/>
      <c r="H447" s="5"/>
      <c r="I447" s="44" t="str">
        <f>IF($A447="","",IFERROR($H447,0)+IFERROR(SUMIFS(Expenses!$E:$E,Expenses!$B:$B,$A447,Expenses!$F:$F,"Car Related"),0))</f>
        <v/>
      </c>
      <c r="J447" s="5"/>
      <c r="K447" s="5"/>
      <c r="L447" s="19"/>
      <c r="M447" s="5" t="str">
        <f t="shared" si="2"/>
        <v/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35"/>
      <c r="G448" s="5"/>
      <c r="H448" s="5"/>
      <c r="I448" s="44" t="str">
        <f>IF($A448="","",IFERROR($H448,0)+IFERROR(SUMIFS(Expenses!$E:$E,Expenses!$B:$B,$A448,Expenses!$F:$F,"Car Related"),0))</f>
        <v/>
      </c>
      <c r="J448" s="5"/>
      <c r="K448" s="5"/>
      <c r="L448" s="19"/>
      <c r="M448" s="5" t="str">
        <f t="shared" si="2"/>
        <v/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35"/>
      <c r="G449" s="5"/>
      <c r="H449" s="5"/>
      <c r="I449" s="44" t="str">
        <f>IF($A449="","",IFERROR($H449,0)+IFERROR(SUMIFS(Expenses!$E:$E,Expenses!$B:$B,$A449,Expenses!$F:$F,"Car Related"),0))</f>
        <v/>
      </c>
      <c r="J449" s="5"/>
      <c r="K449" s="5"/>
      <c r="L449" s="19"/>
      <c r="M449" s="5" t="str">
        <f t="shared" si="2"/>
        <v/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35"/>
      <c r="G450" s="5"/>
      <c r="H450" s="5"/>
      <c r="I450" s="44" t="str">
        <f>IF($A450="","",IFERROR($H450,0)+IFERROR(SUMIFS(Expenses!$E:$E,Expenses!$B:$B,$A450,Expenses!$F:$F,"Car Related"),0))</f>
        <v/>
      </c>
      <c r="J450" s="5"/>
      <c r="K450" s="5"/>
      <c r="L450" s="19"/>
      <c r="M450" s="5" t="str">
        <f t="shared" si="2"/>
        <v/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35"/>
      <c r="G451" s="5"/>
      <c r="H451" s="5"/>
      <c r="I451" s="44" t="str">
        <f>IF($A451="","",IFERROR($H451,0)+IFERROR(SUMIFS(Expenses!$E:$E,Expenses!$B:$B,$A451,Expenses!$F:$F,"Car Related"),0))</f>
        <v/>
      </c>
      <c r="J451" s="5"/>
      <c r="K451" s="5"/>
      <c r="L451" s="19"/>
      <c r="M451" s="5" t="str">
        <f t="shared" si="2"/>
        <v/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35"/>
      <c r="G452" s="5"/>
      <c r="H452" s="5"/>
      <c r="I452" s="44" t="str">
        <f>IF($A452="","",IFERROR($H452,0)+IFERROR(SUMIFS(Expenses!$E:$E,Expenses!$B:$B,$A452,Expenses!$F:$F,"Car Related"),0))</f>
        <v/>
      </c>
      <c r="J452" s="5"/>
      <c r="K452" s="5"/>
      <c r="L452" s="19"/>
      <c r="M452" s="5" t="str">
        <f t="shared" si="2"/>
        <v/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35"/>
      <c r="G453" s="5"/>
      <c r="H453" s="5"/>
      <c r="I453" s="44" t="str">
        <f>IF($A453="","",IFERROR($H453,0)+IFERROR(SUMIFS(Expenses!$E:$E,Expenses!$B:$B,$A453,Expenses!$F:$F,"Car Related"),0))</f>
        <v/>
      </c>
      <c r="J453" s="5"/>
      <c r="K453" s="5"/>
      <c r="L453" s="19"/>
      <c r="M453" s="5" t="str">
        <f t="shared" si="2"/>
        <v/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35"/>
      <c r="G454" s="5"/>
      <c r="H454" s="5"/>
      <c r="I454" s="44" t="str">
        <f>IF($A454="","",IFERROR($H454,0)+IFERROR(SUMIFS(Expenses!$E:$E,Expenses!$B:$B,$A454,Expenses!$F:$F,"Car Related"),0))</f>
        <v/>
      </c>
      <c r="J454" s="5"/>
      <c r="K454" s="5"/>
      <c r="L454" s="19"/>
      <c r="M454" s="5" t="str">
        <f t="shared" si="2"/>
        <v/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35"/>
      <c r="G455" s="5"/>
      <c r="H455" s="5"/>
      <c r="I455" s="44" t="str">
        <f>IF($A455="","",IFERROR($H455,0)+IFERROR(SUMIFS(Expenses!$E:$E,Expenses!$B:$B,$A455,Expenses!$F:$F,"Car Related"),0))</f>
        <v/>
      </c>
      <c r="J455" s="5"/>
      <c r="K455" s="5"/>
      <c r="L455" s="19"/>
      <c r="M455" s="5" t="str">
        <f t="shared" si="2"/>
        <v/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35"/>
      <c r="G456" s="5"/>
      <c r="H456" s="5"/>
      <c r="I456" s="44" t="str">
        <f>IF($A456="","",IFERROR($H456,0)+IFERROR(SUMIFS(Expenses!$E:$E,Expenses!$B:$B,$A456,Expenses!$F:$F,"Car Related"),0))</f>
        <v/>
      </c>
      <c r="J456" s="5"/>
      <c r="K456" s="5"/>
      <c r="L456" s="19"/>
      <c r="M456" s="5" t="str">
        <f t="shared" si="2"/>
        <v/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35"/>
      <c r="G457" s="5"/>
      <c r="H457" s="5"/>
      <c r="I457" s="44" t="str">
        <f>IF($A457="","",IFERROR($H457,0)+IFERROR(SUMIFS(Expenses!$E:$E,Expenses!$B:$B,$A457,Expenses!$F:$F,"Car Related"),0))</f>
        <v/>
      </c>
      <c r="J457" s="5"/>
      <c r="K457" s="5"/>
      <c r="L457" s="19"/>
      <c r="M457" s="5" t="str">
        <f t="shared" si="2"/>
        <v/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35"/>
      <c r="G458" s="5"/>
      <c r="H458" s="5"/>
      <c r="I458" s="44" t="str">
        <f>IF($A458="","",IFERROR($H458,0)+IFERROR(SUMIFS(Expenses!$E:$E,Expenses!$B:$B,$A458,Expenses!$F:$F,"Car Related"),0))</f>
        <v/>
      </c>
      <c r="J458" s="5"/>
      <c r="K458" s="5"/>
      <c r="L458" s="19"/>
      <c r="M458" s="5" t="str">
        <f t="shared" si="2"/>
        <v/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35"/>
      <c r="G459" s="5"/>
      <c r="H459" s="5"/>
      <c r="I459" s="44" t="str">
        <f>IF($A459="","",IFERROR($H459,0)+IFERROR(SUMIFS(Expenses!$E:$E,Expenses!$B:$B,$A459,Expenses!$F:$F,"Car Related"),0))</f>
        <v/>
      </c>
      <c r="J459" s="5"/>
      <c r="K459" s="5"/>
      <c r="L459" s="19"/>
      <c r="M459" s="5" t="str">
        <f t="shared" si="2"/>
        <v/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35"/>
      <c r="G460" s="5"/>
      <c r="H460" s="5"/>
      <c r="I460" s="44" t="str">
        <f>IF($A460="","",IFERROR($H460,0)+IFERROR(SUMIFS(Expenses!$E:$E,Expenses!$B:$B,$A460,Expenses!$F:$F,"Car Related"),0))</f>
        <v/>
      </c>
      <c r="J460" s="5"/>
      <c r="K460" s="5"/>
      <c r="L460" s="19"/>
      <c r="M460" s="5" t="str">
        <f t="shared" si="2"/>
        <v/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35"/>
      <c r="G461" s="5"/>
      <c r="H461" s="5"/>
      <c r="I461" s="44" t="str">
        <f>IF($A461="","",IFERROR($H461,0)+IFERROR(SUMIFS(Expenses!$E:$E,Expenses!$B:$B,$A461,Expenses!$F:$F,"Car Related"),0))</f>
        <v/>
      </c>
      <c r="J461" s="5"/>
      <c r="K461" s="5"/>
      <c r="L461" s="19"/>
      <c r="M461" s="5" t="str">
        <f t="shared" si="2"/>
        <v/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35"/>
      <c r="G462" s="5"/>
      <c r="H462" s="5"/>
      <c r="I462" s="44" t="str">
        <f>IF($A462="","",IFERROR($H462,0)+IFERROR(SUMIFS(Expenses!$E:$E,Expenses!$B:$B,$A462,Expenses!$F:$F,"Car Related"),0))</f>
        <v/>
      </c>
      <c r="J462" s="5"/>
      <c r="K462" s="5"/>
      <c r="L462" s="19"/>
      <c r="M462" s="5" t="str">
        <f t="shared" si="2"/>
        <v/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35"/>
      <c r="G463" s="5"/>
      <c r="H463" s="5"/>
      <c r="I463" s="44" t="str">
        <f>IF($A463="","",IFERROR($H463,0)+IFERROR(SUMIFS(Expenses!$E:$E,Expenses!$B:$B,$A463,Expenses!$F:$F,"Car Related"),0))</f>
        <v/>
      </c>
      <c r="J463" s="5"/>
      <c r="K463" s="5"/>
      <c r="L463" s="19"/>
      <c r="M463" s="5" t="str">
        <f t="shared" si="2"/>
        <v/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35"/>
      <c r="G464" s="5"/>
      <c r="H464" s="5"/>
      <c r="I464" s="44" t="str">
        <f>IF($A464="","",IFERROR($H464,0)+IFERROR(SUMIFS(Expenses!$E:$E,Expenses!$B:$B,$A464,Expenses!$F:$F,"Car Related"),0))</f>
        <v/>
      </c>
      <c r="J464" s="5"/>
      <c r="K464" s="5"/>
      <c r="L464" s="19"/>
      <c r="M464" s="5" t="str">
        <f t="shared" si="2"/>
        <v/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35"/>
      <c r="G465" s="5"/>
      <c r="H465" s="5"/>
      <c r="I465" s="44" t="str">
        <f>IF($A465="","",IFERROR($H465,0)+IFERROR(SUMIFS(Expenses!$E:$E,Expenses!$B:$B,$A465,Expenses!$F:$F,"Car Related"),0))</f>
        <v/>
      </c>
      <c r="J465" s="5"/>
      <c r="K465" s="5"/>
      <c r="L465" s="19"/>
      <c r="M465" s="5" t="str">
        <f t="shared" si="2"/>
        <v/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35"/>
      <c r="G466" s="5"/>
      <c r="H466" s="5"/>
      <c r="I466" s="44" t="str">
        <f>IF($A466="","",IFERROR($H466,0)+IFERROR(SUMIFS(Expenses!$E:$E,Expenses!$B:$B,$A466,Expenses!$F:$F,"Car Related"),0))</f>
        <v/>
      </c>
      <c r="J466" s="5"/>
      <c r="K466" s="5"/>
      <c r="L466" s="19"/>
      <c r="M466" s="5" t="str">
        <f t="shared" si="2"/>
        <v/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35"/>
      <c r="G467" s="5"/>
      <c r="H467" s="5"/>
      <c r="I467" s="44" t="str">
        <f>IF($A467="","",IFERROR($H467,0)+IFERROR(SUMIFS(Expenses!$E:$E,Expenses!$B:$B,$A467,Expenses!$F:$F,"Car Related"),0))</f>
        <v/>
      </c>
      <c r="J467" s="5"/>
      <c r="K467" s="5"/>
      <c r="L467" s="19"/>
      <c r="M467" s="5" t="str">
        <f t="shared" si="2"/>
        <v/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35"/>
      <c r="G468" s="5"/>
      <c r="H468" s="5"/>
      <c r="I468" s="44" t="str">
        <f>IF($A468="","",IFERROR($H468,0)+IFERROR(SUMIFS(Expenses!$E:$E,Expenses!$B:$B,$A468,Expenses!$F:$F,"Car Related"),0))</f>
        <v/>
      </c>
      <c r="J468" s="5"/>
      <c r="K468" s="5"/>
      <c r="L468" s="19"/>
      <c r="M468" s="5" t="str">
        <f t="shared" si="2"/>
        <v/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35"/>
      <c r="G469" s="5"/>
      <c r="H469" s="5"/>
      <c r="I469" s="44" t="str">
        <f>IF($A469="","",IFERROR($H469,0)+IFERROR(SUMIFS(Expenses!$E:$E,Expenses!$B:$B,$A469,Expenses!$F:$F,"Car Related"),0))</f>
        <v/>
      </c>
      <c r="J469" s="5"/>
      <c r="K469" s="5"/>
      <c r="L469" s="19"/>
      <c r="M469" s="5" t="str">
        <f t="shared" si="2"/>
        <v/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35"/>
      <c r="G470" s="5"/>
      <c r="H470" s="5"/>
      <c r="I470" s="44" t="str">
        <f>IF($A470="","",IFERROR($H470,0)+IFERROR(SUMIFS(Expenses!$E:$E,Expenses!$B:$B,$A470,Expenses!$F:$F,"Car Related"),0))</f>
        <v/>
      </c>
      <c r="J470" s="5"/>
      <c r="K470" s="5"/>
      <c r="L470" s="19"/>
      <c r="M470" s="5" t="str">
        <f t="shared" si="2"/>
        <v/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35"/>
      <c r="G471" s="5"/>
      <c r="H471" s="5"/>
      <c r="I471" s="44" t="str">
        <f>IF($A471="","",IFERROR($H471,0)+IFERROR(SUMIFS(Expenses!$E:$E,Expenses!$B:$B,$A471,Expenses!$F:$F,"Car Related"),0))</f>
        <v/>
      </c>
      <c r="J471" s="5"/>
      <c r="K471" s="5"/>
      <c r="L471" s="19"/>
      <c r="M471" s="5" t="str">
        <f t="shared" si="2"/>
        <v/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35"/>
      <c r="G472" s="5"/>
      <c r="H472" s="5"/>
      <c r="I472" s="44" t="str">
        <f>IF($A472="","",IFERROR($H472,0)+IFERROR(SUMIFS(Expenses!$E:$E,Expenses!$B:$B,$A472,Expenses!$F:$F,"Car Related"),0))</f>
        <v/>
      </c>
      <c r="J472" s="5"/>
      <c r="K472" s="5"/>
      <c r="L472" s="19"/>
      <c r="M472" s="5" t="str">
        <f t="shared" si="2"/>
        <v/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35"/>
      <c r="G473" s="5"/>
      <c r="H473" s="5"/>
      <c r="I473" s="44" t="str">
        <f>IF($A473="","",IFERROR($H473,0)+IFERROR(SUMIFS(Expenses!$E:$E,Expenses!$B:$B,$A473,Expenses!$F:$F,"Car Related"),0))</f>
        <v/>
      </c>
      <c r="J473" s="5"/>
      <c r="K473" s="5"/>
      <c r="L473" s="19"/>
      <c r="M473" s="5" t="str">
        <f t="shared" si="2"/>
        <v/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35"/>
      <c r="G474" s="5"/>
      <c r="H474" s="5"/>
      <c r="I474" s="44" t="str">
        <f>IF($A474="","",IFERROR($H474,0)+IFERROR(SUMIFS(Expenses!$E:$E,Expenses!$B:$B,$A474,Expenses!$F:$F,"Car Related"),0))</f>
        <v/>
      </c>
      <c r="J474" s="5"/>
      <c r="K474" s="5"/>
      <c r="L474" s="19"/>
      <c r="M474" s="5" t="str">
        <f t="shared" si="2"/>
        <v/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35"/>
      <c r="G475" s="5"/>
      <c r="H475" s="5"/>
      <c r="I475" s="44" t="str">
        <f>IF($A475="","",IFERROR($H475,0)+IFERROR(SUMIFS(Expenses!$E:$E,Expenses!$B:$B,$A475,Expenses!$F:$F,"Car Related"),0))</f>
        <v/>
      </c>
      <c r="J475" s="5"/>
      <c r="K475" s="5"/>
      <c r="L475" s="19"/>
      <c r="M475" s="5" t="str">
        <f t="shared" si="2"/>
        <v/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35"/>
      <c r="G476" s="5"/>
      <c r="H476" s="5"/>
      <c r="I476" s="44" t="str">
        <f>IF($A476="","",IFERROR($H476,0)+IFERROR(SUMIFS(Expenses!$E:$E,Expenses!$B:$B,$A476,Expenses!$F:$F,"Car Related"),0))</f>
        <v/>
      </c>
      <c r="J476" s="5"/>
      <c r="K476" s="5"/>
      <c r="L476" s="19"/>
      <c r="M476" s="5" t="str">
        <f t="shared" si="2"/>
        <v/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35"/>
      <c r="G477" s="5"/>
      <c r="H477" s="5"/>
      <c r="I477" s="44" t="str">
        <f>IF($A477="","",IFERROR($H477,0)+IFERROR(SUMIFS(Expenses!$E:$E,Expenses!$B:$B,$A477,Expenses!$F:$F,"Car Related"),0))</f>
        <v/>
      </c>
      <c r="J477" s="5"/>
      <c r="K477" s="5"/>
      <c r="L477" s="19"/>
      <c r="M477" s="5" t="str">
        <f t="shared" si="2"/>
        <v/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35"/>
      <c r="G478" s="5"/>
      <c r="H478" s="5"/>
      <c r="I478" s="44" t="str">
        <f>IF($A478="","",IFERROR($H478,0)+IFERROR(SUMIFS(Expenses!$E:$E,Expenses!$B:$B,$A478,Expenses!$F:$F,"Car Related"),0))</f>
        <v/>
      </c>
      <c r="J478" s="5"/>
      <c r="K478" s="5"/>
      <c r="L478" s="19"/>
      <c r="M478" s="5" t="str">
        <f t="shared" si="2"/>
        <v/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35"/>
      <c r="G479" s="5"/>
      <c r="H479" s="5"/>
      <c r="I479" s="44" t="str">
        <f>IF($A479="","",IFERROR($H479,0)+IFERROR(SUMIFS(Expenses!$E:$E,Expenses!$B:$B,$A479,Expenses!$F:$F,"Car Related"),0))</f>
        <v/>
      </c>
      <c r="J479" s="5"/>
      <c r="K479" s="5"/>
      <c r="L479" s="19"/>
      <c r="M479" s="5" t="str">
        <f t="shared" si="2"/>
        <v/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35"/>
      <c r="G480" s="5"/>
      <c r="H480" s="5"/>
      <c r="I480" s="44" t="str">
        <f>IF($A480="","",IFERROR($H480,0)+IFERROR(SUMIFS(Expenses!$E:$E,Expenses!$B:$B,$A480,Expenses!$F:$F,"Car Related"),0))</f>
        <v/>
      </c>
      <c r="J480" s="5"/>
      <c r="K480" s="5"/>
      <c r="L480" s="19"/>
      <c r="M480" s="5" t="str">
        <f t="shared" si="2"/>
        <v/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35"/>
      <c r="G481" s="5"/>
      <c r="H481" s="5"/>
      <c r="I481" s="44" t="str">
        <f>IF($A481="","",IFERROR($H481,0)+IFERROR(SUMIFS(Expenses!$E:$E,Expenses!$B:$B,$A481,Expenses!$F:$F,"Car Related"),0))</f>
        <v/>
      </c>
      <c r="J481" s="5"/>
      <c r="K481" s="5"/>
      <c r="L481" s="19"/>
      <c r="M481" s="5" t="str">
        <f t="shared" si="2"/>
        <v/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35"/>
      <c r="G482" s="5"/>
      <c r="H482" s="5"/>
      <c r="I482" s="44" t="str">
        <f>IF($A482="","",IFERROR($H482,0)+IFERROR(SUMIFS(Expenses!$E:$E,Expenses!$B:$B,$A482,Expenses!$F:$F,"Car Related"),0))</f>
        <v/>
      </c>
      <c r="J482" s="5"/>
      <c r="K482" s="5"/>
      <c r="L482" s="19"/>
      <c r="M482" s="5" t="str">
        <f t="shared" si="2"/>
        <v/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35"/>
      <c r="G483" s="5"/>
      <c r="H483" s="5"/>
      <c r="I483" s="44" t="str">
        <f>IF($A483="","",IFERROR($H483,0)+IFERROR(SUMIFS(Expenses!$E:$E,Expenses!$B:$B,$A483,Expenses!$F:$F,"Car Related"),0))</f>
        <v/>
      </c>
      <c r="J483" s="5"/>
      <c r="K483" s="5"/>
      <c r="L483" s="19"/>
      <c r="M483" s="5" t="str">
        <f t="shared" si="2"/>
        <v/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35"/>
      <c r="G484" s="5"/>
      <c r="H484" s="5"/>
      <c r="I484" s="44" t="str">
        <f>IF($A484="","",IFERROR($H484,0)+IFERROR(SUMIFS(Expenses!$E:$E,Expenses!$B:$B,$A484,Expenses!$F:$F,"Car Related"),0))</f>
        <v/>
      </c>
      <c r="J484" s="5"/>
      <c r="K484" s="5"/>
      <c r="L484" s="19"/>
      <c r="M484" s="5" t="str">
        <f t="shared" si="2"/>
        <v/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35"/>
      <c r="G485" s="5"/>
      <c r="H485" s="5"/>
      <c r="I485" s="44" t="str">
        <f>IF($A485="","",IFERROR($H485,0)+IFERROR(SUMIFS(Expenses!$E:$E,Expenses!$B:$B,$A485,Expenses!$F:$F,"Car Related"),0))</f>
        <v/>
      </c>
      <c r="J485" s="5"/>
      <c r="K485" s="5"/>
      <c r="L485" s="19"/>
      <c r="M485" s="5" t="str">
        <f t="shared" si="2"/>
        <v/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35"/>
      <c r="G486" s="5"/>
      <c r="H486" s="5"/>
      <c r="I486" s="44" t="str">
        <f>IF($A486="","",IFERROR($H486,0)+IFERROR(SUMIFS(Expenses!$E:$E,Expenses!$B:$B,$A486,Expenses!$F:$F,"Car Related"),0))</f>
        <v/>
      </c>
      <c r="J486" s="5"/>
      <c r="K486" s="5"/>
      <c r="L486" s="19"/>
      <c r="M486" s="5" t="str">
        <f t="shared" si="2"/>
        <v/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35"/>
      <c r="G487" s="5"/>
      <c r="H487" s="5"/>
      <c r="I487" s="44" t="str">
        <f>IF($A487="","",IFERROR($H487,0)+IFERROR(SUMIFS(Expenses!$E:$E,Expenses!$B:$B,$A487,Expenses!$F:$F,"Car Related"),0))</f>
        <v/>
      </c>
      <c r="J487" s="5"/>
      <c r="K487" s="5"/>
      <c r="L487" s="19"/>
      <c r="M487" s="5" t="str">
        <f t="shared" si="2"/>
        <v/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35"/>
      <c r="G488" s="5"/>
      <c r="H488" s="5"/>
      <c r="I488" s="44" t="str">
        <f>IF($A488="","",IFERROR($H488,0)+IFERROR(SUMIFS(Expenses!$E:$E,Expenses!$B:$B,$A488,Expenses!$F:$F,"Car Related"),0))</f>
        <v/>
      </c>
      <c r="J488" s="5"/>
      <c r="K488" s="5"/>
      <c r="L488" s="19"/>
      <c r="M488" s="5" t="str">
        <f t="shared" si="2"/>
        <v/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35"/>
      <c r="G489" s="5"/>
      <c r="H489" s="5"/>
      <c r="I489" s="44" t="str">
        <f>IF($A489="","",IFERROR($H489,0)+IFERROR(SUMIFS(Expenses!$E:$E,Expenses!$B:$B,$A489,Expenses!$F:$F,"Car Related"),0))</f>
        <v/>
      </c>
      <c r="J489" s="5"/>
      <c r="K489" s="5"/>
      <c r="L489" s="19"/>
      <c r="M489" s="5" t="str">
        <f t="shared" si="2"/>
        <v/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35"/>
      <c r="G490" s="5"/>
      <c r="H490" s="5"/>
      <c r="I490" s="44" t="str">
        <f>IF($A490="","",IFERROR($H490,0)+IFERROR(SUMIFS(Expenses!$E:$E,Expenses!$B:$B,$A490,Expenses!$F:$F,"Car Related"),0))</f>
        <v/>
      </c>
      <c r="J490" s="5"/>
      <c r="K490" s="5"/>
      <c r="L490" s="19"/>
      <c r="M490" s="5" t="str">
        <f t="shared" si="2"/>
        <v/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35"/>
      <c r="G491" s="5"/>
      <c r="H491" s="5"/>
      <c r="I491" s="44" t="str">
        <f>IF($A491="","",IFERROR($H491,0)+IFERROR(SUMIFS(Expenses!$E:$E,Expenses!$B:$B,$A491,Expenses!$F:$F,"Car Related"),0))</f>
        <v/>
      </c>
      <c r="J491" s="5"/>
      <c r="K491" s="5"/>
      <c r="L491" s="19"/>
      <c r="M491" s="5" t="str">
        <f t="shared" si="2"/>
        <v/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35"/>
      <c r="G492" s="5"/>
      <c r="H492" s="5"/>
      <c r="I492" s="44" t="str">
        <f>IF($A492="","",IFERROR($H492,0)+IFERROR(SUMIFS(Expenses!$E:$E,Expenses!$B:$B,$A492,Expenses!$F:$F,"Car Related"),0))</f>
        <v/>
      </c>
      <c r="J492" s="5"/>
      <c r="K492" s="5"/>
      <c r="L492" s="19"/>
      <c r="M492" s="5" t="str">
        <f t="shared" si="2"/>
        <v/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35"/>
      <c r="G493" s="5"/>
      <c r="H493" s="5"/>
      <c r="I493" s="44" t="str">
        <f>IF($A493="","",IFERROR($H493,0)+IFERROR(SUMIFS(Expenses!$E:$E,Expenses!$B:$B,$A493,Expenses!$F:$F,"Car Related"),0))</f>
        <v/>
      </c>
      <c r="J493" s="5"/>
      <c r="K493" s="5"/>
      <c r="L493" s="19"/>
      <c r="M493" s="5" t="str">
        <f t="shared" si="2"/>
        <v/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35"/>
      <c r="G494" s="5"/>
      <c r="H494" s="5"/>
      <c r="I494" s="44" t="str">
        <f>IF($A494="","",IFERROR($H494,0)+IFERROR(SUMIFS(Expenses!$E:$E,Expenses!$B:$B,$A494,Expenses!$F:$F,"Car Related"),0))</f>
        <v/>
      </c>
      <c r="J494" s="5"/>
      <c r="K494" s="5"/>
      <c r="L494" s="19"/>
      <c r="M494" s="5" t="str">
        <f t="shared" si="2"/>
        <v/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35"/>
      <c r="G495" s="5"/>
      <c r="H495" s="5"/>
      <c r="I495" s="44" t="str">
        <f>IF($A495="","",IFERROR($H495,0)+IFERROR(SUMIFS(Expenses!$E:$E,Expenses!$B:$B,$A495,Expenses!$F:$F,"Car Related"),0))</f>
        <v/>
      </c>
      <c r="J495" s="5"/>
      <c r="K495" s="5"/>
      <c r="L495" s="19"/>
      <c r="M495" s="5" t="str">
        <f t="shared" si="2"/>
        <v/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35"/>
      <c r="G496" s="5"/>
      <c r="H496" s="5"/>
      <c r="I496" s="44" t="str">
        <f>IF($A496="","",IFERROR($H496,0)+IFERROR(SUMIFS(Expenses!$E:$E,Expenses!$B:$B,$A496,Expenses!$F:$F,"Car Related"),0))</f>
        <v/>
      </c>
      <c r="J496" s="5"/>
      <c r="K496" s="5"/>
      <c r="L496" s="19"/>
      <c r="M496" s="5" t="str">
        <f t="shared" si="2"/>
        <v/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35"/>
      <c r="G497" s="5"/>
      <c r="H497" s="5"/>
      <c r="I497" s="44" t="str">
        <f>IF($A497="","",IFERROR($H497,0)+IFERROR(SUMIFS(Expenses!$E:$E,Expenses!$B:$B,$A497,Expenses!$F:$F,"Car Related"),0))</f>
        <v/>
      </c>
      <c r="J497" s="5"/>
      <c r="K497" s="5"/>
      <c r="L497" s="19"/>
      <c r="M497" s="5" t="str">
        <f t="shared" si="2"/>
        <v/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35"/>
      <c r="G498" s="5"/>
      <c r="H498" s="5"/>
      <c r="I498" s="44" t="str">
        <f>IF($A498="","",IFERROR($H498,0)+IFERROR(SUMIFS(Expenses!$E:$E,Expenses!$B:$B,$A498,Expenses!$F:$F,"Car Related"),0))</f>
        <v/>
      </c>
      <c r="J498" s="5"/>
      <c r="K498" s="5"/>
      <c r="L498" s="19"/>
      <c r="M498" s="5" t="str">
        <f t="shared" si="2"/>
        <v/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35"/>
      <c r="G499" s="5"/>
      <c r="H499" s="5"/>
      <c r="I499" s="44" t="str">
        <f>IF($A499="","",IFERROR($H499,0)+IFERROR(SUMIFS(Expenses!$E:$E,Expenses!$B:$B,$A499,Expenses!$F:$F,"Car Related"),0))</f>
        <v/>
      </c>
      <c r="J499" s="5"/>
      <c r="K499" s="5"/>
      <c r="L499" s="19"/>
      <c r="M499" s="5" t="str">
        <f t="shared" si="2"/>
        <v/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35"/>
      <c r="G500" s="5"/>
      <c r="H500" s="5"/>
      <c r="I500" s="44" t="str">
        <f>IF($A500="","",IFERROR($H500,0)+IFERROR(SUMIFS(Expenses!$E:$E,Expenses!$B:$B,$A500,Expenses!$F:$F,"Car Related"),0))</f>
        <v/>
      </c>
      <c r="J500" s="5"/>
      <c r="K500" s="5"/>
      <c r="L500" s="19"/>
      <c r="M500" s="5" t="str">
        <f t="shared" si="2"/>
        <v/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35"/>
      <c r="G501" s="5"/>
      <c r="H501" s="5"/>
      <c r="I501" s="44" t="str">
        <f>IF($A501="","",IFERROR($H501,0)+IFERROR(SUMIFS(Expenses!$E:$E,Expenses!$B:$B,$A501,Expenses!$F:$F,"Car Related"),0))</f>
        <v/>
      </c>
      <c r="J501" s="5"/>
      <c r="K501" s="5"/>
      <c r="L501" s="19"/>
      <c r="M501" s="5" t="str">
        <f t="shared" si="2"/>
        <v/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35"/>
      <c r="G502" s="5"/>
      <c r="H502" s="5"/>
      <c r="I502" s="44" t="str">
        <f>IF($A502="","",IFERROR($H502,0)+IFERROR(SUMIFS(Expenses!$E:$E,Expenses!$B:$B,$A502,Expenses!$F:$F,"Car Related"),0))</f>
        <v/>
      </c>
      <c r="J502" s="5"/>
      <c r="K502" s="5"/>
      <c r="L502" s="19"/>
      <c r="M502" s="5" t="str">
        <f t="shared" si="2"/>
        <v/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35"/>
      <c r="G503" s="5"/>
      <c r="H503" s="5"/>
      <c r="I503" s="44" t="str">
        <f>IF($A503="","",IFERROR($H503,0)+IFERROR(SUMIFS(Expenses!$E:$E,Expenses!$B:$B,$A503,Expenses!$F:$F,"Car Related"),0))</f>
        <v/>
      </c>
      <c r="J503" s="5"/>
      <c r="K503" s="5"/>
      <c r="L503" s="19"/>
      <c r="M503" s="5" t="str">
        <f t="shared" si="2"/>
        <v/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35"/>
      <c r="G504" s="5"/>
      <c r="H504" s="5"/>
      <c r="I504" s="44" t="str">
        <f>IF($A504="","",IFERROR($H504,0)+IFERROR(SUMIFS(Expenses!$E:$E,Expenses!$B:$B,$A504,Expenses!$F:$F,"Car Related"),0))</f>
        <v/>
      </c>
      <c r="J504" s="5"/>
      <c r="K504" s="5"/>
      <c r="L504" s="19"/>
      <c r="M504" s="5" t="str">
        <f t="shared" si="2"/>
        <v/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35"/>
      <c r="G505" s="5"/>
      <c r="H505" s="5"/>
      <c r="I505" s="44" t="str">
        <f>IF($A505="","",IFERROR($H505,0)+IFERROR(SUMIFS(Expenses!$E:$E,Expenses!$B:$B,$A505,Expenses!$F:$F,"Car Related"),0))</f>
        <v/>
      </c>
      <c r="J505" s="5"/>
      <c r="K505" s="5"/>
      <c r="L505" s="19"/>
      <c r="M505" s="5" t="str">
        <f t="shared" si="2"/>
        <v/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35"/>
      <c r="G506" s="5"/>
      <c r="H506" s="5"/>
      <c r="I506" s="44" t="str">
        <f>IF($A506="","",IFERROR($H506,0)+IFERROR(SUMIFS(Expenses!$E:$E,Expenses!$B:$B,$A506,Expenses!$F:$F,"Car Related"),0))</f>
        <v/>
      </c>
      <c r="J506" s="5"/>
      <c r="K506" s="5"/>
      <c r="L506" s="19"/>
      <c r="M506" s="5" t="str">
        <f t="shared" si="2"/>
        <v/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35"/>
      <c r="G507" s="5"/>
      <c r="H507" s="5"/>
      <c r="I507" s="44" t="str">
        <f>IF($A507="","",IFERROR($H507,0)+IFERROR(SUMIFS(Expenses!$E:$E,Expenses!$B:$B,$A507,Expenses!$F:$F,"Car Related"),0))</f>
        <v/>
      </c>
      <c r="J507" s="5"/>
      <c r="K507" s="5"/>
      <c r="L507" s="19"/>
      <c r="M507" s="5" t="str">
        <f t="shared" si="2"/>
        <v/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35"/>
      <c r="G508" s="5"/>
      <c r="H508" s="5"/>
      <c r="I508" s="44" t="str">
        <f>IF($A508="","",IFERROR($H508,0)+IFERROR(SUMIFS(Expenses!$E:$E,Expenses!$B:$B,$A508,Expenses!$F:$F,"Car Related"),0))</f>
        <v/>
      </c>
      <c r="J508" s="5"/>
      <c r="K508" s="5"/>
      <c r="L508" s="19"/>
      <c r="M508" s="5" t="str">
        <f t="shared" si="2"/>
        <v/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35"/>
      <c r="G509" s="5"/>
      <c r="H509" s="5"/>
      <c r="I509" s="44" t="str">
        <f>IF($A509="","",IFERROR($H509,0)+IFERROR(SUMIFS(Expenses!$E:$E,Expenses!$B:$B,$A509,Expenses!$F:$F,"Car Related"),0))</f>
        <v/>
      </c>
      <c r="J509" s="5"/>
      <c r="K509" s="5"/>
      <c r="L509" s="19"/>
      <c r="M509" s="5" t="str">
        <f t="shared" si="2"/>
        <v/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35"/>
      <c r="G510" s="5"/>
      <c r="H510" s="5"/>
      <c r="I510" s="44" t="str">
        <f>IF($A510="","",IFERROR($H510,0)+IFERROR(SUMIFS(Expenses!$E:$E,Expenses!$B:$B,$A510,Expenses!$F:$F,"Car Related"),0))</f>
        <v/>
      </c>
      <c r="J510" s="5"/>
      <c r="K510" s="5"/>
      <c r="L510" s="19"/>
      <c r="M510" s="5" t="str">
        <f t="shared" si="2"/>
        <v/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35"/>
      <c r="G511" s="5"/>
      <c r="H511" s="5"/>
      <c r="I511" s="44" t="str">
        <f>IF($A511="","",IFERROR($H511,0)+IFERROR(SUMIFS(Expenses!$E:$E,Expenses!$B:$B,$A511,Expenses!$F:$F,"Car Related"),0))</f>
        <v/>
      </c>
      <c r="J511" s="5"/>
      <c r="K511" s="5"/>
      <c r="L511" s="19"/>
      <c r="M511" s="5" t="str">
        <f t="shared" si="2"/>
        <v/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35"/>
      <c r="G512" s="5"/>
      <c r="H512" s="5"/>
      <c r="I512" s="44" t="str">
        <f>IF($A512="","",IFERROR($H512,0)+IFERROR(SUMIFS(Expenses!$E:$E,Expenses!$B:$B,$A512,Expenses!$F:$F,"Car Related"),0))</f>
        <v/>
      </c>
      <c r="J512" s="5"/>
      <c r="K512" s="5"/>
      <c r="L512" s="19"/>
      <c r="M512" s="5" t="str">
        <f t="shared" si="2"/>
        <v/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35"/>
      <c r="G513" s="5"/>
      <c r="H513" s="5"/>
      <c r="I513" s="44" t="str">
        <f>IF($A513="","",IFERROR($H513,0)+IFERROR(SUMIFS(Expenses!$E:$E,Expenses!$B:$B,$A513,Expenses!$F:$F,"Car Related"),0))</f>
        <v/>
      </c>
      <c r="J513" s="5"/>
      <c r="K513" s="5"/>
      <c r="L513" s="19"/>
      <c r="M513" s="5" t="str">
        <f t="shared" si="2"/>
        <v/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35"/>
      <c r="G514" s="5"/>
      <c r="H514" s="5"/>
      <c r="I514" s="44" t="str">
        <f>IF($A514="","",IFERROR($H514,0)+IFERROR(SUMIFS(Expenses!$E:$E,Expenses!$B:$B,$A514,Expenses!$F:$F,"Car Related"),0))</f>
        <v/>
      </c>
      <c r="J514" s="5"/>
      <c r="K514" s="5"/>
      <c r="L514" s="19"/>
      <c r="M514" s="5" t="str">
        <f t="shared" si="2"/>
        <v/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35"/>
      <c r="G515" s="5"/>
      <c r="H515" s="5"/>
      <c r="I515" s="44" t="str">
        <f>IF($A515="","",IFERROR($H515,0)+IFERROR(SUMIFS(Expenses!$E:$E,Expenses!$B:$B,$A515,Expenses!$F:$F,"Car Related"),0))</f>
        <v/>
      </c>
      <c r="J515" s="5"/>
      <c r="K515" s="5"/>
      <c r="L515" s="19"/>
      <c r="M515" s="5" t="str">
        <f t="shared" si="2"/>
        <v/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35"/>
      <c r="G516" s="5"/>
      <c r="H516" s="5"/>
      <c r="I516" s="44" t="str">
        <f>IF($A516="","",IFERROR($H516,0)+IFERROR(SUMIFS(Expenses!$E:$E,Expenses!$B:$B,$A516,Expenses!$F:$F,"Car Related"),0))</f>
        <v/>
      </c>
      <c r="J516" s="5"/>
      <c r="K516" s="5"/>
      <c r="L516" s="19"/>
      <c r="M516" s="5" t="str">
        <f t="shared" si="2"/>
        <v/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35"/>
      <c r="G517" s="5"/>
      <c r="H517" s="5"/>
      <c r="I517" s="44" t="str">
        <f>IF($A517="","",IFERROR($H517,0)+IFERROR(SUMIFS(Expenses!$E:$E,Expenses!$B:$B,$A517,Expenses!$F:$F,"Car Related"),0))</f>
        <v/>
      </c>
      <c r="J517" s="5"/>
      <c r="K517" s="5"/>
      <c r="L517" s="19"/>
      <c r="M517" s="5" t="str">
        <f t="shared" si="2"/>
        <v/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35"/>
      <c r="G518" s="5"/>
      <c r="H518" s="5"/>
      <c r="I518" s="44" t="str">
        <f>IF($A518="","",IFERROR($H518,0)+IFERROR(SUMIFS(Expenses!$E:$E,Expenses!$B:$B,$A518,Expenses!$F:$F,"Car Related"),0))</f>
        <v/>
      </c>
      <c r="J518" s="5"/>
      <c r="K518" s="5"/>
      <c r="L518" s="19"/>
      <c r="M518" s="5" t="str">
        <f t="shared" si="2"/>
        <v/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35"/>
      <c r="G519" s="5"/>
      <c r="H519" s="5"/>
      <c r="I519" s="44" t="str">
        <f>IF($A519="","",IFERROR($H519,0)+IFERROR(SUMIFS(Expenses!$E:$E,Expenses!$B:$B,$A519,Expenses!$F:$F,"Car Related"),0))</f>
        <v/>
      </c>
      <c r="J519" s="5"/>
      <c r="K519" s="5"/>
      <c r="L519" s="19"/>
      <c r="M519" s="5" t="str">
        <f t="shared" si="2"/>
        <v/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35"/>
      <c r="G520" s="5"/>
      <c r="H520" s="5"/>
      <c r="I520" s="44" t="str">
        <f>IF($A520="","",IFERROR($H520,0)+IFERROR(SUMIFS(Expenses!$E:$E,Expenses!$B:$B,$A520,Expenses!$F:$F,"Car Related"),0))</f>
        <v/>
      </c>
      <c r="J520" s="5"/>
      <c r="K520" s="5"/>
      <c r="L520" s="19"/>
      <c r="M520" s="5" t="str">
        <f t="shared" si="2"/>
        <v/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35"/>
      <c r="G521" s="5"/>
      <c r="H521" s="5"/>
      <c r="I521" s="44" t="str">
        <f>IF($A521="","",IFERROR($H521,0)+IFERROR(SUMIFS(Expenses!$E:$E,Expenses!$B:$B,$A521,Expenses!$F:$F,"Car Related"),0))</f>
        <v/>
      </c>
      <c r="J521" s="5"/>
      <c r="K521" s="5"/>
      <c r="L521" s="19"/>
      <c r="M521" s="5" t="str">
        <f t="shared" si="2"/>
        <v/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35"/>
      <c r="G522" s="5"/>
      <c r="H522" s="5"/>
      <c r="I522" s="44" t="str">
        <f>IF($A522="","",IFERROR($H522,0)+IFERROR(SUMIFS(Expenses!$E:$E,Expenses!$B:$B,$A522,Expenses!$F:$F,"Car Related"),0))</f>
        <v/>
      </c>
      <c r="J522" s="5"/>
      <c r="K522" s="5"/>
      <c r="L522" s="19"/>
      <c r="M522" s="5" t="str">
        <f t="shared" si="2"/>
        <v/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35"/>
      <c r="G523" s="5"/>
      <c r="H523" s="5"/>
      <c r="I523" s="44" t="str">
        <f>IF($A523="","",IFERROR($H523,0)+IFERROR(SUMIFS(Expenses!$E:$E,Expenses!$B:$B,$A523,Expenses!$F:$F,"Car Related"),0))</f>
        <v/>
      </c>
      <c r="J523" s="5"/>
      <c r="K523" s="5"/>
      <c r="L523" s="19"/>
      <c r="M523" s="5" t="str">
        <f t="shared" si="2"/>
        <v/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35"/>
      <c r="G524" s="5"/>
      <c r="H524" s="5"/>
      <c r="I524" s="44" t="str">
        <f>IF($A524="","",IFERROR($H524,0)+IFERROR(SUMIFS(Expenses!$E:$E,Expenses!$B:$B,$A524,Expenses!$F:$F,"Car Related"),0))</f>
        <v/>
      </c>
      <c r="J524" s="5"/>
      <c r="K524" s="5"/>
      <c r="L524" s="19"/>
      <c r="M524" s="5" t="str">
        <f t="shared" si="2"/>
        <v/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35"/>
      <c r="G525" s="5"/>
      <c r="H525" s="5"/>
      <c r="I525" s="44" t="str">
        <f>IF($A525="","",IFERROR($H525,0)+IFERROR(SUMIFS(Expenses!$E:$E,Expenses!$B:$B,$A525,Expenses!$F:$F,"Car Related"),0))</f>
        <v/>
      </c>
      <c r="J525" s="5"/>
      <c r="K525" s="5"/>
      <c r="L525" s="19"/>
      <c r="M525" s="5" t="str">
        <f t="shared" si="2"/>
        <v/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35"/>
      <c r="G526" s="5"/>
      <c r="H526" s="5"/>
      <c r="I526" s="44" t="str">
        <f>IF($A526="","",IFERROR($H526,0)+IFERROR(SUMIFS(Expenses!$E:$E,Expenses!$B:$B,$A526,Expenses!$F:$F,"Car Related"),0))</f>
        <v/>
      </c>
      <c r="J526" s="5"/>
      <c r="K526" s="5"/>
      <c r="L526" s="19"/>
      <c r="M526" s="5" t="str">
        <f t="shared" si="2"/>
        <v/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35"/>
      <c r="G527" s="5"/>
      <c r="H527" s="5"/>
      <c r="I527" s="44" t="str">
        <f>IF($A527="","",IFERROR($H527,0)+IFERROR(SUMIFS(Expenses!$E:$E,Expenses!$B:$B,$A527,Expenses!$F:$F,"Car Related"),0))</f>
        <v/>
      </c>
      <c r="J527" s="5"/>
      <c r="K527" s="5"/>
      <c r="L527" s="19"/>
      <c r="M527" s="5" t="str">
        <f t="shared" si="2"/>
        <v/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35"/>
      <c r="G528" s="5"/>
      <c r="H528" s="5"/>
      <c r="I528" s="44" t="str">
        <f>IF($A528="","",IFERROR($H528,0)+IFERROR(SUMIFS(Expenses!$E:$E,Expenses!$B:$B,$A528,Expenses!$F:$F,"Car Related"),0))</f>
        <v/>
      </c>
      <c r="J528" s="5"/>
      <c r="K528" s="5"/>
      <c r="L528" s="19"/>
      <c r="M528" s="5" t="str">
        <f t="shared" si="2"/>
        <v/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35"/>
      <c r="G529" s="5"/>
      <c r="H529" s="5"/>
      <c r="I529" s="44" t="str">
        <f>IF($A529="","",IFERROR($H529,0)+IFERROR(SUMIFS(Expenses!$E:$E,Expenses!$B:$B,$A529,Expenses!$F:$F,"Car Related"),0))</f>
        <v/>
      </c>
      <c r="J529" s="5"/>
      <c r="K529" s="5"/>
      <c r="L529" s="19"/>
      <c r="M529" s="5" t="str">
        <f t="shared" si="2"/>
        <v/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35"/>
      <c r="G530" s="5"/>
      <c r="H530" s="5"/>
      <c r="I530" s="44" t="str">
        <f>IF($A530="","",IFERROR($H530,0)+IFERROR(SUMIFS(Expenses!$E:$E,Expenses!$B:$B,$A530,Expenses!$F:$F,"Car Related"),0))</f>
        <v/>
      </c>
      <c r="J530" s="5"/>
      <c r="K530" s="5"/>
      <c r="L530" s="19"/>
      <c r="M530" s="5" t="str">
        <f t="shared" si="2"/>
        <v/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35"/>
      <c r="G531" s="5"/>
      <c r="H531" s="5"/>
      <c r="I531" s="44" t="str">
        <f>IF($A531="","",IFERROR($H531,0)+IFERROR(SUMIFS(Expenses!$E:$E,Expenses!$B:$B,$A531,Expenses!$F:$F,"Car Related"),0))</f>
        <v/>
      </c>
      <c r="J531" s="5"/>
      <c r="K531" s="5"/>
      <c r="L531" s="19"/>
      <c r="M531" s="5" t="str">
        <f t="shared" si="2"/>
        <v/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35"/>
      <c r="G532" s="5"/>
      <c r="H532" s="5"/>
      <c r="I532" s="44" t="str">
        <f>IF($A532="","",IFERROR($H532,0)+IFERROR(SUMIFS(Expenses!$E:$E,Expenses!$B:$B,$A532,Expenses!$F:$F,"Car Related"),0))</f>
        <v/>
      </c>
      <c r="J532" s="5"/>
      <c r="K532" s="5"/>
      <c r="L532" s="19"/>
      <c r="M532" s="5" t="str">
        <f t="shared" si="2"/>
        <v/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35"/>
      <c r="G533" s="5"/>
      <c r="H533" s="5"/>
      <c r="I533" s="44" t="str">
        <f>IF($A533="","",IFERROR($H533,0)+IFERROR(SUMIFS(Expenses!$E:$E,Expenses!$B:$B,$A533,Expenses!$F:$F,"Car Related"),0))</f>
        <v/>
      </c>
      <c r="J533" s="5"/>
      <c r="K533" s="5"/>
      <c r="L533" s="19"/>
      <c r="M533" s="5" t="str">
        <f t="shared" si="2"/>
        <v/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35"/>
      <c r="G534" s="5"/>
      <c r="H534" s="5"/>
      <c r="I534" s="44" t="str">
        <f>IF($A534="","",IFERROR($H534,0)+IFERROR(SUMIFS(Expenses!$E:$E,Expenses!$B:$B,$A534,Expenses!$F:$F,"Car Related"),0))</f>
        <v/>
      </c>
      <c r="J534" s="5"/>
      <c r="K534" s="5"/>
      <c r="L534" s="19"/>
      <c r="M534" s="5" t="str">
        <f t="shared" si="2"/>
        <v/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35"/>
      <c r="G535" s="5"/>
      <c r="H535" s="5"/>
      <c r="I535" s="44" t="str">
        <f>IF($A535="","",IFERROR($H535,0)+IFERROR(SUMIFS(Expenses!$E:$E,Expenses!$B:$B,$A535,Expenses!$F:$F,"Car Related"),0))</f>
        <v/>
      </c>
      <c r="J535" s="5"/>
      <c r="K535" s="5"/>
      <c r="L535" s="19"/>
      <c r="M535" s="5" t="str">
        <f t="shared" si="2"/>
        <v/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35"/>
      <c r="G536" s="5"/>
      <c r="H536" s="5"/>
      <c r="I536" s="44" t="str">
        <f>IF($A536="","",IFERROR($H536,0)+IFERROR(SUMIFS(Expenses!$E:$E,Expenses!$B:$B,$A536,Expenses!$F:$F,"Car Related"),0))</f>
        <v/>
      </c>
      <c r="J536" s="5"/>
      <c r="K536" s="5"/>
      <c r="L536" s="19"/>
      <c r="M536" s="5" t="str">
        <f t="shared" si="2"/>
        <v/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35"/>
      <c r="G537" s="5"/>
      <c r="H537" s="5"/>
      <c r="I537" s="44" t="str">
        <f>IF($A537="","",IFERROR($H537,0)+IFERROR(SUMIFS(Expenses!$E:$E,Expenses!$B:$B,$A537,Expenses!$F:$F,"Car Related"),0))</f>
        <v/>
      </c>
      <c r="J537" s="5"/>
      <c r="K537" s="5"/>
      <c r="L537" s="19"/>
      <c r="M537" s="5" t="str">
        <f t="shared" si="2"/>
        <v/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35"/>
      <c r="G538" s="5"/>
      <c r="H538" s="5"/>
      <c r="I538" s="44" t="str">
        <f>IF($A538="","",IFERROR($H538,0)+IFERROR(SUMIFS(Expenses!$E:$E,Expenses!$B:$B,$A538,Expenses!$F:$F,"Car Related"),0))</f>
        <v/>
      </c>
      <c r="J538" s="5"/>
      <c r="K538" s="5"/>
      <c r="L538" s="19"/>
      <c r="M538" s="5" t="str">
        <f t="shared" si="2"/>
        <v/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35"/>
      <c r="G539" s="5"/>
      <c r="H539" s="5"/>
      <c r="I539" s="44" t="str">
        <f>IF($A539="","",IFERROR($H539,0)+IFERROR(SUMIFS(Expenses!$E:$E,Expenses!$B:$B,$A539,Expenses!$F:$F,"Car Related"),0))</f>
        <v/>
      </c>
      <c r="J539" s="5"/>
      <c r="K539" s="5"/>
      <c r="L539" s="19"/>
      <c r="M539" s="5" t="str">
        <f t="shared" si="2"/>
        <v/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35"/>
      <c r="G540" s="5"/>
      <c r="H540" s="5"/>
      <c r="I540" s="44" t="str">
        <f>IF($A540="","",IFERROR($H540,0)+IFERROR(SUMIFS(Expenses!$E:$E,Expenses!$B:$B,$A540,Expenses!$F:$F,"Car Related"),0))</f>
        <v/>
      </c>
      <c r="J540" s="5"/>
      <c r="K540" s="5"/>
      <c r="L540" s="19"/>
      <c r="M540" s="5" t="str">
        <f t="shared" si="2"/>
        <v/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35"/>
      <c r="G541" s="5"/>
      <c r="H541" s="5"/>
      <c r="I541" s="44" t="str">
        <f>IF($A541="","",IFERROR($H541,0)+IFERROR(SUMIFS(Expenses!$E:$E,Expenses!$B:$B,$A541,Expenses!$F:$F,"Car Related"),0))</f>
        <v/>
      </c>
      <c r="J541" s="5"/>
      <c r="K541" s="5"/>
      <c r="L541" s="19"/>
      <c r="M541" s="5" t="str">
        <f t="shared" si="2"/>
        <v/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35"/>
      <c r="G542" s="5"/>
      <c r="H542" s="5"/>
      <c r="I542" s="44" t="str">
        <f>IF($A542="","",IFERROR($H542,0)+IFERROR(SUMIFS(Expenses!$E:$E,Expenses!$B:$B,$A542,Expenses!$F:$F,"Car Related"),0))</f>
        <v/>
      </c>
      <c r="J542" s="5"/>
      <c r="K542" s="5"/>
      <c r="L542" s="19"/>
      <c r="M542" s="5" t="str">
        <f t="shared" si="2"/>
        <v/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35"/>
      <c r="G543" s="5"/>
      <c r="H543" s="5"/>
      <c r="I543" s="44" t="str">
        <f>IF($A543="","",IFERROR($H543,0)+IFERROR(SUMIFS(Expenses!$E:$E,Expenses!$B:$B,$A543,Expenses!$F:$F,"Car Related"),0))</f>
        <v/>
      </c>
      <c r="J543" s="5"/>
      <c r="K543" s="5"/>
      <c r="L543" s="19"/>
      <c r="M543" s="5" t="str">
        <f t="shared" si="2"/>
        <v/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35"/>
      <c r="G544" s="5"/>
      <c r="H544" s="5"/>
      <c r="I544" s="44" t="str">
        <f>IF($A544="","",IFERROR($H544,0)+IFERROR(SUMIFS(Expenses!$E:$E,Expenses!$B:$B,$A544,Expenses!$F:$F,"Car Related"),0))</f>
        <v/>
      </c>
      <c r="J544" s="5"/>
      <c r="K544" s="5"/>
      <c r="L544" s="19"/>
      <c r="M544" s="5" t="str">
        <f t="shared" si="2"/>
        <v/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35"/>
      <c r="G545" s="5"/>
      <c r="H545" s="5"/>
      <c r="I545" s="44" t="str">
        <f>IF($A545="","",IFERROR($H545,0)+IFERROR(SUMIFS(Expenses!$E:$E,Expenses!$B:$B,$A545,Expenses!$F:$F,"Car Related"),0))</f>
        <v/>
      </c>
      <c r="J545" s="5"/>
      <c r="K545" s="5"/>
      <c r="L545" s="19"/>
      <c r="M545" s="5" t="str">
        <f t="shared" si="2"/>
        <v/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35"/>
      <c r="G546" s="5"/>
      <c r="H546" s="5"/>
      <c r="I546" s="44" t="str">
        <f>IF($A546="","",IFERROR($H546,0)+IFERROR(SUMIFS(Expenses!$E:$E,Expenses!$B:$B,$A546,Expenses!$F:$F,"Car Related"),0))</f>
        <v/>
      </c>
      <c r="J546" s="5"/>
      <c r="K546" s="5"/>
      <c r="L546" s="19"/>
      <c r="M546" s="5" t="str">
        <f t="shared" si="2"/>
        <v/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35"/>
      <c r="G547" s="5"/>
      <c r="H547" s="5"/>
      <c r="I547" s="44" t="str">
        <f>IF($A547="","",IFERROR($H547,0)+IFERROR(SUMIFS(Expenses!$E:$E,Expenses!$B:$B,$A547,Expenses!$F:$F,"Car Related"),0))</f>
        <v/>
      </c>
      <c r="J547" s="5"/>
      <c r="K547" s="5"/>
      <c r="L547" s="19"/>
      <c r="M547" s="5" t="str">
        <f t="shared" si="2"/>
        <v/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35"/>
      <c r="G548" s="5"/>
      <c r="H548" s="5"/>
      <c r="I548" s="44" t="str">
        <f>IF($A548="","",IFERROR($H548,0)+IFERROR(SUMIFS(Expenses!$E:$E,Expenses!$B:$B,$A548,Expenses!$F:$F,"Car Related"),0))</f>
        <v/>
      </c>
      <c r="J548" s="5"/>
      <c r="K548" s="5"/>
      <c r="L548" s="19"/>
      <c r="M548" s="5" t="str">
        <f t="shared" si="2"/>
        <v/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35"/>
      <c r="G549" s="5"/>
      <c r="H549" s="5"/>
      <c r="I549" s="44" t="str">
        <f>IF($A549="","",IFERROR($H549,0)+IFERROR(SUMIFS(Expenses!$E:$E,Expenses!$B:$B,$A549,Expenses!$F:$F,"Car Related"),0))</f>
        <v/>
      </c>
      <c r="J549" s="5"/>
      <c r="K549" s="5"/>
      <c r="L549" s="19"/>
      <c r="M549" s="5" t="str">
        <f t="shared" si="2"/>
        <v/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35"/>
      <c r="G550" s="5"/>
      <c r="H550" s="5"/>
      <c r="I550" s="44" t="str">
        <f>IF($A550="","",IFERROR($H550,0)+IFERROR(SUMIFS(Expenses!$E:$E,Expenses!$B:$B,$A550,Expenses!$F:$F,"Car Related"),0))</f>
        <v/>
      </c>
      <c r="J550" s="5"/>
      <c r="K550" s="5"/>
      <c r="L550" s="19"/>
      <c r="M550" s="5" t="str">
        <f t="shared" si="2"/>
        <v/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35"/>
      <c r="G551" s="5"/>
      <c r="H551" s="5"/>
      <c r="I551" s="44" t="str">
        <f>IF($A551="","",IFERROR($H551,0)+IFERROR(SUMIFS(Expenses!$E:$E,Expenses!$B:$B,$A551,Expenses!$F:$F,"Car Related"),0))</f>
        <v/>
      </c>
      <c r="J551" s="5"/>
      <c r="K551" s="5"/>
      <c r="L551" s="19"/>
      <c r="M551" s="5" t="str">
        <f t="shared" si="2"/>
        <v/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35"/>
      <c r="G552" s="5"/>
      <c r="H552" s="5"/>
      <c r="I552" s="44" t="str">
        <f>IF($A552="","",IFERROR($H552,0)+IFERROR(SUMIFS(Expenses!$E:$E,Expenses!$B:$B,$A552,Expenses!$F:$F,"Car Related"),0))</f>
        <v/>
      </c>
      <c r="J552" s="5"/>
      <c r="K552" s="5"/>
      <c r="L552" s="19"/>
      <c r="M552" s="5" t="str">
        <f t="shared" si="2"/>
        <v/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35"/>
      <c r="G553" s="5"/>
      <c r="H553" s="5"/>
      <c r="I553" s="44" t="str">
        <f>IF($A553="","",IFERROR($H553,0)+IFERROR(SUMIFS(Expenses!$E:$E,Expenses!$B:$B,$A553,Expenses!$F:$F,"Car Related"),0))</f>
        <v/>
      </c>
      <c r="J553" s="5"/>
      <c r="K553" s="5"/>
      <c r="L553" s="19"/>
      <c r="M553" s="5" t="str">
        <f t="shared" si="2"/>
        <v/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35"/>
      <c r="G554" s="5"/>
      <c r="H554" s="5"/>
      <c r="I554" s="44" t="str">
        <f>IF($A554="","",IFERROR($H554,0)+IFERROR(SUMIFS(Expenses!$E:$E,Expenses!$B:$B,$A554,Expenses!$F:$F,"Car Related"),0))</f>
        <v/>
      </c>
      <c r="J554" s="5"/>
      <c r="K554" s="5"/>
      <c r="L554" s="19"/>
      <c r="M554" s="5" t="str">
        <f t="shared" si="2"/>
        <v/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35"/>
      <c r="G555" s="5"/>
      <c r="H555" s="5"/>
      <c r="I555" s="44" t="str">
        <f>IF($A555="","",IFERROR($H555,0)+IFERROR(SUMIFS(Expenses!$E:$E,Expenses!$B:$B,$A555,Expenses!$F:$F,"Car Related"),0))</f>
        <v/>
      </c>
      <c r="J555" s="5"/>
      <c r="K555" s="5"/>
      <c r="L555" s="19"/>
      <c r="M555" s="5" t="str">
        <f t="shared" si="2"/>
        <v/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35"/>
      <c r="G556" s="5"/>
      <c r="H556" s="5"/>
      <c r="I556" s="44" t="str">
        <f>IF($A556="","",IFERROR($H556,0)+IFERROR(SUMIFS(Expenses!$E:$E,Expenses!$B:$B,$A556,Expenses!$F:$F,"Car Related"),0))</f>
        <v/>
      </c>
      <c r="J556" s="5"/>
      <c r="K556" s="5"/>
      <c r="L556" s="19"/>
      <c r="M556" s="5" t="str">
        <f t="shared" si="2"/>
        <v/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35"/>
      <c r="G557" s="5"/>
      <c r="H557" s="5"/>
      <c r="I557" s="44" t="str">
        <f>IF($A557="","",IFERROR($H557,0)+IFERROR(SUMIFS(Expenses!$E:$E,Expenses!$B:$B,$A557,Expenses!$F:$F,"Car Related"),0))</f>
        <v/>
      </c>
      <c r="J557" s="5"/>
      <c r="K557" s="5"/>
      <c r="L557" s="19"/>
      <c r="M557" s="5" t="str">
        <f t="shared" si="2"/>
        <v/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35"/>
      <c r="G558" s="5"/>
      <c r="H558" s="5"/>
      <c r="I558" s="44" t="str">
        <f>IF($A558="","",IFERROR($H558,0)+IFERROR(SUMIFS(Expenses!$E:$E,Expenses!$B:$B,$A558,Expenses!$F:$F,"Car Related"),0))</f>
        <v/>
      </c>
      <c r="J558" s="5"/>
      <c r="K558" s="5"/>
      <c r="L558" s="19"/>
      <c r="M558" s="5" t="str">
        <f t="shared" si="2"/>
        <v/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35"/>
      <c r="G559" s="5"/>
      <c r="H559" s="5"/>
      <c r="I559" s="44" t="str">
        <f>IF($A559="","",IFERROR($H559,0)+IFERROR(SUMIFS(Expenses!$E:$E,Expenses!$B:$B,$A559,Expenses!$F:$F,"Car Related"),0))</f>
        <v/>
      </c>
      <c r="J559" s="5"/>
      <c r="K559" s="5"/>
      <c r="L559" s="19"/>
      <c r="M559" s="5" t="str">
        <f t="shared" si="2"/>
        <v/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35"/>
      <c r="G560" s="5"/>
      <c r="H560" s="5"/>
      <c r="I560" s="44" t="str">
        <f>IF($A560="","",IFERROR($H560,0)+IFERROR(SUMIFS(Expenses!$E:$E,Expenses!$B:$B,$A560,Expenses!$F:$F,"Car Related"),0))</f>
        <v/>
      </c>
      <c r="J560" s="5"/>
      <c r="K560" s="5"/>
      <c r="L560" s="19"/>
      <c r="M560" s="5" t="str">
        <f t="shared" si="2"/>
        <v/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35"/>
      <c r="G561" s="5"/>
      <c r="H561" s="5"/>
      <c r="I561" s="44" t="str">
        <f>IF($A561="","",IFERROR($H561,0)+IFERROR(SUMIFS(Expenses!$E:$E,Expenses!$B:$B,$A561,Expenses!$F:$F,"Car Related"),0))</f>
        <v/>
      </c>
      <c r="J561" s="5"/>
      <c r="K561" s="5"/>
      <c r="L561" s="19"/>
      <c r="M561" s="5" t="str">
        <f t="shared" si="2"/>
        <v/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35"/>
      <c r="G562" s="5"/>
      <c r="H562" s="5"/>
      <c r="I562" s="44" t="str">
        <f>IF($A562="","",IFERROR($H562,0)+IFERROR(SUMIFS(Expenses!$E:$E,Expenses!$B:$B,$A562,Expenses!$F:$F,"Car Related"),0))</f>
        <v/>
      </c>
      <c r="J562" s="5"/>
      <c r="K562" s="5"/>
      <c r="L562" s="19"/>
      <c r="M562" s="5" t="str">
        <f t="shared" si="2"/>
        <v/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35"/>
      <c r="G563" s="5"/>
      <c r="H563" s="5"/>
      <c r="I563" s="44" t="str">
        <f>IF($A563="","",IFERROR($H563,0)+IFERROR(SUMIFS(Expenses!$E:$E,Expenses!$B:$B,$A563,Expenses!$F:$F,"Car Related"),0))</f>
        <v/>
      </c>
      <c r="J563" s="5"/>
      <c r="K563" s="5"/>
      <c r="L563" s="19"/>
      <c r="M563" s="5" t="str">
        <f t="shared" si="2"/>
        <v/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35"/>
      <c r="G564" s="5"/>
      <c r="H564" s="5"/>
      <c r="I564" s="44" t="str">
        <f>IF($A564="","",IFERROR($H564,0)+IFERROR(SUMIFS(Expenses!$E:$E,Expenses!$B:$B,$A564,Expenses!$F:$F,"Car Related"),0))</f>
        <v/>
      </c>
      <c r="J564" s="5"/>
      <c r="K564" s="5"/>
      <c r="L564" s="19"/>
      <c r="M564" s="5" t="str">
        <f t="shared" si="2"/>
        <v/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35"/>
      <c r="G565" s="5"/>
      <c r="H565" s="5"/>
      <c r="I565" s="44" t="str">
        <f>IF($A565="","",IFERROR($H565,0)+IFERROR(SUMIFS(Expenses!$E:$E,Expenses!$B:$B,$A565,Expenses!$F:$F,"Car Related"),0))</f>
        <v/>
      </c>
      <c r="J565" s="5"/>
      <c r="K565" s="5"/>
      <c r="L565" s="19"/>
      <c r="M565" s="5" t="str">
        <f t="shared" si="2"/>
        <v/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35"/>
      <c r="G566" s="5"/>
      <c r="H566" s="5"/>
      <c r="I566" s="44" t="str">
        <f>IF($A566="","",IFERROR($H566,0)+IFERROR(SUMIFS(Expenses!$E:$E,Expenses!$B:$B,$A566,Expenses!$F:$F,"Car Related"),0))</f>
        <v/>
      </c>
      <c r="J566" s="5"/>
      <c r="K566" s="5"/>
      <c r="L566" s="19"/>
      <c r="M566" s="5" t="str">
        <f t="shared" si="2"/>
        <v/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35"/>
      <c r="G567" s="5"/>
      <c r="H567" s="5"/>
      <c r="I567" s="44" t="str">
        <f>IF($A567="","",IFERROR($H567,0)+IFERROR(SUMIFS(Expenses!$E:$E,Expenses!$B:$B,$A567,Expenses!$F:$F,"Car Related"),0))</f>
        <v/>
      </c>
      <c r="J567" s="5"/>
      <c r="K567" s="5"/>
      <c r="L567" s="19"/>
      <c r="M567" s="5" t="str">
        <f t="shared" si="2"/>
        <v/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35"/>
      <c r="G568" s="5"/>
      <c r="H568" s="5"/>
      <c r="I568" s="44" t="str">
        <f>IF($A568="","",IFERROR($H568,0)+IFERROR(SUMIFS(Expenses!$E:$E,Expenses!$B:$B,$A568,Expenses!$F:$F,"Car Related"),0))</f>
        <v/>
      </c>
      <c r="J568" s="5"/>
      <c r="K568" s="5"/>
      <c r="L568" s="19"/>
      <c r="M568" s="5" t="str">
        <f t="shared" si="2"/>
        <v/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35"/>
      <c r="G569" s="5"/>
      <c r="H569" s="5"/>
      <c r="I569" s="44" t="str">
        <f>IF($A569="","",IFERROR($H569,0)+IFERROR(SUMIFS(Expenses!$E:$E,Expenses!$B:$B,$A569,Expenses!$F:$F,"Car Related"),0))</f>
        <v/>
      </c>
      <c r="J569" s="5"/>
      <c r="K569" s="5"/>
      <c r="L569" s="19"/>
      <c r="M569" s="5" t="str">
        <f t="shared" si="2"/>
        <v/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35"/>
      <c r="G570" s="5"/>
      <c r="H570" s="5"/>
      <c r="I570" s="44" t="str">
        <f>IF($A570="","",IFERROR($H570,0)+IFERROR(SUMIFS(Expenses!$E:$E,Expenses!$B:$B,$A570,Expenses!$F:$F,"Car Related"),0))</f>
        <v/>
      </c>
      <c r="J570" s="5"/>
      <c r="K570" s="5"/>
      <c r="L570" s="19"/>
      <c r="M570" s="5" t="str">
        <f t="shared" si="2"/>
        <v/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35"/>
      <c r="G571" s="5"/>
      <c r="H571" s="5"/>
      <c r="I571" s="44" t="str">
        <f>IF($A571="","",IFERROR($H571,0)+IFERROR(SUMIFS(Expenses!$E:$E,Expenses!$B:$B,$A571,Expenses!$F:$F,"Car Related"),0))</f>
        <v/>
      </c>
      <c r="J571" s="5"/>
      <c r="K571" s="5"/>
      <c r="L571" s="19"/>
      <c r="M571" s="5" t="str">
        <f t="shared" si="2"/>
        <v/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35"/>
      <c r="G572" s="5"/>
      <c r="H572" s="5"/>
      <c r="I572" s="44" t="str">
        <f>IF($A572="","",IFERROR($H572,0)+IFERROR(SUMIFS(Expenses!$E:$E,Expenses!$B:$B,$A572,Expenses!$F:$F,"Car Related"),0))</f>
        <v/>
      </c>
      <c r="J572" s="5"/>
      <c r="K572" s="5"/>
      <c r="L572" s="19"/>
      <c r="M572" s="5" t="str">
        <f t="shared" si="2"/>
        <v/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35"/>
      <c r="G573" s="5"/>
      <c r="H573" s="5"/>
      <c r="I573" s="44" t="str">
        <f>IF($A573="","",IFERROR($H573,0)+IFERROR(SUMIFS(Expenses!$E:$E,Expenses!$B:$B,$A573,Expenses!$F:$F,"Car Related"),0))</f>
        <v/>
      </c>
      <c r="J573" s="5"/>
      <c r="K573" s="5"/>
      <c r="L573" s="19"/>
      <c r="M573" s="5" t="str">
        <f t="shared" si="2"/>
        <v/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35"/>
      <c r="G574" s="5"/>
      <c r="H574" s="5"/>
      <c r="I574" s="44" t="str">
        <f>IF($A574="","",IFERROR($H574,0)+IFERROR(SUMIFS(Expenses!$E:$E,Expenses!$B:$B,$A574,Expenses!$F:$F,"Car Related"),0))</f>
        <v/>
      </c>
      <c r="J574" s="5"/>
      <c r="K574" s="5"/>
      <c r="L574" s="19"/>
      <c r="M574" s="5" t="str">
        <f t="shared" si="2"/>
        <v/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35"/>
      <c r="G575" s="5"/>
      <c r="H575" s="5"/>
      <c r="I575" s="44" t="str">
        <f>IF($A575="","",IFERROR($H575,0)+IFERROR(SUMIFS(Expenses!$E:$E,Expenses!$B:$B,$A575,Expenses!$F:$F,"Car Related"),0))</f>
        <v/>
      </c>
      <c r="J575" s="5"/>
      <c r="K575" s="5"/>
      <c r="L575" s="19"/>
      <c r="M575" s="5" t="str">
        <f t="shared" si="2"/>
        <v/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35"/>
      <c r="G576" s="5"/>
      <c r="H576" s="5"/>
      <c r="I576" s="44" t="str">
        <f>IF($A576="","",IFERROR($H576,0)+IFERROR(SUMIFS(Expenses!$E:$E,Expenses!$B:$B,$A576,Expenses!$F:$F,"Car Related"),0))</f>
        <v/>
      </c>
      <c r="J576" s="5"/>
      <c r="K576" s="5"/>
      <c r="L576" s="19"/>
      <c r="M576" s="5" t="str">
        <f t="shared" si="2"/>
        <v/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35"/>
      <c r="G577" s="5"/>
      <c r="H577" s="5"/>
      <c r="I577" s="44" t="str">
        <f>IF($A577="","",IFERROR($H577,0)+IFERROR(SUMIFS(Expenses!$E:$E,Expenses!$B:$B,$A577,Expenses!$F:$F,"Car Related"),0))</f>
        <v/>
      </c>
      <c r="J577" s="5"/>
      <c r="K577" s="5"/>
      <c r="L577" s="19"/>
      <c r="M577" s="5" t="str">
        <f t="shared" si="2"/>
        <v/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35"/>
      <c r="G578" s="5"/>
      <c r="H578" s="5"/>
      <c r="I578" s="44" t="str">
        <f>IF($A578="","",IFERROR($H578,0)+IFERROR(SUMIFS(Expenses!$E:$E,Expenses!$B:$B,$A578,Expenses!$F:$F,"Car Related"),0))</f>
        <v/>
      </c>
      <c r="J578" s="5"/>
      <c r="K578" s="5"/>
      <c r="L578" s="19"/>
      <c r="M578" s="5" t="str">
        <f t="shared" si="2"/>
        <v/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35"/>
      <c r="G579" s="5"/>
      <c r="H579" s="5"/>
      <c r="I579" s="44" t="str">
        <f>IF($A579="","",IFERROR($H579,0)+IFERROR(SUMIFS(Expenses!$E:$E,Expenses!$B:$B,$A579,Expenses!$F:$F,"Car Related"),0))</f>
        <v/>
      </c>
      <c r="J579" s="5"/>
      <c r="K579" s="5"/>
      <c r="L579" s="19"/>
      <c r="M579" s="5" t="str">
        <f t="shared" si="2"/>
        <v/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35"/>
      <c r="G580" s="5"/>
      <c r="H580" s="5"/>
      <c r="I580" s="44" t="str">
        <f>IF($A580="","",IFERROR($H580,0)+IFERROR(SUMIFS(Expenses!$E:$E,Expenses!$B:$B,$A580,Expenses!$F:$F,"Car Related"),0))</f>
        <v/>
      </c>
      <c r="J580" s="5"/>
      <c r="K580" s="5"/>
      <c r="L580" s="19"/>
      <c r="M580" s="5" t="str">
        <f t="shared" si="2"/>
        <v/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35"/>
      <c r="G581" s="5"/>
      <c r="H581" s="5"/>
      <c r="I581" s="44" t="str">
        <f>IF($A581="","",IFERROR($H581,0)+IFERROR(SUMIFS(Expenses!$E:$E,Expenses!$B:$B,$A581,Expenses!$F:$F,"Car Related"),0))</f>
        <v/>
      </c>
      <c r="J581" s="5"/>
      <c r="K581" s="5"/>
      <c r="L581" s="19"/>
      <c r="M581" s="5" t="str">
        <f t="shared" si="2"/>
        <v/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35"/>
      <c r="G582" s="5"/>
      <c r="H582" s="5"/>
      <c r="I582" s="44" t="str">
        <f>IF($A582="","",IFERROR($H582,0)+IFERROR(SUMIFS(Expenses!$E:$E,Expenses!$B:$B,$A582,Expenses!$F:$F,"Car Related"),0))</f>
        <v/>
      </c>
      <c r="J582" s="5"/>
      <c r="K582" s="5"/>
      <c r="L582" s="19"/>
      <c r="M582" s="5" t="str">
        <f t="shared" si="2"/>
        <v/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35"/>
      <c r="G583" s="5"/>
      <c r="H583" s="5"/>
      <c r="I583" s="44" t="str">
        <f>IF($A583="","",IFERROR($H583,0)+IFERROR(SUMIFS(Expenses!$E:$E,Expenses!$B:$B,$A583,Expenses!$F:$F,"Car Related"),0))</f>
        <v/>
      </c>
      <c r="J583" s="5"/>
      <c r="K583" s="5"/>
      <c r="L583" s="19"/>
      <c r="M583" s="5" t="str">
        <f t="shared" si="2"/>
        <v/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35"/>
      <c r="G584" s="5"/>
      <c r="H584" s="5"/>
      <c r="I584" s="44" t="str">
        <f>IF($A584="","",IFERROR($H584,0)+IFERROR(SUMIFS(Expenses!$E:$E,Expenses!$B:$B,$A584,Expenses!$F:$F,"Car Related"),0))</f>
        <v/>
      </c>
      <c r="J584" s="5"/>
      <c r="K584" s="5"/>
      <c r="L584" s="19"/>
      <c r="M584" s="5" t="str">
        <f t="shared" si="2"/>
        <v/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35"/>
      <c r="G585" s="5"/>
      <c r="H585" s="5"/>
      <c r="I585" s="44" t="str">
        <f>IF($A585="","",IFERROR($H585,0)+IFERROR(SUMIFS(Expenses!$E:$E,Expenses!$B:$B,$A585,Expenses!$F:$F,"Car Related"),0))</f>
        <v/>
      </c>
      <c r="J585" s="5"/>
      <c r="K585" s="5"/>
      <c r="L585" s="19"/>
      <c r="M585" s="5" t="str">
        <f t="shared" si="2"/>
        <v/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35"/>
      <c r="G586" s="5"/>
      <c r="H586" s="5"/>
      <c r="I586" s="44" t="str">
        <f>IF($A586="","",IFERROR($H586,0)+IFERROR(SUMIFS(Expenses!$E:$E,Expenses!$B:$B,$A586,Expenses!$F:$F,"Car Related"),0))</f>
        <v/>
      </c>
      <c r="J586" s="5"/>
      <c r="K586" s="5"/>
      <c r="L586" s="19"/>
      <c r="M586" s="5" t="str">
        <f t="shared" si="2"/>
        <v/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35"/>
      <c r="G587" s="5"/>
      <c r="H587" s="5"/>
      <c r="I587" s="44" t="str">
        <f>IF($A587="","",IFERROR($H587,0)+IFERROR(SUMIFS(Expenses!$E:$E,Expenses!$B:$B,$A587,Expenses!$F:$F,"Car Related"),0))</f>
        <v/>
      </c>
      <c r="J587" s="5"/>
      <c r="K587" s="5"/>
      <c r="L587" s="19"/>
      <c r="M587" s="5" t="str">
        <f t="shared" si="2"/>
        <v/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35"/>
      <c r="G588" s="5"/>
      <c r="H588" s="5"/>
      <c r="I588" s="44" t="str">
        <f>IF($A588="","",IFERROR($H588,0)+IFERROR(SUMIFS(Expenses!$E:$E,Expenses!$B:$B,$A588,Expenses!$F:$F,"Car Related"),0))</f>
        <v/>
      </c>
      <c r="J588" s="5"/>
      <c r="K588" s="5"/>
      <c r="L588" s="19"/>
      <c r="M588" s="5" t="str">
        <f t="shared" si="2"/>
        <v/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35"/>
      <c r="G589" s="5"/>
      <c r="H589" s="5"/>
      <c r="I589" s="44" t="str">
        <f>IF($A589="","",IFERROR($H589,0)+IFERROR(SUMIFS(Expenses!$E:$E,Expenses!$B:$B,$A589,Expenses!$F:$F,"Car Related"),0))</f>
        <v/>
      </c>
      <c r="J589" s="5"/>
      <c r="K589" s="5"/>
      <c r="L589" s="19"/>
      <c r="M589" s="5" t="str">
        <f t="shared" si="2"/>
        <v/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35"/>
      <c r="G590" s="5"/>
      <c r="H590" s="5"/>
      <c r="I590" s="44" t="str">
        <f>IF($A590="","",IFERROR($H590,0)+IFERROR(SUMIFS(Expenses!$E:$E,Expenses!$B:$B,$A590,Expenses!$F:$F,"Car Related"),0))</f>
        <v/>
      </c>
      <c r="J590" s="5"/>
      <c r="K590" s="5"/>
      <c r="L590" s="19"/>
      <c r="M590" s="5" t="str">
        <f t="shared" si="2"/>
        <v/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35"/>
      <c r="G591" s="5"/>
      <c r="H591" s="5"/>
      <c r="I591" s="44" t="str">
        <f>IF($A591="","",IFERROR($H591,0)+IFERROR(SUMIFS(Expenses!$E:$E,Expenses!$B:$B,$A591,Expenses!$F:$F,"Car Related"),0))</f>
        <v/>
      </c>
      <c r="J591" s="5"/>
      <c r="K591" s="5"/>
      <c r="L591" s="19"/>
      <c r="M591" s="5" t="str">
        <f t="shared" si="2"/>
        <v/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35"/>
      <c r="G592" s="5"/>
      <c r="H592" s="5"/>
      <c r="I592" s="44" t="str">
        <f>IF($A592="","",IFERROR($H592,0)+IFERROR(SUMIFS(Expenses!$E:$E,Expenses!$B:$B,$A592,Expenses!$F:$F,"Car Related"),0))</f>
        <v/>
      </c>
      <c r="J592" s="5"/>
      <c r="K592" s="5"/>
      <c r="L592" s="19"/>
      <c r="M592" s="5" t="str">
        <f t="shared" si="2"/>
        <v/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35"/>
      <c r="G593" s="5"/>
      <c r="H593" s="5"/>
      <c r="I593" s="44" t="str">
        <f>IF($A593="","",IFERROR($H593,0)+IFERROR(SUMIFS(Expenses!$E:$E,Expenses!$B:$B,$A593,Expenses!$F:$F,"Car Related"),0))</f>
        <v/>
      </c>
      <c r="J593" s="5"/>
      <c r="K593" s="5"/>
      <c r="L593" s="19"/>
      <c r="M593" s="5" t="str">
        <f t="shared" si="2"/>
        <v/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35"/>
      <c r="G594" s="5"/>
      <c r="H594" s="5"/>
      <c r="I594" s="44" t="str">
        <f>IF($A594="","",IFERROR($H594,0)+IFERROR(SUMIFS(Expenses!$E:$E,Expenses!$B:$B,$A594,Expenses!$F:$F,"Car Related"),0))</f>
        <v/>
      </c>
      <c r="J594" s="5"/>
      <c r="K594" s="5"/>
      <c r="L594" s="19"/>
      <c r="M594" s="5" t="str">
        <f t="shared" si="2"/>
        <v/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35"/>
      <c r="G595" s="5"/>
      <c r="H595" s="5"/>
      <c r="I595" s="44" t="str">
        <f>IF($A595="","",IFERROR($H595,0)+IFERROR(SUMIFS(Expenses!$E:$E,Expenses!$B:$B,$A595,Expenses!$F:$F,"Car Related"),0))</f>
        <v/>
      </c>
      <c r="J595" s="5"/>
      <c r="K595" s="5"/>
      <c r="L595" s="19"/>
      <c r="M595" s="5" t="str">
        <f t="shared" si="2"/>
        <v/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35"/>
      <c r="G596" s="5"/>
      <c r="H596" s="5"/>
      <c r="I596" s="44" t="str">
        <f>IF($A596="","",IFERROR($H596,0)+IFERROR(SUMIFS(Expenses!$E:$E,Expenses!$B:$B,$A596,Expenses!$F:$F,"Car Related"),0))</f>
        <v/>
      </c>
      <c r="J596" s="5"/>
      <c r="K596" s="5"/>
      <c r="L596" s="19"/>
      <c r="M596" s="5" t="str">
        <f t="shared" si="2"/>
        <v/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35"/>
      <c r="G597" s="5"/>
      <c r="H597" s="5"/>
      <c r="I597" s="44" t="str">
        <f>IF($A597="","",IFERROR($H597,0)+IFERROR(SUMIFS(Expenses!$E:$E,Expenses!$B:$B,$A597,Expenses!$F:$F,"Car Related"),0))</f>
        <v/>
      </c>
      <c r="J597" s="5"/>
      <c r="K597" s="5"/>
      <c r="L597" s="19"/>
      <c r="M597" s="5" t="str">
        <f t="shared" si="2"/>
        <v/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35"/>
      <c r="G598" s="5"/>
      <c r="H598" s="5"/>
      <c r="I598" s="44" t="str">
        <f>IF($A598="","",IFERROR($H598,0)+IFERROR(SUMIFS(Expenses!$E:$E,Expenses!$B:$B,$A598,Expenses!$F:$F,"Car Related"),0))</f>
        <v/>
      </c>
      <c r="J598" s="5"/>
      <c r="K598" s="5"/>
      <c r="L598" s="19"/>
      <c r="M598" s="5" t="str">
        <f t="shared" si="2"/>
        <v/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35"/>
      <c r="G599" s="5"/>
      <c r="H599" s="5"/>
      <c r="I599" s="44" t="str">
        <f>IF($A599="","",IFERROR($H599,0)+IFERROR(SUMIFS(Expenses!$E:$E,Expenses!$B:$B,$A599,Expenses!$F:$F,"Car Related"),0))</f>
        <v/>
      </c>
      <c r="J599" s="5"/>
      <c r="K599" s="5"/>
      <c r="L599" s="19"/>
      <c r="M599" s="5" t="str">
        <f t="shared" si="2"/>
        <v/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35"/>
      <c r="G600" s="5"/>
      <c r="H600" s="5"/>
      <c r="I600" s="44" t="str">
        <f>IF($A600="","",IFERROR($H600,0)+IFERROR(SUMIFS(Expenses!$E:$E,Expenses!$B:$B,$A600,Expenses!$F:$F,"Car Related"),0))</f>
        <v/>
      </c>
      <c r="J600" s="5"/>
      <c r="K600" s="5"/>
      <c r="L600" s="19"/>
      <c r="M600" s="5" t="str">
        <f t="shared" si="2"/>
        <v/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35"/>
      <c r="G601" s="5"/>
      <c r="H601" s="5"/>
      <c r="I601" s="44" t="str">
        <f>IF($A601="","",IFERROR($H601,0)+IFERROR(SUMIFS(Expenses!$E:$E,Expenses!$B:$B,$A601,Expenses!$F:$F,"Car Related"),0))</f>
        <v/>
      </c>
      <c r="J601" s="5"/>
      <c r="K601" s="5"/>
      <c r="L601" s="19"/>
      <c r="M601" s="5" t="str">
        <f t="shared" si="2"/>
        <v/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35"/>
      <c r="G602" s="5"/>
      <c r="H602" s="5"/>
      <c r="I602" s="44" t="str">
        <f>IF($A602="","",IFERROR($H602,0)+IFERROR(SUMIFS(Expenses!$E:$E,Expenses!$B:$B,$A602,Expenses!$F:$F,"Car Related"),0))</f>
        <v/>
      </c>
      <c r="J602" s="5"/>
      <c r="K602" s="5"/>
      <c r="L602" s="19"/>
      <c r="M602" s="5" t="str">
        <f t="shared" si="2"/>
        <v/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35"/>
      <c r="G603" s="5"/>
      <c r="H603" s="5"/>
      <c r="I603" s="44" t="str">
        <f>IF($A603="","",IFERROR($H603,0)+IFERROR(SUMIFS(Expenses!$E:$E,Expenses!$B:$B,$A603,Expenses!$F:$F,"Car Related"),0))</f>
        <v/>
      </c>
      <c r="J603" s="5"/>
      <c r="K603" s="5"/>
      <c r="L603" s="19"/>
      <c r="M603" s="5" t="str">
        <f t="shared" si="2"/>
        <v/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35"/>
      <c r="G604" s="5"/>
      <c r="H604" s="5"/>
      <c r="I604" s="44" t="str">
        <f>IF($A604="","",IFERROR($H604,0)+IFERROR(SUMIFS(Expenses!$E:$E,Expenses!$B:$B,$A604,Expenses!$F:$F,"Car Related"),0))</f>
        <v/>
      </c>
      <c r="J604" s="5"/>
      <c r="K604" s="5"/>
      <c r="L604" s="19"/>
      <c r="M604" s="5" t="str">
        <f t="shared" si="2"/>
        <v/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35"/>
      <c r="G605" s="5"/>
      <c r="H605" s="5"/>
      <c r="I605" s="44" t="str">
        <f>IF($A605="","",IFERROR($H605,0)+IFERROR(SUMIFS(Expenses!$E:$E,Expenses!$B:$B,$A605,Expenses!$F:$F,"Car Related"),0))</f>
        <v/>
      </c>
      <c r="J605" s="5"/>
      <c r="K605" s="5"/>
      <c r="L605" s="19"/>
      <c r="M605" s="5" t="str">
        <f t="shared" si="2"/>
        <v/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35"/>
      <c r="G606" s="5"/>
      <c r="H606" s="5"/>
      <c r="I606" s="44" t="str">
        <f>IF($A606="","",IFERROR($H606,0)+IFERROR(SUMIFS(Expenses!$E:$E,Expenses!$B:$B,$A606,Expenses!$F:$F,"Car Related"),0))</f>
        <v/>
      </c>
      <c r="J606" s="5"/>
      <c r="K606" s="5"/>
      <c r="L606" s="19"/>
      <c r="M606" s="5" t="str">
        <f t="shared" si="2"/>
        <v/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35"/>
      <c r="G607" s="5"/>
      <c r="H607" s="5"/>
      <c r="I607" s="44" t="str">
        <f>IF($A607="","",IFERROR($H607,0)+IFERROR(SUMIFS(Expenses!$E:$E,Expenses!$B:$B,$A607,Expenses!$F:$F,"Car Related"),0))</f>
        <v/>
      </c>
      <c r="J607" s="5"/>
      <c r="K607" s="5"/>
      <c r="L607" s="19"/>
      <c r="M607" s="5" t="str">
        <f t="shared" si="2"/>
        <v/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35"/>
      <c r="G608" s="5"/>
      <c r="H608" s="5"/>
      <c r="I608" s="44" t="str">
        <f>IF($A608="","",IFERROR($H608,0)+IFERROR(SUMIFS(Expenses!$E:$E,Expenses!$B:$B,$A608,Expenses!$F:$F,"Car Related"),0))</f>
        <v/>
      </c>
      <c r="J608" s="5"/>
      <c r="K608" s="5"/>
      <c r="L608" s="19"/>
      <c r="M608" s="5" t="str">
        <f t="shared" si="2"/>
        <v/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35"/>
      <c r="G609" s="5"/>
      <c r="H609" s="5"/>
      <c r="I609" s="44" t="str">
        <f>IF($A609="","",IFERROR($H609,0)+IFERROR(SUMIFS(Expenses!$E:$E,Expenses!$B:$B,$A609,Expenses!$F:$F,"Car Related"),0))</f>
        <v/>
      </c>
      <c r="J609" s="5"/>
      <c r="K609" s="5"/>
      <c r="L609" s="19"/>
      <c r="M609" s="5" t="str">
        <f t="shared" si="2"/>
        <v/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35"/>
      <c r="G610" s="5"/>
      <c r="H610" s="5"/>
      <c r="I610" s="44" t="str">
        <f>IF($A610="","",IFERROR($H610,0)+IFERROR(SUMIFS(Expenses!$E:$E,Expenses!$B:$B,$A610,Expenses!$F:$F,"Car Related"),0))</f>
        <v/>
      </c>
      <c r="J610" s="5"/>
      <c r="K610" s="5"/>
      <c r="L610" s="19"/>
      <c r="M610" s="5" t="str">
        <f t="shared" si="2"/>
        <v/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35"/>
      <c r="G611" s="5"/>
      <c r="H611" s="5"/>
      <c r="I611" s="44" t="str">
        <f>IF($A611="","",IFERROR($H611,0)+IFERROR(SUMIFS(Expenses!$E:$E,Expenses!$B:$B,$A611,Expenses!$F:$F,"Car Related"),0))</f>
        <v/>
      </c>
      <c r="J611" s="5"/>
      <c r="K611" s="5"/>
      <c r="L611" s="19"/>
      <c r="M611" s="5" t="str">
        <f t="shared" si="2"/>
        <v/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35"/>
      <c r="G612" s="5"/>
      <c r="H612" s="5"/>
      <c r="I612" s="44" t="str">
        <f>IF($A612="","",IFERROR($H612,0)+IFERROR(SUMIFS(Expenses!$E:$E,Expenses!$B:$B,$A612,Expenses!$F:$F,"Car Related"),0))</f>
        <v/>
      </c>
      <c r="J612" s="5"/>
      <c r="K612" s="5"/>
      <c r="L612" s="19"/>
      <c r="M612" s="5" t="str">
        <f t="shared" si="2"/>
        <v/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35"/>
      <c r="G613" s="5"/>
      <c r="H613" s="5"/>
      <c r="I613" s="44" t="str">
        <f>IF($A613="","",IFERROR($H613,0)+IFERROR(SUMIFS(Expenses!$E:$E,Expenses!$B:$B,$A613,Expenses!$F:$F,"Car Related"),0))</f>
        <v/>
      </c>
      <c r="J613" s="5"/>
      <c r="K613" s="5"/>
      <c r="L613" s="19"/>
      <c r="M613" s="5" t="str">
        <f t="shared" si="2"/>
        <v/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35"/>
      <c r="G614" s="5"/>
      <c r="H614" s="5"/>
      <c r="I614" s="44" t="str">
        <f>IF($A614="","",IFERROR($H614,0)+IFERROR(SUMIFS(Expenses!$E:$E,Expenses!$B:$B,$A614,Expenses!$F:$F,"Car Related"),0))</f>
        <v/>
      </c>
      <c r="J614" s="5"/>
      <c r="K614" s="5"/>
      <c r="L614" s="19"/>
      <c r="M614" s="5" t="str">
        <f t="shared" si="2"/>
        <v/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35"/>
      <c r="G615" s="5"/>
      <c r="H615" s="5"/>
      <c r="I615" s="44" t="str">
        <f>IF($A615="","",IFERROR($H615,0)+IFERROR(SUMIFS(Expenses!$E:$E,Expenses!$B:$B,$A615,Expenses!$F:$F,"Car Related"),0))</f>
        <v/>
      </c>
      <c r="J615" s="5"/>
      <c r="K615" s="5"/>
      <c r="L615" s="19"/>
      <c r="M615" s="5" t="str">
        <f t="shared" si="2"/>
        <v/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35"/>
      <c r="G616" s="5"/>
      <c r="H616" s="5"/>
      <c r="I616" s="44" t="str">
        <f>IF($A616="","",IFERROR($H616,0)+IFERROR(SUMIFS(Expenses!$E:$E,Expenses!$B:$B,$A616,Expenses!$F:$F,"Car Related"),0))</f>
        <v/>
      </c>
      <c r="J616" s="5"/>
      <c r="K616" s="5"/>
      <c r="L616" s="19"/>
      <c r="M616" s="5" t="str">
        <f t="shared" si="2"/>
        <v/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35"/>
      <c r="G617" s="5"/>
      <c r="H617" s="5"/>
      <c r="I617" s="44" t="str">
        <f>IF($A617="","",IFERROR($H617,0)+IFERROR(SUMIFS(Expenses!$E:$E,Expenses!$B:$B,$A617,Expenses!$F:$F,"Car Related"),0))</f>
        <v/>
      </c>
      <c r="J617" s="5"/>
      <c r="K617" s="5"/>
      <c r="L617" s="19"/>
      <c r="M617" s="5" t="str">
        <f t="shared" si="2"/>
        <v/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35"/>
      <c r="G618" s="5"/>
      <c r="H618" s="5"/>
      <c r="I618" s="44" t="str">
        <f>IF($A618="","",IFERROR($H618,0)+IFERROR(SUMIFS(Expenses!$E:$E,Expenses!$B:$B,$A618,Expenses!$F:$F,"Car Related"),0))</f>
        <v/>
      </c>
      <c r="J618" s="5"/>
      <c r="K618" s="5"/>
      <c r="L618" s="19"/>
      <c r="M618" s="5" t="str">
        <f t="shared" si="2"/>
        <v/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35"/>
      <c r="G619" s="5"/>
      <c r="H619" s="5"/>
      <c r="I619" s="44" t="str">
        <f>IF($A619="","",IFERROR($H619,0)+IFERROR(SUMIFS(Expenses!$E:$E,Expenses!$B:$B,$A619,Expenses!$F:$F,"Car Related"),0))</f>
        <v/>
      </c>
      <c r="J619" s="5"/>
      <c r="K619" s="5"/>
      <c r="L619" s="19"/>
      <c r="M619" s="5" t="str">
        <f t="shared" si="2"/>
        <v/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35"/>
      <c r="G620" s="5"/>
      <c r="H620" s="5"/>
      <c r="I620" s="44" t="str">
        <f>IF($A620="","",IFERROR($H620,0)+IFERROR(SUMIFS(Expenses!$E:$E,Expenses!$B:$B,$A620,Expenses!$F:$F,"Car Related"),0))</f>
        <v/>
      </c>
      <c r="J620" s="5"/>
      <c r="K620" s="5"/>
      <c r="L620" s="19"/>
      <c r="M620" s="5" t="str">
        <f t="shared" si="2"/>
        <v/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35"/>
      <c r="G621" s="5"/>
      <c r="H621" s="5"/>
      <c r="I621" s="44" t="str">
        <f>IF($A621="","",IFERROR($H621,0)+IFERROR(SUMIFS(Expenses!$E:$E,Expenses!$B:$B,$A621,Expenses!$F:$F,"Car Related"),0))</f>
        <v/>
      </c>
      <c r="J621" s="5"/>
      <c r="K621" s="5"/>
      <c r="L621" s="19"/>
      <c r="M621" s="5" t="str">
        <f t="shared" si="2"/>
        <v/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35"/>
      <c r="G622" s="5"/>
      <c r="H622" s="5"/>
      <c r="I622" s="44" t="str">
        <f>IF($A622="","",IFERROR($H622,0)+IFERROR(SUMIFS(Expenses!$E:$E,Expenses!$B:$B,$A622,Expenses!$F:$F,"Car Related"),0))</f>
        <v/>
      </c>
      <c r="J622" s="5"/>
      <c r="K622" s="5"/>
      <c r="L622" s="19"/>
      <c r="M622" s="5" t="str">
        <f t="shared" si="2"/>
        <v/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35"/>
      <c r="G623" s="5"/>
      <c r="H623" s="5"/>
      <c r="I623" s="44" t="str">
        <f>IF($A623="","",IFERROR($H623,0)+IFERROR(SUMIFS(Expenses!$E:$E,Expenses!$B:$B,$A623,Expenses!$F:$F,"Car Related"),0))</f>
        <v/>
      </c>
      <c r="J623" s="5"/>
      <c r="K623" s="5"/>
      <c r="L623" s="19"/>
      <c r="M623" s="5" t="str">
        <f t="shared" si="2"/>
        <v/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35"/>
      <c r="G624" s="5"/>
      <c r="H624" s="5"/>
      <c r="I624" s="44" t="str">
        <f>IF($A624="","",IFERROR($H624,0)+IFERROR(SUMIFS(Expenses!$E:$E,Expenses!$B:$B,$A624,Expenses!$F:$F,"Car Related"),0))</f>
        <v/>
      </c>
      <c r="J624" s="5"/>
      <c r="K624" s="5"/>
      <c r="L624" s="19"/>
      <c r="M624" s="5" t="str">
        <f t="shared" si="2"/>
        <v/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35"/>
      <c r="G625" s="5"/>
      <c r="H625" s="5"/>
      <c r="I625" s="44" t="str">
        <f>IF($A625="","",IFERROR($H625,0)+IFERROR(SUMIFS(Expenses!$E:$E,Expenses!$B:$B,$A625,Expenses!$F:$F,"Car Related"),0))</f>
        <v/>
      </c>
      <c r="J625" s="5"/>
      <c r="K625" s="5"/>
      <c r="L625" s="19"/>
      <c r="M625" s="5" t="str">
        <f t="shared" si="2"/>
        <v/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35"/>
      <c r="G626" s="5"/>
      <c r="H626" s="5"/>
      <c r="I626" s="44" t="str">
        <f>IF($A626="","",IFERROR($H626,0)+IFERROR(SUMIFS(Expenses!$E:$E,Expenses!$B:$B,$A626,Expenses!$F:$F,"Car Related"),0))</f>
        <v/>
      </c>
      <c r="J626" s="5"/>
      <c r="K626" s="5"/>
      <c r="L626" s="19"/>
      <c r="M626" s="5" t="str">
        <f t="shared" si="2"/>
        <v/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35"/>
      <c r="G627" s="5"/>
      <c r="H627" s="5"/>
      <c r="I627" s="44" t="str">
        <f>IF($A627="","",IFERROR($H627,0)+IFERROR(SUMIFS(Expenses!$E:$E,Expenses!$B:$B,$A627,Expenses!$F:$F,"Car Related"),0))</f>
        <v/>
      </c>
      <c r="J627" s="5"/>
      <c r="K627" s="5"/>
      <c r="L627" s="19"/>
      <c r="M627" s="5" t="str">
        <f t="shared" si="2"/>
        <v/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35"/>
      <c r="G628" s="5"/>
      <c r="H628" s="5"/>
      <c r="I628" s="44" t="str">
        <f>IF($A628="","",IFERROR($H628,0)+IFERROR(SUMIFS(Expenses!$E:$E,Expenses!$B:$B,$A628,Expenses!$F:$F,"Car Related"),0))</f>
        <v/>
      </c>
      <c r="J628" s="5"/>
      <c r="K628" s="5"/>
      <c r="L628" s="19"/>
      <c r="M628" s="5" t="str">
        <f t="shared" si="2"/>
        <v/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35"/>
      <c r="G629" s="5"/>
      <c r="H629" s="5"/>
      <c r="I629" s="44" t="str">
        <f>IF($A629="","",IFERROR($H629,0)+IFERROR(SUMIFS(Expenses!$E:$E,Expenses!$B:$B,$A629,Expenses!$F:$F,"Car Related"),0))</f>
        <v/>
      </c>
      <c r="J629" s="5"/>
      <c r="K629" s="5"/>
      <c r="L629" s="19"/>
      <c r="M629" s="5" t="str">
        <f t="shared" si="2"/>
        <v/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35"/>
      <c r="G630" s="5"/>
      <c r="H630" s="5"/>
      <c r="I630" s="44" t="str">
        <f>IF($A630="","",IFERROR($H630,0)+IFERROR(SUMIFS(Expenses!$E:$E,Expenses!$B:$B,$A630,Expenses!$F:$F,"Car Related"),0))</f>
        <v/>
      </c>
      <c r="J630" s="5"/>
      <c r="K630" s="5"/>
      <c r="L630" s="19"/>
      <c r="M630" s="5" t="str">
        <f t="shared" si="2"/>
        <v/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35"/>
      <c r="G631" s="5"/>
      <c r="H631" s="5"/>
      <c r="I631" s="44" t="str">
        <f>IF($A631="","",IFERROR($H631,0)+IFERROR(SUMIFS(Expenses!$E:$E,Expenses!$B:$B,$A631,Expenses!$F:$F,"Car Related"),0))</f>
        <v/>
      </c>
      <c r="J631" s="5"/>
      <c r="K631" s="5"/>
      <c r="L631" s="19"/>
      <c r="M631" s="5" t="str">
        <f t="shared" si="2"/>
        <v/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35"/>
      <c r="G632" s="5"/>
      <c r="H632" s="5"/>
      <c r="I632" s="44" t="str">
        <f>IF($A632="","",IFERROR($H632,0)+IFERROR(SUMIFS(Expenses!$E:$E,Expenses!$B:$B,$A632,Expenses!$F:$F,"Car Related"),0))</f>
        <v/>
      </c>
      <c r="J632" s="5"/>
      <c r="K632" s="5"/>
      <c r="L632" s="19"/>
      <c r="M632" s="5" t="str">
        <f t="shared" si="2"/>
        <v/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35"/>
      <c r="G633" s="5"/>
      <c r="H633" s="5"/>
      <c r="I633" s="44" t="str">
        <f>IF($A633="","",IFERROR($H633,0)+IFERROR(SUMIFS(Expenses!$E:$E,Expenses!$B:$B,$A633,Expenses!$F:$F,"Car Related"),0))</f>
        <v/>
      </c>
      <c r="J633" s="5"/>
      <c r="K633" s="5"/>
      <c r="L633" s="19"/>
      <c r="M633" s="5" t="str">
        <f t="shared" si="2"/>
        <v/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35"/>
      <c r="G634" s="5"/>
      <c r="H634" s="5"/>
      <c r="I634" s="44" t="str">
        <f>IF($A634="","",IFERROR($H634,0)+IFERROR(SUMIFS(Expenses!$E:$E,Expenses!$B:$B,$A634,Expenses!$F:$F,"Car Related"),0))</f>
        <v/>
      </c>
      <c r="J634" s="5"/>
      <c r="K634" s="5"/>
      <c r="L634" s="19"/>
      <c r="M634" s="5" t="str">
        <f t="shared" si="2"/>
        <v/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35"/>
      <c r="G635" s="5"/>
      <c r="H635" s="5"/>
      <c r="I635" s="44" t="str">
        <f>IF($A635="","",IFERROR($H635,0)+IFERROR(SUMIFS(Expenses!$E:$E,Expenses!$B:$B,$A635,Expenses!$F:$F,"Car Related"),0))</f>
        <v/>
      </c>
      <c r="J635" s="5"/>
      <c r="K635" s="5"/>
      <c r="L635" s="19"/>
      <c r="M635" s="5" t="str">
        <f t="shared" si="2"/>
        <v/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35"/>
      <c r="G636" s="5"/>
      <c r="H636" s="5"/>
      <c r="I636" s="44" t="str">
        <f>IF($A636="","",IFERROR($H636,0)+IFERROR(SUMIFS(Expenses!$E:$E,Expenses!$B:$B,$A636,Expenses!$F:$F,"Car Related"),0))</f>
        <v/>
      </c>
      <c r="J636" s="5"/>
      <c r="K636" s="5"/>
      <c r="L636" s="19"/>
      <c r="M636" s="5" t="str">
        <f t="shared" si="2"/>
        <v/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35"/>
      <c r="G637" s="5"/>
      <c r="H637" s="5"/>
      <c r="I637" s="44" t="str">
        <f>IF($A637="","",IFERROR($H637,0)+IFERROR(SUMIFS(Expenses!$E:$E,Expenses!$B:$B,$A637,Expenses!$F:$F,"Car Related"),0))</f>
        <v/>
      </c>
      <c r="J637" s="5"/>
      <c r="K637" s="5"/>
      <c r="L637" s="19"/>
      <c r="M637" s="5" t="str">
        <f t="shared" si="2"/>
        <v/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35"/>
      <c r="G638" s="5"/>
      <c r="H638" s="5"/>
      <c r="I638" s="44" t="str">
        <f>IF($A638="","",IFERROR($H638,0)+IFERROR(SUMIFS(Expenses!$E:$E,Expenses!$B:$B,$A638,Expenses!$F:$F,"Car Related"),0))</f>
        <v/>
      </c>
      <c r="J638" s="5"/>
      <c r="K638" s="5"/>
      <c r="L638" s="19"/>
      <c r="M638" s="5" t="str">
        <f t="shared" si="2"/>
        <v/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35"/>
      <c r="G639" s="5"/>
      <c r="H639" s="5"/>
      <c r="I639" s="44" t="str">
        <f>IF($A639="","",IFERROR($H639,0)+IFERROR(SUMIFS(Expenses!$E:$E,Expenses!$B:$B,$A639,Expenses!$F:$F,"Car Related"),0))</f>
        <v/>
      </c>
      <c r="J639" s="5"/>
      <c r="K639" s="5"/>
      <c r="L639" s="19"/>
      <c r="M639" s="5" t="str">
        <f t="shared" si="2"/>
        <v/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35"/>
      <c r="G640" s="5"/>
      <c r="H640" s="5"/>
      <c r="I640" s="44" t="str">
        <f>IF($A640="","",IFERROR($H640,0)+IFERROR(SUMIFS(Expenses!$E:$E,Expenses!$B:$B,$A640,Expenses!$F:$F,"Car Related"),0))</f>
        <v/>
      </c>
      <c r="J640" s="5"/>
      <c r="K640" s="5"/>
      <c r="L640" s="19"/>
      <c r="M640" s="5" t="str">
        <f t="shared" si="2"/>
        <v/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35"/>
      <c r="G641" s="5"/>
      <c r="H641" s="5"/>
      <c r="I641" s="44" t="str">
        <f>IF($A641="","",IFERROR($H641,0)+IFERROR(SUMIFS(Expenses!$E:$E,Expenses!$B:$B,$A641,Expenses!$F:$F,"Car Related"),0))</f>
        <v/>
      </c>
      <c r="J641" s="5"/>
      <c r="K641" s="5"/>
      <c r="L641" s="19"/>
      <c r="M641" s="5" t="str">
        <f t="shared" si="2"/>
        <v/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35"/>
      <c r="G642" s="5"/>
      <c r="H642" s="5"/>
      <c r="I642" s="44" t="str">
        <f>IF($A642="","",IFERROR($H642,0)+IFERROR(SUMIFS(Expenses!$E:$E,Expenses!$B:$B,$A642,Expenses!$F:$F,"Car Related"),0))</f>
        <v/>
      </c>
      <c r="J642" s="5"/>
      <c r="K642" s="5"/>
      <c r="L642" s="19"/>
      <c r="M642" s="5" t="str">
        <f t="shared" si="2"/>
        <v/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35"/>
      <c r="G643" s="5"/>
      <c r="H643" s="5"/>
      <c r="I643" s="44" t="str">
        <f>IF($A643="","",IFERROR($H643,0)+IFERROR(SUMIFS(Expenses!$E:$E,Expenses!$B:$B,$A643,Expenses!$F:$F,"Car Related"),0))</f>
        <v/>
      </c>
      <c r="J643" s="5"/>
      <c r="K643" s="5"/>
      <c r="L643" s="19"/>
      <c r="M643" s="5" t="str">
        <f t="shared" si="2"/>
        <v/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35"/>
      <c r="G644" s="5"/>
      <c r="H644" s="5"/>
      <c r="I644" s="44" t="str">
        <f>IF($A644="","",IFERROR($H644,0)+IFERROR(SUMIFS(Expenses!$E:$E,Expenses!$B:$B,$A644,Expenses!$F:$F,"Car Related"),0))</f>
        <v/>
      </c>
      <c r="J644" s="5"/>
      <c r="K644" s="5"/>
      <c r="L644" s="19"/>
      <c r="M644" s="5" t="str">
        <f t="shared" si="2"/>
        <v/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35"/>
      <c r="G645" s="5"/>
      <c r="H645" s="5"/>
      <c r="I645" s="44" t="str">
        <f>IF($A645="","",IFERROR($H645,0)+IFERROR(SUMIFS(Expenses!$E:$E,Expenses!$B:$B,$A645,Expenses!$F:$F,"Car Related"),0))</f>
        <v/>
      </c>
      <c r="J645" s="5"/>
      <c r="K645" s="5"/>
      <c r="L645" s="19"/>
      <c r="M645" s="5" t="str">
        <f t="shared" si="2"/>
        <v/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35"/>
      <c r="G646" s="5"/>
      <c r="H646" s="5"/>
      <c r="I646" s="44" t="str">
        <f>IF($A646="","",IFERROR($H646,0)+IFERROR(SUMIFS(Expenses!$E:$E,Expenses!$B:$B,$A646,Expenses!$F:$F,"Car Related"),0))</f>
        <v/>
      </c>
      <c r="J646" s="5"/>
      <c r="K646" s="5"/>
      <c r="L646" s="19"/>
      <c r="M646" s="5" t="str">
        <f t="shared" si="2"/>
        <v/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35"/>
      <c r="G647" s="5"/>
      <c r="H647" s="5"/>
      <c r="I647" s="44" t="str">
        <f>IF($A647="","",IFERROR($H647,0)+IFERROR(SUMIFS(Expenses!$E:$E,Expenses!$B:$B,$A647,Expenses!$F:$F,"Car Related"),0))</f>
        <v/>
      </c>
      <c r="J647" s="5"/>
      <c r="K647" s="5"/>
      <c r="L647" s="19"/>
      <c r="M647" s="5" t="str">
        <f t="shared" si="2"/>
        <v/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35"/>
      <c r="G648" s="5"/>
      <c r="H648" s="5"/>
      <c r="I648" s="44" t="str">
        <f>IF($A648="","",IFERROR($H648,0)+IFERROR(SUMIFS(Expenses!$E:$E,Expenses!$B:$B,$A648,Expenses!$F:$F,"Car Related"),0))</f>
        <v/>
      </c>
      <c r="J648" s="5"/>
      <c r="K648" s="5"/>
      <c r="L648" s="19"/>
      <c r="M648" s="5" t="str">
        <f t="shared" si="2"/>
        <v/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35"/>
      <c r="G649" s="5"/>
      <c r="H649" s="5"/>
      <c r="I649" s="44" t="str">
        <f>IF($A649="","",IFERROR($H649,0)+IFERROR(SUMIFS(Expenses!$E:$E,Expenses!$B:$B,$A649,Expenses!$F:$F,"Car Related"),0))</f>
        <v/>
      </c>
      <c r="J649" s="5"/>
      <c r="K649" s="5"/>
      <c r="L649" s="19"/>
      <c r="M649" s="5" t="str">
        <f t="shared" si="2"/>
        <v/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35"/>
      <c r="G650" s="5"/>
      <c r="H650" s="5"/>
      <c r="I650" s="44" t="str">
        <f>IF($A650="","",IFERROR($H650,0)+IFERROR(SUMIFS(Expenses!$E:$E,Expenses!$B:$B,$A650,Expenses!$F:$F,"Car Related"),0))</f>
        <v/>
      </c>
      <c r="J650" s="5"/>
      <c r="K650" s="5"/>
      <c r="L650" s="19"/>
      <c r="M650" s="5" t="str">
        <f t="shared" si="2"/>
        <v/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35"/>
      <c r="G651" s="5"/>
      <c r="H651" s="5"/>
      <c r="I651" s="44" t="str">
        <f>IF($A651="","",IFERROR($H651,0)+IFERROR(SUMIFS(Expenses!$E:$E,Expenses!$B:$B,$A651,Expenses!$F:$F,"Car Related"),0))</f>
        <v/>
      </c>
      <c r="J651" s="5"/>
      <c r="K651" s="5"/>
      <c r="L651" s="19"/>
      <c r="M651" s="5" t="str">
        <f t="shared" si="2"/>
        <v/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35"/>
      <c r="G652" s="5"/>
      <c r="H652" s="5"/>
      <c r="I652" s="44" t="str">
        <f>IF($A652="","",IFERROR($H652,0)+IFERROR(SUMIFS(Expenses!$E:$E,Expenses!$B:$B,$A652,Expenses!$F:$F,"Car Related"),0))</f>
        <v/>
      </c>
      <c r="J652" s="5"/>
      <c r="K652" s="5"/>
      <c r="L652" s="19"/>
      <c r="M652" s="5" t="str">
        <f t="shared" si="2"/>
        <v/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35"/>
      <c r="G653" s="5"/>
      <c r="H653" s="5"/>
      <c r="I653" s="44" t="str">
        <f>IF($A653="","",IFERROR($H653,0)+IFERROR(SUMIFS(Expenses!$E:$E,Expenses!$B:$B,$A653,Expenses!$F:$F,"Car Related"),0))</f>
        <v/>
      </c>
      <c r="J653" s="5"/>
      <c r="K653" s="5"/>
      <c r="L653" s="19"/>
      <c r="M653" s="5" t="str">
        <f t="shared" si="2"/>
        <v/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35"/>
      <c r="G654" s="5"/>
      <c r="H654" s="5"/>
      <c r="I654" s="44" t="str">
        <f>IF($A654="","",IFERROR($H654,0)+IFERROR(SUMIFS(Expenses!$E:$E,Expenses!$B:$B,$A654,Expenses!$F:$F,"Car Related"),0))</f>
        <v/>
      </c>
      <c r="J654" s="5"/>
      <c r="K654" s="5"/>
      <c r="L654" s="19"/>
      <c r="M654" s="5" t="str">
        <f t="shared" si="2"/>
        <v/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35"/>
      <c r="G655" s="5"/>
      <c r="H655" s="5"/>
      <c r="I655" s="44" t="str">
        <f>IF($A655="","",IFERROR($H655,0)+IFERROR(SUMIFS(Expenses!$E:$E,Expenses!$B:$B,$A655,Expenses!$F:$F,"Car Related"),0))</f>
        <v/>
      </c>
      <c r="J655" s="5"/>
      <c r="K655" s="5"/>
      <c r="L655" s="19"/>
      <c r="M655" s="5" t="str">
        <f t="shared" si="2"/>
        <v/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35"/>
      <c r="G656" s="5"/>
      <c r="H656" s="5"/>
      <c r="I656" s="44" t="str">
        <f>IF($A656="","",IFERROR($H656,0)+IFERROR(SUMIFS(Expenses!$E:$E,Expenses!$B:$B,$A656,Expenses!$F:$F,"Car Related"),0))</f>
        <v/>
      </c>
      <c r="J656" s="5"/>
      <c r="K656" s="5"/>
      <c r="L656" s="19"/>
      <c r="M656" s="5" t="str">
        <f t="shared" si="2"/>
        <v/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35"/>
      <c r="G657" s="5"/>
      <c r="H657" s="5"/>
      <c r="I657" s="44" t="str">
        <f>IF($A657="","",IFERROR($H657,0)+IFERROR(SUMIFS(Expenses!$E:$E,Expenses!$B:$B,$A657,Expenses!$F:$F,"Car Related"),0))</f>
        <v/>
      </c>
      <c r="J657" s="5"/>
      <c r="K657" s="5"/>
      <c r="L657" s="19"/>
      <c r="M657" s="5" t="str">
        <f t="shared" si="2"/>
        <v/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35"/>
      <c r="G658" s="5"/>
      <c r="H658" s="5"/>
      <c r="I658" s="44" t="str">
        <f>IF($A658="","",IFERROR($H658,0)+IFERROR(SUMIFS(Expenses!$E:$E,Expenses!$B:$B,$A658,Expenses!$F:$F,"Car Related"),0))</f>
        <v/>
      </c>
      <c r="J658" s="5"/>
      <c r="K658" s="5"/>
      <c r="L658" s="19"/>
      <c r="M658" s="5" t="str">
        <f t="shared" si="2"/>
        <v/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35"/>
      <c r="G659" s="5"/>
      <c r="H659" s="5"/>
      <c r="I659" s="44" t="str">
        <f>IF($A659="","",IFERROR($H659,0)+IFERROR(SUMIFS(Expenses!$E:$E,Expenses!$B:$B,$A659,Expenses!$F:$F,"Car Related"),0))</f>
        <v/>
      </c>
      <c r="J659" s="5"/>
      <c r="K659" s="5"/>
      <c r="L659" s="19"/>
      <c r="M659" s="5" t="str">
        <f t="shared" si="2"/>
        <v/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35"/>
      <c r="G660" s="5"/>
      <c r="H660" s="5"/>
      <c r="I660" s="44" t="str">
        <f>IF($A660="","",IFERROR($H660,0)+IFERROR(SUMIFS(Expenses!$E:$E,Expenses!$B:$B,$A660,Expenses!$F:$F,"Car Related"),0))</f>
        <v/>
      </c>
      <c r="J660" s="5"/>
      <c r="K660" s="5"/>
      <c r="L660" s="19"/>
      <c r="M660" s="5" t="str">
        <f t="shared" si="2"/>
        <v/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35"/>
      <c r="G661" s="5"/>
      <c r="H661" s="5"/>
      <c r="I661" s="44" t="str">
        <f>IF($A661="","",IFERROR($H661,0)+IFERROR(SUMIFS(Expenses!$E:$E,Expenses!$B:$B,$A661,Expenses!$F:$F,"Car Related"),0))</f>
        <v/>
      </c>
      <c r="J661" s="5"/>
      <c r="K661" s="5"/>
      <c r="L661" s="19"/>
      <c r="M661" s="5" t="str">
        <f t="shared" si="2"/>
        <v/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35"/>
      <c r="G662" s="5"/>
      <c r="H662" s="5"/>
      <c r="I662" s="44" t="str">
        <f>IF($A662="","",IFERROR($H662,0)+IFERROR(SUMIFS(Expenses!$E:$E,Expenses!$B:$B,$A662,Expenses!$F:$F,"Car Related"),0))</f>
        <v/>
      </c>
      <c r="J662" s="5"/>
      <c r="K662" s="5"/>
      <c r="L662" s="19"/>
      <c r="M662" s="5" t="str">
        <f t="shared" si="2"/>
        <v/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35"/>
      <c r="G663" s="5"/>
      <c r="H663" s="5"/>
      <c r="I663" s="44" t="str">
        <f>IF($A663="","",IFERROR($H663,0)+IFERROR(SUMIFS(Expenses!$E:$E,Expenses!$B:$B,$A663,Expenses!$F:$F,"Car Related"),0))</f>
        <v/>
      </c>
      <c r="J663" s="5"/>
      <c r="K663" s="5"/>
      <c r="L663" s="19"/>
      <c r="M663" s="5" t="str">
        <f t="shared" si="2"/>
        <v/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35"/>
      <c r="G664" s="5"/>
      <c r="H664" s="5"/>
      <c r="I664" s="44" t="str">
        <f>IF($A664="","",IFERROR($H664,0)+IFERROR(SUMIFS(Expenses!$E:$E,Expenses!$B:$B,$A664,Expenses!$F:$F,"Car Related"),0))</f>
        <v/>
      </c>
      <c r="J664" s="5"/>
      <c r="K664" s="5"/>
      <c r="L664" s="19"/>
      <c r="M664" s="5" t="str">
        <f t="shared" si="2"/>
        <v/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35"/>
      <c r="G665" s="5"/>
      <c r="H665" s="5"/>
      <c r="I665" s="44" t="str">
        <f>IF($A665="","",IFERROR($H665,0)+IFERROR(SUMIFS(Expenses!$E:$E,Expenses!$B:$B,$A665,Expenses!$F:$F,"Car Related"),0))</f>
        <v/>
      </c>
      <c r="J665" s="5"/>
      <c r="K665" s="5"/>
      <c r="L665" s="19"/>
      <c r="M665" s="5" t="str">
        <f t="shared" si="2"/>
        <v/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35"/>
      <c r="G666" s="5"/>
      <c r="H666" s="5"/>
      <c r="I666" s="44" t="str">
        <f>IF($A666="","",IFERROR($H666,0)+IFERROR(SUMIFS(Expenses!$E:$E,Expenses!$B:$B,$A666,Expenses!$F:$F,"Car Related"),0))</f>
        <v/>
      </c>
      <c r="J666" s="5"/>
      <c r="K666" s="5"/>
      <c r="L666" s="19"/>
      <c r="M666" s="5" t="str">
        <f t="shared" si="2"/>
        <v/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35"/>
      <c r="G667" s="5"/>
      <c r="H667" s="5"/>
      <c r="I667" s="44" t="str">
        <f>IF($A667="","",IFERROR($H667,0)+IFERROR(SUMIFS(Expenses!$E:$E,Expenses!$B:$B,$A667,Expenses!$F:$F,"Car Related"),0))</f>
        <v/>
      </c>
      <c r="J667" s="5"/>
      <c r="K667" s="5"/>
      <c r="L667" s="19"/>
      <c r="M667" s="5" t="str">
        <f t="shared" si="2"/>
        <v/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35"/>
      <c r="G668" s="5"/>
      <c r="H668" s="5"/>
      <c r="I668" s="44" t="str">
        <f>IF($A668="","",IFERROR($H668,0)+IFERROR(SUMIFS(Expenses!$E:$E,Expenses!$B:$B,$A668,Expenses!$F:$F,"Car Related"),0))</f>
        <v/>
      </c>
      <c r="J668" s="5"/>
      <c r="K668" s="5"/>
      <c r="L668" s="19"/>
      <c r="M668" s="5" t="str">
        <f t="shared" si="2"/>
        <v/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35"/>
      <c r="G669" s="5"/>
      <c r="H669" s="5"/>
      <c r="I669" s="44" t="str">
        <f>IF($A669="","",IFERROR($H669,0)+IFERROR(SUMIFS(Expenses!$E:$E,Expenses!$B:$B,$A669,Expenses!$F:$F,"Car Related"),0))</f>
        <v/>
      </c>
      <c r="J669" s="5"/>
      <c r="K669" s="5"/>
      <c r="L669" s="19"/>
      <c r="M669" s="5" t="str">
        <f t="shared" si="2"/>
        <v/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35"/>
      <c r="G670" s="5"/>
      <c r="H670" s="5"/>
      <c r="I670" s="44" t="str">
        <f>IF($A670="","",IFERROR($H670,0)+IFERROR(SUMIFS(Expenses!$E:$E,Expenses!$B:$B,$A670,Expenses!$F:$F,"Car Related"),0))</f>
        <v/>
      </c>
      <c r="J670" s="5"/>
      <c r="K670" s="5"/>
      <c r="L670" s="19"/>
      <c r="M670" s="5" t="str">
        <f t="shared" si="2"/>
        <v/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35"/>
      <c r="G671" s="5"/>
      <c r="H671" s="5"/>
      <c r="I671" s="44" t="str">
        <f>IF($A671="","",IFERROR($H671,0)+IFERROR(SUMIFS(Expenses!$E:$E,Expenses!$B:$B,$A671,Expenses!$F:$F,"Car Related"),0))</f>
        <v/>
      </c>
      <c r="J671" s="5"/>
      <c r="K671" s="5"/>
      <c r="L671" s="19"/>
      <c r="M671" s="5" t="str">
        <f t="shared" si="2"/>
        <v/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35"/>
      <c r="G672" s="5"/>
      <c r="H672" s="5"/>
      <c r="I672" s="44" t="str">
        <f>IF($A672="","",IFERROR($H672,0)+IFERROR(SUMIFS(Expenses!$E:$E,Expenses!$B:$B,$A672,Expenses!$F:$F,"Car Related"),0))</f>
        <v/>
      </c>
      <c r="J672" s="5"/>
      <c r="K672" s="5"/>
      <c r="L672" s="19"/>
      <c r="M672" s="5" t="str">
        <f t="shared" si="2"/>
        <v/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35"/>
      <c r="G673" s="5"/>
      <c r="H673" s="5"/>
      <c r="I673" s="44" t="str">
        <f>IF($A673="","",IFERROR($H673,0)+IFERROR(SUMIFS(Expenses!$E:$E,Expenses!$B:$B,$A673,Expenses!$F:$F,"Car Related"),0))</f>
        <v/>
      </c>
      <c r="J673" s="5"/>
      <c r="K673" s="5"/>
      <c r="L673" s="19"/>
      <c r="M673" s="5" t="str">
        <f t="shared" si="2"/>
        <v/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35"/>
      <c r="G674" s="5"/>
      <c r="H674" s="5"/>
      <c r="I674" s="44" t="str">
        <f>IF($A674="","",IFERROR($H674,0)+IFERROR(SUMIFS(Expenses!$E:$E,Expenses!$B:$B,$A674,Expenses!$F:$F,"Car Related"),0))</f>
        <v/>
      </c>
      <c r="J674" s="5"/>
      <c r="K674" s="5"/>
      <c r="L674" s="19"/>
      <c r="M674" s="5" t="str">
        <f t="shared" si="2"/>
        <v/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35"/>
      <c r="G675" s="5"/>
      <c r="H675" s="5"/>
      <c r="I675" s="44" t="str">
        <f>IF($A675="","",IFERROR($H675,0)+IFERROR(SUMIFS(Expenses!$E:$E,Expenses!$B:$B,$A675,Expenses!$F:$F,"Car Related"),0))</f>
        <v/>
      </c>
      <c r="J675" s="5"/>
      <c r="K675" s="5"/>
      <c r="L675" s="19"/>
      <c r="M675" s="5" t="str">
        <f t="shared" si="2"/>
        <v/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35"/>
      <c r="G676" s="5"/>
      <c r="H676" s="5"/>
      <c r="I676" s="44" t="str">
        <f>IF($A676="","",IFERROR($H676,0)+IFERROR(SUMIFS(Expenses!$E:$E,Expenses!$B:$B,$A676,Expenses!$F:$F,"Car Related"),0))</f>
        <v/>
      </c>
      <c r="J676" s="5"/>
      <c r="K676" s="5"/>
      <c r="L676" s="19"/>
      <c r="M676" s="5" t="str">
        <f t="shared" si="2"/>
        <v/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35"/>
      <c r="G677" s="5"/>
      <c r="H677" s="5"/>
      <c r="I677" s="44" t="str">
        <f>IF($A677="","",IFERROR($H677,0)+IFERROR(SUMIFS(Expenses!$E:$E,Expenses!$B:$B,$A677,Expenses!$F:$F,"Car Related"),0))</f>
        <v/>
      </c>
      <c r="J677" s="5"/>
      <c r="K677" s="5"/>
      <c r="L677" s="19"/>
      <c r="M677" s="5" t="str">
        <f t="shared" si="2"/>
        <v/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35"/>
      <c r="G678" s="5"/>
      <c r="H678" s="5"/>
      <c r="I678" s="44" t="str">
        <f>IF($A678="","",IFERROR($H678,0)+IFERROR(SUMIFS(Expenses!$E:$E,Expenses!$B:$B,$A678,Expenses!$F:$F,"Car Related"),0))</f>
        <v/>
      </c>
      <c r="J678" s="5"/>
      <c r="K678" s="5"/>
      <c r="L678" s="19"/>
      <c r="M678" s="5" t="str">
        <f t="shared" si="2"/>
        <v/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35"/>
      <c r="G679" s="5"/>
      <c r="H679" s="5"/>
      <c r="I679" s="44" t="str">
        <f>IF($A679="","",IFERROR($H679,0)+IFERROR(SUMIFS(Expenses!$E:$E,Expenses!$B:$B,$A679,Expenses!$F:$F,"Car Related"),0))</f>
        <v/>
      </c>
      <c r="J679" s="5"/>
      <c r="K679" s="5"/>
      <c r="L679" s="19"/>
      <c r="M679" s="5" t="str">
        <f t="shared" si="2"/>
        <v/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35"/>
      <c r="G680" s="5"/>
      <c r="H680" s="5"/>
      <c r="I680" s="44" t="str">
        <f>IF($A680="","",IFERROR($H680,0)+IFERROR(SUMIFS(Expenses!$E:$E,Expenses!$B:$B,$A680,Expenses!$F:$F,"Car Related"),0))</f>
        <v/>
      </c>
      <c r="J680" s="5"/>
      <c r="K680" s="5"/>
      <c r="L680" s="19"/>
      <c r="M680" s="5" t="str">
        <f t="shared" si="2"/>
        <v/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35"/>
      <c r="G681" s="5"/>
      <c r="H681" s="5"/>
      <c r="I681" s="44" t="str">
        <f>IF($A681="","",IFERROR($H681,0)+IFERROR(SUMIFS(Expenses!$E:$E,Expenses!$B:$B,$A681,Expenses!$F:$F,"Car Related"),0))</f>
        <v/>
      </c>
      <c r="J681" s="5"/>
      <c r="K681" s="5"/>
      <c r="L681" s="19"/>
      <c r="M681" s="5" t="str">
        <f t="shared" si="2"/>
        <v/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35"/>
      <c r="G682" s="5"/>
      <c r="H682" s="5"/>
      <c r="I682" s="44" t="str">
        <f>IF($A682="","",IFERROR($H682,0)+IFERROR(SUMIFS(Expenses!$E:$E,Expenses!$B:$B,$A682,Expenses!$F:$F,"Car Related"),0))</f>
        <v/>
      </c>
      <c r="J682" s="5"/>
      <c r="K682" s="5"/>
      <c r="L682" s="19"/>
      <c r="M682" s="5" t="str">
        <f t="shared" si="2"/>
        <v/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35"/>
      <c r="G683" s="5"/>
      <c r="H683" s="5"/>
      <c r="I683" s="44" t="str">
        <f>IF($A683="","",IFERROR($H683,0)+IFERROR(SUMIFS(Expenses!$E:$E,Expenses!$B:$B,$A683,Expenses!$F:$F,"Car Related"),0))</f>
        <v/>
      </c>
      <c r="J683" s="5"/>
      <c r="K683" s="5"/>
      <c r="L683" s="19"/>
      <c r="M683" s="5" t="str">
        <f t="shared" si="2"/>
        <v/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35"/>
      <c r="G684" s="5"/>
      <c r="H684" s="5"/>
      <c r="I684" s="44" t="str">
        <f>IF($A684="","",IFERROR($H684,0)+IFERROR(SUMIFS(Expenses!$E:$E,Expenses!$B:$B,$A684,Expenses!$F:$F,"Car Related"),0))</f>
        <v/>
      </c>
      <c r="J684" s="5"/>
      <c r="K684" s="5"/>
      <c r="L684" s="19"/>
      <c r="M684" s="5" t="str">
        <f t="shared" si="2"/>
        <v/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35"/>
      <c r="G685" s="5"/>
      <c r="H685" s="5"/>
      <c r="I685" s="44" t="str">
        <f>IF($A685="","",IFERROR($H685,0)+IFERROR(SUMIFS(Expenses!$E:$E,Expenses!$B:$B,$A685,Expenses!$F:$F,"Car Related"),0))</f>
        <v/>
      </c>
      <c r="J685" s="5"/>
      <c r="K685" s="5"/>
      <c r="L685" s="19"/>
      <c r="M685" s="5" t="str">
        <f t="shared" si="2"/>
        <v/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35"/>
      <c r="G686" s="5"/>
      <c r="H686" s="5"/>
      <c r="I686" s="44" t="str">
        <f>IF($A686="","",IFERROR($H686,0)+IFERROR(SUMIFS(Expenses!$E:$E,Expenses!$B:$B,$A686,Expenses!$F:$F,"Car Related"),0))</f>
        <v/>
      </c>
      <c r="J686" s="5"/>
      <c r="K686" s="5"/>
      <c r="L686" s="19"/>
      <c r="M686" s="5" t="str">
        <f t="shared" si="2"/>
        <v/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35"/>
      <c r="G687" s="5"/>
      <c r="H687" s="5"/>
      <c r="I687" s="44" t="str">
        <f>IF($A687="","",IFERROR($H687,0)+IFERROR(SUMIFS(Expenses!$E:$E,Expenses!$B:$B,$A687,Expenses!$F:$F,"Car Related"),0))</f>
        <v/>
      </c>
      <c r="J687" s="5"/>
      <c r="K687" s="5"/>
      <c r="L687" s="19"/>
      <c r="M687" s="5" t="str">
        <f t="shared" si="2"/>
        <v/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35"/>
      <c r="G688" s="5"/>
      <c r="H688" s="5"/>
      <c r="I688" s="44" t="str">
        <f>IF($A688="","",IFERROR($H688,0)+IFERROR(SUMIFS(Expenses!$E:$E,Expenses!$B:$B,$A688,Expenses!$F:$F,"Car Related"),0))</f>
        <v/>
      </c>
      <c r="J688" s="5"/>
      <c r="K688" s="5"/>
      <c r="L688" s="19"/>
      <c r="M688" s="5" t="str">
        <f t="shared" si="2"/>
        <v/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35"/>
      <c r="G689" s="5"/>
      <c r="H689" s="5"/>
      <c r="I689" s="44" t="str">
        <f>IF($A689="","",IFERROR($H689,0)+IFERROR(SUMIFS(Expenses!$E:$E,Expenses!$B:$B,$A689,Expenses!$F:$F,"Car Related"),0))</f>
        <v/>
      </c>
      <c r="J689" s="5"/>
      <c r="K689" s="5"/>
      <c r="L689" s="19"/>
      <c r="M689" s="5" t="str">
        <f t="shared" si="2"/>
        <v/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35"/>
      <c r="G690" s="5"/>
      <c r="H690" s="5"/>
      <c r="I690" s="44" t="str">
        <f>IF($A690="","",IFERROR($H690,0)+IFERROR(SUMIFS(Expenses!$E:$E,Expenses!$B:$B,$A690,Expenses!$F:$F,"Car Related"),0))</f>
        <v/>
      </c>
      <c r="J690" s="5"/>
      <c r="K690" s="5"/>
      <c r="L690" s="19"/>
      <c r="M690" s="5" t="str">
        <f t="shared" si="2"/>
        <v/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35"/>
      <c r="G691" s="5"/>
      <c r="H691" s="5"/>
      <c r="I691" s="44" t="str">
        <f>IF($A691="","",IFERROR($H691,0)+IFERROR(SUMIFS(Expenses!$E:$E,Expenses!$B:$B,$A691,Expenses!$F:$F,"Car Related"),0))</f>
        <v/>
      </c>
      <c r="J691" s="5"/>
      <c r="K691" s="5"/>
      <c r="L691" s="19"/>
      <c r="M691" s="5" t="str">
        <f t="shared" si="2"/>
        <v/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35"/>
      <c r="G692" s="5"/>
      <c r="H692" s="5"/>
      <c r="I692" s="44" t="str">
        <f>IF($A692="","",IFERROR($H692,0)+IFERROR(SUMIFS(Expenses!$E:$E,Expenses!$B:$B,$A692,Expenses!$F:$F,"Car Related"),0))</f>
        <v/>
      </c>
      <c r="J692" s="5"/>
      <c r="K692" s="5"/>
      <c r="L692" s="19"/>
      <c r="M692" s="5" t="str">
        <f t="shared" si="2"/>
        <v/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35"/>
      <c r="G693" s="5"/>
      <c r="H693" s="5"/>
      <c r="I693" s="44" t="str">
        <f>IF($A693="","",IFERROR($H693,0)+IFERROR(SUMIFS(Expenses!$E:$E,Expenses!$B:$B,$A693,Expenses!$F:$F,"Car Related"),0))</f>
        <v/>
      </c>
      <c r="J693" s="5"/>
      <c r="K693" s="5"/>
      <c r="L693" s="19"/>
      <c r="M693" s="5" t="str">
        <f t="shared" si="2"/>
        <v/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35"/>
      <c r="G694" s="5"/>
      <c r="H694" s="5"/>
      <c r="I694" s="44" t="str">
        <f>IF($A694="","",IFERROR($H694,0)+IFERROR(SUMIFS(Expenses!$E:$E,Expenses!$B:$B,$A694,Expenses!$F:$F,"Car Related"),0))</f>
        <v/>
      </c>
      <c r="J694" s="5"/>
      <c r="K694" s="5"/>
      <c r="L694" s="19"/>
      <c r="M694" s="5" t="str">
        <f t="shared" si="2"/>
        <v/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35"/>
      <c r="G695" s="5"/>
      <c r="H695" s="5"/>
      <c r="I695" s="44" t="str">
        <f>IF($A695="","",IFERROR($H695,0)+IFERROR(SUMIFS(Expenses!$E:$E,Expenses!$B:$B,$A695,Expenses!$F:$F,"Car Related"),0))</f>
        <v/>
      </c>
      <c r="J695" s="5"/>
      <c r="K695" s="5"/>
      <c r="L695" s="19"/>
      <c r="M695" s="5" t="str">
        <f t="shared" si="2"/>
        <v/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35"/>
      <c r="G696" s="5"/>
      <c r="H696" s="5"/>
      <c r="I696" s="44" t="str">
        <f>IF($A696="","",IFERROR($H696,0)+IFERROR(SUMIFS(Expenses!$E:$E,Expenses!$B:$B,$A696,Expenses!$F:$F,"Car Related"),0))</f>
        <v/>
      </c>
      <c r="J696" s="5"/>
      <c r="K696" s="5"/>
      <c r="L696" s="19"/>
      <c r="M696" s="5" t="str">
        <f t="shared" si="2"/>
        <v/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35"/>
      <c r="G697" s="5"/>
      <c r="H697" s="5"/>
      <c r="I697" s="44" t="str">
        <f>IF($A697="","",IFERROR($H697,0)+IFERROR(SUMIFS(Expenses!$E:$E,Expenses!$B:$B,$A697,Expenses!$F:$F,"Car Related"),0))</f>
        <v/>
      </c>
      <c r="J697" s="5"/>
      <c r="K697" s="5"/>
      <c r="L697" s="19"/>
      <c r="M697" s="5" t="str">
        <f t="shared" si="2"/>
        <v/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35"/>
      <c r="G698" s="5"/>
      <c r="H698" s="5"/>
      <c r="I698" s="44" t="str">
        <f>IF($A698="","",IFERROR($H698,0)+IFERROR(SUMIFS(Expenses!$E:$E,Expenses!$B:$B,$A698,Expenses!$F:$F,"Car Related"),0))</f>
        <v/>
      </c>
      <c r="J698" s="5"/>
      <c r="K698" s="5"/>
      <c r="L698" s="19"/>
      <c r="M698" s="5" t="str">
        <f t="shared" si="2"/>
        <v/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35"/>
      <c r="G699" s="5"/>
      <c r="H699" s="5"/>
      <c r="I699" s="44" t="str">
        <f>IF($A699="","",IFERROR($H699,0)+IFERROR(SUMIFS(Expenses!$E:$E,Expenses!$B:$B,$A699,Expenses!$F:$F,"Car Related"),0))</f>
        <v/>
      </c>
      <c r="J699" s="5"/>
      <c r="K699" s="5"/>
      <c r="L699" s="19"/>
      <c r="M699" s="5" t="str">
        <f t="shared" si="2"/>
        <v/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35"/>
      <c r="G700" s="5"/>
      <c r="H700" s="5"/>
      <c r="I700" s="44" t="str">
        <f>IF($A700="","",IFERROR($H700,0)+IFERROR(SUMIFS(Expenses!$E:$E,Expenses!$B:$B,$A700,Expenses!$F:$F,"Car Related"),0))</f>
        <v/>
      </c>
      <c r="J700" s="5"/>
      <c r="K700" s="5"/>
      <c r="L700" s="19"/>
      <c r="M700" s="5" t="str">
        <f t="shared" si="2"/>
        <v/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35"/>
      <c r="G701" s="5"/>
      <c r="H701" s="5"/>
      <c r="I701" s="44" t="str">
        <f>IF($A701="","",IFERROR($H701,0)+IFERROR(SUMIFS(Expenses!$E:$E,Expenses!$B:$B,$A701,Expenses!$F:$F,"Car Related"),0))</f>
        <v/>
      </c>
      <c r="J701" s="5"/>
      <c r="K701" s="5"/>
      <c r="L701" s="19"/>
      <c r="M701" s="5" t="str">
        <f t="shared" si="2"/>
        <v/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35"/>
      <c r="G702" s="5"/>
      <c r="H702" s="5"/>
      <c r="I702" s="44" t="str">
        <f>IF($A702="","",IFERROR($H702,0)+IFERROR(SUMIFS(Expenses!$E:$E,Expenses!$B:$B,$A702,Expenses!$F:$F,"Car Related"),0))</f>
        <v/>
      </c>
      <c r="J702" s="5"/>
      <c r="K702" s="5"/>
      <c r="L702" s="19"/>
      <c r="M702" s="5" t="str">
        <f t="shared" si="2"/>
        <v/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35"/>
      <c r="G703" s="5"/>
      <c r="H703" s="5"/>
      <c r="I703" s="44" t="str">
        <f>IF($A703="","",IFERROR($H703,0)+IFERROR(SUMIFS(Expenses!$E:$E,Expenses!$B:$B,$A703,Expenses!$F:$F,"Car Related"),0))</f>
        <v/>
      </c>
      <c r="J703" s="5"/>
      <c r="K703" s="5"/>
      <c r="L703" s="19"/>
      <c r="M703" s="5" t="str">
        <f t="shared" si="2"/>
        <v/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35"/>
      <c r="G704" s="5"/>
      <c r="H704" s="5"/>
      <c r="I704" s="44" t="str">
        <f>IF($A704="","",IFERROR($H704,0)+IFERROR(SUMIFS(Expenses!$E:$E,Expenses!$B:$B,$A704,Expenses!$F:$F,"Car Related"),0))</f>
        <v/>
      </c>
      <c r="J704" s="5"/>
      <c r="K704" s="5"/>
      <c r="L704" s="19"/>
      <c r="M704" s="5" t="str">
        <f t="shared" si="2"/>
        <v/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35"/>
      <c r="G705" s="5"/>
      <c r="H705" s="5"/>
      <c r="I705" s="44" t="str">
        <f>IF($A705="","",IFERROR($H705,0)+IFERROR(SUMIFS(Expenses!$E:$E,Expenses!$B:$B,$A705,Expenses!$F:$F,"Car Related"),0))</f>
        <v/>
      </c>
      <c r="J705" s="5"/>
      <c r="K705" s="5"/>
      <c r="L705" s="19"/>
      <c r="M705" s="5" t="str">
        <f t="shared" si="2"/>
        <v/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35"/>
      <c r="G706" s="5"/>
      <c r="H706" s="5"/>
      <c r="I706" s="44" t="str">
        <f>IF($A706="","",IFERROR($H706,0)+IFERROR(SUMIFS(Expenses!$E:$E,Expenses!$B:$B,$A706,Expenses!$F:$F,"Car Related"),0))</f>
        <v/>
      </c>
      <c r="J706" s="5"/>
      <c r="K706" s="5"/>
      <c r="L706" s="19"/>
      <c r="M706" s="5" t="str">
        <f t="shared" si="2"/>
        <v/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35"/>
      <c r="G707" s="5"/>
      <c r="H707" s="5"/>
      <c r="I707" s="44" t="str">
        <f>IF($A707="","",IFERROR($H707,0)+IFERROR(SUMIFS(Expenses!$E:$E,Expenses!$B:$B,$A707,Expenses!$F:$F,"Car Related"),0))</f>
        <v/>
      </c>
      <c r="J707" s="5"/>
      <c r="K707" s="5"/>
      <c r="L707" s="19"/>
      <c r="M707" s="5" t="str">
        <f t="shared" si="2"/>
        <v/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35"/>
      <c r="G708" s="5"/>
      <c r="H708" s="5"/>
      <c r="I708" s="44" t="str">
        <f>IF($A708="","",IFERROR($H708,0)+IFERROR(SUMIFS(Expenses!$E:$E,Expenses!$B:$B,$A708,Expenses!$F:$F,"Car Related"),0))</f>
        <v/>
      </c>
      <c r="J708" s="5"/>
      <c r="K708" s="5"/>
      <c r="L708" s="19"/>
      <c r="M708" s="5" t="str">
        <f t="shared" si="2"/>
        <v/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35"/>
      <c r="G709" s="5"/>
      <c r="H709" s="5"/>
      <c r="I709" s="44" t="str">
        <f>IF($A709="","",IFERROR($H709,0)+IFERROR(SUMIFS(Expenses!$E:$E,Expenses!$B:$B,$A709,Expenses!$F:$F,"Car Related"),0))</f>
        <v/>
      </c>
      <c r="J709" s="5"/>
      <c r="K709" s="5"/>
      <c r="L709" s="19"/>
      <c r="M709" s="5" t="str">
        <f t="shared" si="2"/>
        <v/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35"/>
      <c r="G710" s="5"/>
      <c r="H710" s="5"/>
      <c r="I710" s="44" t="str">
        <f>IF($A710="","",IFERROR($H710,0)+IFERROR(SUMIFS(Expenses!$E:$E,Expenses!$B:$B,$A710,Expenses!$F:$F,"Car Related"),0))</f>
        <v/>
      </c>
      <c r="J710" s="5"/>
      <c r="K710" s="5"/>
      <c r="L710" s="19"/>
      <c r="M710" s="5" t="str">
        <f t="shared" si="2"/>
        <v/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35"/>
      <c r="G711" s="5"/>
      <c r="H711" s="5"/>
      <c r="I711" s="44" t="str">
        <f>IF($A711="","",IFERROR($H711,0)+IFERROR(SUMIFS(Expenses!$E:$E,Expenses!$B:$B,$A711,Expenses!$F:$F,"Car Related"),0))</f>
        <v/>
      </c>
      <c r="J711" s="5"/>
      <c r="K711" s="5"/>
      <c r="L711" s="19"/>
      <c r="M711" s="5" t="str">
        <f t="shared" si="2"/>
        <v/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35"/>
      <c r="G712" s="5"/>
      <c r="H712" s="5"/>
      <c r="I712" s="44" t="str">
        <f>IF($A712="","",IFERROR($H712,0)+IFERROR(SUMIFS(Expenses!$E:$E,Expenses!$B:$B,$A712,Expenses!$F:$F,"Car Related"),0))</f>
        <v/>
      </c>
      <c r="J712" s="5"/>
      <c r="K712" s="5"/>
      <c r="L712" s="19"/>
      <c r="M712" s="5" t="str">
        <f t="shared" si="2"/>
        <v/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35"/>
      <c r="G713" s="5"/>
      <c r="H713" s="5"/>
      <c r="I713" s="44" t="str">
        <f>IF($A713="","",IFERROR($H713,0)+IFERROR(SUMIFS(Expenses!$E:$E,Expenses!$B:$B,$A713,Expenses!$F:$F,"Car Related"),0))</f>
        <v/>
      </c>
      <c r="J713" s="5"/>
      <c r="K713" s="5"/>
      <c r="L713" s="19"/>
      <c r="M713" s="5" t="str">
        <f t="shared" si="2"/>
        <v/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35"/>
      <c r="G714" s="5"/>
      <c r="H714" s="5"/>
      <c r="I714" s="44" t="str">
        <f>IF($A714="","",IFERROR($H714,0)+IFERROR(SUMIFS(Expenses!$E:$E,Expenses!$B:$B,$A714,Expenses!$F:$F,"Car Related"),0))</f>
        <v/>
      </c>
      <c r="J714" s="5"/>
      <c r="K714" s="5"/>
      <c r="L714" s="19"/>
      <c r="M714" s="5" t="str">
        <f t="shared" si="2"/>
        <v/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35"/>
      <c r="G715" s="5"/>
      <c r="H715" s="5"/>
      <c r="I715" s="44" t="str">
        <f>IF($A715="","",IFERROR($H715,0)+IFERROR(SUMIFS(Expenses!$E:$E,Expenses!$B:$B,$A715,Expenses!$F:$F,"Car Related"),0))</f>
        <v/>
      </c>
      <c r="J715" s="5"/>
      <c r="K715" s="5"/>
      <c r="L715" s="19"/>
      <c r="M715" s="5" t="str">
        <f t="shared" si="2"/>
        <v/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35"/>
      <c r="G716" s="5"/>
      <c r="H716" s="5"/>
      <c r="I716" s="44" t="str">
        <f>IF($A716="","",IFERROR($H716,0)+IFERROR(SUMIFS(Expenses!$E:$E,Expenses!$B:$B,$A716,Expenses!$F:$F,"Car Related"),0))</f>
        <v/>
      </c>
      <c r="J716" s="5"/>
      <c r="K716" s="5"/>
      <c r="L716" s="19"/>
      <c r="M716" s="5" t="str">
        <f t="shared" si="2"/>
        <v/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35"/>
      <c r="G717" s="5"/>
      <c r="H717" s="5"/>
      <c r="I717" s="44" t="str">
        <f>IF($A717="","",IFERROR($H717,0)+IFERROR(SUMIFS(Expenses!$E:$E,Expenses!$B:$B,$A717,Expenses!$F:$F,"Car Related"),0))</f>
        <v/>
      </c>
      <c r="J717" s="5"/>
      <c r="K717" s="5"/>
      <c r="L717" s="19"/>
      <c r="M717" s="5" t="str">
        <f t="shared" si="2"/>
        <v/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35"/>
      <c r="G718" s="5"/>
      <c r="H718" s="5"/>
      <c r="I718" s="44" t="str">
        <f>IF($A718="","",IFERROR($H718,0)+IFERROR(SUMIFS(Expenses!$E:$E,Expenses!$B:$B,$A718,Expenses!$F:$F,"Car Related"),0))</f>
        <v/>
      </c>
      <c r="J718" s="5"/>
      <c r="K718" s="5"/>
      <c r="L718" s="19"/>
      <c r="M718" s="5" t="str">
        <f t="shared" si="2"/>
        <v/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35"/>
      <c r="G719" s="5"/>
      <c r="H719" s="5"/>
      <c r="I719" s="44" t="str">
        <f>IF($A719="","",IFERROR($H719,0)+IFERROR(SUMIFS(Expenses!$E:$E,Expenses!$B:$B,$A719,Expenses!$F:$F,"Car Related"),0))</f>
        <v/>
      </c>
      <c r="J719" s="5"/>
      <c r="K719" s="5"/>
      <c r="L719" s="19"/>
      <c r="M719" s="5" t="str">
        <f t="shared" si="2"/>
        <v/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35"/>
      <c r="G720" s="5"/>
      <c r="H720" s="5"/>
      <c r="I720" s="44" t="str">
        <f>IF($A720="","",IFERROR($H720,0)+IFERROR(SUMIFS(Expenses!$E:$E,Expenses!$B:$B,$A720,Expenses!$F:$F,"Car Related"),0))</f>
        <v/>
      </c>
      <c r="J720" s="5"/>
      <c r="K720" s="5"/>
      <c r="L720" s="19"/>
      <c r="M720" s="5" t="str">
        <f t="shared" si="2"/>
        <v/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35"/>
      <c r="G721" s="5"/>
      <c r="H721" s="5"/>
      <c r="I721" s="44" t="str">
        <f>IF($A721="","",IFERROR($H721,0)+IFERROR(SUMIFS(Expenses!$E:$E,Expenses!$B:$B,$A721,Expenses!$F:$F,"Car Related"),0))</f>
        <v/>
      </c>
      <c r="J721" s="5"/>
      <c r="K721" s="5"/>
      <c r="L721" s="19"/>
      <c r="M721" s="5" t="str">
        <f t="shared" si="2"/>
        <v/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35"/>
      <c r="G722" s="5"/>
      <c r="H722" s="5"/>
      <c r="I722" s="44" t="str">
        <f>IF($A722="","",IFERROR($H722,0)+IFERROR(SUMIFS(Expenses!$E:$E,Expenses!$B:$B,$A722,Expenses!$F:$F,"Car Related"),0))</f>
        <v/>
      </c>
      <c r="J722" s="5"/>
      <c r="K722" s="5"/>
      <c r="L722" s="19"/>
      <c r="M722" s="5" t="str">
        <f t="shared" si="2"/>
        <v/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35"/>
      <c r="G723" s="5"/>
      <c r="H723" s="5"/>
      <c r="I723" s="44" t="str">
        <f>IF($A723="","",IFERROR($H723,0)+IFERROR(SUMIFS(Expenses!$E:$E,Expenses!$B:$B,$A723,Expenses!$F:$F,"Car Related"),0))</f>
        <v/>
      </c>
      <c r="J723" s="5"/>
      <c r="K723" s="5"/>
      <c r="L723" s="19"/>
      <c r="M723" s="5" t="str">
        <f t="shared" si="2"/>
        <v/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35"/>
      <c r="G724" s="5"/>
      <c r="H724" s="5"/>
      <c r="I724" s="44" t="str">
        <f>IF($A724="","",IFERROR($H724,0)+IFERROR(SUMIFS(Expenses!$E:$E,Expenses!$B:$B,$A724,Expenses!$F:$F,"Car Related"),0))</f>
        <v/>
      </c>
      <c r="J724" s="5"/>
      <c r="K724" s="5"/>
      <c r="L724" s="19"/>
      <c r="M724" s="5" t="str">
        <f t="shared" si="2"/>
        <v/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35"/>
      <c r="G725" s="5"/>
      <c r="H725" s="5"/>
      <c r="I725" s="44" t="str">
        <f>IF($A725="","",IFERROR($H725,0)+IFERROR(SUMIFS(Expenses!$E:$E,Expenses!$B:$B,$A725,Expenses!$F:$F,"Car Related"),0))</f>
        <v/>
      </c>
      <c r="J725" s="5"/>
      <c r="K725" s="5"/>
      <c r="L725" s="19"/>
      <c r="M725" s="5" t="str">
        <f t="shared" si="2"/>
        <v/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35"/>
      <c r="G726" s="5"/>
      <c r="H726" s="5"/>
      <c r="I726" s="44" t="str">
        <f>IF($A726="","",IFERROR($H726,0)+IFERROR(SUMIFS(Expenses!$E:$E,Expenses!$B:$B,$A726,Expenses!$F:$F,"Car Related"),0))</f>
        <v/>
      </c>
      <c r="J726" s="5"/>
      <c r="K726" s="5"/>
      <c r="L726" s="19"/>
      <c r="M726" s="5" t="str">
        <f t="shared" si="2"/>
        <v/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35"/>
      <c r="G727" s="5"/>
      <c r="H727" s="5"/>
      <c r="I727" s="44" t="str">
        <f>IF($A727="","",IFERROR($H727,0)+IFERROR(SUMIFS(Expenses!$E:$E,Expenses!$B:$B,$A727,Expenses!$F:$F,"Car Related"),0))</f>
        <v/>
      </c>
      <c r="J727" s="5"/>
      <c r="K727" s="5"/>
      <c r="L727" s="19"/>
      <c r="M727" s="5" t="str">
        <f t="shared" si="2"/>
        <v/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35"/>
      <c r="G728" s="5"/>
      <c r="H728" s="5"/>
      <c r="I728" s="44" t="str">
        <f>IF($A728="","",IFERROR($H728,0)+IFERROR(SUMIFS(Expenses!$E:$E,Expenses!$B:$B,$A728,Expenses!$F:$F,"Car Related"),0))</f>
        <v/>
      </c>
      <c r="J728" s="5"/>
      <c r="K728" s="5"/>
      <c r="L728" s="19"/>
      <c r="M728" s="5" t="str">
        <f t="shared" si="2"/>
        <v/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35"/>
      <c r="G729" s="5"/>
      <c r="H729" s="5"/>
      <c r="I729" s="44" t="str">
        <f>IF($A729="","",IFERROR($H729,0)+IFERROR(SUMIFS(Expenses!$E:$E,Expenses!$B:$B,$A729,Expenses!$F:$F,"Car Related"),0))</f>
        <v/>
      </c>
      <c r="J729" s="5"/>
      <c r="K729" s="5"/>
      <c r="L729" s="19"/>
      <c r="M729" s="5" t="str">
        <f t="shared" si="2"/>
        <v/>
      </c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35"/>
      <c r="G730" s="5"/>
      <c r="H730" s="5"/>
      <c r="I730" s="44" t="str">
        <f>IF($A730="","",IFERROR($H730,0)+IFERROR(SUMIFS(Expenses!$E:$E,Expenses!$B:$B,$A730,Expenses!$F:$F,"Car Related"),0))</f>
        <v/>
      </c>
      <c r="J730" s="5"/>
      <c r="K730" s="5"/>
      <c r="L730" s="19"/>
      <c r="M730" s="5" t="str">
        <f t="shared" si="2"/>
        <v/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35"/>
      <c r="G731" s="5"/>
      <c r="H731" s="5"/>
      <c r="I731" s="44" t="str">
        <f>IF($A731="","",IFERROR($H731,0)+IFERROR(SUMIFS(Expenses!$E:$E,Expenses!$B:$B,$A731,Expenses!$F:$F,"Car Related"),0))</f>
        <v/>
      </c>
      <c r="J731" s="5"/>
      <c r="K731" s="5"/>
      <c r="L731" s="19"/>
      <c r="M731" s="5" t="str">
        <f t="shared" si="2"/>
        <v/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35"/>
      <c r="G732" s="5"/>
      <c r="H732" s="5"/>
      <c r="I732" s="44" t="str">
        <f>IF($A732="","",IFERROR($H732,0)+IFERROR(SUMIFS(Expenses!$E:$E,Expenses!$B:$B,$A732,Expenses!$F:$F,"Car Related"),0))</f>
        <v/>
      </c>
      <c r="J732" s="5"/>
      <c r="K732" s="5"/>
      <c r="L732" s="19"/>
      <c r="M732" s="5" t="str">
        <f t="shared" si="2"/>
        <v/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35"/>
      <c r="G733" s="5"/>
      <c r="H733" s="5"/>
      <c r="I733" s="44" t="str">
        <f>IF($A733="","",IFERROR($H733,0)+IFERROR(SUMIFS(Expenses!$E:$E,Expenses!$B:$B,$A733,Expenses!$F:$F,"Car Related"),0))</f>
        <v/>
      </c>
      <c r="J733" s="5"/>
      <c r="K733" s="5"/>
      <c r="L733" s="19"/>
      <c r="M733" s="5" t="str">
        <f t="shared" si="2"/>
        <v/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35"/>
      <c r="G734" s="5"/>
      <c r="H734" s="5"/>
      <c r="I734" s="44" t="str">
        <f>IF($A734="","",IFERROR($H734,0)+IFERROR(SUMIFS(Expenses!$E:$E,Expenses!$B:$B,$A734,Expenses!$F:$F,"Car Related"),0))</f>
        <v/>
      </c>
      <c r="J734" s="5"/>
      <c r="K734" s="5"/>
      <c r="L734" s="19"/>
      <c r="M734" s="5" t="str">
        <f t="shared" si="2"/>
        <v/>
      </c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35"/>
      <c r="G735" s="5"/>
      <c r="H735" s="5"/>
      <c r="I735" s="44" t="str">
        <f>IF($A735="","",IFERROR($H735,0)+IFERROR(SUMIFS(Expenses!$E:$E,Expenses!$B:$B,$A735,Expenses!$F:$F,"Car Related"),0))</f>
        <v/>
      </c>
      <c r="J735" s="5"/>
      <c r="K735" s="5"/>
      <c r="L735" s="19"/>
      <c r="M735" s="5" t="str">
        <f t="shared" si="2"/>
        <v/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35"/>
      <c r="G736" s="5"/>
      <c r="H736" s="5"/>
      <c r="I736" s="44" t="str">
        <f>IF($A736="","",IFERROR($H736,0)+IFERROR(SUMIFS(Expenses!$E:$E,Expenses!$B:$B,$A736,Expenses!$F:$F,"Car Related"),0))</f>
        <v/>
      </c>
      <c r="J736" s="5"/>
      <c r="K736" s="5"/>
      <c r="L736" s="19"/>
      <c r="M736" s="5" t="str">
        <f t="shared" si="2"/>
        <v/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35"/>
      <c r="G737" s="5"/>
      <c r="H737" s="5"/>
      <c r="I737" s="44" t="str">
        <f>IF($A737="","",IFERROR($H737,0)+IFERROR(SUMIFS(Expenses!$E:$E,Expenses!$B:$B,$A737,Expenses!$F:$F,"Car Related"),0))</f>
        <v/>
      </c>
      <c r="J737" s="5"/>
      <c r="K737" s="5"/>
      <c r="L737" s="19"/>
      <c r="M737" s="5" t="str">
        <f t="shared" si="2"/>
        <v/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35"/>
      <c r="G738" s="5"/>
      <c r="H738" s="5"/>
      <c r="I738" s="44" t="str">
        <f>IF($A738="","",IFERROR($H738,0)+IFERROR(SUMIFS(Expenses!$E:$E,Expenses!$B:$B,$A738,Expenses!$F:$F,"Car Related"),0))</f>
        <v/>
      </c>
      <c r="J738" s="5"/>
      <c r="K738" s="5"/>
      <c r="L738" s="19"/>
      <c r="M738" s="5" t="str">
        <f t="shared" si="2"/>
        <v/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35"/>
      <c r="G739" s="5"/>
      <c r="H739" s="5"/>
      <c r="I739" s="44" t="str">
        <f>IF($A739="","",IFERROR($H739,0)+IFERROR(SUMIFS(Expenses!$E:$E,Expenses!$B:$B,$A739,Expenses!$F:$F,"Car Related"),0))</f>
        <v/>
      </c>
      <c r="J739" s="5"/>
      <c r="K739" s="5"/>
      <c r="L739" s="19"/>
      <c r="M739" s="5" t="str">
        <f t="shared" si="2"/>
        <v/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35"/>
      <c r="G740" s="5"/>
      <c r="H740" s="5"/>
      <c r="I740" s="44" t="str">
        <f>IF($A740="","",IFERROR($H740,0)+IFERROR(SUMIFS(Expenses!$E:$E,Expenses!$B:$B,$A740,Expenses!$F:$F,"Car Related"),0))</f>
        <v/>
      </c>
      <c r="J740" s="5"/>
      <c r="K740" s="5"/>
      <c r="L740" s="19"/>
      <c r="M740" s="5" t="str">
        <f t="shared" si="2"/>
        <v/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35"/>
      <c r="G741" s="5"/>
      <c r="H741" s="5"/>
      <c r="I741" s="44" t="str">
        <f>IF($A741="","",IFERROR($H741,0)+IFERROR(SUMIFS(Expenses!$E:$E,Expenses!$B:$B,$A741,Expenses!$F:$F,"Car Related"),0))</f>
        <v/>
      </c>
      <c r="J741" s="5"/>
      <c r="K741" s="5"/>
      <c r="L741" s="19"/>
      <c r="M741" s="5" t="str">
        <f t="shared" si="2"/>
        <v/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35"/>
      <c r="G742" s="5"/>
      <c r="H742" s="5"/>
      <c r="I742" s="44" t="str">
        <f>IF($A742="","",IFERROR($H742,0)+IFERROR(SUMIFS(Expenses!$E:$E,Expenses!$B:$B,$A742,Expenses!$F:$F,"Car Related"),0))</f>
        <v/>
      </c>
      <c r="J742" s="5"/>
      <c r="K742" s="5"/>
      <c r="L742" s="19"/>
      <c r="M742" s="5" t="str">
        <f t="shared" si="2"/>
        <v/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35"/>
      <c r="G743" s="5"/>
      <c r="H743" s="5"/>
      <c r="I743" s="44" t="str">
        <f>IF($A743="","",IFERROR($H743,0)+IFERROR(SUMIFS(Expenses!$E:$E,Expenses!$B:$B,$A743,Expenses!$F:$F,"Car Related"),0))</f>
        <v/>
      </c>
      <c r="J743" s="5"/>
      <c r="K743" s="5"/>
      <c r="L743" s="19"/>
      <c r="M743" s="5" t="str">
        <f t="shared" si="2"/>
        <v/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35"/>
      <c r="G744" s="5"/>
      <c r="H744" s="5"/>
      <c r="I744" s="44" t="str">
        <f>IF($A744="","",IFERROR($H744,0)+IFERROR(SUMIFS(Expenses!$E:$E,Expenses!$B:$B,$A744,Expenses!$F:$F,"Car Related"),0))</f>
        <v/>
      </c>
      <c r="J744" s="5"/>
      <c r="K744" s="5"/>
      <c r="L744" s="19"/>
      <c r="M744" s="5" t="str">
        <f t="shared" si="2"/>
        <v/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35"/>
      <c r="G745" s="5"/>
      <c r="H745" s="5"/>
      <c r="I745" s="44" t="str">
        <f>IF($A745="","",IFERROR($H745,0)+IFERROR(SUMIFS(Expenses!$E:$E,Expenses!$B:$B,$A745,Expenses!$F:$F,"Car Related"),0))</f>
        <v/>
      </c>
      <c r="J745" s="5"/>
      <c r="K745" s="5"/>
      <c r="L745" s="19"/>
      <c r="M745" s="5" t="str">
        <f t="shared" si="2"/>
        <v/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35"/>
      <c r="G746" s="5"/>
      <c r="H746" s="5"/>
      <c r="I746" s="44" t="str">
        <f>IF($A746="","",IFERROR($H746,0)+IFERROR(SUMIFS(Expenses!$E:$E,Expenses!$B:$B,$A746,Expenses!$F:$F,"Car Related"),0))</f>
        <v/>
      </c>
      <c r="J746" s="5"/>
      <c r="K746" s="5"/>
      <c r="L746" s="19"/>
      <c r="M746" s="5" t="str">
        <f t="shared" si="2"/>
        <v/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35"/>
      <c r="G747" s="5"/>
      <c r="H747" s="5"/>
      <c r="I747" s="44" t="str">
        <f>IF($A747="","",IFERROR($H747,0)+IFERROR(SUMIFS(Expenses!$E:$E,Expenses!$B:$B,$A747,Expenses!$F:$F,"Car Related"),0))</f>
        <v/>
      </c>
      <c r="J747" s="5"/>
      <c r="K747" s="5"/>
      <c r="L747" s="19"/>
      <c r="M747" s="5" t="str">
        <f t="shared" si="2"/>
        <v/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35"/>
      <c r="G748" s="5"/>
      <c r="H748" s="5"/>
      <c r="I748" s="44" t="str">
        <f>IF($A748="","",IFERROR($H748,0)+IFERROR(SUMIFS(Expenses!$E:$E,Expenses!$B:$B,$A748,Expenses!$F:$F,"Car Related"),0))</f>
        <v/>
      </c>
      <c r="J748" s="5"/>
      <c r="K748" s="5"/>
      <c r="L748" s="19"/>
      <c r="M748" s="5" t="str">
        <f t="shared" si="2"/>
        <v/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35"/>
      <c r="G749" s="5"/>
      <c r="H749" s="5"/>
      <c r="I749" s="44" t="str">
        <f>IF($A749="","",IFERROR($H749,0)+IFERROR(SUMIFS(Expenses!$E:$E,Expenses!$B:$B,$A749,Expenses!$F:$F,"Car Related"),0))</f>
        <v/>
      </c>
      <c r="J749" s="5"/>
      <c r="K749" s="5"/>
      <c r="L749" s="19"/>
      <c r="M749" s="5" t="str">
        <f t="shared" si="2"/>
        <v/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35"/>
      <c r="G750" s="5"/>
      <c r="H750" s="5"/>
      <c r="I750" s="44" t="str">
        <f>IF($A750="","",IFERROR($H750,0)+IFERROR(SUMIFS(Expenses!$E:$E,Expenses!$B:$B,$A750,Expenses!$F:$F,"Car Related"),0))</f>
        <v/>
      </c>
      <c r="J750" s="5"/>
      <c r="K750" s="5"/>
      <c r="L750" s="19"/>
      <c r="M750" s="5" t="str">
        <f t="shared" si="2"/>
        <v/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35"/>
      <c r="G751" s="5"/>
      <c r="H751" s="5"/>
      <c r="I751" s="44" t="str">
        <f>IF($A751="","",IFERROR($H751,0)+IFERROR(SUMIFS(Expenses!$E:$E,Expenses!$B:$B,$A751,Expenses!$F:$F,"Car Related"),0))</f>
        <v/>
      </c>
      <c r="J751" s="5"/>
      <c r="K751" s="5"/>
      <c r="L751" s="19"/>
      <c r="M751" s="5" t="str">
        <f t="shared" si="2"/>
        <v/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35"/>
      <c r="G752" s="5"/>
      <c r="H752" s="5"/>
      <c r="I752" s="44" t="str">
        <f>IF($A752="","",IFERROR($H752,0)+IFERROR(SUMIFS(Expenses!$E:$E,Expenses!$B:$B,$A752,Expenses!$F:$F,"Car Related"),0))</f>
        <v/>
      </c>
      <c r="J752" s="5"/>
      <c r="K752" s="5"/>
      <c r="L752" s="19"/>
      <c r="M752" s="5" t="str">
        <f t="shared" si="2"/>
        <v/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35"/>
      <c r="G753" s="5"/>
      <c r="H753" s="5"/>
      <c r="I753" s="44" t="str">
        <f>IF($A753="","",IFERROR($H753,0)+IFERROR(SUMIFS(Expenses!$E:$E,Expenses!$B:$B,$A753,Expenses!$F:$F,"Car Related"),0))</f>
        <v/>
      </c>
      <c r="J753" s="5"/>
      <c r="K753" s="5"/>
      <c r="L753" s="19"/>
      <c r="M753" s="5" t="str">
        <f t="shared" si="2"/>
        <v/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35"/>
      <c r="G754" s="5"/>
      <c r="H754" s="5"/>
      <c r="I754" s="44" t="str">
        <f>IF($A754="","",IFERROR($H754,0)+IFERROR(SUMIFS(Expenses!$E:$E,Expenses!$B:$B,$A754,Expenses!$F:$F,"Car Related"),0))</f>
        <v/>
      </c>
      <c r="J754" s="5"/>
      <c r="K754" s="5"/>
      <c r="L754" s="19"/>
      <c r="M754" s="5" t="str">
        <f t="shared" si="2"/>
        <v/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35"/>
      <c r="G755" s="5"/>
      <c r="H755" s="5"/>
      <c r="I755" s="44" t="str">
        <f>IF($A755="","",IFERROR($H755,0)+IFERROR(SUMIFS(Expenses!$E:$E,Expenses!$B:$B,$A755,Expenses!$F:$F,"Car Related"),0))</f>
        <v/>
      </c>
      <c r="J755" s="5"/>
      <c r="K755" s="5"/>
      <c r="L755" s="19"/>
      <c r="M755" s="5" t="str">
        <f t="shared" si="2"/>
        <v/>
      </c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35"/>
      <c r="G756" s="5"/>
      <c r="H756" s="5"/>
      <c r="I756" s="44" t="str">
        <f>IF($A756="","",IFERROR($H756,0)+IFERROR(SUMIFS(Expenses!$E:$E,Expenses!$B:$B,$A756,Expenses!$F:$F,"Car Related"),0))</f>
        <v/>
      </c>
      <c r="J756" s="5"/>
      <c r="K756" s="5"/>
      <c r="L756" s="19"/>
      <c r="M756" s="5" t="str">
        <f t="shared" si="2"/>
        <v/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35"/>
      <c r="G757" s="5"/>
      <c r="H757" s="5"/>
      <c r="I757" s="44" t="str">
        <f>IF($A757="","",IFERROR($H757,0)+IFERROR(SUMIFS(Expenses!$E:$E,Expenses!$B:$B,$A757,Expenses!$F:$F,"Car Related"),0))</f>
        <v/>
      </c>
      <c r="J757" s="5"/>
      <c r="K757" s="5"/>
      <c r="L757" s="19"/>
      <c r="M757" s="5" t="str">
        <f t="shared" si="2"/>
        <v/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35"/>
      <c r="G758" s="5"/>
      <c r="H758" s="5"/>
      <c r="I758" s="44" t="str">
        <f>IF($A758="","",IFERROR($H758,0)+IFERROR(SUMIFS(Expenses!$E:$E,Expenses!$B:$B,$A758,Expenses!$F:$F,"Car Related"),0))</f>
        <v/>
      </c>
      <c r="J758" s="5"/>
      <c r="K758" s="5"/>
      <c r="L758" s="19"/>
      <c r="M758" s="5" t="str">
        <f t="shared" si="2"/>
        <v/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35"/>
      <c r="G759" s="5"/>
      <c r="H759" s="5"/>
      <c r="I759" s="44" t="str">
        <f>IF($A759="","",IFERROR($H759,0)+IFERROR(SUMIFS(Expenses!$E:$E,Expenses!$B:$B,$A759,Expenses!$F:$F,"Car Related"),0))</f>
        <v/>
      </c>
      <c r="J759" s="5"/>
      <c r="K759" s="5"/>
      <c r="L759" s="19"/>
      <c r="M759" s="5" t="str">
        <f t="shared" si="2"/>
        <v/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35"/>
      <c r="G760" s="5"/>
      <c r="H760" s="5"/>
      <c r="I760" s="44" t="str">
        <f>IF($A760="","",IFERROR($H760,0)+IFERROR(SUMIFS(Expenses!$E:$E,Expenses!$B:$B,$A760,Expenses!$F:$F,"Car Related"),0))</f>
        <v/>
      </c>
      <c r="J760" s="5"/>
      <c r="K760" s="5"/>
      <c r="L760" s="19"/>
      <c r="M760" s="5" t="str">
        <f t="shared" si="2"/>
        <v/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35"/>
      <c r="G761" s="5"/>
      <c r="H761" s="5"/>
      <c r="I761" s="44" t="str">
        <f>IF($A761="","",IFERROR($H761,0)+IFERROR(SUMIFS(Expenses!$E:$E,Expenses!$B:$B,$A761,Expenses!$F:$F,"Car Related"),0))</f>
        <v/>
      </c>
      <c r="J761" s="5"/>
      <c r="K761" s="5"/>
      <c r="L761" s="19"/>
      <c r="M761" s="5" t="str">
        <f t="shared" si="2"/>
        <v/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35"/>
      <c r="G762" s="5"/>
      <c r="H762" s="5"/>
      <c r="I762" s="44" t="str">
        <f>IF($A762="","",IFERROR($H762,0)+IFERROR(SUMIFS(Expenses!$E:$E,Expenses!$B:$B,$A762,Expenses!$F:$F,"Car Related"),0))</f>
        <v/>
      </c>
      <c r="J762" s="5"/>
      <c r="K762" s="5"/>
      <c r="L762" s="19"/>
      <c r="M762" s="5" t="str">
        <f t="shared" si="2"/>
        <v/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35"/>
      <c r="G763" s="5"/>
      <c r="H763" s="5"/>
      <c r="I763" s="44" t="str">
        <f>IF($A763="","",IFERROR($H763,0)+IFERROR(SUMIFS(Expenses!$E:$E,Expenses!$B:$B,$A763,Expenses!$F:$F,"Car Related"),0))</f>
        <v/>
      </c>
      <c r="J763" s="5"/>
      <c r="K763" s="5"/>
      <c r="L763" s="19"/>
      <c r="M763" s="5" t="str">
        <f t="shared" si="2"/>
        <v/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35"/>
      <c r="G764" s="5"/>
      <c r="H764" s="5"/>
      <c r="I764" s="44" t="str">
        <f>IF($A764="","",IFERROR($H764,0)+IFERROR(SUMIFS(Expenses!$E:$E,Expenses!$B:$B,$A764,Expenses!$F:$F,"Car Related"),0))</f>
        <v/>
      </c>
      <c r="J764" s="5"/>
      <c r="K764" s="5"/>
      <c r="L764" s="19"/>
      <c r="M764" s="5" t="str">
        <f t="shared" si="2"/>
        <v/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35"/>
      <c r="G765" s="5"/>
      <c r="H765" s="5"/>
      <c r="I765" s="44" t="str">
        <f>IF($A765="","",IFERROR($H765,0)+IFERROR(SUMIFS(Expenses!$E:$E,Expenses!$B:$B,$A765,Expenses!$F:$F,"Car Related"),0))</f>
        <v/>
      </c>
      <c r="J765" s="5"/>
      <c r="K765" s="5"/>
      <c r="L765" s="19"/>
      <c r="M765" s="5" t="str">
        <f t="shared" si="2"/>
        <v/>
      </c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35"/>
      <c r="G766" s="5"/>
      <c r="H766" s="5"/>
      <c r="I766" s="44" t="str">
        <f>IF($A766="","",IFERROR($H766,0)+IFERROR(SUMIFS(Expenses!$E:$E,Expenses!$B:$B,$A766,Expenses!$F:$F,"Car Related"),0))</f>
        <v/>
      </c>
      <c r="J766" s="5"/>
      <c r="K766" s="5"/>
      <c r="L766" s="19"/>
      <c r="M766" s="5" t="str">
        <f t="shared" si="2"/>
        <v/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35"/>
      <c r="G767" s="5"/>
      <c r="H767" s="5"/>
      <c r="I767" s="44" t="str">
        <f>IF($A767="","",IFERROR($H767,0)+IFERROR(SUMIFS(Expenses!$E:$E,Expenses!$B:$B,$A767,Expenses!$F:$F,"Car Related"),0))</f>
        <v/>
      </c>
      <c r="J767" s="5"/>
      <c r="K767" s="5"/>
      <c r="L767" s="19"/>
      <c r="M767" s="5" t="str">
        <f t="shared" si="2"/>
        <v/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35"/>
      <c r="G768" s="5"/>
      <c r="H768" s="5"/>
      <c r="I768" s="44" t="str">
        <f>IF($A768="","",IFERROR($H768,0)+IFERROR(SUMIFS(Expenses!$E:$E,Expenses!$B:$B,$A768,Expenses!$F:$F,"Car Related"),0))</f>
        <v/>
      </c>
      <c r="J768" s="5"/>
      <c r="K768" s="5"/>
      <c r="L768" s="19"/>
      <c r="M768" s="5" t="str">
        <f t="shared" si="2"/>
        <v/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35"/>
      <c r="G769" s="5"/>
      <c r="H769" s="5"/>
      <c r="I769" s="44" t="str">
        <f>IF($A769="","",IFERROR($H769,0)+IFERROR(SUMIFS(Expenses!$E:$E,Expenses!$B:$B,$A769,Expenses!$F:$F,"Car Related"),0))</f>
        <v/>
      </c>
      <c r="J769" s="5"/>
      <c r="K769" s="5"/>
      <c r="L769" s="19"/>
      <c r="M769" s="5" t="str">
        <f t="shared" si="2"/>
        <v/>
      </c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35"/>
      <c r="G770" s="5"/>
      <c r="H770" s="5"/>
      <c r="I770" s="44" t="str">
        <f>IF($A770="","",IFERROR($H770,0)+IFERROR(SUMIFS(Expenses!$E:$E,Expenses!$B:$B,$A770,Expenses!$F:$F,"Car Related"),0))</f>
        <v/>
      </c>
      <c r="J770" s="5"/>
      <c r="K770" s="5"/>
      <c r="L770" s="19"/>
      <c r="M770" s="5" t="str">
        <f t="shared" si="2"/>
        <v/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35"/>
      <c r="G771" s="5"/>
      <c r="H771" s="5"/>
      <c r="I771" s="44" t="str">
        <f>IF($A771="","",IFERROR($H771,0)+IFERROR(SUMIFS(Expenses!$E:$E,Expenses!$B:$B,$A771,Expenses!$F:$F,"Car Related"),0))</f>
        <v/>
      </c>
      <c r="J771" s="5"/>
      <c r="K771" s="5"/>
      <c r="L771" s="19"/>
      <c r="M771" s="5" t="str">
        <f t="shared" si="2"/>
        <v/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35"/>
      <c r="G772" s="5"/>
      <c r="H772" s="5"/>
      <c r="I772" s="44" t="str">
        <f>IF($A772="","",IFERROR($H772,0)+IFERROR(SUMIFS(Expenses!$E:$E,Expenses!$B:$B,$A772,Expenses!$F:$F,"Car Related"),0))</f>
        <v/>
      </c>
      <c r="J772" s="5"/>
      <c r="K772" s="5"/>
      <c r="L772" s="19"/>
      <c r="M772" s="5" t="str">
        <f t="shared" si="2"/>
        <v/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35"/>
      <c r="G773" s="5"/>
      <c r="H773" s="5"/>
      <c r="I773" s="44" t="str">
        <f>IF($A773="","",IFERROR($H773,0)+IFERROR(SUMIFS(Expenses!$E:$E,Expenses!$B:$B,$A773,Expenses!$F:$F,"Car Related"),0))</f>
        <v/>
      </c>
      <c r="J773" s="5"/>
      <c r="K773" s="5"/>
      <c r="L773" s="19"/>
      <c r="M773" s="5" t="str">
        <f t="shared" si="2"/>
        <v/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35"/>
      <c r="G774" s="5"/>
      <c r="H774" s="5"/>
      <c r="I774" s="44" t="str">
        <f>IF($A774="","",IFERROR($H774,0)+IFERROR(SUMIFS(Expenses!$E:$E,Expenses!$B:$B,$A774,Expenses!$F:$F,"Car Related"),0))</f>
        <v/>
      </c>
      <c r="J774" s="5"/>
      <c r="K774" s="5"/>
      <c r="L774" s="19"/>
      <c r="M774" s="5" t="str">
        <f t="shared" si="2"/>
        <v/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35"/>
      <c r="G775" s="5"/>
      <c r="H775" s="5"/>
      <c r="I775" s="44" t="str">
        <f>IF($A775="","",IFERROR($H775,0)+IFERROR(SUMIFS(Expenses!$E:$E,Expenses!$B:$B,$A775,Expenses!$F:$F,"Car Related"),0))</f>
        <v/>
      </c>
      <c r="J775" s="5"/>
      <c r="K775" s="5"/>
      <c r="L775" s="19"/>
      <c r="M775" s="5" t="str">
        <f t="shared" si="2"/>
        <v/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35"/>
      <c r="G776" s="5"/>
      <c r="H776" s="5"/>
      <c r="I776" s="44" t="str">
        <f>IF($A776="","",IFERROR($H776,0)+IFERROR(SUMIFS(Expenses!$E:$E,Expenses!$B:$B,$A776,Expenses!$F:$F,"Car Related"),0))</f>
        <v/>
      </c>
      <c r="J776" s="5"/>
      <c r="K776" s="5"/>
      <c r="L776" s="19"/>
      <c r="M776" s="5" t="str">
        <f t="shared" si="2"/>
        <v/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35"/>
      <c r="G777" s="5"/>
      <c r="H777" s="5"/>
      <c r="I777" s="44" t="str">
        <f>IF($A777="","",IFERROR($H777,0)+IFERROR(SUMIFS(Expenses!$E:$E,Expenses!$B:$B,$A777,Expenses!$F:$F,"Car Related"),0))</f>
        <v/>
      </c>
      <c r="J777" s="5"/>
      <c r="K777" s="5"/>
      <c r="L777" s="19"/>
      <c r="M777" s="5" t="str">
        <f t="shared" si="2"/>
        <v/>
      </c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35"/>
      <c r="G778" s="5"/>
      <c r="H778" s="5"/>
      <c r="I778" s="44" t="str">
        <f>IF($A778="","",IFERROR($H778,0)+IFERROR(SUMIFS(Expenses!$E:$E,Expenses!$B:$B,$A778,Expenses!$F:$F,"Car Related"),0))</f>
        <v/>
      </c>
      <c r="J778" s="5"/>
      <c r="K778" s="5"/>
      <c r="L778" s="19"/>
      <c r="M778" s="5" t="str">
        <f t="shared" si="2"/>
        <v/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35"/>
      <c r="G779" s="5"/>
      <c r="H779" s="5"/>
      <c r="I779" s="44" t="str">
        <f>IF($A779="","",IFERROR($H779,0)+IFERROR(SUMIFS(Expenses!$E:$E,Expenses!$B:$B,$A779,Expenses!$F:$F,"Car Related"),0))</f>
        <v/>
      </c>
      <c r="J779" s="5"/>
      <c r="K779" s="5"/>
      <c r="L779" s="19"/>
      <c r="M779" s="5" t="str">
        <f t="shared" si="2"/>
        <v/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35"/>
      <c r="G780" s="5"/>
      <c r="H780" s="5"/>
      <c r="I780" s="44" t="str">
        <f>IF($A780="","",IFERROR($H780,0)+IFERROR(SUMIFS(Expenses!$E:$E,Expenses!$B:$B,$A780,Expenses!$F:$F,"Car Related"),0))</f>
        <v/>
      </c>
      <c r="J780" s="5"/>
      <c r="K780" s="5"/>
      <c r="L780" s="19"/>
      <c r="M780" s="5" t="str">
        <f t="shared" si="2"/>
        <v/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35"/>
      <c r="G781" s="5"/>
      <c r="H781" s="5"/>
      <c r="I781" s="44" t="str">
        <f>IF($A781="","",IFERROR($H781,0)+IFERROR(SUMIFS(Expenses!$E:$E,Expenses!$B:$B,$A781,Expenses!$F:$F,"Car Related"),0))</f>
        <v/>
      </c>
      <c r="J781" s="5"/>
      <c r="K781" s="5"/>
      <c r="L781" s="19"/>
      <c r="M781" s="5" t="str">
        <f t="shared" si="2"/>
        <v/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35"/>
      <c r="G782" s="5"/>
      <c r="H782" s="5"/>
      <c r="I782" s="44" t="str">
        <f>IF($A782="","",IFERROR($H782,0)+IFERROR(SUMIFS(Expenses!$E:$E,Expenses!$B:$B,$A782,Expenses!$F:$F,"Car Related"),0))</f>
        <v/>
      </c>
      <c r="J782" s="5"/>
      <c r="K782" s="5"/>
      <c r="L782" s="19"/>
      <c r="M782" s="5" t="str">
        <f t="shared" si="2"/>
        <v/>
      </c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35"/>
      <c r="G783" s="5"/>
      <c r="H783" s="5"/>
      <c r="I783" s="44" t="str">
        <f>IF($A783="","",IFERROR($H783,0)+IFERROR(SUMIFS(Expenses!$E:$E,Expenses!$B:$B,$A783,Expenses!$F:$F,"Car Related"),0))</f>
        <v/>
      </c>
      <c r="J783" s="5"/>
      <c r="K783" s="5"/>
      <c r="L783" s="19"/>
      <c r="M783" s="5" t="str">
        <f t="shared" si="2"/>
        <v/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35"/>
      <c r="G784" s="5"/>
      <c r="H784" s="5"/>
      <c r="I784" s="44" t="str">
        <f>IF($A784="","",IFERROR($H784,0)+IFERROR(SUMIFS(Expenses!$E:$E,Expenses!$B:$B,$A784,Expenses!$F:$F,"Car Related"),0))</f>
        <v/>
      </c>
      <c r="J784" s="5"/>
      <c r="K784" s="5"/>
      <c r="L784" s="19"/>
      <c r="M784" s="5" t="str">
        <f t="shared" si="2"/>
        <v/>
      </c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35"/>
      <c r="G785" s="5"/>
      <c r="H785" s="5"/>
      <c r="I785" s="44" t="str">
        <f>IF($A785="","",IFERROR($H785,0)+IFERROR(SUMIFS(Expenses!$E:$E,Expenses!$B:$B,$A785,Expenses!$F:$F,"Car Related"),0))</f>
        <v/>
      </c>
      <c r="J785" s="5"/>
      <c r="K785" s="5"/>
      <c r="L785" s="19"/>
      <c r="M785" s="5" t="str">
        <f t="shared" si="2"/>
        <v/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35"/>
      <c r="G786" s="5"/>
      <c r="H786" s="5"/>
      <c r="I786" s="44" t="str">
        <f>IF($A786="","",IFERROR($H786,0)+IFERROR(SUMIFS(Expenses!$E:$E,Expenses!$B:$B,$A786,Expenses!$F:$F,"Car Related"),0))</f>
        <v/>
      </c>
      <c r="J786" s="5"/>
      <c r="K786" s="5"/>
      <c r="L786" s="19"/>
      <c r="M786" s="5" t="str">
        <f t="shared" si="2"/>
        <v/>
      </c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35"/>
      <c r="G787" s="5"/>
      <c r="H787" s="5"/>
      <c r="I787" s="44" t="str">
        <f>IF($A787="","",IFERROR($H787,0)+IFERROR(SUMIFS(Expenses!$E:$E,Expenses!$B:$B,$A787,Expenses!$F:$F,"Car Related"),0))</f>
        <v/>
      </c>
      <c r="J787" s="5"/>
      <c r="K787" s="5"/>
      <c r="L787" s="19"/>
      <c r="M787" s="5" t="str">
        <f t="shared" si="2"/>
        <v/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35"/>
      <c r="G788" s="5"/>
      <c r="H788" s="5"/>
      <c r="I788" s="44" t="str">
        <f>IF($A788="","",IFERROR($H788,0)+IFERROR(SUMIFS(Expenses!$E:$E,Expenses!$B:$B,$A788,Expenses!$F:$F,"Car Related"),0))</f>
        <v/>
      </c>
      <c r="J788" s="5"/>
      <c r="K788" s="5"/>
      <c r="L788" s="19"/>
      <c r="M788" s="5" t="str">
        <f t="shared" si="2"/>
        <v/>
      </c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35"/>
      <c r="G789" s="5"/>
      <c r="H789" s="5"/>
      <c r="I789" s="44" t="str">
        <f>IF($A789="","",IFERROR($H789,0)+IFERROR(SUMIFS(Expenses!$E:$E,Expenses!$B:$B,$A789,Expenses!$F:$F,"Car Related"),0))</f>
        <v/>
      </c>
      <c r="J789" s="5"/>
      <c r="K789" s="5"/>
      <c r="L789" s="19"/>
      <c r="M789" s="5" t="str">
        <f t="shared" si="2"/>
        <v/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35"/>
      <c r="G790" s="5"/>
      <c r="H790" s="5"/>
      <c r="I790" s="44" t="str">
        <f>IF($A790="","",IFERROR($H790,0)+IFERROR(SUMIFS(Expenses!$E:$E,Expenses!$B:$B,$A790,Expenses!$F:$F,"Car Related"),0))</f>
        <v/>
      </c>
      <c r="J790" s="5"/>
      <c r="K790" s="5"/>
      <c r="L790" s="19"/>
      <c r="M790" s="5" t="str">
        <f t="shared" si="2"/>
        <v/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35"/>
      <c r="G791" s="5"/>
      <c r="H791" s="5"/>
      <c r="I791" s="44" t="str">
        <f>IF($A791="","",IFERROR($H791,0)+IFERROR(SUMIFS(Expenses!$E:$E,Expenses!$B:$B,$A791,Expenses!$F:$F,"Car Related"),0))</f>
        <v/>
      </c>
      <c r="J791" s="5"/>
      <c r="K791" s="5"/>
      <c r="L791" s="19"/>
      <c r="M791" s="5" t="str">
        <f t="shared" si="2"/>
        <v/>
      </c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35"/>
      <c r="G792" s="5"/>
      <c r="H792" s="5"/>
      <c r="I792" s="44" t="str">
        <f>IF($A792="","",IFERROR($H792,0)+IFERROR(SUMIFS(Expenses!$E:$E,Expenses!$B:$B,$A792,Expenses!$F:$F,"Car Related"),0))</f>
        <v/>
      </c>
      <c r="J792" s="5"/>
      <c r="K792" s="5"/>
      <c r="L792" s="19"/>
      <c r="M792" s="5" t="str">
        <f t="shared" si="2"/>
        <v/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35"/>
      <c r="G793" s="5"/>
      <c r="H793" s="5"/>
      <c r="I793" s="44" t="str">
        <f>IF($A793="","",IFERROR($H793,0)+IFERROR(SUMIFS(Expenses!$E:$E,Expenses!$B:$B,$A793,Expenses!$F:$F,"Car Related"),0))</f>
        <v/>
      </c>
      <c r="J793" s="5"/>
      <c r="K793" s="5"/>
      <c r="L793" s="19"/>
      <c r="M793" s="5" t="str">
        <f t="shared" si="2"/>
        <v/>
      </c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35"/>
      <c r="G794" s="5"/>
      <c r="H794" s="5"/>
      <c r="I794" s="44" t="str">
        <f>IF($A794="","",IFERROR($H794,0)+IFERROR(SUMIFS(Expenses!$E:$E,Expenses!$B:$B,$A794,Expenses!$F:$F,"Car Related"),0))</f>
        <v/>
      </c>
      <c r="J794" s="5"/>
      <c r="K794" s="5"/>
      <c r="L794" s="19"/>
      <c r="M794" s="5" t="str">
        <f t="shared" si="2"/>
        <v/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35"/>
      <c r="G795" s="5"/>
      <c r="H795" s="5"/>
      <c r="I795" s="44" t="str">
        <f>IF($A795="","",IFERROR($H795,0)+IFERROR(SUMIFS(Expenses!$E:$E,Expenses!$B:$B,$A795,Expenses!$F:$F,"Car Related"),0))</f>
        <v/>
      </c>
      <c r="J795" s="5"/>
      <c r="K795" s="5"/>
      <c r="L795" s="19"/>
      <c r="M795" s="5" t="str">
        <f t="shared" si="2"/>
        <v/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35"/>
      <c r="G796" s="5"/>
      <c r="H796" s="5"/>
      <c r="I796" s="44" t="str">
        <f>IF($A796="","",IFERROR($H796,0)+IFERROR(SUMIFS(Expenses!$E:$E,Expenses!$B:$B,$A796,Expenses!$F:$F,"Car Related"),0))</f>
        <v/>
      </c>
      <c r="J796" s="5"/>
      <c r="K796" s="5"/>
      <c r="L796" s="19"/>
      <c r="M796" s="5" t="str">
        <f t="shared" si="2"/>
        <v/>
      </c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35"/>
      <c r="G797" s="5"/>
      <c r="H797" s="5"/>
      <c r="I797" s="44" t="str">
        <f>IF($A797="","",IFERROR($H797,0)+IFERROR(SUMIFS(Expenses!$E:$E,Expenses!$B:$B,$A797,Expenses!$F:$F,"Car Related"),0))</f>
        <v/>
      </c>
      <c r="J797" s="5"/>
      <c r="K797" s="5"/>
      <c r="L797" s="19"/>
      <c r="M797" s="5" t="str">
        <f t="shared" si="2"/>
        <v/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35"/>
      <c r="G798" s="5"/>
      <c r="H798" s="5"/>
      <c r="I798" s="44" t="str">
        <f>IF($A798="","",IFERROR($H798,0)+IFERROR(SUMIFS(Expenses!$E:$E,Expenses!$B:$B,$A798,Expenses!$F:$F,"Car Related"),0))</f>
        <v/>
      </c>
      <c r="J798" s="5"/>
      <c r="K798" s="5"/>
      <c r="L798" s="19"/>
      <c r="M798" s="5" t="str">
        <f t="shared" si="2"/>
        <v/>
      </c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35"/>
      <c r="G799" s="5"/>
      <c r="H799" s="5"/>
      <c r="I799" s="44" t="str">
        <f>IF($A799="","",IFERROR($H799,0)+IFERROR(SUMIFS(Expenses!$E:$E,Expenses!$B:$B,$A799,Expenses!$F:$F,"Car Related"),0))</f>
        <v/>
      </c>
      <c r="J799" s="5"/>
      <c r="K799" s="5"/>
      <c r="L799" s="19"/>
      <c r="M799" s="5" t="str">
        <f t="shared" si="2"/>
        <v/>
      </c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35"/>
      <c r="G800" s="5"/>
      <c r="H800" s="5"/>
      <c r="I800" s="44" t="str">
        <f>IF($A800="","",IFERROR($H800,0)+IFERROR(SUMIFS(Expenses!$E:$E,Expenses!$B:$B,$A800,Expenses!$F:$F,"Car Related"),0))</f>
        <v/>
      </c>
      <c r="J800" s="5"/>
      <c r="K800" s="5"/>
      <c r="L800" s="19"/>
      <c r="M800" s="5" t="str">
        <f t="shared" si="2"/>
        <v/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35"/>
      <c r="G801" s="5"/>
      <c r="H801" s="5"/>
      <c r="I801" s="44" t="str">
        <f>IF($A801="","",IFERROR($H801,0)+IFERROR(SUMIFS(Expenses!$E:$E,Expenses!$B:$B,$A801,Expenses!$F:$F,"Car Related"),0))</f>
        <v/>
      </c>
      <c r="J801" s="5"/>
      <c r="K801" s="5"/>
      <c r="L801" s="19"/>
      <c r="M801" s="5" t="str">
        <f t="shared" si="2"/>
        <v/>
      </c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35"/>
      <c r="G802" s="5"/>
      <c r="H802" s="5"/>
      <c r="I802" s="44" t="str">
        <f>IF($A802="","",IFERROR($H802,0)+IFERROR(SUMIFS(Expenses!$E:$E,Expenses!$B:$B,$A802,Expenses!$F:$F,"Car Related"),0))</f>
        <v/>
      </c>
      <c r="J802" s="5"/>
      <c r="K802" s="5"/>
      <c r="L802" s="19"/>
      <c r="M802" s="5" t="str">
        <f t="shared" si="2"/>
        <v/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35"/>
      <c r="G803" s="5"/>
      <c r="H803" s="5"/>
      <c r="I803" s="44" t="str">
        <f>IF($A803="","",IFERROR($H803,0)+IFERROR(SUMIFS(Expenses!$E:$E,Expenses!$B:$B,$A803,Expenses!$F:$F,"Car Related"),0))</f>
        <v/>
      </c>
      <c r="J803" s="5"/>
      <c r="K803" s="5"/>
      <c r="L803" s="19"/>
      <c r="M803" s="5" t="str">
        <f t="shared" si="2"/>
        <v/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35"/>
      <c r="G804" s="5"/>
      <c r="H804" s="5"/>
      <c r="I804" s="44" t="str">
        <f>IF($A804="","",IFERROR($H804,0)+IFERROR(SUMIFS(Expenses!$E:$E,Expenses!$B:$B,$A804,Expenses!$F:$F,"Car Related"),0))</f>
        <v/>
      </c>
      <c r="J804" s="5"/>
      <c r="K804" s="5"/>
      <c r="L804" s="19"/>
      <c r="M804" s="5" t="str">
        <f t="shared" si="2"/>
        <v/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35"/>
      <c r="G805" s="5"/>
      <c r="H805" s="5"/>
      <c r="I805" s="44" t="str">
        <f>IF($A805="","",IFERROR($H805,0)+IFERROR(SUMIFS(Expenses!$E:$E,Expenses!$B:$B,$A805,Expenses!$F:$F,"Car Related"),0))</f>
        <v/>
      </c>
      <c r="J805" s="5"/>
      <c r="K805" s="5"/>
      <c r="L805" s="19"/>
      <c r="M805" s="5" t="str">
        <f t="shared" si="2"/>
        <v/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35"/>
      <c r="G806" s="5"/>
      <c r="H806" s="5"/>
      <c r="I806" s="44" t="str">
        <f>IF($A806="","",IFERROR($H806,0)+IFERROR(SUMIFS(Expenses!$E:$E,Expenses!$B:$B,$A806,Expenses!$F:$F,"Car Related"),0))</f>
        <v/>
      </c>
      <c r="J806" s="5"/>
      <c r="K806" s="5"/>
      <c r="L806" s="19"/>
      <c r="M806" s="5" t="str">
        <f t="shared" si="2"/>
        <v/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35"/>
      <c r="G807" s="5"/>
      <c r="H807" s="5"/>
      <c r="I807" s="44" t="str">
        <f>IF($A807="","",IFERROR($H807,0)+IFERROR(SUMIFS(Expenses!$E:$E,Expenses!$B:$B,$A807,Expenses!$F:$F,"Car Related"),0))</f>
        <v/>
      </c>
      <c r="J807" s="5"/>
      <c r="K807" s="5"/>
      <c r="L807" s="19"/>
      <c r="M807" s="5" t="str">
        <f t="shared" si="2"/>
        <v/>
      </c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35"/>
      <c r="G808" s="5"/>
      <c r="H808" s="5"/>
      <c r="I808" s="44" t="str">
        <f>IF($A808="","",IFERROR($H808,0)+IFERROR(SUMIFS(Expenses!$E:$E,Expenses!$B:$B,$A808,Expenses!$F:$F,"Car Related"),0))</f>
        <v/>
      </c>
      <c r="J808" s="5"/>
      <c r="K808" s="5"/>
      <c r="L808" s="19"/>
      <c r="M808" s="5" t="str">
        <f t="shared" si="2"/>
        <v/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35"/>
      <c r="G809" s="5"/>
      <c r="H809" s="5"/>
      <c r="I809" s="44" t="str">
        <f>IF($A809="","",IFERROR($H809,0)+IFERROR(SUMIFS(Expenses!$E:$E,Expenses!$B:$B,$A809,Expenses!$F:$F,"Car Related"),0))</f>
        <v/>
      </c>
      <c r="J809" s="5"/>
      <c r="K809" s="5"/>
      <c r="L809" s="19"/>
      <c r="M809" s="5" t="str">
        <f t="shared" si="2"/>
        <v/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35"/>
      <c r="G810" s="5"/>
      <c r="H810" s="5"/>
      <c r="I810" s="44" t="str">
        <f>IF($A810="","",IFERROR($H810,0)+IFERROR(SUMIFS(Expenses!$E:$E,Expenses!$B:$B,$A810,Expenses!$F:$F,"Car Related"),0))</f>
        <v/>
      </c>
      <c r="J810" s="5"/>
      <c r="K810" s="5"/>
      <c r="L810" s="19"/>
      <c r="M810" s="5" t="str">
        <f t="shared" si="2"/>
        <v/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35"/>
      <c r="G811" s="5"/>
      <c r="H811" s="5"/>
      <c r="I811" s="44" t="str">
        <f>IF($A811="","",IFERROR($H811,0)+IFERROR(SUMIFS(Expenses!$E:$E,Expenses!$B:$B,$A811,Expenses!$F:$F,"Car Related"),0))</f>
        <v/>
      </c>
      <c r="J811" s="5"/>
      <c r="K811" s="5"/>
      <c r="L811" s="19"/>
      <c r="M811" s="5" t="str">
        <f t="shared" si="2"/>
        <v/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35"/>
      <c r="G812" s="5"/>
      <c r="H812" s="5"/>
      <c r="I812" s="44" t="str">
        <f>IF($A812="","",IFERROR($H812,0)+IFERROR(SUMIFS(Expenses!$E:$E,Expenses!$B:$B,$A812,Expenses!$F:$F,"Car Related"),0))</f>
        <v/>
      </c>
      <c r="J812" s="5"/>
      <c r="K812" s="5"/>
      <c r="L812" s="19"/>
      <c r="M812" s="5" t="str">
        <f t="shared" si="2"/>
        <v/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35"/>
      <c r="G813" s="5"/>
      <c r="H813" s="5"/>
      <c r="I813" s="44" t="str">
        <f>IF($A813="","",IFERROR($H813,0)+IFERROR(SUMIFS(Expenses!$E:$E,Expenses!$B:$B,$A813,Expenses!$F:$F,"Car Related"),0))</f>
        <v/>
      </c>
      <c r="J813" s="5"/>
      <c r="K813" s="5"/>
      <c r="L813" s="19"/>
      <c r="M813" s="5" t="str">
        <f t="shared" si="2"/>
        <v/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35"/>
      <c r="G814" s="5"/>
      <c r="H814" s="5"/>
      <c r="I814" s="44" t="str">
        <f>IF($A814="","",IFERROR($H814,0)+IFERROR(SUMIFS(Expenses!$E:$E,Expenses!$B:$B,$A814,Expenses!$F:$F,"Car Related"),0))</f>
        <v/>
      </c>
      <c r="J814" s="5"/>
      <c r="K814" s="5"/>
      <c r="L814" s="19"/>
      <c r="M814" s="5" t="str">
        <f t="shared" si="2"/>
        <v/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35"/>
      <c r="G815" s="5"/>
      <c r="H815" s="5"/>
      <c r="I815" s="44" t="str">
        <f>IF($A815="","",IFERROR($H815,0)+IFERROR(SUMIFS(Expenses!$E:$E,Expenses!$B:$B,$A815,Expenses!$F:$F,"Car Related"),0))</f>
        <v/>
      </c>
      <c r="J815" s="5"/>
      <c r="K815" s="5"/>
      <c r="L815" s="19"/>
      <c r="M815" s="5" t="str">
        <f t="shared" si="2"/>
        <v/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35"/>
      <c r="G816" s="5"/>
      <c r="H816" s="5"/>
      <c r="I816" s="44" t="str">
        <f>IF($A816="","",IFERROR($H816,0)+IFERROR(SUMIFS(Expenses!$E:$E,Expenses!$B:$B,$A816,Expenses!$F:$F,"Car Related"),0))</f>
        <v/>
      </c>
      <c r="J816" s="5"/>
      <c r="K816" s="5"/>
      <c r="L816" s="19"/>
      <c r="M816" s="5" t="str">
        <f t="shared" si="2"/>
        <v/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35"/>
      <c r="G817" s="5"/>
      <c r="H817" s="5"/>
      <c r="I817" s="44" t="str">
        <f>IF($A817="","",IFERROR($H817,0)+IFERROR(SUMIFS(Expenses!$E:$E,Expenses!$B:$B,$A817,Expenses!$F:$F,"Car Related"),0))</f>
        <v/>
      </c>
      <c r="J817" s="5"/>
      <c r="K817" s="5"/>
      <c r="L817" s="19"/>
      <c r="M817" s="5" t="str">
        <f t="shared" si="2"/>
        <v/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35"/>
      <c r="G818" s="5"/>
      <c r="H818" s="5"/>
      <c r="I818" s="44" t="str">
        <f>IF($A818="","",IFERROR($H818,0)+IFERROR(SUMIFS(Expenses!$E:$E,Expenses!$B:$B,$A818,Expenses!$F:$F,"Car Related"),0))</f>
        <v/>
      </c>
      <c r="J818" s="5"/>
      <c r="K818" s="5"/>
      <c r="L818" s="19"/>
      <c r="M818" s="5" t="str">
        <f t="shared" si="2"/>
        <v/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35"/>
      <c r="G819" s="5"/>
      <c r="H819" s="5"/>
      <c r="I819" s="44" t="str">
        <f>IF($A819="","",IFERROR($H819,0)+IFERROR(SUMIFS(Expenses!$E:$E,Expenses!$B:$B,$A819,Expenses!$F:$F,"Car Related"),0))</f>
        <v/>
      </c>
      <c r="J819" s="5"/>
      <c r="K819" s="5"/>
      <c r="L819" s="19"/>
      <c r="M819" s="5" t="str">
        <f t="shared" si="2"/>
        <v/>
      </c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35"/>
      <c r="G820" s="5"/>
      <c r="H820" s="5"/>
      <c r="I820" s="44" t="str">
        <f>IF($A820="","",IFERROR($H820,0)+IFERROR(SUMIFS(Expenses!$E:$E,Expenses!$B:$B,$A820,Expenses!$F:$F,"Car Related"),0))</f>
        <v/>
      </c>
      <c r="J820" s="5"/>
      <c r="K820" s="5"/>
      <c r="L820" s="19"/>
      <c r="M820" s="5" t="str">
        <f t="shared" si="2"/>
        <v/>
      </c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35"/>
      <c r="G821" s="5"/>
      <c r="H821" s="5"/>
      <c r="I821" s="44" t="str">
        <f>IF($A821="","",IFERROR($H821,0)+IFERROR(SUMIFS(Expenses!$E:$E,Expenses!$B:$B,$A821,Expenses!$F:$F,"Car Related"),0))</f>
        <v/>
      </c>
      <c r="J821" s="5"/>
      <c r="K821" s="5"/>
      <c r="L821" s="19"/>
      <c r="M821" s="5" t="str">
        <f t="shared" si="2"/>
        <v/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35"/>
      <c r="G822" s="5"/>
      <c r="H822" s="5"/>
      <c r="I822" s="44" t="str">
        <f>IF($A822="","",IFERROR($H822,0)+IFERROR(SUMIFS(Expenses!$E:$E,Expenses!$B:$B,$A822,Expenses!$F:$F,"Car Related"),0))</f>
        <v/>
      </c>
      <c r="J822" s="5"/>
      <c r="K822" s="5"/>
      <c r="L822" s="19"/>
      <c r="M822" s="5" t="str">
        <f t="shared" si="2"/>
        <v/>
      </c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35"/>
      <c r="G823" s="5"/>
      <c r="H823" s="5"/>
      <c r="I823" s="44" t="str">
        <f>IF($A823="","",IFERROR($H823,0)+IFERROR(SUMIFS(Expenses!$E:$E,Expenses!$B:$B,$A823,Expenses!$F:$F,"Car Related"),0))</f>
        <v/>
      </c>
      <c r="J823" s="5"/>
      <c r="K823" s="5"/>
      <c r="L823" s="19"/>
      <c r="M823" s="5" t="str">
        <f t="shared" si="2"/>
        <v/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35"/>
      <c r="G824" s="5"/>
      <c r="H824" s="5"/>
      <c r="I824" s="44" t="str">
        <f>IF($A824="","",IFERROR($H824,0)+IFERROR(SUMIFS(Expenses!$E:$E,Expenses!$B:$B,$A824,Expenses!$F:$F,"Car Related"),0))</f>
        <v/>
      </c>
      <c r="J824" s="5"/>
      <c r="K824" s="5"/>
      <c r="L824" s="19"/>
      <c r="M824" s="5" t="str">
        <f t="shared" si="2"/>
        <v/>
      </c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35"/>
      <c r="G825" s="5"/>
      <c r="H825" s="5"/>
      <c r="I825" s="44" t="str">
        <f>IF($A825="","",IFERROR($H825,0)+IFERROR(SUMIFS(Expenses!$E:$E,Expenses!$B:$B,$A825,Expenses!$F:$F,"Car Related"),0))</f>
        <v/>
      </c>
      <c r="J825" s="5"/>
      <c r="K825" s="5"/>
      <c r="L825" s="19"/>
      <c r="M825" s="5" t="str">
        <f t="shared" si="2"/>
        <v/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35"/>
      <c r="G826" s="5"/>
      <c r="H826" s="5"/>
      <c r="I826" s="44" t="str">
        <f>IF($A826="","",IFERROR($H826,0)+IFERROR(SUMIFS(Expenses!$E:$E,Expenses!$B:$B,$A826,Expenses!$F:$F,"Car Related"),0))</f>
        <v/>
      </c>
      <c r="J826" s="5"/>
      <c r="K826" s="5"/>
      <c r="L826" s="19"/>
      <c r="M826" s="5" t="str">
        <f t="shared" si="2"/>
        <v/>
      </c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35"/>
      <c r="G827" s="5"/>
      <c r="H827" s="5"/>
      <c r="I827" s="44" t="str">
        <f>IF($A827="","",IFERROR($H827,0)+IFERROR(SUMIFS(Expenses!$E:$E,Expenses!$B:$B,$A827,Expenses!$F:$F,"Car Related"),0))</f>
        <v/>
      </c>
      <c r="J827" s="5"/>
      <c r="K827" s="5"/>
      <c r="L827" s="19"/>
      <c r="M827" s="5" t="str">
        <f t="shared" si="2"/>
        <v/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35"/>
      <c r="G828" s="5"/>
      <c r="H828" s="5"/>
      <c r="I828" s="44" t="str">
        <f>IF($A828="","",IFERROR($H828,0)+IFERROR(SUMIFS(Expenses!$E:$E,Expenses!$B:$B,$A828,Expenses!$F:$F,"Car Related"),0))</f>
        <v/>
      </c>
      <c r="J828" s="5"/>
      <c r="K828" s="5"/>
      <c r="L828" s="19"/>
      <c r="M828" s="5" t="str">
        <f t="shared" si="2"/>
        <v/>
      </c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35"/>
      <c r="G829" s="5"/>
      <c r="H829" s="5"/>
      <c r="I829" s="44" t="str">
        <f>IF($A829="","",IFERROR($H829,0)+IFERROR(SUMIFS(Expenses!$E:$E,Expenses!$B:$B,$A829,Expenses!$F:$F,"Car Related"),0))</f>
        <v/>
      </c>
      <c r="J829" s="5"/>
      <c r="K829" s="5"/>
      <c r="L829" s="19"/>
      <c r="M829" s="5" t="str">
        <f t="shared" si="2"/>
        <v/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35"/>
      <c r="G830" s="5"/>
      <c r="H830" s="5"/>
      <c r="I830" s="44" t="str">
        <f>IF($A830="","",IFERROR($H830,0)+IFERROR(SUMIFS(Expenses!$E:$E,Expenses!$B:$B,$A830,Expenses!$F:$F,"Car Related"),0))</f>
        <v/>
      </c>
      <c r="J830" s="5"/>
      <c r="K830" s="5"/>
      <c r="L830" s="19"/>
      <c r="M830" s="5" t="str">
        <f t="shared" si="2"/>
        <v/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35"/>
      <c r="G831" s="5"/>
      <c r="H831" s="5"/>
      <c r="I831" s="44" t="str">
        <f>IF($A831="","",IFERROR($H831,0)+IFERROR(SUMIFS(Expenses!$E:$E,Expenses!$B:$B,$A831,Expenses!$F:$F,"Car Related"),0))</f>
        <v/>
      </c>
      <c r="J831" s="5"/>
      <c r="K831" s="5"/>
      <c r="L831" s="19"/>
      <c r="M831" s="5" t="str">
        <f t="shared" si="2"/>
        <v/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35"/>
      <c r="G832" s="5"/>
      <c r="H832" s="5"/>
      <c r="I832" s="44" t="str">
        <f>IF($A832="","",IFERROR($H832,0)+IFERROR(SUMIFS(Expenses!$E:$E,Expenses!$B:$B,$A832,Expenses!$F:$F,"Car Related"),0))</f>
        <v/>
      </c>
      <c r="J832" s="5"/>
      <c r="K832" s="5"/>
      <c r="L832" s="19"/>
      <c r="M832" s="5" t="str">
        <f t="shared" si="2"/>
        <v/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35"/>
      <c r="G833" s="5"/>
      <c r="H833" s="5"/>
      <c r="I833" s="44" t="str">
        <f>IF($A833="","",IFERROR($H833,0)+IFERROR(SUMIFS(Expenses!$E:$E,Expenses!$B:$B,$A833,Expenses!$F:$F,"Car Related"),0))</f>
        <v/>
      </c>
      <c r="J833" s="5"/>
      <c r="K833" s="5"/>
      <c r="L833" s="19"/>
      <c r="M833" s="5" t="str">
        <f t="shared" si="2"/>
        <v/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35"/>
      <c r="G834" s="5"/>
      <c r="H834" s="5"/>
      <c r="I834" s="44" t="str">
        <f>IF($A834="","",IFERROR($H834,0)+IFERROR(SUMIFS(Expenses!$E:$E,Expenses!$B:$B,$A834,Expenses!$F:$F,"Car Related"),0))</f>
        <v/>
      </c>
      <c r="J834" s="5"/>
      <c r="K834" s="5"/>
      <c r="L834" s="19"/>
      <c r="M834" s="5" t="str">
        <f t="shared" si="2"/>
        <v/>
      </c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35"/>
      <c r="G835" s="5"/>
      <c r="H835" s="5"/>
      <c r="I835" s="44" t="str">
        <f>IF($A835="","",IFERROR($H835,0)+IFERROR(SUMIFS(Expenses!$E:$E,Expenses!$B:$B,$A835,Expenses!$F:$F,"Car Related"),0))</f>
        <v/>
      </c>
      <c r="J835" s="5"/>
      <c r="K835" s="5"/>
      <c r="L835" s="19"/>
      <c r="M835" s="5" t="str">
        <f t="shared" si="2"/>
        <v/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35"/>
      <c r="G836" s="5"/>
      <c r="H836" s="5"/>
      <c r="I836" s="44" t="str">
        <f>IF($A836="","",IFERROR($H836,0)+IFERROR(SUMIFS(Expenses!$E:$E,Expenses!$B:$B,$A836,Expenses!$F:$F,"Car Related"),0))</f>
        <v/>
      </c>
      <c r="J836" s="5"/>
      <c r="K836" s="5"/>
      <c r="L836" s="19"/>
      <c r="M836" s="5" t="str">
        <f t="shared" si="2"/>
        <v/>
      </c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35"/>
      <c r="G837" s="5"/>
      <c r="H837" s="5"/>
      <c r="I837" s="44" t="str">
        <f>IF($A837="","",IFERROR($H837,0)+IFERROR(SUMIFS(Expenses!$E:$E,Expenses!$B:$B,$A837,Expenses!$F:$F,"Car Related"),0))</f>
        <v/>
      </c>
      <c r="J837" s="5"/>
      <c r="K837" s="5"/>
      <c r="L837" s="19"/>
      <c r="M837" s="5" t="str">
        <f t="shared" si="2"/>
        <v/>
      </c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35"/>
      <c r="G838" s="5"/>
      <c r="H838" s="5"/>
      <c r="I838" s="44" t="str">
        <f>IF($A838="","",IFERROR($H838,0)+IFERROR(SUMIFS(Expenses!$E:$E,Expenses!$B:$B,$A838,Expenses!$F:$F,"Car Related"),0))</f>
        <v/>
      </c>
      <c r="J838" s="5"/>
      <c r="K838" s="5"/>
      <c r="L838" s="19"/>
      <c r="M838" s="5" t="str">
        <f t="shared" si="2"/>
        <v/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35"/>
      <c r="G839" s="5"/>
      <c r="H839" s="5"/>
      <c r="I839" s="44" t="str">
        <f>IF($A839="","",IFERROR($H839,0)+IFERROR(SUMIFS(Expenses!$E:$E,Expenses!$B:$B,$A839,Expenses!$F:$F,"Car Related"),0))</f>
        <v/>
      </c>
      <c r="J839" s="5"/>
      <c r="K839" s="5"/>
      <c r="L839" s="19"/>
      <c r="M839" s="5" t="str">
        <f t="shared" si="2"/>
        <v/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35"/>
      <c r="G840" s="5"/>
      <c r="H840" s="5"/>
      <c r="I840" s="44" t="str">
        <f>IF($A840="","",IFERROR($H840,0)+IFERROR(SUMIFS(Expenses!$E:$E,Expenses!$B:$B,$A840,Expenses!$F:$F,"Car Related"),0))</f>
        <v/>
      </c>
      <c r="J840" s="5"/>
      <c r="K840" s="5"/>
      <c r="L840" s="19"/>
      <c r="M840" s="5" t="str">
        <f t="shared" si="2"/>
        <v/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35"/>
      <c r="G841" s="5"/>
      <c r="H841" s="5"/>
      <c r="I841" s="44" t="str">
        <f>IF($A841="","",IFERROR($H841,0)+IFERROR(SUMIFS(Expenses!$E:$E,Expenses!$B:$B,$A841,Expenses!$F:$F,"Car Related"),0))</f>
        <v/>
      </c>
      <c r="J841" s="5"/>
      <c r="K841" s="5"/>
      <c r="L841" s="19"/>
      <c r="M841" s="5" t="str">
        <f t="shared" si="2"/>
        <v/>
      </c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35"/>
      <c r="G842" s="5"/>
      <c r="H842" s="5"/>
      <c r="I842" s="44" t="str">
        <f>IF($A842="","",IFERROR($H842,0)+IFERROR(SUMIFS(Expenses!$E:$E,Expenses!$B:$B,$A842,Expenses!$F:$F,"Car Related"),0))</f>
        <v/>
      </c>
      <c r="J842" s="5"/>
      <c r="K842" s="5"/>
      <c r="L842" s="19"/>
      <c r="M842" s="5" t="str">
        <f t="shared" si="2"/>
        <v/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35"/>
      <c r="G843" s="5"/>
      <c r="H843" s="5"/>
      <c r="I843" s="44" t="str">
        <f>IF($A843="","",IFERROR($H843,0)+IFERROR(SUMIFS(Expenses!$E:$E,Expenses!$B:$B,$A843,Expenses!$F:$F,"Car Related"),0))</f>
        <v/>
      </c>
      <c r="J843" s="5"/>
      <c r="K843" s="5"/>
      <c r="L843" s="19"/>
      <c r="M843" s="5" t="str">
        <f t="shared" si="2"/>
        <v/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35"/>
      <c r="G844" s="5"/>
      <c r="H844" s="5"/>
      <c r="I844" s="44" t="str">
        <f>IF($A844="","",IFERROR($H844,0)+IFERROR(SUMIFS(Expenses!$E:$E,Expenses!$B:$B,$A844,Expenses!$F:$F,"Car Related"),0))</f>
        <v/>
      </c>
      <c r="J844" s="5"/>
      <c r="K844" s="5"/>
      <c r="L844" s="19"/>
      <c r="M844" s="5" t="str">
        <f t="shared" si="2"/>
        <v/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35"/>
      <c r="G845" s="5"/>
      <c r="H845" s="5"/>
      <c r="I845" s="44" t="str">
        <f>IF($A845="","",IFERROR($H845,0)+IFERROR(SUMIFS(Expenses!$E:$E,Expenses!$B:$B,$A845,Expenses!$F:$F,"Car Related"),0))</f>
        <v/>
      </c>
      <c r="J845" s="5"/>
      <c r="K845" s="5"/>
      <c r="L845" s="19"/>
      <c r="M845" s="5" t="str">
        <f t="shared" si="2"/>
        <v/>
      </c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35"/>
      <c r="G846" s="5"/>
      <c r="H846" s="5"/>
      <c r="I846" s="44" t="str">
        <f>IF($A846="","",IFERROR($H846,0)+IFERROR(SUMIFS(Expenses!$E:$E,Expenses!$B:$B,$A846,Expenses!$F:$F,"Car Related"),0))</f>
        <v/>
      </c>
      <c r="J846" s="5"/>
      <c r="K846" s="5"/>
      <c r="L846" s="19"/>
      <c r="M846" s="5" t="str">
        <f t="shared" si="2"/>
        <v/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35"/>
      <c r="G847" s="5"/>
      <c r="H847" s="5"/>
      <c r="I847" s="44" t="str">
        <f>IF($A847="","",IFERROR($H847,0)+IFERROR(SUMIFS(Expenses!$E:$E,Expenses!$B:$B,$A847,Expenses!$F:$F,"Car Related"),0))</f>
        <v/>
      </c>
      <c r="J847" s="5"/>
      <c r="K847" s="5"/>
      <c r="L847" s="19"/>
      <c r="M847" s="5" t="str">
        <f t="shared" si="2"/>
        <v/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35"/>
      <c r="G848" s="5"/>
      <c r="H848" s="5"/>
      <c r="I848" s="44" t="str">
        <f>IF($A848="","",IFERROR($H848,0)+IFERROR(SUMIFS(Expenses!$E:$E,Expenses!$B:$B,$A848,Expenses!$F:$F,"Car Related"),0))</f>
        <v/>
      </c>
      <c r="J848" s="5"/>
      <c r="K848" s="5"/>
      <c r="L848" s="19"/>
      <c r="M848" s="5" t="str">
        <f t="shared" si="2"/>
        <v/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35"/>
      <c r="G849" s="5"/>
      <c r="H849" s="5"/>
      <c r="I849" s="44" t="str">
        <f>IF($A849="","",IFERROR($H849,0)+IFERROR(SUMIFS(Expenses!$E:$E,Expenses!$B:$B,$A849,Expenses!$F:$F,"Car Related"),0))</f>
        <v/>
      </c>
      <c r="J849" s="5"/>
      <c r="K849" s="5"/>
      <c r="L849" s="19"/>
      <c r="M849" s="5" t="str">
        <f t="shared" si="2"/>
        <v/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35"/>
      <c r="G850" s="5"/>
      <c r="H850" s="5"/>
      <c r="I850" s="44" t="str">
        <f>IF($A850="","",IFERROR($H850,0)+IFERROR(SUMIFS(Expenses!$E:$E,Expenses!$B:$B,$A850,Expenses!$F:$F,"Car Related"),0))</f>
        <v/>
      </c>
      <c r="J850" s="5"/>
      <c r="K850" s="5"/>
      <c r="L850" s="19"/>
      <c r="M850" s="5" t="str">
        <f t="shared" si="2"/>
        <v/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35"/>
      <c r="G851" s="5"/>
      <c r="H851" s="5"/>
      <c r="I851" s="44" t="str">
        <f>IF($A851="","",IFERROR($H851,0)+IFERROR(SUMIFS(Expenses!$E:$E,Expenses!$B:$B,$A851,Expenses!$F:$F,"Car Related"),0))</f>
        <v/>
      </c>
      <c r="J851" s="5"/>
      <c r="K851" s="5"/>
      <c r="L851" s="19"/>
      <c r="M851" s="5" t="str">
        <f t="shared" si="2"/>
        <v/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35"/>
      <c r="G852" s="5"/>
      <c r="H852" s="5"/>
      <c r="I852" s="44" t="str">
        <f>IF($A852="","",IFERROR($H852,0)+IFERROR(SUMIFS(Expenses!$E:$E,Expenses!$B:$B,$A852,Expenses!$F:$F,"Car Related"),0))</f>
        <v/>
      </c>
      <c r="J852" s="5"/>
      <c r="K852" s="5"/>
      <c r="L852" s="19"/>
      <c r="M852" s="5" t="str">
        <f t="shared" si="2"/>
        <v/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35"/>
      <c r="G853" s="5"/>
      <c r="H853" s="5"/>
      <c r="I853" s="44" t="str">
        <f>IF($A853="","",IFERROR($H853,0)+IFERROR(SUMIFS(Expenses!$E:$E,Expenses!$B:$B,$A853,Expenses!$F:$F,"Car Related"),0))</f>
        <v/>
      </c>
      <c r="J853" s="5"/>
      <c r="K853" s="5"/>
      <c r="L853" s="19"/>
      <c r="M853" s="5" t="str">
        <f t="shared" si="2"/>
        <v/>
      </c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35"/>
      <c r="G854" s="5"/>
      <c r="H854" s="5"/>
      <c r="I854" s="44" t="str">
        <f>IF($A854="","",IFERROR($H854,0)+IFERROR(SUMIFS(Expenses!$E:$E,Expenses!$B:$B,$A854,Expenses!$F:$F,"Car Related"),0))</f>
        <v/>
      </c>
      <c r="J854" s="5"/>
      <c r="K854" s="5"/>
      <c r="L854" s="19"/>
      <c r="M854" s="5" t="str">
        <f t="shared" si="2"/>
        <v/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35"/>
      <c r="G855" s="5"/>
      <c r="H855" s="5"/>
      <c r="I855" s="44" t="str">
        <f>IF($A855="","",IFERROR($H855,0)+IFERROR(SUMIFS(Expenses!$E:$E,Expenses!$B:$B,$A855,Expenses!$F:$F,"Car Related"),0))</f>
        <v/>
      </c>
      <c r="J855" s="5"/>
      <c r="K855" s="5"/>
      <c r="L855" s="19"/>
      <c r="M855" s="5" t="str">
        <f t="shared" si="2"/>
        <v/>
      </c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35"/>
      <c r="G856" s="5"/>
      <c r="H856" s="5"/>
      <c r="I856" s="44" t="str">
        <f>IF($A856="","",IFERROR($H856,0)+IFERROR(SUMIFS(Expenses!$E:$E,Expenses!$B:$B,$A856,Expenses!$F:$F,"Car Related"),0))</f>
        <v/>
      </c>
      <c r="J856" s="5"/>
      <c r="K856" s="5"/>
      <c r="L856" s="19"/>
      <c r="M856" s="5" t="str">
        <f t="shared" si="2"/>
        <v/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35"/>
      <c r="G857" s="5"/>
      <c r="H857" s="5"/>
      <c r="I857" s="44" t="str">
        <f>IF($A857="","",IFERROR($H857,0)+IFERROR(SUMIFS(Expenses!$E:$E,Expenses!$B:$B,$A857,Expenses!$F:$F,"Car Related"),0))</f>
        <v/>
      </c>
      <c r="J857" s="5"/>
      <c r="K857" s="5"/>
      <c r="L857" s="19"/>
      <c r="M857" s="5" t="str">
        <f t="shared" si="2"/>
        <v/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35"/>
      <c r="G858" s="5"/>
      <c r="H858" s="5"/>
      <c r="I858" s="44" t="str">
        <f>IF($A858="","",IFERROR($H858,0)+IFERROR(SUMIFS(Expenses!$E:$E,Expenses!$B:$B,$A858,Expenses!$F:$F,"Car Related"),0))</f>
        <v/>
      </c>
      <c r="J858" s="5"/>
      <c r="K858" s="5"/>
      <c r="L858" s="19"/>
      <c r="M858" s="5" t="str">
        <f t="shared" si="2"/>
        <v/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35"/>
      <c r="G859" s="5"/>
      <c r="H859" s="5"/>
      <c r="I859" s="44" t="str">
        <f>IF($A859="","",IFERROR($H859,0)+IFERROR(SUMIFS(Expenses!$E:$E,Expenses!$B:$B,$A859,Expenses!$F:$F,"Car Related"),0))</f>
        <v/>
      </c>
      <c r="J859" s="5"/>
      <c r="K859" s="5"/>
      <c r="L859" s="19"/>
      <c r="M859" s="5" t="str">
        <f t="shared" si="2"/>
        <v/>
      </c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35"/>
      <c r="G860" s="5"/>
      <c r="H860" s="5"/>
      <c r="I860" s="44" t="str">
        <f>IF($A860="","",IFERROR($H860,0)+IFERROR(SUMIFS(Expenses!$E:$E,Expenses!$B:$B,$A860,Expenses!$F:$F,"Car Related"),0))</f>
        <v/>
      </c>
      <c r="J860" s="5"/>
      <c r="K860" s="5"/>
      <c r="L860" s="19"/>
      <c r="M860" s="5" t="str">
        <f t="shared" si="2"/>
        <v/>
      </c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35"/>
      <c r="G861" s="5"/>
      <c r="H861" s="5"/>
      <c r="I861" s="44" t="str">
        <f>IF($A861="","",IFERROR($H861,0)+IFERROR(SUMIFS(Expenses!$E:$E,Expenses!$B:$B,$A861,Expenses!$F:$F,"Car Related"),0))</f>
        <v/>
      </c>
      <c r="J861" s="5"/>
      <c r="K861" s="5"/>
      <c r="L861" s="19"/>
      <c r="M861" s="5" t="str">
        <f t="shared" si="2"/>
        <v/>
      </c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35"/>
      <c r="G862" s="5"/>
      <c r="H862" s="5"/>
      <c r="I862" s="44" t="str">
        <f>IF($A862="","",IFERROR($H862,0)+IFERROR(SUMIFS(Expenses!$E:$E,Expenses!$B:$B,$A862,Expenses!$F:$F,"Car Related"),0))</f>
        <v/>
      </c>
      <c r="J862" s="5"/>
      <c r="K862" s="5"/>
      <c r="L862" s="19"/>
      <c r="M862" s="5" t="str">
        <f t="shared" si="2"/>
        <v/>
      </c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35"/>
      <c r="G863" s="5"/>
      <c r="H863" s="5"/>
      <c r="I863" s="44" t="str">
        <f>IF($A863="","",IFERROR($H863,0)+IFERROR(SUMIFS(Expenses!$E:$E,Expenses!$B:$B,$A863,Expenses!$F:$F,"Car Related"),0))</f>
        <v/>
      </c>
      <c r="J863" s="5"/>
      <c r="K863" s="5"/>
      <c r="L863" s="19"/>
      <c r="M863" s="5" t="str">
        <f t="shared" si="2"/>
        <v/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35"/>
      <c r="G864" s="5"/>
      <c r="H864" s="5"/>
      <c r="I864" s="44" t="str">
        <f>IF($A864="","",IFERROR($H864,0)+IFERROR(SUMIFS(Expenses!$E:$E,Expenses!$B:$B,$A864,Expenses!$F:$F,"Car Related"),0))</f>
        <v/>
      </c>
      <c r="J864" s="5"/>
      <c r="K864" s="5"/>
      <c r="L864" s="19"/>
      <c r="M864" s="5" t="str">
        <f t="shared" si="2"/>
        <v/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35"/>
      <c r="G865" s="5"/>
      <c r="H865" s="5"/>
      <c r="I865" s="44" t="str">
        <f>IF($A865="","",IFERROR($H865,0)+IFERROR(SUMIFS(Expenses!$E:$E,Expenses!$B:$B,$A865,Expenses!$F:$F,"Car Related"),0))</f>
        <v/>
      </c>
      <c r="J865" s="5"/>
      <c r="K865" s="5"/>
      <c r="L865" s="19"/>
      <c r="M865" s="5" t="str">
        <f t="shared" si="2"/>
        <v/>
      </c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35"/>
      <c r="G866" s="5"/>
      <c r="H866" s="5"/>
      <c r="I866" s="44" t="str">
        <f>IF($A866="","",IFERROR($H866,0)+IFERROR(SUMIFS(Expenses!$E:$E,Expenses!$B:$B,$A866,Expenses!$F:$F,"Car Related"),0))</f>
        <v/>
      </c>
      <c r="J866" s="5"/>
      <c r="K866" s="5"/>
      <c r="L866" s="19"/>
      <c r="M866" s="5" t="str">
        <f t="shared" si="2"/>
        <v/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35"/>
      <c r="G867" s="5"/>
      <c r="H867" s="5"/>
      <c r="I867" s="44" t="str">
        <f>IF($A867="","",IFERROR($H867,0)+IFERROR(SUMIFS(Expenses!$E:$E,Expenses!$B:$B,$A867,Expenses!$F:$F,"Car Related"),0))</f>
        <v/>
      </c>
      <c r="J867" s="5"/>
      <c r="K867" s="5"/>
      <c r="L867" s="19"/>
      <c r="M867" s="5" t="str">
        <f t="shared" si="2"/>
        <v/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35"/>
      <c r="G868" s="5"/>
      <c r="H868" s="5"/>
      <c r="I868" s="44" t="str">
        <f>IF($A868="","",IFERROR($H868,0)+IFERROR(SUMIFS(Expenses!$E:$E,Expenses!$B:$B,$A868,Expenses!$F:$F,"Car Related"),0))</f>
        <v/>
      </c>
      <c r="J868" s="5"/>
      <c r="K868" s="5"/>
      <c r="L868" s="19"/>
      <c r="M868" s="5" t="str">
        <f t="shared" si="2"/>
        <v/>
      </c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35"/>
      <c r="G869" s="5"/>
      <c r="H869" s="5"/>
      <c r="I869" s="44" t="str">
        <f>IF($A869="","",IFERROR($H869,0)+IFERROR(SUMIFS(Expenses!$E:$E,Expenses!$B:$B,$A869,Expenses!$F:$F,"Car Related"),0))</f>
        <v/>
      </c>
      <c r="J869" s="5"/>
      <c r="K869" s="5"/>
      <c r="L869" s="19"/>
      <c r="M869" s="5" t="str">
        <f t="shared" si="2"/>
        <v/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35"/>
      <c r="G870" s="5"/>
      <c r="H870" s="5"/>
      <c r="I870" s="44" t="str">
        <f>IF($A870="","",IFERROR($H870,0)+IFERROR(SUMIFS(Expenses!$E:$E,Expenses!$B:$B,$A870,Expenses!$F:$F,"Car Related"),0))</f>
        <v/>
      </c>
      <c r="J870" s="5"/>
      <c r="K870" s="5"/>
      <c r="L870" s="19"/>
      <c r="M870" s="5" t="str">
        <f t="shared" si="2"/>
        <v/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35"/>
      <c r="G871" s="5"/>
      <c r="H871" s="5"/>
      <c r="I871" s="44" t="str">
        <f>IF($A871="","",IFERROR($H871,0)+IFERROR(SUMIFS(Expenses!$E:$E,Expenses!$B:$B,$A871,Expenses!$F:$F,"Car Related"),0))</f>
        <v/>
      </c>
      <c r="J871" s="5"/>
      <c r="K871" s="5"/>
      <c r="L871" s="19"/>
      <c r="M871" s="5" t="str">
        <f t="shared" si="2"/>
        <v/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35"/>
      <c r="G872" s="5"/>
      <c r="H872" s="5"/>
      <c r="I872" s="44" t="str">
        <f>IF($A872="","",IFERROR($H872,0)+IFERROR(SUMIFS(Expenses!$E:$E,Expenses!$B:$B,$A872,Expenses!$F:$F,"Car Related"),0))</f>
        <v/>
      </c>
      <c r="J872" s="5"/>
      <c r="K872" s="5"/>
      <c r="L872" s="19"/>
      <c r="M872" s="5" t="str">
        <f t="shared" si="2"/>
        <v/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35"/>
      <c r="G873" s="5"/>
      <c r="H873" s="5"/>
      <c r="I873" s="44" t="str">
        <f>IF($A873="","",IFERROR($H873,0)+IFERROR(SUMIFS(Expenses!$E:$E,Expenses!$B:$B,$A873,Expenses!$F:$F,"Car Related"),0))</f>
        <v/>
      </c>
      <c r="J873" s="5"/>
      <c r="K873" s="5"/>
      <c r="L873" s="19"/>
      <c r="M873" s="5" t="str">
        <f t="shared" si="2"/>
        <v/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35"/>
      <c r="G874" s="5"/>
      <c r="H874" s="5"/>
      <c r="I874" s="44" t="str">
        <f>IF($A874="","",IFERROR($H874,0)+IFERROR(SUMIFS(Expenses!$E:$E,Expenses!$B:$B,$A874,Expenses!$F:$F,"Car Related"),0))</f>
        <v/>
      </c>
      <c r="J874" s="5"/>
      <c r="K874" s="5"/>
      <c r="L874" s="19"/>
      <c r="M874" s="5" t="str">
        <f t="shared" si="2"/>
        <v/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35"/>
      <c r="G875" s="5"/>
      <c r="H875" s="5"/>
      <c r="I875" s="44" t="str">
        <f>IF($A875="","",IFERROR($H875,0)+IFERROR(SUMIFS(Expenses!$E:$E,Expenses!$B:$B,$A875,Expenses!$F:$F,"Car Related"),0))</f>
        <v/>
      </c>
      <c r="J875" s="5"/>
      <c r="K875" s="5"/>
      <c r="L875" s="19"/>
      <c r="M875" s="5" t="str">
        <f t="shared" si="2"/>
        <v/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35"/>
      <c r="G876" s="5"/>
      <c r="H876" s="5"/>
      <c r="I876" s="44" t="str">
        <f>IF($A876="","",IFERROR($H876,0)+IFERROR(SUMIFS(Expenses!$E:$E,Expenses!$B:$B,$A876,Expenses!$F:$F,"Car Related"),0))</f>
        <v/>
      </c>
      <c r="J876" s="5"/>
      <c r="K876" s="5"/>
      <c r="L876" s="19"/>
      <c r="M876" s="5" t="str">
        <f t="shared" si="2"/>
        <v/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35"/>
      <c r="G877" s="5"/>
      <c r="H877" s="5"/>
      <c r="I877" s="44" t="str">
        <f>IF($A877="","",IFERROR($H877,0)+IFERROR(SUMIFS(Expenses!$E:$E,Expenses!$B:$B,$A877,Expenses!$F:$F,"Car Related"),0))</f>
        <v/>
      </c>
      <c r="J877" s="5"/>
      <c r="K877" s="5"/>
      <c r="L877" s="19"/>
      <c r="M877" s="5" t="str">
        <f t="shared" si="2"/>
        <v/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35"/>
      <c r="G878" s="5"/>
      <c r="H878" s="5"/>
      <c r="I878" s="44" t="str">
        <f>IF($A878="","",IFERROR($H878,0)+IFERROR(SUMIFS(Expenses!$E:$E,Expenses!$B:$B,$A878,Expenses!$F:$F,"Car Related"),0))</f>
        <v/>
      </c>
      <c r="J878" s="5"/>
      <c r="K878" s="5"/>
      <c r="L878" s="19"/>
      <c r="M878" s="5" t="str">
        <f t="shared" si="2"/>
        <v/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35"/>
      <c r="G879" s="5"/>
      <c r="H879" s="5"/>
      <c r="I879" s="44" t="str">
        <f>IF($A879="","",IFERROR($H879,0)+IFERROR(SUMIFS(Expenses!$E:$E,Expenses!$B:$B,$A879,Expenses!$F:$F,"Car Related"),0))</f>
        <v/>
      </c>
      <c r="J879" s="5"/>
      <c r="K879" s="5"/>
      <c r="L879" s="19"/>
      <c r="M879" s="5" t="str">
        <f t="shared" si="2"/>
        <v/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35"/>
      <c r="G880" s="5"/>
      <c r="H880" s="5"/>
      <c r="I880" s="44" t="str">
        <f>IF($A880="","",IFERROR($H880,0)+IFERROR(SUMIFS(Expenses!$E:$E,Expenses!$B:$B,$A880,Expenses!$F:$F,"Car Related"),0))</f>
        <v/>
      </c>
      <c r="J880" s="5"/>
      <c r="K880" s="5"/>
      <c r="L880" s="19"/>
      <c r="M880" s="5" t="str">
        <f t="shared" si="2"/>
        <v/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35"/>
      <c r="G881" s="5"/>
      <c r="H881" s="5"/>
      <c r="I881" s="44" t="str">
        <f>IF($A881="","",IFERROR($H881,0)+IFERROR(SUMIFS(Expenses!$E:$E,Expenses!$B:$B,$A881,Expenses!$F:$F,"Car Related"),0))</f>
        <v/>
      </c>
      <c r="J881" s="5"/>
      <c r="K881" s="5"/>
      <c r="L881" s="19"/>
      <c r="M881" s="5" t="str">
        <f t="shared" si="2"/>
        <v/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35"/>
      <c r="G882" s="5"/>
      <c r="H882" s="5"/>
      <c r="I882" s="44" t="str">
        <f>IF($A882="","",IFERROR($H882,0)+IFERROR(SUMIFS(Expenses!$E:$E,Expenses!$B:$B,$A882,Expenses!$F:$F,"Car Related"),0))</f>
        <v/>
      </c>
      <c r="J882" s="5"/>
      <c r="K882" s="5"/>
      <c r="L882" s="19"/>
      <c r="M882" s="5" t="str">
        <f t="shared" si="2"/>
        <v/>
      </c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35"/>
      <c r="G883" s="5"/>
      <c r="H883" s="5"/>
      <c r="I883" s="44" t="str">
        <f>IF($A883="","",IFERROR($H883,0)+IFERROR(SUMIFS(Expenses!$E:$E,Expenses!$B:$B,$A883,Expenses!$F:$F,"Car Related"),0))</f>
        <v/>
      </c>
      <c r="J883" s="5"/>
      <c r="K883" s="5"/>
      <c r="L883" s="19"/>
      <c r="M883" s="5" t="str">
        <f t="shared" si="2"/>
        <v/>
      </c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35"/>
      <c r="G884" s="5"/>
      <c r="H884" s="5"/>
      <c r="I884" s="44" t="str">
        <f>IF($A884="","",IFERROR($H884,0)+IFERROR(SUMIFS(Expenses!$E:$E,Expenses!$B:$B,$A884,Expenses!$F:$F,"Car Related"),0))</f>
        <v/>
      </c>
      <c r="J884" s="5"/>
      <c r="K884" s="5"/>
      <c r="L884" s="19"/>
      <c r="M884" s="5" t="str">
        <f t="shared" si="2"/>
        <v/>
      </c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35"/>
      <c r="G885" s="5"/>
      <c r="H885" s="5"/>
      <c r="I885" s="44" t="str">
        <f>IF($A885="","",IFERROR($H885,0)+IFERROR(SUMIFS(Expenses!$E:$E,Expenses!$B:$B,$A885,Expenses!$F:$F,"Car Related"),0))</f>
        <v/>
      </c>
      <c r="J885" s="5"/>
      <c r="K885" s="5"/>
      <c r="L885" s="19"/>
      <c r="M885" s="5" t="str">
        <f t="shared" si="2"/>
        <v/>
      </c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35"/>
      <c r="G886" s="5"/>
      <c r="H886" s="5"/>
      <c r="I886" s="44" t="str">
        <f>IF($A886="","",IFERROR($H886,0)+IFERROR(SUMIFS(Expenses!$E:$E,Expenses!$B:$B,$A886,Expenses!$F:$F,"Car Related"),0))</f>
        <v/>
      </c>
      <c r="J886" s="5"/>
      <c r="K886" s="5"/>
      <c r="L886" s="19"/>
      <c r="M886" s="5" t="str">
        <f t="shared" si="2"/>
        <v/>
      </c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35"/>
      <c r="G887" s="5"/>
      <c r="H887" s="5"/>
      <c r="I887" s="44" t="str">
        <f>IF($A887="","",IFERROR($H887,0)+IFERROR(SUMIFS(Expenses!$E:$E,Expenses!$B:$B,$A887,Expenses!$F:$F,"Car Related"),0))</f>
        <v/>
      </c>
      <c r="J887" s="5"/>
      <c r="K887" s="5"/>
      <c r="L887" s="19"/>
      <c r="M887" s="5" t="str">
        <f t="shared" si="2"/>
        <v/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35"/>
      <c r="G888" s="5"/>
      <c r="H888" s="5"/>
      <c r="I888" s="44" t="str">
        <f>IF($A888="","",IFERROR($H888,0)+IFERROR(SUMIFS(Expenses!$E:$E,Expenses!$B:$B,$A888,Expenses!$F:$F,"Car Related"),0))</f>
        <v/>
      </c>
      <c r="J888" s="5"/>
      <c r="K888" s="5"/>
      <c r="L888" s="19"/>
      <c r="M888" s="5" t="str">
        <f t="shared" si="2"/>
        <v/>
      </c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35"/>
      <c r="G889" s="5"/>
      <c r="H889" s="5"/>
      <c r="I889" s="44" t="str">
        <f>IF($A889="","",IFERROR($H889,0)+IFERROR(SUMIFS(Expenses!$E:$E,Expenses!$B:$B,$A889,Expenses!$F:$F,"Car Related"),0))</f>
        <v/>
      </c>
      <c r="J889" s="5"/>
      <c r="K889" s="5"/>
      <c r="L889" s="19"/>
      <c r="M889" s="5" t="str">
        <f t="shared" si="2"/>
        <v/>
      </c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35"/>
      <c r="G890" s="5"/>
      <c r="H890" s="5"/>
      <c r="I890" s="44" t="str">
        <f>IF($A890="","",IFERROR($H890,0)+IFERROR(SUMIFS(Expenses!$E:$E,Expenses!$B:$B,$A890,Expenses!$F:$F,"Car Related"),0))</f>
        <v/>
      </c>
      <c r="J890" s="5"/>
      <c r="K890" s="5"/>
      <c r="L890" s="19"/>
      <c r="M890" s="5" t="str">
        <f t="shared" si="2"/>
        <v/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35"/>
      <c r="G891" s="5"/>
      <c r="H891" s="5"/>
      <c r="I891" s="44" t="str">
        <f>IF($A891="","",IFERROR($H891,0)+IFERROR(SUMIFS(Expenses!$E:$E,Expenses!$B:$B,$A891,Expenses!$F:$F,"Car Related"),0))</f>
        <v/>
      </c>
      <c r="J891" s="5"/>
      <c r="K891" s="5"/>
      <c r="L891" s="19"/>
      <c r="M891" s="5" t="str">
        <f t="shared" si="2"/>
        <v/>
      </c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35"/>
      <c r="G892" s="5"/>
      <c r="H892" s="5"/>
      <c r="I892" s="44" t="str">
        <f>IF($A892="","",IFERROR($H892,0)+IFERROR(SUMIFS(Expenses!$E:$E,Expenses!$B:$B,$A892,Expenses!$F:$F,"Car Related"),0))</f>
        <v/>
      </c>
      <c r="J892" s="5"/>
      <c r="K892" s="5"/>
      <c r="L892" s="19"/>
      <c r="M892" s="5" t="str">
        <f t="shared" si="2"/>
        <v/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35"/>
      <c r="G893" s="5"/>
      <c r="H893" s="5"/>
      <c r="I893" s="44" t="str">
        <f>IF($A893="","",IFERROR($H893,0)+IFERROR(SUMIFS(Expenses!$E:$E,Expenses!$B:$B,$A893,Expenses!$F:$F,"Car Related"),0))</f>
        <v/>
      </c>
      <c r="J893" s="5"/>
      <c r="K893" s="5"/>
      <c r="L893" s="19"/>
      <c r="M893" s="5" t="str">
        <f t="shared" si="2"/>
        <v/>
      </c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35"/>
      <c r="G894" s="5"/>
      <c r="H894" s="5"/>
      <c r="I894" s="44" t="str">
        <f>IF($A894="","",IFERROR($H894,0)+IFERROR(SUMIFS(Expenses!$E:$E,Expenses!$B:$B,$A894,Expenses!$F:$F,"Car Related"),0))</f>
        <v/>
      </c>
      <c r="J894" s="5"/>
      <c r="K894" s="5"/>
      <c r="L894" s="19"/>
      <c r="M894" s="5" t="str">
        <f t="shared" si="2"/>
        <v/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35"/>
      <c r="G895" s="5"/>
      <c r="H895" s="5"/>
      <c r="I895" s="44" t="str">
        <f>IF($A895="","",IFERROR($H895,0)+IFERROR(SUMIFS(Expenses!$E:$E,Expenses!$B:$B,$A895,Expenses!$F:$F,"Car Related"),0))</f>
        <v/>
      </c>
      <c r="J895" s="5"/>
      <c r="K895" s="5"/>
      <c r="L895" s="19"/>
      <c r="M895" s="5" t="str">
        <f t="shared" si="2"/>
        <v/>
      </c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35"/>
      <c r="G896" s="5"/>
      <c r="H896" s="5"/>
      <c r="I896" s="44" t="str">
        <f>IF($A896="","",IFERROR($H896,0)+IFERROR(SUMIFS(Expenses!$E:$E,Expenses!$B:$B,$A896,Expenses!$F:$F,"Car Related"),0))</f>
        <v/>
      </c>
      <c r="J896" s="5"/>
      <c r="K896" s="5"/>
      <c r="L896" s="19"/>
      <c r="M896" s="5" t="str">
        <f t="shared" si="2"/>
        <v/>
      </c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35"/>
      <c r="G897" s="5"/>
      <c r="H897" s="5"/>
      <c r="I897" s="44" t="str">
        <f>IF($A897="","",IFERROR($H897,0)+IFERROR(SUMIFS(Expenses!$E:$E,Expenses!$B:$B,$A897,Expenses!$F:$F,"Car Related"),0))</f>
        <v/>
      </c>
      <c r="J897" s="5"/>
      <c r="K897" s="5"/>
      <c r="L897" s="19"/>
      <c r="M897" s="5" t="str">
        <f t="shared" si="2"/>
        <v/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35"/>
      <c r="G898" s="5"/>
      <c r="H898" s="5"/>
      <c r="I898" s="44" t="str">
        <f>IF($A898="","",IFERROR($H898,0)+IFERROR(SUMIFS(Expenses!$E:$E,Expenses!$B:$B,$A898,Expenses!$F:$F,"Car Related"),0))</f>
        <v/>
      </c>
      <c r="J898" s="5"/>
      <c r="K898" s="5"/>
      <c r="L898" s="19"/>
      <c r="M898" s="5" t="str">
        <f t="shared" si="2"/>
        <v/>
      </c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35"/>
      <c r="G899" s="5"/>
      <c r="H899" s="5"/>
      <c r="I899" s="44" t="str">
        <f>IF($A899="","",IFERROR($H899,0)+IFERROR(SUMIFS(Expenses!$E:$E,Expenses!$B:$B,$A899,Expenses!$F:$F,"Car Related"),0))</f>
        <v/>
      </c>
      <c r="J899" s="5"/>
      <c r="K899" s="5"/>
      <c r="L899" s="19"/>
      <c r="M899" s="5" t="str">
        <f t="shared" si="2"/>
        <v/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35"/>
      <c r="G900" s="5"/>
      <c r="H900" s="5"/>
      <c r="I900" s="44" t="str">
        <f>IF($A900="","",IFERROR($H900,0)+IFERROR(SUMIFS(Expenses!$E:$E,Expenses!$B:$B,$A900,Expenses!$F:$F,"Car Related"),0))</f>
        <v/>
      </c>
      <c r="J900" s="5"/>
      <c r="K900" s="5"/>
      <c r="L900" s="19"/>
      <c r="M900" s="5" t="str">
        <f t="shared" si="2"/>
        <v/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35"/>
      <c r="G901" s="5"/>
      <c r="H901" s="5"/>
      <c r="I901" s="44" t="str">
        <f>IF($A901="","",IFERROR($H901,0)+IFERROR(SUMIFS(Expenses!$E:$E,Expenses!$B:$B,$A901,Expenses!$F:$F,"Car Related"),0))</f>
        <v/>
      </c>
      <c r="J901" s="5"/>
      <c r="K901" s="5"/>
      <c r="L901" s="19"/>
      <c r="M901" s="5" t="str">
        <f t="shared" si="2"/>
        <v/>
      </c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35"/>
      <c r="G902" s="5"/>
      <c r="H902" s="5"/>
      <c r="I902" s="44" t="str">
        <f>IF($A902="","",IFERROR($H902,0)+IFERROR(SUMIFS(Expenses!$E:$E,Expenses!$B:$B,$A902,Expenses!$F:$F,"Car Related"),0))</f>
        <v/>
      </c>
      <c r="J902" s="5"/>
      <c r="K902" s="5"/>
      <c r="L902" s="19"/>
      <c r="M902" s="5" t="str">
        <f t="shared" si="2"/>
        <v/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35"/>
      <c r="G903" s="5"/>
      <c r="H903" s="5"/>
      <c r="I903" s="44" t="str">
        <f>IF($A903="","",IFERROR($H903,0)+IFERROR(SUMIFS(Expenses!$E:$E,Expenses!$B:$B,$A903,Expenses!$F:$F,"Car Related"),0))</f>
        <v/>
      </c>
      <c r="J903" s="5"/>
      <c r="K903" s="5"/>
      <c r="L903" s="19"/>
      <c r="M903" s="5" t="str">
        <f t="shared" si="2"/>
        <v/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35"/>
      <c r="G904" s="5"/>
      <c r="H904" s="5"/>
      <c r="I904" s="44" t="str">
        <f>IF($A904="","",IFERROR($H904,0)+IFERROR(SUMIFS(Expenses!$E:$E,Expenses!$B:$B,$A904,Expenses!$F:$F,"Car Related"),0))</f>
        <v/>
      </c>
      <c r="J904" s="5"/>
      <c r="K904" s="5"/>
      <c r="L904" s="19"/>
      <c r="M904" s="5" t="str">
        <f t="shared" si="2"/>
        <v/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35"/>
      <c r="G905" s="5"/>
      <c r="H905" s="5"/>
      <c r="I905" s="44" t="str">
        <f>IF($A905="","",IFERROR($H905,0)+IFERROR(SUMIFS(Expenses!$E:$E,Expenses!$B:$B,$A905,Expenses!$F:$F,"Car Related"),0))</f>
        <v/>
      </c>
      <c r="J905" s="5"/>
      <c r="K905" s="5"/>
      <c r="L905" s="19"/>
      <c r="M905" s="5" t="str">
        <f t="shared" si="2"/>
        <v/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35"/>
      <c r="G906" s="5"/>
      <c r="H906" s="5"/>
      <c r="I906" s="44" t="str">
        <f>IF($A906="","",IFERROR($H906,0)+IFERROR(SUMIFS(Expenses!$E:$E,Expenses!$B:$B,$A906,Expenses!$F:$F,"Car Related"),0))</f>
        <v/>
      </c>
      <c r="J906" s="5"/>
      <c r="K906" s="5"/>
      <c r="L906" s="19"/>
      <c r="M906" s="5" t="str">
        <f t="shared" si="2"/>
        <v/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35"/>
      <c r="G907" s="5"/>
      <c r="H907" s="5"/>
      <c r="I907" s="44" t="str">
        <f>IF($A907="","",IFERROR($H907,0)+IFERROR(SUMIFS(Expenses!$E:$E,Expenses!$B:$B,$A907,Expenses!$F:$F,"Car Related"),0))</f>
        <v/>
      </c>
      <c r="J907" s="5"/>
      <c r="K907" s="5"/>
      <c r="L907" s="19"/>
      <c r="M907" s="5" t="str">
        <f t="shared" si="2"/>
        <v/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35"/>
      <c r="G908" s="5"/>
      <c r="H908" s="5"/>
      <c r="I908" s="44" t="str">
        <f>IF($A908="","",IFERROR($H908,0)+IFERROR(SUMIFS(Expenses!$E:$E,Expenses!$B:$B,$A908,Expenses!$F:$F,"Car Related"),0))</f>
        <v/>
      </c>
      <c r="J908" s="5"/>
      <c r="K908" s="5"/>
      <c r="L908" s="19"/>
      <c r="M908" s="5" t="str">
        <f t="shared" si="2"/>
        <v/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35"/>
      <c r="G909" s="5"/>
      <c r="H909" s="5"/>
      <c r="I909" s="44" t="str">
        <f>IF($A909="","",IFERROR($H909,0)+IFERROR(SUMIFS(Expenses!$E:$E,Expenses!$B:$B,$A909,Expenses!$F:$F,"Car Related"),0))</f>
        <v/>
      </c>
      <c r="J909" s="5"/>
      <c r="K909" s="5"/>
      <c r="L909" s="19"/>
      <c r="M909" s="5" t="str">
        <f t="shared" si="2"/>
        <v/>
      </c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35"/>
      <c r="G910" s="5"/>
      <c r="H910" s="5"/>
      <c r="I910" s="44" t="str">
        <f>IF($A910="","",IFERROR($H910,0)+IFERROR(SUMIFS(Expenses!$E:$E,Expenses!$B:$B,$A910,Expenses!$F:$F,"Car Related"),0))</f>
        <v/>
      </c>
      <c r="J910" s="5"/>
      <c r="K910" s="5"/>
      <c r="L910" s="19"/>
      <c r="M910" s="5" t="str">
        <f t="shared" si="2"/>
        <v/>
      </c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35"/>
      <c r="G911" s="5"/>
      <c r="H911" s="5"/>
      <c r="I911" s="44" t="str">
        <f>IF($A911="","",IFERROR($H911,0)+IFERROR(SUMIFS(Expenses!$E:$E,Expenses!$B:$B,$A911,Expenses!$F:$F,"Car Related"),0))</f>
        <v/>
      </c>
      <c r="J911" s="5"/>
      <c r="K911" s="5"/>
      <c r="L911" s="19"/>
      <c r="M911" s="5" t="str">
        <f t="shared" si="2"/>
        <v/>
      </c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35"/>
      <c r="G912" s="5"/>
      <c r="H912" s="5"/>
      <c r="I912" s="44" t="str">
        <f>IF($A912="","",IFERROR($H912,0)+IFERROR(SUMIFS(Expenses!$E:$E,Expenses!$B:$B,$A912,Expenses!$F:$F,"Car Related"),0))</f>
        <v/>
      </c>
      <c r="J912" s="5"/>
      <c r="K912" s="5"/>
      <c r="L912" s="19"/>
      <c r="M912" s="5" t="str">
        <f t="shared" si="2"/>
        <v/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35"/>
      <c r="G913" s="5"/>
      <c r="H913" s="5"/>
      <c r="I913" s="44" t="str">
        <f>IF($A913="","",IFERROR($H913,0)+IFERROR(SUMIFS(Expenses!$E:$E,Expenses!$B:$B,$A913,Expenses!$F:$F,"Car Related"),0))</f>
        <v/>
      </c>
      <c r="J913" s="5"/>
      <c r="K913" s="5"/>
      <c r="L913" s="19"/>
      <c r="M913" s="5" t="str">
        <f t="shared" si="2"/>
        <v/>
      </c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35"/>
      <c r="G914" s="5"/>
      <c r="H914" s="5"/>
      <c r="I914" s="44" t="str">
        <f>IF($A914="","",IFERROR($H914,0)+IFERROR(SUMIFS(Expenses!$E:$E,Expenses!$B:$B,$A914,Expenses!$F:$F,"Car Related"),0))</f>
        <v/>
      </c>
      <c r="J914" s="5"/>
      <c r="K914" s="5"/>
      <c r="L914" s="19"/>
      <c r="M914" s="5" t="str">
        <f t="shared" si="2"/>
        <v/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35"/>
      <c r="G915" s="5"/>
      <c r="H915" s="5"/>
      <c r="I915" s="44" t="str">
        <f>IF($A915="","",IFERROR($H915,0)+IFERROR(SUMIFS(Expenses!$E:$E,Expenses!$B:$B,$A915,Expenses!$F:$F,"Car Related"),0))</f>
        <v/>
      </c>
      <c r="J915" s="5"/>
      <c r="K915" s="5"/>
      <c r="L915" s="19"/>
      <c r="M915" s="5" t="str">
        <f t="shared" si="2"/>
        <v/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35"/>
      <c r="G916" s="5"/>
      <c r="H916" s="5"/>
      <c r="I916" s="44" t="str">
        <f>IF($A916="","",IFERROR($H916,0)+IFERROR(SUMIFS(Expenses!$E:$E,Expenses!$B:$B,$A916,Expenses!$F:$F,"Car Related"),0))</f>
        <v/>
      </c>
      <c r="J916" s="5"/>
      <c r="K916" s="5"/>
      <c r="L916" s="19"/>
      <c r="M916" s="5" t="str">
        <f t="shared" si="2"/>
        <v/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35"/>
      <c r="G917" s="5"/>
      <c r="H917" s="5"/>
      <c r="I917" s="44" t="str">
        <f>IF($A917="","",IFERROR($H917,0)+IFERROR(SUMIFS(Expenses!$E:$E,Expenses!$B:$B,$A917,Expenses!$F:$F,"Car Related"),0))</f>
        <v/>
      </c>
      <c r="J917" s="5"/>
      <c r="K917" s="5"/>
      <c r="L917" s="19"/>
      <c r="M917" s="5" t="str">
        <f t="shared" si="2"/>
        <v/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35"/>
      <c r="G918" s="5"/>
      <c r="H918" s="5"/>
      <c r="I918" s="44" t="str">
        <f>IF($A918="","",IFERROR($H918,0)+IFERROR(SUMIFS(Expenses!$E:$E,Expenses!$B:$B,$A918,Expenses!$F:$F,"Car Related"),0))</f>
        <v/>
      </c>
      <c r="J918" s="5"/>
      <c r="K918" s="5"/>
      <c r="L918" s="19"/>
      <c r="M918" s="5" t="str">
        <f t="shared" si="2"/>
        <v/>
      </c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35"/>
      <c r="G919" s="5"/>
      <c r="H919" s="5"/>
      <c r="I919" s="44" t="str">
        <f>IF($A919="","",IFERROR($H919,0)+IFERROR(SUMIFS(Expenses!$E:$E,Expenses!$B:$B,$A919,Expenses!$F:$F,"Car Related"),0))</f>
        <v/>
      </c>
      <c r="J919" s="5"/>
      <c r="K919" s="5"/>
      <c r="L919" s="19"/>
      <c r="M919" s="5" t="str">
        <f t="shared" si="2"/>
        <v/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35"/>
      <c r="G920" s="5"/>
      <c r="H920" s="5"/>
      <c r="I920" s="44" t="str">
        <f>IF($A920="","",IFERROR($H920,0)+IFERROR(SUMIFS(Expenses!$E:$E,Expenses!$B:$B,$A920,Expenses!$F:$F,"Car Related"),0))</f>
        <v/>
      </c>
      <c r="J920" s="5"/>
      <c r="K920" s="5"/>
      <c r="L920" s="19"/>
      <c r="M920" s="5" t="str">
        <f t="shared" si="2"/>
        <v/>
      </c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35"/>
      <c r="G921" s="5"/>
      <c r="H921" s="5"/>
      <c r="I921" s="44" t="str">
        <f>IF($A921="","",IFERROR($H921,0)+IFERROR(SUMIFS(Expenses!$E:$E,Expenses!$B:$B,$A921,Expenses!$F:$F,"Car Related"),0))</f>
        <v/>
      </c>
      <c r="J921" s="5"/>
      <c r="K921" s="5"/>
      <c r="L921" s="19"/>
      <c r="M921" s="5" t="str">
        <f t="shared" si="2"/>
        <v/>
      </c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35"/>
      <c r="G922" s="5"/>
      <c r="H922" s="5"/>
      <c r="I922" s="44" t="str">
        <f>IF($A922="","",IFERROR($H922,0)+IFERROR(SUMIFS(Expenses!$E:$E,Expenses!$B:$B,$A922,Expenses!$F:$F,"Car Related"),0))</f>
        <v/>
      </c>
      <c r="J922" s="5"/>
      <c r="K922" s="5"/>
      <c r="L922" s="19"/>
      <c r="M922" s="5" t="str">
        <f t="shared" si="2"/>
        <v/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35"/>
      <c r="G923" s="5"/>
      <c r="H923" s="5"/>
      <c r="I923" s="44" t="str">
        <f>IF($A923="","",IFERROR($H923,0)+IFERROR(SUMIFS(Expenses!$E:$E,Expenses!$B:$B,$A923,Expenses!$F:$F,"Car Related"),0))</f>
        <v/>
      </c>
      <c r="J923" s="5"/>
      <c r="K923" s="5"/>
      <c r="L923" s="19"/>
      <c r="M923" s="5" t="str">
        <f t="shared" si="2"/>
        <v/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35"/>
      <c r="G924" s="5"/>
      <c r="H924" s="5"/>
      <c r="I924" s="44" t="str">
        <f>IF($A924="","",IFERROR($H924,0)+IFERROR(SUMIFS(Expenses!$E:$E,Expenses!$B:$B,$A924,Expenses!$F:$F,"Car Related"),0))</f>
        <v/>
      </c>
      <c r="J924" s="5"/>
      <c r="K924" s="5"/>
      <c r="L924" s="19"/>
      <c r="M924" s="5" t="str">
        <f t="shared" si="2"/>
        <v/>
      </c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35"/>
      <c r="G925" s="5"/>
      <c r="H925" s="5"/>
      <c r="I925" s="44" t="str">
        <f>IF($A925="","",IFERROR($H925,0)+IFERROR(SUMIFS(Expenses!$E:$E,Expenses!$B:$B,$A925,Expenses!$F:$F,"Car Related"),0))</f>
        <v/>
      </c>
      <c r="J925" s="5"/>
      <c r="K925" s="5"/>
      <c r="L925" s="19"/>
      <c r="M925" s="5" t="str">
        <f t="shared" si="2"/>
        <v/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35"/>
      <c r="G926" s="5"/>
      <c r="H926" s="5"/>
      <c r="I926" s="44" t="str">
        <f>IF($A926="","",IFERROR($H926,0)+IFERROR(SUMIFS(Expenses!$E:$E,Expenses!$B:$B,$A926,Expenses!$F:$F,"Car Related"),0))</f>
        <v/>
      </c>
      <c r="J926" s="5"/>
      <c r="K926" s="5"/>
      <c r="L926" s="19"/>
      <c r="M926" s="5" t="str">
        <f t="shared" si="2"/>
        <v/>
      </c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35"/>
      <c r="G927" s="5"/>
      <c r="H927" s="5"/>
      <c r="I927" s="44" t="str">
        <f>IF($A927="","",IFERROR($H927,0)+IFERROR(SUMIFS(Expenses!$E:$E,Expenses!$B:$B,$A927,Expenses!$F:$F,"Car Related"),0))</f>
        <v/>
      </c>
      <c r="J927" s="5"/>
      <c r="K927" s="5"/>
      <c r="L927" s="19"/>
      <c r="M927" s="5" t="str">
        <f t="shared" si="2"/>
        <v/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35"/>
      <c r="G928" s="5"/>
      <c r="H928" s="5"/>
      <c r="I928" s="44" t="str">
        <f>IF($A928="","",IFERROR($H928,0)+IFERROR(SUMIFS(Expenses!$E:$E,Expenses!$B:$B,$A928,Expenses!$F:$F,"Car Related"),0))</f>
        <v/>
      </c>
      <c r="J928" s="5"/>
      <c r="K928" s="5"/>
      <c r="L928" s="19"/>
      <c r="M928" s="5" t="str">
        <f t="shared" si="2"/>
        <v/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35"/>
      <c r="G929" s="5"/>
      <c r="H929" s="5"/>
      <c r="I929" s="44" t="str">
        <f>IF($A929="","",IFERROR($H929,0)+IFERROR(SUMIFS(Expenses!$E:$E,Expenses!$B:$B,$A929,Expenses!$F:$F,"Car Related"),0))</f>
        <v/>
      </c>
      <c r="J929" s="5"/>
      <c r="K929" s="5"/>
      <c r="L929" s="19"/>
      <c r="M929" s="5" t="str">
        <f t="shared" si="2"/>
        <v/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35"/>
      <c r="G930" s="5"/>
      <c r="H930" s="5"/>
      <c r="I930" s="44" t="str">
        <f>IF($A930="","",IFERROR($H930,0)+IFERROR(SUMIFS(Expenses!$E:$E,Expenses!$B:$B,$A930,Expenses!$F:$F,"Car Related"),0))</f>
        <v/>
      </c>
      <c r="J930" s="5"/>
      <c r="K930" s="5"/>
      <c r="L930" s="19"/>
      <c r="M930" s="5" t="str">
        <f t="shared" si="2"/>
        <v/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35"/>
      <c r="G931" s="5"/>
      <c r="H931" s="5"/>
      <c r="I931" s="44" t="str">
        <f>IF($A931="","",IFERROR($H931,0)+IFERROR(SUMIFS(Expenses!$E:$E,Expenses!$B:$B,$A931,Expenses!$F:$F,"Car Related"),0))</f>
        <v/>
      </c>
      <c r="J931" s="5"/>
      <c r="K931" s="5"/>
      <c r="L931" s="19"/>
      <c r="M931" s="5" t="str">
        <f t="shared" si="2"/>
        <v/>
      </c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35"/>
      <c r="G932" s="5"/>
      <c r="H932" s="5"/>
      <c r="I932" s="44" t="str">
        <f>IF($A932="","",IFERROR($H932,0)+IFERROR(SUMIFS(Expenses!$E:$E,Expenses!$B:$B,$A932,Expenses!$F:$F,"Car Related"),0))</f>
        <v/>
      </c>
      <c r="J932" s="5"/>
      <c r="K932" s="5"/>
      <c r="L932" s="19"/>
      <c r="M932" s="5" t="str">
        <f t="shared" si="2"/>
        <v/>
      </c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35"/>
      <c r="G933" s="5"/>
      <c r="H933" s="5"/>
      <c r="I933" s="44" t="str">
        <f>IF($A933="","",IFERROR($H933,0)+IFERROR(SUMIFS(Expenses!$E:$E,Expenses!$B:$B,$A933,Expenses!$F:$F,"Car Related"),0))</f>
        <v/>
      </c>
      <c r="J933" s="5"/>
      <c r="K933" s="5"/>
      <c r="L933" s="19"/>
      <c r="M933" s="5" t="str">
        <f t="shared" si="2"/>
        <v/>
      </c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35"/>
      <c r="G934" s="5"/>
      <c r="H934" s="5"/>
      <c r="I934" s="44" t="str">
        <f>IF($A934="","",IFERROR($H934,0)+IFERROR(SUMIFS(Expenses!$E:$E,Expenses!$B:$B,$A934,Expenses!$F:$F,"Car Related"),0))</f>
        <v/>
      </c>
      <c r="J934" s="5"/>
      <c r="K934" s="5"/>
      <c r="L934" s="19"/>
      <c r="M934" s="5" t="str">
        <f t="shared" si="2"/>
        <v/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35"/>
      <c r="G935" s="5"/>
      <c r="H935" s="5"/>
      <c r="I935" s="44" t="str">
        <f>IF($A935="","",IFERROR($H935,0)+IFERROR(SUMIFS(Expenses!$E:$E,Expenses!$B:$B,$A935,Expenses!$F:$F,"Car Related"),0))</f>
        <v/>
      </c>
      <c r="J935" s="5"/>
      <c r="K935" s="5"/>
      <c r="L935" s="19"/>
      <c r="M935" s="5" t="str">
        <f t="shared" si="2"/>
        <v/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35"/>
      <c r="G936" s="5"/>
      <c r="H936" s="5"/>
      <c r="I936" s="44" t="str">
        <f>IF($A936="","",IFERROR($H936,0)+IFERROR(SUMIFS(Expenses!$E:$E,Expenses!$B:$B,$A936,Expenses!$F:$F,"Car Related"),0))</f>
        <v/>
      </c>
      <c r="J936" s="5"/>
      <c r="K936" s="5"/>
      <c r="L936" s="19"/>
      <c r="M936" s="5" t="str">
        <f t="shared" si="2"/>
        <v/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35"/>
      <c r="G937" s="5"/>
      <c r="H937" s="5"/>
      <c r="I937" s="44" t="str">
        <f>IF($A937="","",IFERROR($H937,0)+IFERROR(SUMIFS(Expenses!$E:$E,Expenses!$B:$B,$A937,Expenses!$F:$F,"Car Related"),0))</f>
        <v/>
      </c>
      <c r="J937" s="5"/>
      <c r="K937" s="5"/>
      <c r="L937" s="19"/>
      <c r="M937" s="5" t="str">
        <f t="shared" si="2"/>
        <v/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35"/>
      <c r="G938" s="5"/>
      <c r="H938" s="5"/>
      <c r="I938" s="44" t="str">
        <f>IF($A938="","",IFERROR($H938,0)+IFERROR(SUMIFS(Expenses!$E:$E,Expenses!$B:$B,$A938,Expenses!$F:$F,"Car Related"),0))</f>
        <v/>
      </c>
      <c r="J938" s="5"/>
      <c r="K938" s="5"/>
      <c r="L938" s="19"/>
      <c r="M938" s="5" t="str">
        <f t="shared" si="2"/>
        <v/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35"/>
      <c r="G939" s="5"/>
      <c r="H939" s="5"/>
      <c r="I939" s="44" t="str">
        <f>IF($A939="","",IFERROR($H939,0)+IFERROR(SUMIFS(Expenses!$E:$E,Expenses!$B:$B,$A939,Expenses!$F:$F,"Car Related"),0))</f>
        <v/>
      </c>
      <c r="J939" s="5"/>
      <c r="K939" s="5"/>
      <c r="L939" s="19"/>
      <c r="M939" s="5" t="str">
        <f t="shared" si="2"/>
        <v/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35"/>
      <c r="G940" s="5"/>
      <c r="H940" s="5"/>
      <c r="I940" s="44" t="str">
        <f>IF($A940="","",IFERROR($H940,0)+IFERROR(SUMIFS(Expenses!$E:$E,Expenses!$B:$B,$A940,Expenses!$F:$F,"Car Related"),0))</f>
        <v/>
      </c>
      <c r="J940" s="5"/>
      <c r="K940" s="5"/>
      <c r="L940" s="19"/>
      <c r="M940" s="5" t="str">
        <f t="shared" si="2"/>
        <v/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35"/>
      <c r="G941" s="5"/>
      <c r="H941" s="5"/>
      <c r="I941" s="44" t="str">
        <f>IF($A941="","",IFERROR($H941,0)+IFERROR(SUMIFS(Expenses!$E:$E,Expenses!$B:$B,$A941,Expenses!$F:$F,"Car Related"),0))</f>
        <v/>
      </c>
      <c r="J941" s="5"/>
      <c r="K941" s="5"/>
      <c r="L941" s="19"/>
      <c r="M941" s="5" t="str">
        <f t="shared" si="2"/>
        <v/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35"/>
      <c r="G942" s="5"/>
      <c r="H942" s="5"/>
      <c r="I942" s="44" t="str">
        <f>IF($A942="","",IFERROR($H942,0)+IFERROR(SUMIFS(Expenses!$E:$E,Expenses!$B:$B,$A942,Expenses!$F:$F,"Car Related"),0))</f>
        <v/>
      </c>
      <c r="J942" s="5"/>
      <c r="K942" s="5"/>
      <c r="L942" s="19"/>
      <c r="M942" s="5" t="str">
        <f t="shared" si="2"/>
        <v/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35"/>
      <c r="G943" s="5"/>
      <c r="H943" s="5"/>
      <c r="I943" s="44" t="str">
        <f>IF($A943="","",IFERROR($H943,0)+IFERROR(SUMIFS(Expenses!$E:$E,Expenses!$B:$B,$A943,Expenses!$F:$F,"Car Related"),0))</f>
        <v/>
      </c>
      <c r="J943" s="5"/>
      <c r="K943" s="5"/>
      <c r="L943" s="19"/>
      <c r="M943" s="5" t="str">
        <f t="shared" si="2"/>
        <v/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35"/>
      <c r="G944" s="5"/>
      <c r="H944" s="5"/>
      <c r="I944" s="44" t="str">
        <f>IF($A944="","",IFERROR($H944,0)+IFERROR(SUMIFS(Expenses!$E:$E,Expenses!$B:$B,$A944,Expenses!$F:$F,"Car Related"),0))</f>
        <v/>
      </c>
      <c r="J944" s="5"/>
      <c r="K944" s="5"/>
      <c r="L944" s="19"/>
      <c r="M944" s="5" t="str">
        <f t="shared" si="2"/>
        <v/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35"/>
      <c r="G945" s="5"/>
      <c r="H945" s="5"/>
      <c r="I945" s="44" t="str">
        <f>IF($A945="","",IFERROR($H945,0)+IFERROR(SUMIFS(Expenses!$E:$E,Expenses!$B:$B,$A945,Expenses!$F:$F,"Car Related"),0))</f>
        <v/>
      </c>
      <c r="J945" s="5"/>
      <c r="K945" s="5"/>
      <c r="L945" s="19"/>
      <c r="M945" s="5" t="str">
        <f t="shared" si="2"/>
        <v/>
      </c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35"/>
      <c r="G946" s="5"/>
      <c r="H946" s="5"/>
      <c r="I946" s="44" t="str">
        <f>IF($A946="","",IFERROR($H946,0)+IFERROR(SUMIFS(Expenses!$E:$E,Expenses!$B:$B,$A946,Expenses!$F:$F,"Car Related"),0))</f>
        <v/>
      </c>
      <c r="J946" s="5"/>
      <c r="K946" s="5"/>
      <c r="L946" s="19"/>
      <c r="M946" s="5" t="str">
        <f t="shared" si="2"/>
        <v/>
      </c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35"/>
      <c r="G947" s="5"/>
      <c r="H947" s="5"/>
      <c r="I947" s="44" t="str">
        <f>IF($A947="","",IFERROR($H947,0)+IFERROR(SUMIFS(Expenses!$E:$E,Expenses!$B:$B,$A947,Expenses!$F:$F,"Car Related"),0))</f>
        <v/>
      </c>
      <c r="J947" s="5"/>
      <c r="K947" s="5"/>
      <c r="L947" s="19"/>
      <c r="M947" s="5" t="str">
        <f t="shared" si="2"/>
        <v/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35"/>
      <c r="G948" s="5"/>
      <c r="H948" s="5"/>
      <c r="I948" s="44" t="str">
        <f>IF($A948="","",IFERROR($H948,0)+IFERROR(SUMIFS(Expenses!$E:$E,Expenses!$B:$B,$A948,Expenses!$F:$F,"Car Related"),0))</f>
        <v/>
      </c>
      <c r="J948" s="5"/>
      <c r="K948" s="5"/>
      <c r="L948" s="19"/>
      <c r="M948" s="5" t="str">
        <f t="shared" si="2"/>
        <v/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35"/>
      <c r="G949" s="5"/>
      <c r="H949" s="5"/>
      <c r="I949" s="44" t="str">
        <f>IF($A949="","",IFERROR($H949,0)+IFERROR(SUMIFS(Expenses!$E:$E,Expenses!$B:$B,$A949,Expenses!$F:$F,"Car Related"),0))</f>
        <v/>
      </c>
      <c r="J949" s="5"/>
      <c r="K949" s="5"/>
      <c r="L949" s="19"/>
      <c r="M949" s="5" t="str">
        <f t="shared" si="2"/>
        <v/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35"/>
      <c r="G950" s="5"/>
      <c r="H950" s="5"/>
      <c r="I950" s="44" t="str">
        <f>IF($A950="","",IFERROR($H950,0)+IFERROR(SUMIFS(Expenses!$E:$E,Expenses!$B:$B,$A950,Expenses!$F:$F,"Car Related"),0))</f>
        <v/>
      </c>
      <c r="J950" s="5"/>
      <c r="K950" s="5"/>
      <c r="L950" s="19"/>
      <c r="M950" s="5" t="str">
        <f t="shared" si="2"/>
        <v/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35"/>
      <c r="G951" s="5"/>
      <c r="H951" s="5"/>
      <c r="I951" s="44" t="str">
        <f>IF($A951="","",IFERROR($H951,0)+IFERROR(SUMIFS(Expenses!$E:$E,Expenses!$B:$B,$A951,Expenses!$F:$F,"Car Related"),0))</f>
        <v/>
      </c>
      <c r="J951" s="5"/>
      <c r="K951" s="5"/>
      <c r="L951" s="19"/>
      <c r="M951" s="5" t="str">
        <f t="shared" si="2"/>
        <v/>
      </c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35"/>
      <c r="G952" s="5"/>
      <c r="H952" s="5"/>
      <c r="I952" s="44" t="str">
        <f>IF($A952="","",IFERROR($H952,0)+IFERROR(SUMIFS(Expenses!$E:$E,Expenses!$B:$B,$A952,Expenses!$F:$F,"Car Related"),0))</f>
        <v/>
      </c>
      <c r="J952" s="5"/>
      <c r="K952" s="5"/>
      <c r="L952" s="19"/>
      <c r="M952" s="5" t="str">
        <f t="shared" si="2"/>
        <v/>
      </c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35"/>
      <c r="G953" s="5"/>
      <c r="H953" s="5"/>
      <c r="I953" s="44" t="str">
        <f>IF($A953="","",IFERROR($H953,0)+IFERROR(SUMIFS(Expenses!$E:$E,Expenses!$B:$B,$A953,Expenses!$F:$F,"Car Related"),0))</f>
        <v/>
      </c>
      <c r="J953" s="5"/>
      <c r="K953" s="5"/>
      <c r="L953" s="19"/>
      <c r="M953" s="5" t="str">
        <f t="shared" si="2"/>
        <v/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35"/>
      <c r="G954" s="5"/>
      <c r="H954" s="5"/>
      <c r="I954" s="44" t="str">
        <f>IF($A954="","",IFERROR($H954,0)+IFERROR(SUMIFS(Expenses!$E:$E,Expenses!$B:$B,$A954,Expenses!$F:$F,"Car Related"),0))</f>
        <v/>
      </c>
      <c r="J954" s="5"/>
      <c r="K954" s="5"/>
      <c r="L954" s="19"/>
      <c r="M954" s="5" t="str">
        <f t="shared" si="2"/>
        <v/>
      </c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35"/>
      <c r="G955" s="5"/>
      <c r="H955" s="5"/>
      <c r="I955" s="44" t="str">
        <f>IF($A955="","",IFERROR($H955,0)+IFERROR(SUMIFS(Expenses!$E:$E,Expenses!$B:$B,$A955,Expenses!$F:$F,"Car Related"),0))</f>
        <v/>
      </c>
      <c r="J955" s="5"/>
      <c r="K955" s="5"/>
      <c r="L955" s="19"/>
      <c r="M955" s="5" t="str">
        <f t="shared" si="2"/>
        <v/>
      </c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35"/>
      <c r="G956" s="5"/>
      <c r="H956" s="5"/>
      <c r="I956" s="44" t="str">
        <f>IF($A956="","",IFERROR($H956,0)+IFERROR(SUMIFS(Expenses!$E:$E,Expenses!$B:$B,$A956,Expenses!$F:$F,"Car Related"),0))</f>
        <v/>
      </c>
      <c r="J956" s="5"/>
      <c r="K956" s="5"/>
      <c r="L956" s="19"/>
      <c r="M956" s="5" t="str">
        <f t="shared" si="2"/>
        <v/>
      </c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35"/>
      <c r="G957" s="5"/>
      <c r="H957" s="5"/>
      <c r="I957" s="44" t="str">
        <f>IF($A957="","",IFERROR($H957,0)+IFERROR(SUMIFS(Expenses!$E:$E,Expenses!$B:$B,$A957,Expenses!$F:$F,"Car Related"),0))</f>
        <v/>
      </c>
      <c r="J957" s="5"/>
      <c r="K957" s="5"/>
      <c r="L957" s="19"/>
      <c r="M957" s="5" t="str">
        <f t="shared" si="2"/>
        <v/>
      </c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35"/>
      <c r="G958" s="5"/>
      <c r="H958" s="5"/>
      <c r="I958" s="44" t="str">
        <f>IF($A958="","",IFERROR($H958,0)+IFERROR(SUMIFS(Expenses!$E:$E,Expenses!$B:$B,$A958,Expenses!$F:$F,"Car Related"),0))</f>
        <v/>
      </c>
      <c r="J958" s="5"/>
      <c r="K958" s="5"/>
      <c r="L958" s="19"/>
      <c r="M958" s="5" t="str">
        <f t="shared" si="2"/>
        <v/>
      </c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35"/>
      <c r="G959" s="5"/>
      <c r="H959" s="5"/>
      <c r="I959" s="44" t="str">
        <f>IF($A959="","",IFERROR($H959,0)+IFERROR(SUMIFS(Expenses!$E:$E,Expenses!$B:$B,$A959,Expenses!$F:$F,"Car Related"),0))</f>
        <v/>
      </c>
      <c r="J959" s="5"/>
      <c r="K959" s="5"/>
      <c r="L959" s="19"/>
      <c r="M959" s="5" t="str">
        <f t="shared" si="2"/>
        <v/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35"/>
      <c r="G960" s="5"/>
      <c r="H960" s="5"/>
      <c r="I960" s="44" t="str">
        <f>IF($A960="","",IFERROR($H960,0)+IFERROR(SUMIFS(Expenses!$E:$E,Expenses!$B:$B,$A960,Expenses!$F:$F,"Car Related"),0))</f>
        <v/>
      </c>
      <c r="J960" s="5"/>
      <c r="K960" s="5"/>
      <c r="L960" s="19"/>
      <c r="M960" s="5" t="str">
        <f t="shared" si="2"/>
        <v/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35"/>
      <c r="G961" s="5"/>
      <c r="H961" s="5"/>
      <c r="I961" s="44" t="str">
        <f>IF($A961="","",IFERROR($H961,0)+IFERROR(SUMIFS(Expenses!$E:$E,Expenses!$B:$B,$A961,Expenses!$F:$F,"Car Related"),0))</f>
        <v/>
      </c>
      <c r="J961" s="5"/>
      <c r="K961" s="5"/>
      <c r="L961" s="19"/>
      <c r="M961" s="5" t="str">
        <f t="shared" si="2"/>
        <v/>
      </c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35"/>
      <c r="G962" s="5"/>
      <c r="H962" s="5"/>
      <c r="I962" s="44" t="str">
        <f>IF($A962="","",IFERROR($H962,0)+IFERROR(SUMIFS(Expenses!$E:$E,Expenses!$B:$B,$A962,Expenses!$F:$F,"Car Related"),0))</f>
        <v/>
      </c>
      <c r="J962" s="5"/>
      <c r="K962" s="5"/>
      <c r="L962" s="19"/>
      <c r="M962" s="5" t="str">
        <f t="shared" si="2"/>
        <v/>
      </c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35"/>
      <c r="G963" s="5"/>
      <c r="H963" s="5"/>
      <c r="I963" s="44" t="str">
        <f>IF($A963="","",IFERROR($H963,0)+IFERROR(SUMIFS(Expenses!$E:$E,Expenses!$B:$B,$A963,Expenses!$F:$F,"Car Related"),0))</f>
        <v/>
      </c>
      <c r="J963" s="5"/>
      <c r="K963" s="5"/>
      <c r="L963" s="19"/>
      <c r="M963" s="5" t="str">
        <f t="shared" si="2"/>
        <v/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35"/>
      <c r="G964" s="5"/>
      <c r="H964" s="5"/>
      <c r="I964" s="44" t="str">
        <f>IF($A964="","",IFERROR($H964,0)+IFERROR(SUMIFS(Expenses!$E:$E,Expenses!$B:$B,$A964,Expenses!$F:$F,"Car Related"),0))</f>
        <v/>
      </c>
      <c r="J964" s="5"/>
      <c r="K964" s="5"/>
      <c r="L964" s="19"/>
      <c r="M964" s="5" t="str">
        <f t="shared" si="2"/>
        <v/>
      </c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35"/>
      <c r="G965" s="5"/>
      <c r="H965" s="5"/>
      <c r="I965" s="44" t="str">
        <f>IF($A965="","",IFERROR($H965,0)+IFERROR(SUMIFS(Expenses!$E:$E,Expenses!$B:$B,$A965,Expenses!$F:$F,"Car Related"),0))</f>
        <v/>
      </c>
      <c r="J965" s="5"/>
      <c r="K965" s="5"/>
      <c r="L965" s="19"/>
      <c r="M965" s="5" t="str">
        <f t="shared" si="2"/>
        <v/>
      </c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35"/>
      <c r="G966" s="5"/>
      <c r="H966" s="5"/>
      <c r="I966" s="44" t="str">
        <f>IF($A966="","",IFERROR($H966,0)+IFERROR(SUMIFS(Expenses!$E:$E,Expenses!$B:$B,$A966,Expenses!$F:$F,"Car Related"),0))</f>
        <v/>
      </c>
      <c r="J966" s="5"/>
      <c r="K966" s="5"/>
      <c r="L966" s="19"/>
      <c r="M966" s="5" t="str">
        <f t="shared" si="2"/>
        <v/>
      </c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35"/>
      <c r="G967" s="5"/>
      <c r="H967" s="5"/>
      <c r="I967" s="44" t="str">
        <f>IF($A967="","",IFERROR($H967,0)+IFERROR(SUMIFS(Expenses!$E:$E,Expenses!$B:$B,$A967,Expenses!$F:$F,"Car Related"),0))</f>
        <v/>
      </c>
      <c r="J967" s="5"/>
      <c r="K967" s="5"/>
      <c r="L967" s="19"/>
      <c r="M967" s="5" t="str">
        <f t="shared" si="2"/>
        <v/>
      </c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35"/>
      <c r="G968" s="5"/>
      <c r="H968" s="5"/>
      <c r="I968" s="44" t="str">
        <f>IF($A968="","",IFERROR($H968,0)+IFERROR(SUMIFS(Expenses!$E:$E,Expenses!$B:$B,$A968,Expenses!$F:$F,"Car Related"),0))</f>
        <v/>
      </c>
      <c r="J968" s="5"/>
      <c r="K968" s="5"/>
      <c r="L968" s="19"/>
      <c r="M968" s="5" t="str">
        <f t="shared" si="2"/>
        <v/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35"/>
      <c r="G969" s="5"/>
      <c r="H969" s="5"/>
      <c r="I969" s="44" t="str">
        <f>IF($A969="","",IFERROR($H969,0)+IFERROR(SUMIFS(Expenses!$E:$E,Expenses!$B:$B,$A969,Expenses!$F:$F,"Car Related"),0))</f>
        <v/>
      </c>
      <c r="J969" s="5"/>
      <c r="K969" s="5"/>
      <c r="L969" s="19"/>
      <c r="M969" s="5" t="str">
        <f t="shared" si="2"/>
        <v/>
      </c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35"/>
      <c r="G970" s="5"/>
      <c r="H970" s="5"/>
      <c r="I970" s="44" t="str">
        <f>IF($A970="","",IFERROR($H970,0)+IFERROR(SUMIFS(Expenses!$E:$E,Expenses!$B:$B,$A970,Expenses!$F:$F,"Car Related"),0))</f>
        <v/>
      </c>
      <c r="J970" s="5"/>
      <c r="K970" s="5"/>
      <c r="L970" s="19"/>
      <c r="M970" s="5" t="str">
        <f t="shared" si="2"/>
        <v/>
      </c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35"/>
      <c r="G971" s="5"/>
      <c r="H971" s="5"/>
      <c r="I971" s="44" t="str">
        <f>IF($A971="","",IFERROR($H971,0)+IFERROR(SUMIFS(Expenses!$E:$E,Expenses!$B:$B,$A971,Expenses!$F:$F,"Car Related"),0))</f>
        <v/>
      </c>
      <c r="J971" s="5"/>
      <c r="K971" s="5"/>
      <c r="L971" s="19"/>
      <c r="M971" s="5" t="str">
        <f t="shared" si="2"/>
        <v/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35"/>
      <c r="G972" s="5"/>
      <c r="H972" s="5"/>
      <c r="I972" s="44" t="str">
        <f>IF($A972="","",IFERROR($H972,0)+IFERROR(SUMIFS(Expenses!$E:$E,Expenses!$B:$B,$A972,Expenses!$F:$F,"Car Related"),0))</f>
        <v/>
      </c>
      <c r="J972" s="5"/>
      <c r="K972" s="5"/>
      <c r="L972" s="19"/>
      <c r="M972" s="5" t="str">
        <f t="shared" si="2"/>
        <v/>
      </c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35"/>
      <c r="G973" s="5"/>
      <c r="H973" s="5"/>
      <c r="I973" s="44" t="str">
        <f>IF($A973="","",IFERROR($H973,0)+IFERROR(SUMIFS(Expenses!$E:$E,Expenses!$B:$B,$A973,Expenses!$F:$F,"Car Related"),0))</f>
        <v/>
      </c>
      <c r="J973" s="5"/>
      <c r="K973" s="5"/>
      <c r="L973" s="19"/>
      <c r="M973" s="5" t="str">
        <f t="shared" si="2"/>
        <v/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35"/>
      <c r="G974" s="5"/>
      <c r="H974" s="5"/>
      <c r="I974" s="44" t="str">
        <f>IF($A974="","",IFERROR($H974,0)+IFERROR(SUMIFS(Expenses!$E:$E,Expenses!$B:$B,$A974,Expenses!$F:$F,"Car Related"),0))</f>
        <v/>
      </c>
      <c r="J974" s="5"/>
      <c r="K974" s="5"/>
      <c r="L974" s="19"/>
      <c r="M974" s="5" t="str">
        <f t="shared" si="2"/>
        <v/>
      </c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35"/>
      <c r="G975" s="5"/>
      <c r="H975" s="5"/>
      <c r="I975" s="44" t="str">
        <f>IF($A975="","",IFERROR($H975,0)+IFERROR(SUMIFS(Expenses!$E:$E,Expenses!$B:$B,$A975,Expenses!$F:$F,"Car Related"),0))</f>
        <v/>
      </c>
      <c r="J975" s="5"/>
      <c r="K975" s="5"/>
      <c r="L975" s="19"/>
      <c r="M975" s="5" t="str">
        <f t="shared" si="2"/>
        <v/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35"/>
      <c r="G976" s="5"/>
      <c r="H976" s="5"/>
      <c r="I976" s="44" t="str">
        <f>IF($A976="","",IFERROR($H976,0)+IFERROR(SUMIFS(Expenses!$E:$E,Expenses!$B:$B,$A976,Expenses!$F:$F,"Car Related"),0))</f>
        <v/>
      </c>
      <c r="J976" s="5"/>
      <c r="K976" s="5"/>
      <c r="L976" s="19"/>
      <c r="M976" s="5" t="str">
        <f t="shared" si="2"/>
        <v/>
      </c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35"/>
      <c r="G977" s="5"/>
      <c r="H977" s="5"/>
      <c r="I977" s="44" t="str">
        <f>IF($A977="","",IFERROR($H977,0)+IFERROR(SUMIFS(Expenses!$E:$E,Expenses!$B:$B,$A977,Expenses!$F:$F,"Car Related"),0))</f>
        <v/>
      </c>
      <c r="J977" s="5"/>
      <c r="K977" s="5"/>
      <c r="L977" s="19"/>
      <c r="M977" s="5" t="str">
        <f t="shared" si="2"/>
        <v/>
      </c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35"/>
      <c r="G978" s="5"/>
      <c r="H978" s="5"/>
      <c r="I978" s="44" t="str">
        <f>IF($A978="","",IFERROR($H978,0)+IFERROR(SUMIFS(Expenses!$E:$E,Expenses!$B:$B,$A978,Expenses!$F:$F,"Car Related"),0))</f>
        <v/>
      </c>
      <c r="J978" s="5"/>
      <c r="K978" s="5"/>
      <c r="L978" s="19"/>
      <c r="M978" s="5" t="str">
        <f t="shared" si="2"/>
        <v/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35"/>
      <c r="G979" s="5"/>
      <c r="H979" s="5"/>
      <c r="I979" s="44" t="str">
        <f>IF($A979="","",IFERROR($H979,0)+IFERROR(SUMIFS(Expenses!$E:$E,Expenses!$B:$B,$A979,Expenses!$F:$F,"Car Related"),0))</f>
        <v/>
      </c>
      <c r="J979" s="5"/>
      <c r="K979" s="5"/>
      <c r="L979" s="19"/>
      <c r="M979" s="5" t="str">
        <f t="shared" si="2"/>
        <v/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35"/>
      <c r="G980" s="5"/>
      <c r="H980" s="5"/>
      <c r="I980" s="44" t="str">
        <f>IF($A980="","",IFERROR($H980,0)+IFERROR(SUMIFS(Expenses!$E:$E,Expenses!$B:$B,$A980,Expenses!$F:$F,"Car Related"),0))</f>
        <v/>
      </c>
      <c r="J980" s="5"/>
      <c r="K980" s="5"/>
      <c r="L980" s="19"/>
      <c r="M980" s="5" t="str">
        <f t="shared" si="2"/>
        <v/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35"/>
      <c r="G981" s="5"/>
      <c r="H981" s="5"/>
      <c r="I981" s="44" t="str">
        <f>IF($A981="","",IFERROR($H981,0)+IFERROR(SUMIFS(Expenses!$E:$E,Expenses!$B:$B,$A981,Expenses!$F:$F,"Car Related"),0))</f>
        <v/>
      </c>
      <c r="J981" s="5"/>
      <c r="K981" s="5"/>
      <c r="L981" s="19"/>
      <c r="M981" s="5" t="str">
        <f t="shared" si="2"/>
        <v/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35"/>
      <c r="G982" s="5"/>
      <c r="H982" s="5"/>
      <c r="I982" s="44" t="str">
        <f>IF($A982="","",IFERROR($H982,0)+IFERROR(SUMIFS(Expenses!$E:$E,Expenses!$B:$B,$A982,Expenses!$F:$F,"Car Related"),0))</f>
        <v/>
      </c>
      <c r="J982" s="5"/>
      <c r="K982" s="5"/>
      <c r="L982" s="19"/>
      <c r="M982" s="5" t="str">
        <f t="shared" si="2"/>
        <v/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35"/>
      <c r="G983" s="5"/>
      <c r="H983" s="5"/>
      <c r="I983" s="44" t="str">
        <f>IF($A983="","",IFERROR($H983,0)+IFERROR(SUMIFS(Expenses!$E:$E,Expenses!$B:$B,$A983,Expenses!$F:$F,"Car Related"),0))</f>
        <v/>
      </c>
      <c r="J983" s="5"/>
      <c r="K983" s="5"/>
      <c r="L983" s="19"/>
      <c r="M983" s="5" t="str">
        <f t="shared" si="2"/>
        <v/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35"/>
      <c r="G984" s="5"/>
      <c r="H984" s="5"/>
      <c r="I984" s="44" t="str">
        <f>IF($A984="","",IFERROR($H984,0)+IFERROR(SUMIFS(Expenses!$E:$E,Expenses!$B:$B,$A984,Expenses!$F:$F,"Car Related"),0))</f>
        <v/>
      </c>
      <c r="J984" s="5"/>
      <c r="K984" s="5"/>
      <c r="L984" s="19"/>
      <c r="M984" s="5" t="str">
        <f t="shared" si="2"/>
        <v/>
      </c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35"/>
      <c r="G985" s="5"/>
      <c r="H985" s="5"/>
      <c r="I985" s="44" t="str">
        <f>IF($A985="","",IFERROR($H985,0)+IFERROR(SUMIFS(Expenses!$E:$E,Expenses!$B:$B,$A985,Expenses!$F:$F,"Car Related"),0))</f>
        <v/>
      </c>
      <c r="J985" s="5"/>
      <c r="K985" s="5"/>
      <c r="L985" s="19"/>
      <c r="M985" s="5" t="str">
        <f t="shared" si="2"/>
        <v/>
      </c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35"/>
      <c r="G986" s="5"/>
      <c r="H986" s="5"/>
      <c r="I986" s="44" t="str">
        <f>IF($A986="","",IFERROR($H986,0)+IFERROR(SUMIFS(Expenses!$E:$E,Expenses!$B:$B,$A986,Expenses!$F:$F,"Car Related"),0))</f>
        <v/>
      </c>
      <c r="J986" s="5"/>
      <c r="K986" s="5"/>
      <c r="L986" s="19"/>
      <c r="M986" s="5" t="str">
        <f t="shared" si="2"/>
        <v/>
      </c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35"/>
      <c r="G987" s="5"/>
      <c r="H987" s="5"/>
      <c r="I987" s="44" t="str">
        <f>IF($A987="","",IFERROR($H987,0)+IFERROR(SUMIFS(Expenses!$E:$E,Expenses!$B:$B,$A987,Expenses!$F:$F,"Car Related"),0))</f>
        <v/>
      </c>
      <c r="J987" s="5"/>
      <c r="K987" s="5"/>
      <c r="L987" s="19"/>
      <c r="M987" s="5" t="str">
        <f t="shared" si="2"/>
        <v/>
      </c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35"/>
      <c r="G988" s="5"/>
      <c r="H988" s="5"/>
      <c r="I988" s="44" t="str">
        <f>IF($A988="","",IFERROR($H988,0)+IFERROR(SUMIFS(Expenses!$E:$E,Expenses!$B:$B,$A988,Expenses!$F:$F,"Car Related"),0))</f>
        <v/>
      </c>
      <c r="J988" s="5"/>
      <c r="K988" s="5"/>
      <c r="L988" s="19"/>
      <c r="M988" s="5" t="str">
        <f t="shared" si="2"/>
        <v/>
      </c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35"/>
      <c r="G989" s="5"/>
      <c r="H989" s="5"/>
      <c r="I989" s="44" t="str">
        <f>IF($A989="","",IFERROR($H989,0)+IFERROR(SUMIFS(Expenses!$E:$E,Expenses!$B:$B,$A989,Expenses!$F:$F,"Car Related"),0))</f>
        <v/>
      </c>
      <c r="J989" s="5"/>
      <c r="K989" s="5"/>
      <c r="L989" s="19"/>
      <c r="M989" s="5" t="str">
        <f t="shared" si="2"/>
        <v/>
      </c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35"/>
      <c r="G990" s="5"/>
      <c r="H990" s="5"/>
      <c r="I990" s="44" t="str">
        <f>IF($A990="","",IFERROR($H990,0)+IFERROR(SUMIFS(Expenses!$E:$E,Expenses!$B:$B,$A990,Expenses!$F:$F,"Car Related"),0))</f>
        <v/>
      </c>
      <c r="J990" s="5"/>
      <c r="K990" s="5"/>
      <c r="L990" s="19"/>
      <c r="M990" s="5" t="str">
        <f t="shared" si="2"/>
        <v/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35"/>
      <c r="G991" s="5"/>
      <c r="H991" s="5"/>
      <c r="I991" s="44" t="str">
        <f>IF($A991="","",IFERROR($H991,0)+IFERROR(SUMIFS(Expenses!$E:$E,Expenses!$B:$B,$A991,Expenses!$F:$F,"Car Related"),0))</f>
        <v/>
      </c>
      <c r="J991" s="5"/>
      <c r="K991" s="5"/>
      <c r="L991" s="19"/>
      <c r="M991" s="5" t="str">
        <f t="shared" si="2"/>
        <v/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35"/>
      <c r="G992" s="5"/>
      <c r="H992" s="5"/>
      <c r="I992" s="44" t="str">
        <f>IF($A992="","",IFERROR($H992,0)+IFERROR(SUMIFS(Expenses!$E:$E,Expenses!$B:$B,$A992,Expenses!$F:$F,"Car Related"),0))</f>
        <v/>
      </c>
      <c r="J992" s="5"/>
      <c r="K992" s="5"/>
      <c r="L992" s="19"/>
      <c r="M992" s="5" t="str">
        <f t="shared" si="2"/>
        <v/>
      </c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35"/>
      <c r="G993" s="5"/>
      <c r="H993" s="5"/>
      <c r="I993" s="44" t="str">
        <f>IF($A993="","",IFERROR($H993,0)+IFERROR(SUMIFS(Expenses!$E:$E,Expenses!$B:$B,$A993,Expenses!$F:$F,"Car Related"),0))</f>
        <v/>
      </c>
      <c r="J993" s="5"/>
      <c r="K993" s="5"/>
      <c r="L993" s="19"/>
      <c r="M993" s="5" t="str">
        <f t="shared" si="2"/>
        <v/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35"/>
      <c r="G994" s="5"/>
      <c r="H994" s="5"/>
      <c r="I994" s="44" t="str">
        <f>IF($A994="","",IFERROR($H994,0)+IFERROR(SUMIFS(Expenses!$E:$E,Expenses!$B:$B,$A994,Expenses!$F:$F,"Car Related"),0))</f>
        <v/>
      </c>
      <c r="J994" s="5"/>
      <c r="K994" s="5"/>
      <c r="L994" s="19"/>
      <c r="M994" s="5" t="str">
        <f t="shared" si="2"/>
        <v/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35"/>
      <c r="G995" s="5"/>
      <c r="H995" s="5"/>
      <c r="I995" s="44" t="str">
        <f>IF($A995="","",IFERROR($H995,0)+IFERROR(SUMIFS(Expenses!$E:$E,Expenses!$B:$B,$A995,Expenses!$F:$F,"Car Related"),0))</f>
        <v/>
      </c>
      <c r="J995" s="5"/>
      <c r="K995" s="5"/>
      <c r="L995" s="19"/>
      <c r="M995" s="5" t="str">
        <f t="shared" si="2"/>
        <v/>
      </c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35"/>
      <c r="G996" s="5"/>
      <c r="H996" s="5"/>
      <c r="I996" s="44" t="str">
        <f>IF($A996="","",IFERROR($H996,0)+IFERROR(SUMIFS(Expenses!$E:$E,Expenses!$B:$B,$A996,Expenses!$F:$F,"Car Related"),0))</f>
        <v/>
      </c>
      <c r="J996" s="5"/>
      <c r="K996" s="5"/>
      <c r="L996" s="19"/>
      <c r="M996" s="5" t="str">
        <f t="shared" si="2"/>
        <v/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35"/>
      <c r="G997" s="5"/>
      <c r="H997" s="5"/>
      <c r="I997" s="44" t="str">
        <f>IF($A997="","",IFERROR($H997,0)+IFERROR(SUMIFS(Expenses!$E:$E,Expenses!$B:$B,$A997,Expenses!$F:$F,"Car Related"),0))</f>
        <v/>
      </c>
      <c r="J997" s="5"/>
      <c r="K997" s="5"/>
      <c r="L997" s="19"/>
      <c r="M997" s="5" t="str">
        <f t="shared" si="2"/>
        <v/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35"/>
      <c r="G998" s="5"/>
      <c r="H998" s="5"/>
      <c r="I998" s="44" t="str">
        <f>IF($A998="","",IFERROR($H998,0)+IFERROR(SUMIFS(Expenses!$E:$E,Expenses!$B:$B,$A998,Expenses!$F:$F,"Car Related"),0))</f>
        <v/>
      </c>
      <c r="J998" s="5"/>
      <c r="K998" s="5"/>
      <c r="L998" s="19"/>
      <c r="M998" s="5" t="str">
        <f t="shared" si="2"/>
        <v/>
      </c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35"/>
      <c r="G999" s="5"/>
      <c r="H999" s="5"/>
      <c r="I999" s="44" t="str">
        <f>IF($A999="","",IFERROR($H999,0)+IFERROR(SUMIFS(Expenses!$E:$E,Expenses!$B:$B,$A999,Expenses!$F:$F,"Car Related"),0))</f>
        <v/>
      </c>
      <c r="J999" s="5"/>
      <c r="K999" s="5"/>
      <c r="L999" s="19"/>
      <c r="M999" s="5" t="str">
        <f t="shared" si="2"/>
        <v/>
      </c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35"/>
      <c r="G1000" s="5"/>
      <c r="H1000" s="5"/>
      <c r="I1000" s="44" t="str">
        <f>IF($A1000="","",IFERROR($H1000,0)+IFERROR(SUMIFS(Expenses!$E:$E,Expenses!$B:$B,$A1000,Expenses!$F:$F,"Car Related"),0))</f>
        <v/>
      </c>
      <c r="J1000" s="5"/>
      <c r="K1000" s="5"/>
      <c r="L1000" s="19"/>
      <c r="M1000" s="5" t="str">
        <f t="shared" si="2"/>
        <v/>
      </c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35"/>
      <c r="G1001" s="5"/>
      <c r="H1001" s="5"/>
      <c r="I1001" s="44" t="str">
        <f>IF($A1001="","",IFERROR($H1001,0)+IFERROR(SUMIFS(Expenses!$E:$E,Expenses!$B:$B,$A1001,Expenses!$F:$F,"Car Related"),0))</f>
        <v/>
      </c>
      <c r="J1001" s="5"/>
      <c r="K1001" s="5"/>
      <c r="L1001" s="19"/>
      <c r="M1001" s="5" t="str">
        <f t="shared" si="2"/>
        <v/>
      </c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autoFilter ref="$A$1:$O$46"/>
  <conditionalFormatting sqref="K1:K1001">
    <cfRule type="notContainsBlanks" dxfId="0" priority="1">
      <formula>LEN(TRIM(K1))&gt;0</formula>
    </cfRule>
  </conditionalFormatting>
  <dataValidations>
    <dataValidation type="list" allowBlank="1" showErrorMessage="1" sqref="E1:E1001">
      <formula1>"On Sale,Sold,Status"</formula1>
    </dataValidation>
    <dataValidation type="list" allowBlank="1" showErrorMessage="1" sqref="G1:G1001">
      <formula1>"Asad,Doniyor,Investor,Zohirxon"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6.43"/>
    <col customWidth="1" min="3" max="3" width="22.0"/>
    <col customWidth="1" min="4" max="4" width="5.86"/>
    <col customWidth="1" min="5" max="5" width="7.14"/>
    <col customWidth="1" min="6" max="6" width="13.43"/>
    <col customWidth="1" min="7" max="7" width="22.43"/>
    <col customWidth="1" min="8" max="8" width="14.43"/>
    <col customWidth="1" min="9" max="9" width="15.29"/>
    <col customWidth="1" min="10" max="10" width="9.71"/>
    <col customWidth="1" min="11" max="11" width="9.0"/>
    <col customWidth="1" min="12" max="12" width="35.71"/>
  </cols>
  <sheetData>
    <row r="1">
      <c r="A1" s="45" t="s">
        <v>197</v>
      </c>
      <c r="B1" s="45" t="s">
        <v>198</v>
      </c>
      <c r="C1" s="45" t="s">
        <v>199</v>
      </c>
      <c r="D1" s="45" t="s">
        <v>200</v>
      </c>
      <c r="E1" s="45" t="s">
        <v>201</v>
      </c>
      <c r="F1" s="45" t="s">
        <v>202</v>
      </c>
      <c r="G1" s="45" t="s">
        <v>203</v>
      </c>
      <c r="H1" s="45" t="s">
        <v>204</v>
      </c>
      <c r="I1" s="45" t="s">
        <v>205</v>
      </c>
      <c r="J1" s="46" t="s">
        <v>206</v>
      </c>
      <c r="K1" s="45" t="s">
        <v>207</v>
      </c>
      <c r="L1" s="47" t="s">
        <v>208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8">
        <v>1.0</v>
      </c>
      <c r="B2" s="48" t="s">
        <v>22</v>
      </c>
      <c r="C2" s="48" t="s">
        <v>209</v>
      </c>
      <c r="D2" s="48">
        <v>2017.0</v>
      </c>
      <c r="E2" s="48" t="s">
        <v>210</v>
      </c>
      <c r="F2" s="48">
        <v>2021.0</v>
      </c>
      <c r="G2" s="48">
        <v>30000.0</v>
      </c>
      <c r="H2" s="49">
        <f t="array" ref="H2">IFERROR(INDEX(Inventory!K:K, MATCH(A2, Inventory!A:A, 0)), "")
</f>
        <v>29500</v>
      </c>
      <c r="I2" s="50">
        <f t="array" ref="I2">IFERROR(INDEX(Inventory!I:I, MATCH($A2, Inventory!A:A, 0)), "")
</f>
        <v>27110</v>
      </c>
      <c r="J2" s="51">
        <f t="shared" ref="J2:J70" si="1">IF(OR(H2="", I2=""), "", (H2 - I2) / I2)
</f>
        <v>0.08815935079</v>
      </c>
      <c r="K2" s="49" t="str">
        <f t="array" ref="K2">IFERROR(INDEX(Inventory!E:E, MATCH($A2, Inventory!A:A, 0)), "")</f>
        <v>Sold</v>
      </c>
      <c r="L2" s="52">
        <f t="shared" ref="L2:L37" si="2">IF(OR(G2="", I2=""), "", (G2 - I2) / I2)
</f>
        <v>0.1066027296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>
        <v>2.0</v>
      </c>
      <c r="B3" s="11" t="s">
        <v>172</v>
      </c>
      <c r="C3" s="11" t="s">
        <v>173</v>
      </c>
      <c r="D3" s="11">
        <v>2017.0</v>
      </c>
      <c r="E3" s="11" t="s">
        <v>211</v>
      </c>
      <c r="F3" s="11">
        <v>2022.0</v>
      </c>
      <c r="G3" s="11">
        <v>35000.0</v>
      </c>
      <c r="H3" s="49">
        <f t="array" ref="H3">IFERROR(INDEX(Inventory!K:K, MATCH(A3, Inventory!A:A, 0)), "")
</f>
        <v>34000</v>
      </c>
      <c r="I3" s="50">
        <f t="array" ref="I3">IFERROR(INDEX(Inventory!I:I, MATCH($A3, Inventory!A:A, 0)), "")
</f>
        <v>31625</v>
      </c>
      <c r="J3" s="51">
        <f t="shared" si="1"/>
        <v>0.07509881423</v>
      </c>
      <c r="K3" s="49" t="str">
        <f t="array" ref="K3">IFERROR(INDEX(Inventory!E:E, MATCH($A3, Inventory!A:A, 0)), "")</f>
        <v>Sold</v>
      </c>
      <c r="L3" s="52">
        <f t="shared" si="2"/>
        <v>0.1067193676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>
        <v>3.0</v>
      </c>
      <c r="B4" s="11" t="s">
        <v>174</v>
      </c>
      <c r="C4" s="11" t="s">
        <v>175</v>
      </c>
      <c r="D4" s="11">
        <v>2015.0</v>
      </c>
      <c r="E4" s="11" t="s">
        <v>212</v>
      </c>
      <c r="F4" s="11">
        <v>2025.0</v>
      </c>
      <c r="G4" s="11">
        <v>30000.0</v>
      </c>
      <c r="H4" s="49">
        <f t="array" ref="H4">IFERROR(INDEX(Inventory!K:K, MATCH(A4, Inventory!A:A, 0)), "")
</f>
        <v>33000</v>
      </c>
      <c r="I4" s="50">
        <f t="array" ref="I4">IFERROR(INDEX(Inventory!I:I, MATCH($A4, Inventory!A:A, 0)), "")
</f>
        <v>32659</v>
      </c>
      <c r="J4" s="51">
        <f t="shared" si="1"/>
        <v>0.010441226</v>
      </c>
      <c r="K4" s="49" t="str">
        <f t="array" ref="K4">IFERROR(INDEX(Inventory!E:E, MATCH($A4, Inventory!A:A, 0)), "")</f>
        <v>Sold</v>
      </c>
      <c r="L4" s="52">
        <f t="shared" si="2"/>
        <v>-0.08141706727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>
        <v>4.0</v>
      </c>
      <c r="B5" s="11" t="s">
        <v>22</v>
      </c>
      <c r="C5" s="11" t="s">
        <v>213</v>
      </c>
      <c r="D5" s="11">
        <v>2017.0</v>
      </c>
      <c r="E5" s="11" t="s">
        <v>214</v>
      </c>
      <c r="F5" s="11">
        <v>2022.0</v>
      </c>
      <c r="G5" s="11">
        <v>35000.0</v>
      </c>
      <c r="H5" s="49">
        <f t="array" ref="H5">IFERROR(INDEX(Inventory!K:K, MATCH(A5, Inventory!A:A, 0)), "")
</f>
        <v>33000</v>
      </c>
      <c r="I5" s="50">
        <f t="array" ref="I5">IFERROR(INDEX(Inventory!I:I, MATCH($A5, Inventory!A:A, 0)), "")
</f>
        <v>31595</v>
      </c>
      <c r="J5" s="51">
        <f t="shared" si="1"/>
        <v>0.04446906156</v>
      </c>
      <c r="K5" s="49" t="str">
        <f t="array" ref="K5">IFERROR(INDEX(Inventory!E:E, MATCH($A5, Inventory!A:A, 0)), "")</f>
        <v>Sold</v>
      </c>
      <c r="L5" s="52">
        <f t="shared" si="2"/>
        <v>0.1077702168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>
        <v>5.0</v>
      </c>
      <c r="B6" s="11" t="s">
        <v>215</v>
      </c>
      <c r="C6" s="11" t="s">
        <v>43</v>
      </c>
      <c r="D6" s="11">
        <v>2018.0</v>
      </c>
      <c r="E6" s="11" t="s">
        <v>214</v>
      </c>
      <c r="F6" s="11">
        <v>2023.0</v>
      </c>
      <c r="G6" s="11">
        <v>55000.0</v>
      </c>
      <c r="H6" s="49">
        <f t="array" ref="H6">IFERROR(INDEX(Inventory!K:K, MATCH(A6, Inventory!A:A, 0)), "")
</f>
        <v>50000</v>
      </c>
      <c r="I6" s="50">
        <f t="array" ref="I6">IFERROR(INDEX(Inventory!I:I, MATCH($A6, Inventory!A:A, 0)), "")
</f>
        <v>47150</v>
      </c>
      <c r="J6" s="51">
        <f t="shared" si="1"/>
        <v>0.06044538706</v>
      </c>
      <c r="K6" s="49" t="str">
        <f t="array" ref="K6">IFERROR(INDEX(Inventory!E:E, MATCH($A6, Inventory!A:A, 0)), "")</f>
        <v>Sold</v>
      </c>
      <c r="L6" s="52">
        <f t="shared" si="2"/>
        <v>0.1664899258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>
        <v>6.0</v>
      </c>
      <c r="B7" s="11" t="s">
        <v>40</v>
      </c>
      <c r="C7" s="11" t="s">
        <v>216</v>
      </c>
      <c r="D7" s="11">
        <v>2019.0</v>
      </c>
      <c r="E7" s="11" t="s">
        <v>214</v>
      </c>
      <c r="F7" s="11">
        <v>2024.0</v>
      </c>
      <c r="G7" s="11">
        <v>65000.0</v>
      </c>
      <c r="H7" s="49" t="str">
        <f t="array" ref="H7">IFERROR(INDEX(Inventory!K:K, MATCH(A7, Inventory!A:A, 0)), "")
</f>
        <v/>
      </c>
      <c r="I7" s="50">
        <f t="array" ref="I7">IFERROR(INDEX(Inventory!I:I, MATCH($A7, Inventory!A:A, 0)), "")
</f>
        <v>52032</v>
      </c>
      <c r="J7" s="51" t="str">
        <f t="shared" si="1"/>
        <v/>
      </c>
      <c r="K7" s="49" t="str">
        <f t="array" ref="K7">IFERROR(INDEX(Inventory!E:E, MATCH($A7, Inventory!A:A, 0)), "")</f>
        <v>On Sale</v>
      </c>
      <c r="L7" s="52">
        <f t="shared" si="2"/>
        <v>0.2492312423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>
        <v>7.0</v>
      </c>
      <c r="B8" s="11" t="s">
        <v>41</v>
      </c>
      <c r="C8" s="11" t="s">
        <v>179</v>
      </c>
      <c r="D8" s="11">
        <v>2018.0</v>
      </c>
      <c r="E8" s="11" t="s">
        <v>211</v>
      </c>
      <c r="F8" s="11">
        <v>2024.0</v>
      </c>
      <c r="G8" s="11">
        <v>38000.0</v>
      </c>
      <c r="H8" s="49" t="str">
        <f t="array" ref="H8">IFERROR(INDEX(Inventory!K:K, MATCH(A8, Inventory!A:A, 0)), "")
</f>
        <v/>
      </c>
      <c r="I8" s="50">
        <f t="array" ref="I8">IFERROR(INDEX(Inventory!I:I, MATCH($A8, Inventory!A:A, 0)), "")
</f>
        <v>36182</v>
      </c>
      <c r="J8" s="51" t="str">
        <f t="shared" si="1"/>
        <v/>
      </c>
      <c r="K8" s="49" t="str">
        <f t="array" ref="K8">IFERROR(INDEX(Inventory!E:E, MATCH($A8, Inventory!A:A, 0)), "")</f>
        <v>On Sale</v>
      </c>
      <c r="L8" s="52">
        <f t="shared" si="2"/>
        <v>0.05024597866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>
        <v>8.0</v>
      </c>
      <c r="B9" s="11" t="s">
        <v>217</v>
      </c>
      <c r="C9" s="11" t="s">
        <v>181</v>
      </c>
      <c r="D9" s="11">
        <v>2013.0</v>
      </c>
      <c r="E9" s="11" t="s">
        <v>214</v>
      </c>
      <c r="F9" s="11">
        <v>2025.0</v>
      </c>
      <c r="G9" s="11">
        <v>36000.0</v>
      </c>
      <c r="H9" s="49" t="str">
        <f t="array" ref="H9">IFERROR(INDEX(Inventory!K:K, MATCH(A9, Inventory!A:A, 0)), "")
</f>
        <v/>
      </c>
      <c r="I9" s="50">
        <f t="array" ref="I9">IFERROR(INDEX(Inventory!I:I, MATCH($A9, Inventory!A:A, 0)), "")
</f>
        <v>38555</v>
      </c>
      <c r="J9" s="51" t="str">
        <f t="shared" si="1"/>
        <v/>
      </c>
      <c r="K9" s="49" t="str">
        <f t="array" ref="K9">IFERROR(INDEX(Inventory!E:E, MATCH($A9, Inventory!A:A, 0)), "")</f>
        <v>On Sale</v>
      </c>
      <c r="L9" s="52">
        <f t="shared" si="2"/>
        <v>-0.06626896641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>
        <v>9.0</v>
      </c>
      <c r="B10" s="11" t="s">
        <v>182</v>
      </c>
      <c r="C10" s="11" t="s">
        <v>183</v>
      </c>
      <c r="D10" s="11">
        <v>2020.0</v>
      </c>
      <c r="E10" s="11" t="s">
        <v>218</v>
      </c>
      <c r="F10" s="11">
        <v>2025.0</v>
      </c>
      <c r="G10" s="11">
        <v>45000.0</v>
      </c>
      <c r="H10" s="49" t="str">
        <f t="array" ref="H10">IFERROR(INDEX(Inventory!K:K, MATCH(A10, Inventory!A:A, 0)), "")
</f>
        <v/>
      </c>
      <c r="I10" s="50">
        <f t="array" ref="I10">IFERROR(INDEX(Inventory!I:I, MATCH($A10, Inventory!A:A, 0)), "")
</f>
        <v>33905</v>
      </c>
      <c r="J10" s="51" t="str">
        <f t="shared" si="1"/>
        <v/>
      </c>
      <c r="K10" s="49" t="str">
        <f t="array" ref="K10">IFERROR(INDEX(Inventory!E:E, MATCH($A10, Inventory!A:A, 0)), "")</f>
        <v>On Sale</v>
      </c>
      <c r="L10" s="52">
        <f t="shared" si="2"/>
        <v>0.3272378705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>
        <v>10.0</v>
      </c>
      <c r="B11" s="11" t="s">
        <v>217</v>
      </c>
      <c r="C11" s="11" t="s">
        <v>185</v>
      </c>
      <c r="D11" s="11">
        <v>2022.0</v>
      </c>
      <c r="E11" s="11" t="s">
        <v>214</v>
      </c>
      <c r="F11" s="13"/>
      <c r="G11" s="13"/>
      <c r="H11" s="49" t="str">
        <f t="array" ref="H11">IFERROR(INDEX(Inventory!K:K, MATCH(A11, Inventory!A:A, 0)), "")
</f>
        <v/>
      </c>
      <c r="I11" s="50">
        <f t="array" ref="I11">IFERROR(INDEX(Inventory!I:I, MATCH($A11, Inventory!A:A, 0)), "")
</f>
        <v>94700</v>
      </c>
      <c r="J11" s="51" t="str">
        <f t="shared" si="1"/>
        <v/>
      </c>
      <c r="K11" s="49" t="str">
        <f t="array" ref="K11">IFERROR(INDEX(Inventory!E:E, MATCH($A11, Inventory!A:A, 0)), "")</f>
        <v>On Sale</v>
      </c>
      <c r="L11" s="52" t="str">
        <f t="shared" si="2"/>
        <v/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13"/>
      <c r="C12" s="13"/>
      <c r="D12" s="13"/>
      <c r="E12" s="13"/>
      <c r="F12" s="13"/>
      <c r="G12" s="13"/>
      <c r="H12" s="49" t="str">
        <f t="array" ref="H12">IFERROR(INDEX(Inventory!K:K, MATCH(A12, Inventory!A:A, 0)), "")
</f>
        <v/>
      </c>
      <c r="I12" s="50" t="str">
        <f t="array" ref="I12">IFERROR(INDEX(Inventory!I:I, MATCH($A12, Inventory!A:A, 0)), "")
</f>
        <v/>
      </c>
      <c r="J12" s="51" t="str">
        <f t="shared" si="1"/>
        <v/>
      </c>
      <c r="K12" s="49" t="str">
        <f t="array" ref="K12">IFERROR(INDEX(Inventory!E:E, MATCH($A12, Inventory!A:A, 0)), "")</f>
        <v/>
      </c>
      <c r="L12" s="52" t="str">
        <f t="shared" si="2"/>
        <v/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13"/>
      <c r="C13" s="13"/>
      <c r="D13" s="13"/>
      <c r="E13" s="13"/>
      <c r="F13" s="13"/>
      <c r="G13" s="13"/>
      <c r="H13" s="49" t="str">
        <f t="array" ref="H13">IFERROR(INDEX(Inventory!K:K, MATCH(A13, Inventory!A:A, 0)), "")
</f>
        <v/>
      </c>
      <c r="I13" s="50" t="str">
        <f t="array" ref="I13">IFERROR(INDEX(Inventory!I:I, MATCH($A13, Inventory!A:A, 0)), "")
</f>
        <v/>
      </c>
      <c r="J13" s="51" t="str">
        <f t="shared" si="1"/>
        <v/>
      </c>
      <c r="K13" s="49" t="str">
        <f t="array" ref="K13">IFERROR(INDEX(Inventory!E:E, MATCH($A13, Inventory!A:A, 0)), "")</f>
        <v/>
      </c>
      <c r="L13" s="52" t="str">
        <f t="shared" si="2"/>
        <v/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13"/>
      <c r="C14" s="13"/>
      <c r="D14" s="13"/>
      <c r="E14" s="13"/>
      <c r="F14" s="13"/>
      <c r="G14" s="13"/>
      <c r="H14" s="49" t="str">
        <f t="array" ref="H14">IFERROR(INDEX(Inventory!K:K, MATCH(A14, Inventory!A:A, 0)), "")
</f>
        <v/>
      </c>
      <c r="I14" s="50" t="str">
        <f t="array" ref="I14">IFERROR(INDEX(Inventory!I:I, MATCH($A14, Inventory!A:A, 0)), "")
</f>
        <v/>
      </c>
      <c r="J14" s="51" t="str">
        <f t="shared" si="1"/>
        <v/>
      </c>
      <c r="K14" s="49" t="str">
        <f t="array" ref="K14">IFERROR(INDEX(Inventory!E:E, MATCH($A14, Inventory!A:A, 0)), "")</f>
        <v/>
      </c>
      <c r="L14" s="52" t="str">
        <f t="shared" si="2"/>
        <v/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13"/>
      <c r="C15" s="13"/>
      <c r="D15" s="13"/>
      <c r="E15" s="13"/>
      <c r="F15" s="13"/>
      <c r="G15" s="13"/>
      <c r="H15" s="49" t="str">
        <f t="array" ref="H15">IFERROR(INDEX(Inventory!K:K, MATCH(A15, Inventory!A:A, 0)), "")
</f>
        <v/>
      </c>
      <c r="I15" s="50" t="str">
        <f t="array" ref="I15">IFERROR(INDEX(Inventory!I:I, MATCH($A15, Inventory!A:A, 0)), "")
</f>
        <v/>
      </c>
      <c r="J15" s="51" t="str">
        <f t="shared" si="1"/>
        <v/>
      </c>
      <c r="K15" s="49" t="str">
        <f t="array" ref="K15">IFERROR(INDEX(Inventory!E:E, MATCH($A15, Inventory!A:A, 0)), "")</f>
        <v/>
      </c>
      <c r="L15" s="52" t="str">
        <f t="shared" si="2"/>
        <v/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/>
      <c r="B16" s="13"/>
      <c r="C16" s="13"/>
      <c r="D16" s="13"/>
      <c r="E16" s="13"/>
      <c r="F16" s="13"/>
      <c r="G16" s="13"/>
      <c r="H16" s="49" t="str">
        <f t="array" ref="H16">IFERROR(INDEX(Inventory!K:K, MATCH(A16, Inventory!A:A, 0)), "")
</f>
        <v/>
      </c>
      <c r="I16" s="50" t="str">
        <f t="array" ref="I16">IFERROR(INDEX(Inventory!I:I, MATCH($A16, Inventory!A:A, 0)), "")
</f>
        <v/>
      </c>
      <c r="J16" s="51" t="str">
        <f t="shared" si="1"/>
        <v/>
      </c>
      <c r="K16" s="49" t="str">
        <f t="array" ref="K16">IFERROR(INDEX(Inventory!E:E, MATCH($A16, Inventory!A:A, 0)), "")</f>
        <v/>
      </c>
      <c r="L16" s="52" t="str">
        <f t="shared" si="2"/>
        <v/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3"/>
      <c r="C17" s="13"/>
      <c r="D17" s="13"/>
      <c r="E17" s="13"/>
      <c r="F17" s="13"/>
      <c r="G17" s="13"/>
      <c r="H17" s="49" t="str">
        <f t="array" ref="H17">IFERROR(INDEX(Inventory!K:K, MATCH(A17, Inventory!A:A, 0)), "")
</f>
        <v/>
      </c>
      <c r="I17" s="50" t="str">
        <f t="array" ref="I17">IFERROR(INDEX(Inventory!I:I, MATCH($A17, Inventory!A:A, 0)), "")
</f>
        <v/>
      </c>
      <c r="J17" s="51" t="str">
        <f t="shared" si="1"/>
        <v/>
      </c>
      <c r="K17" s="49" t="str">
        <f t="array" ref="K17">IFERROR(INDEX(Inventory!E:E, MATCH($A17, Inventory!A:A, 0)), "")</f>
        <v/>
      </c>
      <c r="L17" s="52" t="str">
        <f t="shared" si="2"/>
        <v/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3"/>
      <c r="C18" s="13"/>
      <c r="D18" s="13"/>
      <c r="E18" s="13"/>
      <c r="F18" s="13"/>
      <c r="G18" s="13"/>
      <c r="H18" s="49" t="str">
        <f t="array" ref="H18">IFERROR(INDEX(Inventory!K:K, MATCH(A18, Inventory!A:A, 0)), "")
</f>
        <v/>
      </c>
      <c r="I18" s="50" t="str">
        <f t="array" ref="I18">IFERROR(INDEX(Inventory!I:I, MATCH($A18, Inventory!A:A, 0)), "")
</f>
        <v/>
      </c>
      <c r="J18" s="51" t="str">
        <f t="shared" si="1"/>
        <v/>
      </c>
      <c r="K18" s="49" t="str">
        <f t="array" ref="K18">IFERROR(INDEX(Inventory!E:E, MATCH($A18, Inventory!A:A, 0)), "")</f>
        <v/>
      </c>
      <c r="L18" s="52" t="str">
        <f t="shared" si="2"/>
        <v/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3"/>
      <c r="C19" s="13"/>
      <c r="D19" s="13"/>
      <c r="E19" s="13"/>
      <c r="F19" s="13"/>
      <c r="G19" s="13"/>
      <c r="H19" s="49" t="str">
        <f t="array" ref="H19">IFERROR(INDEX(Inventory!K:K, MATCH(A19, Inventory!A:A, 0)), "")
</f>
        <v/>
      </c>
      <c r="I19" s="50" t="str">
        <f t="array" ref="I19">IFERROR(INDEX(Inventory!I:I, MATCH($A19, Inventory!A:A, 0)), "")
</f>
        <v/>
      </c>
      <c r="J19" s="51" t="str">
        <f t="shared" si="1"/>
        <v/>
      </c>
      <c r="K19" s="49" t="str">
        <f t="array" ref="K19">IFERROR(INDEX(Inventory!E:E, MATCH($A19, Inventory!A:A, 0)), "")</f>
        <v/>
      </c>
      <c r="L19" s="52" t="str">
        <f t="shared" si="2"/>
        <v/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3"/>
      <c r="C20" s="13"/>
      <c r="D20" s="13"/>
      <c r="E20" s="13"/>
      <c r="F20" s="13"/>
      <c r="G20" s="13"/>
      <c r="H20" s="49" t="str">
        <f t="array" ref="H20">IFERROR(INDEX(Inventory!K:K, MATCH(A20, Inventory!A:A, 0)), "")
</f>
        <v/>
      </c>
      <c r="I20" s="50" t="str">
        <f t="array" ref="I20">IFERROR(INDEX(Inventory!I:I, MATCH($A20, Inventory!A:A, 0)), "")
</f>
        <v/>
      </c>
      <c r="J20" s="51" t="str">
        <f t="shared" si="1"/>
        <v/>
      </c>
      <c r="K20" s="49" t="str">
        <f t="array" ref="K20">IFERROR(INDEX(Inventory!E:E, MATCH($A20, Inventory!A:A, 0)), "")</f>
        <v/>
      </c>
      <c r="L20" s="52" t="str">
        <f t="shared" si="2"/>
        <v/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/>
      <c r="B21" s="13"/>
      <c r="C21" s="13"/>
      <c r="D21" s="13"/>
      <c r="E21" s="13"/>
      <c r="F21" s="13"/>
      <c r="G21" s="13"/>
      <c r="H21" s="49" t="str">
        <f t="array" ref="H21">IFERROR(INDEX(Inventory!K:K, MATCH(A21, Inventory!A:A, 0)), "")
</f>
        <v/>
      </c>
      <c r="I21" s="50" t="str">
        <f t="array" ref="I21">IFERROR(INDEX(Inventory!I:I, MATCH($A21, Inventory!A:A, 0)), "")
</f>
        <v/>
      </c>
      <c r="J21" s="51" t="str">
        <f t="shared" si="1"/>
        <v/>
      </c>
      <c r="K21" s="49" t="str">
        <f t="array" ref="K21">IFERROR(INDEX(Inventory!E:E, MATCH($A21, Inventory!A:A, 0)), "")</f>
        <v/>
      </c>
      <c r="L21" s="52" t="str">
        <f t="shared" si="2"/>
        <v/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/>
      <c r="B22" s="13"/>
      <c r="C22" s="13"/>
      <c r="D22" s="13"/>
      <c r="E22" s="13"/>
      <c r="F22" s="13"/>
      <c r="G22" s="13"/>
      <c r="H22" s="49" t="str">
        <f t="array" ref="H22">IFERROR(INDEX(Inventory!K:K, MATCH(A22, Inventory!A:A, 0)), "")
</f>
        <v/>
      </c>
      <c r="I22" s="50" t="str">
        <f t="array" ref="I22">IFERROR(INDEX(Inventory!I:I, MATCH($A22, Inventory!A:A, 0)), "")
</f>
        <v/>
      </c>
      <c r="J22" s="51" t="str">
        <f t="shared" si="1"/>
        <v/>
      </c>
      <c r="K22" s="49" t="str">
        <f t="array" ref="K22">IFERROR(INDEX(Inventory!E:E, MATCH($A22, Inventory!A:A, 0)), "")</f>
        <v/>
      </c>
      <c r="L22" s="52" t="str">
        <f t="shared" si="2"/>
        <v/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/>
      <c r="B23" s="13"/>
      <c r="C23" s="13"/>
      <c r="D23" s="13"/>
      <c r="E23" s="13"/>
      <c r="F23" s="13"/>
      <c r="G23" s="13"/>
      <c r="H23" s="49" t="str">
        <f t="array" ref="H23">IFERROR(INDEX(Inventory!K:K, MATCH(A23, Inventory!A:A, 0)), "")
</f>
        <v/>
      </c>
      <c r="I23" s="50" t="str">
        <f t="array" ref="I23">IFERROR(INDEX(Inventory!I:I, MATCH($A23, Inventory!A:A, 0)), "")
</f>
        <v/>
      </c>
      <c r="J23" s="51" t="str">
        <f t="shared" si="1"/>
        <v/>
      </c>
      <c r="K23" s="49" t="str">
        <f t="array" ref="K23">IFERROR(INDEX(Inventory!E:E, MATCH($A23, Inventory!A:A, 0)), "")</f>
        <v/>
      </c>
      <c r="L23" s="52" t="str">
        <f t="shared" si="2"/>
        <v/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/>
      <c r="B24" s="13"/>
      <c r="C24" s="13"/>
      <c r="D24" s="13"/>
      <c r="E24" s="13"/>
      <c r="F24" s="13"/>
      <c r="G24" s="13"/>
      <c r="H24" s="49" t="str">
        <f t="array" ref="H24">IFERROR(INDEX(Inventory!K:K, MATCH(A24, Inventory!A:A, 0)), "")
</f>
        <v/>
      </c>
      <c r="I24" s="50" t="str">
        <f t="array" ref="I24">IFERROR(INDEX(Inventory!I:I, MATCH($A24, Inventory!A:A, 0)), "")
</f>
        <v/>
      </c>
      <c r="J24" s="51" t="str">
        <f t="shared" si="1"/>
        <v/>
      </c>
      <c r="K24" s="49" t="str">
        <f t="array" ref="K24">IFERROR(INDEX(Inventory!E:E, MATCH($A24, Inventory!A:A, 0)), "")</f>
        <v/>
      </c>
      <c r="L24" s="52" t="str">
        <f t="shared" si="2"/>
        <v/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/>
      <c r="B25" s="13"/>
      <c r="C25" s="13"/>
      <c r="D25" s="13"/>
      <c r="E25" s="13"/>
      <c r="F25" s="13"/>
      <c r="G25" s="13"/>
      <c r="H25" s="49" t="str">
        <f t="array" ref="H25">IFERROR(INDEX(Inventory!K:K, MATCH(A25, Inventory!A:A, 0)), "")
</f>
        <v/>
      </c>
      <c r="I25" s="50" t="str">
        <f t="array" ref="I25">IFERROR(INDEX(Inventory!I:I, MATCH($A25, Inventory!A:A, 0)), "")
</f>
        <v/>
      </c>
      <c r="J25" s="51" t="str">
        <f t="shared" si="1"/>
        <v/>
      </c>
      <c r="K25" s="49" t="str">
        <f t="array" ref="K25">IFERROR(INDEX(Inventory!E:E, MATCH($A25, Inventory!A:A, 0)), "")</f>
        <v/>
      </c>
      <c r="L25" s="52" t="str">
        <f t="shared" si="2"/>
        <v/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/>
      <c r="B26" s="13"/>
      <c r="C26" s="13"/>
      <c r="D26" s="13"/>
      <c r="E26" s="13"/>
      <c r="F26" s="13"/>
      <c r="G26" s="13"/>
      <c r="H26" s="49" t="str">
        <f t="array" ref="H26">IFERROR(INDEX(Inventory!K:K, MATCH(A26, Inventory!A:A, 0)), "")
</f>
        <v/>
      </c>
      <c r="I26" s="50" t="str">
        <f t="array" ref="I26">IFERROR(INDEX(Inventory!I:I, MATCH($A26, Inventory!A:A, 0)), "")
</f>
        <v/>
      </c>
      <c r="J26" s="51" t="str">
        <f t="shared" si="1"/>
        <v/>
      </c>
      <c r="K26" s="49" t="str">
        <f t="array" ref="K26">IFERROR(INDEX(Inventory!E:E, MATCH($A26, Inventory!A:A, 0)), "")</f>
        <v/>
      </c>
      <c r="L26" s="52" t="str">
        <f t="shared" si="2"/>
        <v/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/>
      <c r="B27" s="13"/>
      <c r="C27" s="13"/>
      <c r="D27" s="13"/>
      <c r="E27" s="13"/>
      <c r="F27" s="13"/>
      <c r="G27" s="13"/>
      <c r="H27" s="49" t="str">
        <f t="array" ref="H27">IFERROR(INDEX(Inventory!K:K, MATCH(A27, Inventory!A:A, 0)), "")
</f>
        <v/>
      </c>
      <c r="I27" s="50" t="str">
        <f t="array" ref="I27">IFERROR(INDEX(Inventory!I:I, MATCH($A27, Inventory!A:A, 0)), "")
</f>
        <v/>
      </c>
      <c r="J27" s="51" t="str">
        <f t="shared" si="1"/>
        <v/>
      </c>
      <c r="K27" s="49" t="str">
        <f t="array" ref="K27">IFERROR(INDEX(Inventory!E:E, MATCH($A27, Inventory!A:A, 0)), "")</f>
        <v/>
      </c>
      <c r="L27" s="52" t="str">
        <f t="shared" si="2"/>
        <v/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/>
      <c r="B28" s="13"/>
      <c r="C28" s="13"/>
      <c r="D28" s="13"/>
      <c r="E28" s="13"/>
      <c r="F28" s="13"/>
      <c r="G28" s="13"/>
      <c r="H28" s="49" t="str">
        <f t="array" ref="H28">IFERROR(INDEX(Inventory!K:K, MATCH(A28, Inventory!A:A, 0)), "")
</f>
        <v/>
      </c>
      <c r="I28" s="50" t="str">
        <f t="array" ref="I28">IFERROR(INDEX(Inventory!I:I, MATCH($A28, Inventory!A:A, 0)), "")
</f>
        <v/>
      </c>
      <c r="J28" s="51" t="str">
        <f t="shared" si="1"/>
        <v/>
      </c>
      <c r="K28" s="49" t="str">
        <f t="array" ref="K28">IFERROR(INDEX(Inventory!E:E, MATCH($A28, Inventory!A:A, 0)), "")</f>
        <v/>
      </c>
      <c r="L28" s="52" t="str">
        <f t="shared" si="2"/>
        <v/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/>
      <c r="B29" s="13"/>
      <c r="C29" s="13"/>
      <c r="D29" s="13"/>
      <c r="E29" s="13"/>
      <c r="F29" s="13"/>
      <c r="G29" s="13"/>
      <c r="H29" s="49" t="str">
        <f t="array" ref="H29">IFERROR(INDEX(Inventory!K:K, MATCH(A29, Inventory!A:A, 0)), "")
</f>
        <v/>
      </c>
      <c r="I29" s="50" t="str">
        <f t="array" ref="I29">IFERROR(INDEX(Inventory!I:I, MATCH($A29, Inventory!A:A, 0)), "")
</f>
        <v/>
      </c>
      <c r="J29" s="51" t="str">
        <f t="shared" si="1"/>
        <v/>
      </c>
      <c r="K29" s="49" t="str">
        <f t="array" ref="K29">IFERROR(INDEX(Inventory!E:E, MATCH($A29, Inventory!A:A, 0)), "")</f>
        <v/>
      </c>
      <c r="L29" s="52" t="str">
        <f t="shared" si="2"/>
        <v/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/>
      <c r="B30" s="13"/>
      <c r="C30" s="13"/>
      <c r="D30" s="13"/>
      <c r="E30" s="13"/>
      <c r="F30" s="13"/>
      <c r="G30" s="13"/>
      <c r="H30" s="49" t="str">
        <f t="array" ref="H30">IFERROR(INDEX(Inventory!K:K, MATCH(A30, Inventory!A:A, 0)), "")
</f>
        <v/>
      </c>
      <c r="I30" s="50" t="str">
        <f t="array" ref="I30">IFERROR(INDEX(Inventory!I:I, MATCH($A30, Inventory!A:A, 0)), "")
</f>
        <v/>
      </c>
      <c r="J30" s="51" t="str">
        <f t="shared" si="1"/>
        <v/>
      </c>
      <c r="K30" s="49" t="str">
        <f t="array" ref="K30">IFERROR(INDEX(Inventory!E:E, MATCH($A30, Inventory!A:A, 0)), "")</f>
        <v/>
      </c>
      <c r="L30" s="52" t="str">
        <f t="shared" si="2"/>
        <v/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/>
      <c r="B31" s="13"/>
      <c r="C31" s="13"/>
      <c r="D31" s="13"/>
      <c r="E31" s="13"/>
      <c r="F31" s="13"/>
      <c r="G31" s="13"/>
      <c r="H31" s="49" t="str">
        <f t="array" ref="H31">IFERROR(INDEX(Inventory!K:K, MATCH(A31, Inventory!A:A, 0)), "")
</f>
        <v/>
      </c>
      <c r="I31" s="50" t="str">
        <f t="array" ref="I31">IFERROR(INDEX(Inventory!I:I, MATCH($A31, Inventory!A:A, 0)), "")
</f>
        <v/>
      </c>
      <c r="J31" s="51" t="str">
        <f t="shared" si="1"/>
        <v/>
      </c>
      <c r="K31" s="49" t="str">
        <f t="array" ref="K31">IFERROR(INDEX(Inventory!E:E, MATCH($A31, Inventory!A:A, 0)), "")</f>
        <v/>
      </c>
      <c r="L31" s="52" t="str">
        <f t="shared" si="2"/>
        <v/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/>
      <c r="B32" s="13"/>
      <c r="C32" s="13"/>
      <c r="D32" s="13"/>
      <c r="E32" s="13"/>
      <c r="F32" s="13"/>
      <c r="G32" s="13"/>
      <c r="H32" s="49" t="str">
        <f t="array" ref="H32">IFERROR(INDEX(Inventory!K:K, MATCH(A32, Inventory!A:A, 0)), "")
</f>
        <v/>
      </c>
      <c r="I32" s="50" t="str">
        <f t="array" ref="I32">IFERROR(INDEX(Inventory!I:I, MATCH($A32, Inventory!A:A, 0)), "")
</f>
        <v/>
      </c>
      <c r="J32" s="51" t="str">
        <f t="shared" si="1"/>
        <v/>
      </c>
      <c r="K32" s="49" t="str">
        <f t="array" ref="K32">IFERROR(INDEX(Inventory!E:E, MATCH($A32, Inventory!A:A, 0)), "")</f>
        <v/>
      </c>
      <c r="L32" s="52" t="str">
        <f t="shared" si="2"/>
        <v/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/>
      <c r="B33" s="13"/>
      <c r="C33" s="13"/>
      <c r="D33" s="13"/>
      <c r="E33" s="13"/>
      <c r="F33" s="13"/>
      <c r="G33" s="13"/>
      <c r="H33" s="49" t="str">
        <f t="array" ref="H33">IFERROR(INDEX(Inventory!K:K, MATCH(A33, Inventory!A:A, 0)), "")
</f>
        <v/>
      </c>
      <c r="I33" s="50" t="str">
        <f t="array" ref="I33">IFERROR(INDEX(Inventory!I:I, MATCH($A33, Inventory!A:A, 0)), "")
</f>
        <v/>
      </c>
      <c r="J33" s="51" t="str">
        <f t="shared" si="1"/>
        <v/>
      </c>
      <c r="K33" s="49" t="str">
        <f t="array" ref="K33">IFERROR(INDEX(Inventory!E:E, MATCH($A33, Inventory!A:A, 0)), "")</f>
        <v/>
      </c>
      <c r="L33" s="52" t="str">
        <f t="shared" si="2"/>
        <v/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/>
      <c r="B34" s="13"/>
      <c r="C34" s="13"/>
      <c r="D34" s="13"/>
      <c r="E34" s="13"/>
      <c r="F34" s="13"/>
      <c r="G34" s="13"/>
      <c r="H34" s="49" t="str">
        <f t="array" ref="H34">IFERROR(INDEX(Inventory!K:K, MATCH(A34, Inventory!A:A, 0)), "")
</f>
        <v/>
      </c>
      <c r="I34" s="50" t="str">
        <f t="array" ref="I34">IFERROR(INDEX(Inventory!I:I, MATCH($A34, Inventory!A:A, 0)), "")
</f>
        <v/>
      </c>
      <c r="J34" s="51" t="str">
        <f t="shared" si="1"/>
        <v/>
      </c>
      <c r="K34" s="49" t="str">
        <f t="array" ref="K34">IFERROR(INDEX(Inventory!E:E, MATCH($A34, Inventory!A:A, 0)), "")</f>
        <v/>
      </c>
      <c r="L34" s="52" t="str">
        <f t="shared" si="2"/>
        <v/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/>
      <c r="B35" s="13"/>
      <c r="C35" s="13"/>
      <c r="D35" s="13"/>
      <c r="E35" s="13"/>
      <c r="F35" s="13"/>
      <c r="G35" s="13"/>
      <c r="H35" s="49" t="str">
        <f t="array" ref="H35">IFERROR(INDEX(Inventory!K:K, MATCH(A35, Inventory!A:A, 0)), "")
</f>
        <v/>
      </c>
      <c r="I35" s="50" t="str">
        <f t="array" ref="I35">IFERROR(INDEX(Inventory!I:I, MATCH($A35, Inventory!A:A, 0)), "")
</f>
        <v/>
      </c>
      <c r="J35" s="51" t="str">
        <f t="shared" si="1"/>
        <v/>
      </c>
      <c r="K35" s="49" t="str">
        <f t="array" ref="K35">IFERROR(INDEX(Inventory!E:E, MATCH($A35, Inventory!A:A, 0)), "")</f>
        <v/>
      </c>
      <c r="L35" s="52" t="str">
        <f t="shared" si="2"/>
        <v/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/>
      <c r="B36" s="13"/>
      <c r="C36" s="13"/>
      <c r="D36" s="13"/>
      <c r="E36" s="13"/>
      <c r="F36" s="13"/>
      <c r="G36" s="13"/>
      <c r="H36" s="49" t="str">
        <f t="array" ref="H36">IFERROR(INDEX(Inventory!K:K, MATCH(A36, Inventory!A:A, 0)), "")
</f>
        <v/>
      </c>
      <c r="I36" s="50" t="str">
        <f t="array" ref="I36">IFERROR(INDEX(Inventory!I:I, MATCH($A36, Inventory!A:A, 0)), "")
</f>
        <v/>
      </c>
      <c r="J36" s="51" t="str">
        <f t="shared" si="1"/>
        <v/>
      </c>
      <c r="K36" s="49" t="str">
        <f t="array" ref="K36">IFERROR(INDEX(Inventory!E:E, MATCH($A36, Inventory!A:A, 0)), "")</f>
        <v/>
      </c>
      <c r="L36" s="52" t="str">
        <f t="shared" si="2"/>
        <v/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/>
      <c r="B37" s="13"/>
      <c r="C37" s="13"/>
      <c r="D37" s="13"/>
      <c r="E37" s="13"/>
      <c r="F37" s="13"/>
      <c r="G37" s="13"/>
      <c r="H37" s="49" t="str">
        <f t="array" ref="H37">IFERROR(INDEX(Inventory!K:K, MATCH(A37, Inventory!A:A, 0)), "")
</f>
        <v/>
      </c>
      <c r="I37" s="50" t="str">
        <f t="array" ref="I37">IFERROR(INDEX(Inventory!I:I, MATCH($A37, Inventory!A:A, 0)), "")
</f>
        <v/>
      </c>
      <c r="J37" s="51" t="str">
        <f t="shared" si="1"/>
        <v/>
      </c>
      <c r="K37" s="49" t="str">
        <f t="array" ref="K37">IFERROR(INDEX(Inventory!E:E, MATCH($A37, Inventory!A:A, 0)), "")</f>
        <v/>
      </c>
      <c r="L37" s="52" t="str">
        <f t="shared" si="2"/>
        <v/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/>
      <c r="B38" s="13"/>
      <c r="C38" s="13"/>
      <c r="D38" s="13"/>
      <c r="E38" s="13"/>
      <c r="F38" s="13"/>
      <c r="G38" s="13"/>
      <c r="H38" s="49" t="str">
        <f t="array" ref="H38">IFERROR(INDEX(Inventory!K:K, MATCH(A38, Inventory!A:A, 0)), "")
</f>
        <v/>
      </c>
      <c r="I38" s="50" t="str">
        <f t="array" ref="I38">IFERROR(INDEX(Inventory!I:I, MATCH($A38, Inventory!A:A, 0)), "")
</f>
        <v/>
      </c>
      <c r="J38" s="51" t="str">
        <f t="shared" si="1"/>
        <v/>
      </c>
      <c r="K38" s="49" t="str">
        <f t="array" ref="K38">IFERROR(INDEX(Inventory!E:E, MATCH($A38, Inventory!A:A, 0)), "")</f>
        <v/>
      </c>
      <c r="L38" s="5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/>
      <c r="B39" s="13"/>
      <c r="C39" s="13"/>
      <c r="D39" s="13"/>
      <c r="E39" s="13"/>
      <c r="F39" s="13"/>
      <c r="G39" s="13"/>
      <c r="H39" s="49" t="str">
        <f t="array" ref="H39">IFERROR(INDEX(Inventory!K:K, MATCH(A39, Inventory!A:A, 0)), "")
</f>
        <v/>
      </c>
      <c r="I39" s="50" t="str">
        <f t="array" ref="I39">IFERROR(INDEX(Inventory!I:I, MATCH($A39, Inventory!A:A, 0)), "")
</f>
        <v/>
      </c>
      <c r="J39" s="51" t="str">
        <f t="shared" si="1"/>
        <v/>
      </c>
      <c r="K39" s="49" t="str">
        <f t="array" ref="K39">IFERROR(INDEX(Inventory!E:E, MATCH($A39, Inventory!A:A, 0)), "")</f>
        <v/>
      </c>
      <c r="L39" s="5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/>
      <c r="B40" s="13"/>
      <c r="C40" s="13"/>
      <c r="D40" s="13"/>
      <c r="E40" s="13"/>
      <c r="F40" s="13"/>
      <c r="G40" s="13"/>
      <c r="H40" s="49" t="str">
        <f t="array" ref="H40">IFERROR(INDEX(Inventory!K:K, MATCH(A40, Inventory!A:A, 0)), "")
</f>
        <v/>
      </c>
      <c r="I40" s="50" t="str">
        <f t="array" ref="I40">IFERROR(INDEX(Inventory!I:I, MATCH($A40, Inventory!A:A, 0)), "")
</f>
        <v/>
      </c>
      <c r="J40" s="51" t="str">
        <f t="shared" si="1"/>
        <v/>
      </c>
      <c r="K40" s="49" t="str">
        <f t="array" ref="K40">IFERROR(INDEX(Inventory!E:E, MATCH($A40, Inventory!A:A, 0)), "")</f>
        <v/>
      </c>
      <c r="L40" s="5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/>
      <c r="B41" s="13"/>
      <c r="C41" s="13"/>
      <c r="D41" s="13"/>
      <c r="E41" s="13"/>
      <c r="F41" s="13"/>
      <c r="G41" s="13"/>
      <c r="H41" s="49" t="str">
        <f t="array" ref="H41">IFERROR(INDEX(Inventory!K:K, MATCH(A41, Inventory!A:A, 0)), "")
</f>
        <v/>
      </c>
      <c r="I41" s="50" t="str">
        <f t="array" ref="I41">IFERROR(INDEX(Inventory!I:I, MATCH($A41, Inventory!A:A, 0)), "")
</f>
        <v/>
      </c>
      <c r="J41" s="51" t="str">
        <f t="shared" si="1"/>
        <v/>
      </c>
      <c r="K41" s="49" t="str">
        <f t="array" ref="K41">IFERROR(INDEX(Inventory!E:E, MATCH($A41, Inventory!A:A, 0)), "")</f>
        <v/>
      </c>
      <c r="L41" s="5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/>
      <c r="B42" s="13"/>
      <c r="C42" s="13"/>
      <c r="D42" s="13"/>
      <c r="E42" s="13"/>
      <c r="F42" s="13"/>
      <c r="G42" s="13"/>
      <c r="H42" s="49" t="str">
        <f t="array" ref="H42">IFERROR(INDEX(Inventory!K:K, MATCH(A42, Inventory!A:A, 0)), "")
</f>
        <v/>
      </c>
      <c r="I42" s="50" t="str">
        <f t="array" ref="I42">IFERROR(INDEX(Inventory!I:I, MATCH($A42, Inventory!A:A, 0)), "")
</f>
        <v/>
      </c>
      <c r="J42" s="51" t="str">
        <f t="shared" si="1"/>
        <v/>
      </c>
      <c r="K42" s="49" t="str">
        <f t="array" ref="K42">IFERROR(INDEX(Inventory!E:E, MATCH($A42, Inventory!A:A, 0)), "")</f>
        <v/>
      </c>
      <c r="L42" s="5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/>
      <c r="B43" s="13"/>
      <c r="C43" s="13"/>
      <c r="D43" s="13"/>
      <c r="E43" s="13"/>
      <c r="F43" s="13"/>
      <c r="G43" s="13"/>
      <c r="H43" s="49" t="str">
        <f t="array" ref="H43">IFERROR(INDEX(Inventory!K:K, MATCH(A43, Inventory!A:A, 0)), "")
</f>
        <v/>
      </c>
      <c r="I43" s="50" t="str">
        <f t="array" ref="I43">IFERROR(INDEX(Inventory!I:I, MATCH($A43, Inventory!A:A, 0)), "")
</f>
        <v/>
      </c>
      <c r="J43" s="51" t="str">
        <f t="shared" si="1"/>
        <v/>
      </c>
      <c r="K43" s="49" t="str">
        <f t="array" ref="K43">IFERROR(INDEX(Inventory!E:E, MATCH($A43, Inventory!A:A, 0)), "")</f>
        <v/>
      </c>
      <c r="L43" s="5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/>
      <c r="B44" s="13"/>
      <c r="C44" s="13"/>
      <c r="D44" s="13"/>
      <c r="E44" s="13"/>
      <c r="F44" s="13"/>
      <c r="G44" s="13"/>
      <c r="H44" s="49" t="str">
        <f t="array" ref="H44">IFERROR(INDEX(Inventory!K:K, MATCH(A44, Inventory!A:A, 0)), "")
</f>
        <v/>
      </c>
      <c r="I44" s="50" t="str">
        <f t="array" ref="I44">IFERROR(INDEX(Inventory!I:I, MATCH($A44, Inventory!A:A, 0)), "")
</f>
        <v/>
      </c>
      <c r="J44" s="51" t="str">
        <f t="shared" si="1"/>
        <v/>
      </c>
      <c r="K44" s="49" t="str">
        <f t="array" ref="K44">IFERROR(INDEX(Inventory!E:E, MATCH($A44, Inventory!A:A, 0)), "")</f>
        <v/>
      </c>
      <c r="L44" s="5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/>
      <c r="B45" s="13"/>
      <c r="C45" s="13"/>
      <c r="D45" s="13"/>
      <c r="E45" s="13"/>
      <c r="F45" s="13"/>
      <c r="G45" s="13"/>
      <c r="H45" s="49" t="str">
        <f t="array" ref="H45">IFERROR(INDEX(Inventory!K:K, MATCH(A45, Inventory!A:A, 0)), "")
</f>
        <v/>
      </c>
      <c r="I45" s="50" t="str">
        <f t="array" ref="I45">IFERROR(INDEX(Inventory!I:I, MATCH($A45, Inventory!A:A, 0)), "")
</f>
        <v/>
      </c>
      <c r="J45" s="51" t="str">
        <f t="shared" si="1"/>
        <v/>
      </c>
      <c r="K45" s="49" t="str">
        <f t="array" ref="K45">IFERROR(INDEX(Inventory!E:E, MATCH($A45, Inventory!A:A, 0)), "")</f>
        <v/>
      </c>
      <c r="L45" s="5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/>
      <c r="B46" s="13"/>
      <c r="C46" s="13"/>
      <c r="D46" s="13"/>
      <c r="E46" s="13"/>
      <c r="F46" s="13"/>
      <c r="G46" s="13"/>
      <c r="H46" s="49" t="str">
        <f t="array" ref="H46">IFERROR(INDEX(Inventory!K:K, MATCH(A46, Inventory!A:A, 0)), "")
</f>
        <v/>
      </c>
      <c r="I46" s="50" t="str">
        <f t="array" ref="I46">IFERROR(INDEX(Inventory!I:I, MATCH($A46, Inventory!A:A, 0)), "")
</f>
        <v/>
      </c>
      <c r="J46" s="51" t="str">
        <f t="shared" si="1"/>
        <v/>
      </c>
      <c r="K46" s="49" t="str">
        <f t="array" ref="K46">IFERROR(INDEX(Inventory!E:E, MATCH($A46, Inventory!A:A, 0)), "")</f>
        <v/>
      </c>
      <c r="L46" s="5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/>
      <c r="B47" s="13"/>
      <c r="C47" s="13"/>
      <c r="D47" s="13"/>
      <c r="E47" s="13"/>
      <c r="F47" s="13"/>
      <c r="G47" s="13"/>
      <c r="H47" s="49" t="str">
        <f t="array" ref="H47">IFERROR(INDEX(Inventory!K:K, MATCH(A47, Inventory!A:A, 0)), "")
</f>
        <v/>
      </c>
      <c r="I47" s="50" t="str">
        <f t="array" ref="I47">IFERROR(INDEX(Inventory!I:I, MATCH($A47, Inventory!A:A, 0)), "")
</f>
        <v/>
      </c>
      <c r="J47" s="51" t="str">
        <f t="shared" si="1"/>
        <v/>
      </c>
      <c r="K47" s="49" t="str">
        <f t="array" ref="K47">IFERROR(INDEX(Inventory!E:E, MATCH($A47, Inventory!A:A, 0)), "")</f>
        <v/>
      </c>
      <c r="L47" s="5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/>
      <c r="B48" s="13"/>
      <c r="C48" s="13"/>
      <c r="D48" s="13"/>
      <c r="E48" s="13"/>
      <c r="F48" s="13"/>
      <c r="G48" s="13"/>
      <c r="H48" s="49" t="str">
        <f t="array" ref="H48">IFERROR(INDEX(Inventory!K:K, MATCH(A48, Inventory!A:A, 0)), "")
</f>
        <v/>
      </c>
      <c r="I48" s="50" t="str">
        <f t="array" ref="I48">IFERROR(INDEX(Inventory!I:I, MATCH($A48, Inventory!A:A, 0)), "")
</f>
        <v/>
      </c>
      <c r="J48" s="51" t="str">
        <f t="shared" si="1"/>
        <v/>
      </c>
      <c r="K48" s="49" t="str">
        <f t="array" ref="K48">IFERROR(INDEX(Inventory!E:E, MATCH($A48, Inventory!A:A, 0)), "")</f>
        <v/>
      </c>
      <c r="L48" s="5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/>
      <c r="B49" s="13"/>
      <c r="C49" s="13"/>
      <c r="D49" s="13"/>
      <c r="E49" s="13"/>
      <c r="F49" s="13"/>
      <c r="G49" s="13"/>
      <c r="H49" s="49" t="str">
        <f t="array" ref="H49">IFERROR(INDEX(Inventory!K:K, MATCH(A49, Inventory!A:A, 0)), "")
</f>
        <v/>
      </c>
      <c r="I49" s="50" t="str">
        <f t="array" ref="I49">IFERROR(INDEX(Inventory!I:I, MATCH($A49, Inventory!A:A, 0)), "")
</f>
        <v/>
      </c>
      <c r="J49" s="51" t="str">
        <f t="shared" si="1"/>
        <v/>
      </c>
      <c r="K49" s="49" t="str">
        <f t="array" ref="K49">IFERROR(INDEX(Inventory!E:E, MATCH($A49, Inventory!A:A, 0)), "")</f>
        <v/>
      </c>
      <c r="L49" s="5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/>
      <c r="B50" s="13"/>
      <c r="C50" s="13"/>
      <c r="D50" s="13"/>
      <c r="E50" s="13"/>
      <c r="F50" s="13"/>
      <c r="G50" s="13"/>
      <c r="H50" s="49" t="str">
        <f t="array" ref="H50">IFERROR(INDEX(Inventory!K:K, MATCH(A50, Inventory!A:A, 0)), "")
</f>
        <v/>
      </c>
      <c r="I50" s="50" t="str">
        <f t="array" ref="I50">IFERROR(INDEX(Inventory!I:I, MATCH($A50, Inventory!A:A, 0)), "")
</f>
        <v/>
      </c>
      <c r="J50" s="51" t="str">
        <f t="shared" si="1"/>
        <v/>
      </c>
      <c r="K50" s="49" t="str">
        <f t="array" ref="K50">IFERROR(INDEX(Inventory!E:E, MATCH($A50, Inventory!A:A, 0)), "")</f>
        <v/>
      </c>
      <c r="L50" s="5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49" t="str">
        <f t="array" ref="H51">IFERROR(INDEX(Inventory!K:K, MATCH(A51, Inventory!A:A, 0)), "")
</f>
        <v/>
      </c>
      <c r="I51" s="50" t="str">
        <f t="array" ref="I51">IFERROR(INDEX(Inventory!I:I, MATCH($A51, Inventory!A:A, 0)), "")
</f>
        <v/>
      </c>
      <c r="J51" s="51" t="str">
        <f t="shared" si="1"/>
        <v/>
      </c>
      <c r="K51" s="49" t="str">
        <f t="array" ref="K51">IFERROR(INDEX(Inventory!E:E, MATCH($A51, Inventory!A:A, 0)), "")</f>
        <v/>
      </c>
      <c r="L51" s="5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49" t="str">
        <f t="array" ref="H52">IFERROR(INDEX(Inventory!K:K, MATCH(A52, Inventory!A:A, 0)), "")
</f>
        <v/>
      </c>
      <c r="I52" s="50" t="str">
        <f t="array" ref="I52">IFERROR(INDEX(Inventory!I:I, MATCH($A52, Inventory!A:A, 0)), "")
</f>
        <v/>
      </c>
      <c r="J52" s="51" t="str">
        <f t="shared" si="1"/>
        <v/>
      </c>
      <c r="K52" s="49" t="str">
        <f t="array" ref="K52">IFERROR(INDEX(Inventory!E:E, MATCH($A52, Inventory!A:A, 0)), "")</f>
        <v/>
      </c>
      <c r="L52" s="5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49" t="str">
        <f t="array" ref="H53">IFERROR(INDEX(Inventory!K:K, MATCH(A53, Inventory!A:A, 0)), "")
</f>
        <v/>
      </c>
      <c r="I53" s="50" t="str">
        <f t="array" ref="I53">IFERROR(INDEX(Inventory!I:I, MATCH($A53, Inventory!A:A, 0)), "")
</f>
        <v/>
      </c>
      <c r="J53" s="51" t="str">
        <f t="shared" si="1"/>
        <v/>
      </c>
      <c r="K53" s="49" t="str">
        <f t="array" ref="K53">IFERROR(INDEX(Inventory!E:E, MATCH($A53, Inventory!A:A, 0)), "")</f>
        <v/>
      </c>
      <c r="L53" s="5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49" t="str">
        <f t="array" ref="H54">IFERROR(INDEX(Inventory!K:K, MATCH(A54, Inventory!A:A, 0)), "")
</f>
        <v/>
      </c>
      <c r="I54" s="50" t="str">
        <f t="array" ref="I54">IFERROR(INDEX(Inventory!I:I, MATCH($A54, Inventory!A:A, 0)), "")
</f>
        <v/>
      </c>
      <c r="J54" s="51" t="str">
        <f t="shared" si="1"/>
        <v/>
      </c>
      <c r="K54" s="49" t="str">
        <f t="array" ref="K54">IFERROR(INDEX(Inventory!E:E, MATCH($A54, Inventory!A:A, 0)), "")</f>
        <v/>
      </c>
      <c r="L54" s="5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49" t="str">
        <f t="array" ref="H55">IFERROR(INDEX(Inventory!K:K, MATCH(A55, Inventory!A:A, 0)), "")
</f>
        <v/>
      </c>
      <c r="I55" s="50" t="str">
        <f t="array" ref="I55">IFERROR(INDEX(Inventory!I:I, MATCH($A55, Inventory!A:A, 0)), "")
</f>
        <v/>
      </c>
      <c r="J55" s="51" t="str">
        <f t="shared" si="1"/>
        <v/>
      </c>
      <c r="K55" s="49" t="str">
        <f t="array" ref="K55">IFERROR(INDEX(Inventory!E:E, MATCH($A55, Inventory!A:A, 0)), "")</f>
        <v/>
      </c>
      <c r="L55" s="5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49" t="str">
        <f t="array" ref="H56">IFERROR(INDEX(Inventory!K:K, MATCH(A56, Inventory!A:A, 0)), "")
</f>
        <v/>
      </c>
      <c r="I56" s="50" t="str">
        <f t="array" ref="I56">IFERROR(INDEX(Inventory!I:I, MATCH($A56, Inventory!A:A, 0)), "")
</f>
        <v/>
      </c>
      <c r="J56" s="51" t="str">
        <f t="shared" si="1"/>
        <v/>
      </c>
      <c r="K56" s="49" t="str">
        <f t="array" ref="K56">IFERROR(INDEX(Inventory!E:E, MATCH($A56, Inventory!A:A, 0)), "")</f>
        <v/>
      </c>
      <c r="L56" s="5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49" t="str">
        <f t="array" ref="H57">IFERROR(INDEX(Inventory!K:K, MATCH(A57, Inventory!A:A, 0)), "")
</f>
        <v/>
      </c>
      <c r="I57" s="50" t="str">
        <f t="array" ref="I57">IFERROR(INDEX(Inventory!I:I, MATCH($A57, Inventory!A:A, 0)), "")
</f>
        <v/>
      </c>
      <c r="J57" s="51" t="str">
        <f t="shared" si="1"/>
        <v/>
      </c>
      <c r="K57" s="49" t="str">
        <f t="array" ref="K57">IFERROR(INDEX(Inventory!E:E, MATCH($A57, Inventory!A:A, 0)), "")</f>
        <v/>
      </c>
      <c r="L57" s="53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49" t="str">
        <f t="array" ref="H58">IFERROR(INDEX(Inventory!K:K, MATCH(A58, Inventory!A:A, 0)), "")
</f>
        <v/>
      </c>
      <c r="I58" s="50" t="str">
        <f t="array" ref="I58">IFERROR(INDEX(Inventory!I:I, MATCH($A58, Inventory!A:A, 0)), "")
</f>
        <v/>
      </c>
      <c r="J58" s="51" t="str">
        <f t="shared" si="1"/>
        <v/>
      </c>
      <c r="K58" s="49" t="str">
        <f t="array" ref="K58">IFERROR(INDEX(Inventory!E:E, MATCH($A58, Inventory!A:A, 0)), "")</f>
        <v/>
      </c>
      <c r="L58" s="5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49" t="str">
        <f t="array" ref="H59">IFERROR(INDEX(Inventory!K:K, MATCH(A59, Inventory!A:A, 0)), "")
</f>
        <v/>
      </c>
      <c r="I59" s="50" t="str">
        <f t="array" ref="I59">IFERROR(INDEX(Inventory!I:I, MATCH($A59, Inventory!A:A, 0)), "")
</f>
        <v/>
      </c>
      <c r="J59" s="51" t="str">
        <f t="shared" si="1"/>
        <v/>
      </c>
      <c r="K59" s="49" t="str">
        <f t="array" ref="K59">IFERROR(INDEX(Inventory!E:E, MATCH($A59, Inventory!A:A, 0)), "")</f>
        <v/>
      </c>
      <c r="L59" s="5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49" t="str">
        <f t="array" ref="H60">IFERROR(INDEX(Inventory!K:K, MATCH(A60, Inventory!A:A, 0)), "")
</f>
        <v/>
      </c>
      <c r="I60" s="50" t="str">
        <f t="array" ref="I60">IFERROR(INDEX(Inventory!I:I, MATCH($A60, Inventory!A:A, 0)), "")
</f>
        <v/>
      </c>
      <c r="J60" s="51" t="str">
        <f t="shared" si="1"/>
        <v/>
      </c>
      <c r="K60" s="49" t="str">
        <f t="array" ref="K60">IFERROR(INDEX(Inventory!E:E, MATCH($A60, Inventory!A:A, 0)), "")</f>
        <v/>
      </c>
      <c r="L60" s="53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49" t="str">
        <f t="array" ref="H61">IFERROR(INDEX(Inventory!K:K, MATCH(A61, Inventory!A:A, 0)), "")
</f>
        <v/>
      </c>
      <c r="I61" s="50" t="str">
        <f t="array" ref="I61">IFERROR(INDEX(Inventory!I:I, MATCH($A61, Inventory!A:A, 0)), "")
</f>
        <v/>
      </c>
      <c r="J61" s="51" t="str">
        <f t="shared" si="1"/>
        <v/>
      </c>
      <c r="K61" s="49" t="str">
        <f t="array" ref="K61">IFERROR(INDEX(Inventory!E:E, MATCH($A61, Inventory!A:A, 0)), "")</f>
        <v/>
      </c>
      <c r="L61" s="53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49" t="str">
        <f t="array" ref="H62">IFERROR(INDEX(Inventory!K:K, MATCH(A62, Inventory!A:A, 0)), "")
</f>
        <v/>
      </c>
      <c r="I62" s="50" t="str">
        <f t="array" ref="I62">IFERROR(INDEX(Inventory!I:I, MATCH($A62, Inventory!A:A, 0)), "")
</f>
        <v/>
      </c>
      <c r="J62" s="51" t="str">
        <f t="shared" si="1"/>
        <v/>
      </c>
      <c r="K62" s="49" t="str">
        <f t="array" ref="K62">IFERROR(INDEX(Inventory!E:E, MATCH($A62, Inventory!A:A, 0)), "")</f>
        <v/>
      </c>
      <c r="L62" s="53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49" t="str">
        <f t="array" ref="H63">IFERROR(INDEX(Inventory!K:K, MATCH(A63, Inventory!A:A, 0)), "")
</f>
        <v/>
      </c>
      <c r="I63" s="50" t="str">
        <f t="array" ref="I63">IFERROR(INDEX(Inventory!I:I, MATCH($A63, Inventory!A:A, 0)), "")
</f>
        <v/>
      </c>
      <c r="J63" s="51" t="str">
        <f t="shared" si="1"/>
        <v/>
      </c>
      <c r="K63" s="49" t="str">
        <f t="array" ref="K63">IFERROR(INDEX(Inventory!E:E, MATCH($A63, Inventory!A:A, 0)), "")</f>
        <v/>
      </c>
      <c r="L63" s="5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49" t="str">
        <f t="array" ref="H64">IFERROR(INDEX(Inventory!K:K, MATCH(A64, Inventory!A:A, 0)), "")
</f>
        <v/>
      </c>
      <c r="I64" s="50" t="str">
        <f t="array" ref="I64">IFERROR(INDEX(Inventory!I:I, MATCH($A64, Inventory!A:A, 0)), "")
</f>
        <v/>
      </c>
      <c r="J64" s="51" t="str">
        <f t="shared" si="1"/>
        <v/>
      </c>
      <c r="K64" s="49" t="str">
        <f t="array" ref="K64">IFERROR(INDEX(Inventory!E:E, MATCH($A64, Inventory!A:A, 0)), "")</f>
        <v/>
      </c>
      <c r="L64" s="5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49" t="str">
        <f t="array" ref="H65">IFERROR(INDEX(Inventory!K:K, MATCH(A65, Inventory!A:A, 0)), "")
</f>
        <v/>
      </c>
      <c r="I65" s="50" t="str">
        <f t="array" ref="I65">IFERROR(INDEX(Inventory!I:I, MATCH($A65, Inventory!A:A, 0)), "")
</f>
        <v/>
      </c>
      <c r="J65" s="51" t="str">
        <f t="shared" si="1"/>
        <v/>
      </c>
      <c r="K65" s="49" t="str">
        <f t="array" ref="K65">IFERROR(INDEX(Inventory!E:E, MATCH($A65, Inventory!A:A, 0)), "")</f>
        <v/>
      </c>
      <c r="L65" s="5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49" t="str">
        <f t="array" ref="H66">IFERROR(INDEX(Inventory!K:K, MATCH(A66, Inventory!A:A, 0)), "")
</f>
        <v/>
      </c>
      <c r="I66" s="50" t="str">
        <f t="array" ref="I66">IFERROR(INDEX(Inventory!I:I, MATCH($A66, Inventory!A:A, 0)), "")
</f>
        <v/>
      </c>
      <c r="J66" s="51" t="str">
        <f t="shared" si="1"/>
        <v/>
      </c>
      <c r="K66" s="49" t="str">
        <f t="array" ref="K66">IFERROR(INDEX(Inventory!E:E, MATCH($A66, Inventory!A:A, 0)), "")</f>
        <v/>
      </c>
      <c r="L66" s="5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49" t="str">
        <f t="array" ref="H67">IFERROR(INDEX(Inventory!K:K, MATCH(A67, Inventory!A:A, 0)), "")
</f>
        <v/>
      </c>
      <c r="I67" s="50" t="str">
        <f t="array" ref="I67">IFERROR(INDEX(Inventory!I:I, MATCH($A67, Inventory!A:A, 0)), "")
</f>
        <v/>
      </c>
      <c r="J67" s="51" t="str">
        <f t="shared" si="1"/>
        <v/>
      </c>
      <c r="K67" s="49" t="str">
        <f t="array" ref="K67">IFERROR(INDEX(Inventory!E:E, MATCH($A67, Inventory!A:A, 0)), "")</f>
        <v/>
      </c>
      <c r="L67" s="5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49" t="str">
        <f t="array" ref="H68">IFERROR(INDEX(Inventory!K:K, MATCH(A68, Inventory!A:A, 0)), "")
</f>
        <v/>
      </c>
      <c r="I68" s="50" t="str">
        <f t="array" ref="I68">IFERROR(INDEX(Inventory!I:I, MATCH($A68, Inventory!A:A, 0)), "")
</f>
        <v/>
      </c>
      <c r="J68" s="51" t="str">
        <f t="shared" si="1"/>
        <v/>
      </c>
      <c r="K68" s="49" t="str">
        <f t="array" ref="K68">IFERROR(INDEX(Inventory!E:E, MATCH($A68, Inventory!A:A, 0)), "")</f>
        <v/>
      </c>
      <c r="L68" s="53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49" t="str">
        <f t="array" ref="H69">IFERROR(INDEX(Inventory!K:K, MATCH(A69, Inventory!A:A, 0)), "")
</f>
        <v/>
      </c>
      <c r="I69" s="50" t="str">
        <f t="array" ref="I69">IFERROR(INDEX(Inventory!I:I, MATCH($A69, Inventory!A:A, 0)), "")
</f>
        <v/>
      </c>
      <c r="J69" s="51" t="str">
        <f t="shared" si="1"/>
        <v/>
      </c>
      <c r="K69" s="49" t="str">
        <f t="array" ref="K69">IFERROR(INDEX(Inventory!E:E, MATCH($A69, Inventory!A:A, 0)), "")</f>
        <v/>
      </c>
      <c r="L69" s="5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49" t="str">
        <f t="array" ref="H70">IFERROR(INDEX(Inventory!K:K, MATCH(A70, Inventory!A:A, 0)), "")
</f>
        <v/>
      </c>
      <c r="I70" s="50" t="str">
        <f t="array" ref="I70">IFERROR(INDEX(Inventory!I:I, MATCH($A70, Inventory!A:A, 0)), "")
</f>
        <v/>
      </c>
      <c r="J70" s="51" t="str">
        <f t="shared" si="1"/>
        <v/>
      </c>
      <c r="K70" s="49" t="str">
        <f t="array" ref="K70">IFERROR(INDEX(Inventory!E:E, MATCH($A70, Inventory!A:A, 0)), "")</f>
        <v/>
      </c>
      <c r="L70" s="5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49" t="str">
        <f t="array" ref="H71">IFERROR(INDEX(Inventory!K:K, MATCH(A71, Inventory!A:A, 0)), "")
</f>
        <v/>
      </c>
      <c r="I71" s="50" t="str">
        <f t="array" ref="I71">IFERROR(INDEX(Inventory!I:I, MATCH($A71, Inventory!A:A, 0)), "")
</f>
        <v/>
      </c>
      <c r="J71" s="54" t="str">
        <f t="shared" ref="J71:J100" si="3">IFERROR((H71-I71)/I71, "")
</f>
        <v/>
      </c>
      <c r="K71" s="49" t="str">
        <f t="array" ref="K71">IFERROR(INDEX(Inventory!E:E, MATCH($A71, Inventory!A:A, 0)), "")</f>
        <v/>
      </c>
      <c r="L71" s="5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49" t="str">
        <f t="array" ref="H72">IFERROR(INDEX(Inventory!K:K, MATCH(A72, Inventory!A:A, 0)), "")
</f>
        <v/>
      </c>
      <c r="I72" s="50" t="str">
        <f t="array" ref="I72">IFERROR(INDEX(Inventory!I:I, MATCH($A72, Inventory!A:A, 0)), "")
</f>
        <v/>
      </c>
      <c r="J72" s="54" t="str">
        <f t="shared" si="3"/>
        <v/>
      </c>
      <c r="K72" s="49" t="str">
        <f t="array" ref="K72">IFERROR(INDEX(Inventory!E:E, MATCH($A72, Inventory!A:A, 0)), "")</f>
        <v/>
      </c>
      <c r="L72" s="53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49" t="str">
        <f t="array" ref="H73">IFERROR(INDEX(Inventory!K:K, MATCH(A73, Inventory!A:A, 0)), "")
</f>
        <v/>
      </c>
      <c r="I73" s="50" t="str">
        <f t="array" ref="I73">IFERROR(INDEX(Inventory!I:I, MATCH($A73, Inventory!A:A, 0)), "")
</f>
        <v/>
      </c>
      <c r="J73" s="54" t="str">
        <f t="shared" si="3"/>
        <v/>
      </c>
      <c r="K73" s="49" t="str">
        <f t="array" ref="K73">IFERROR(INDEX(Inventory!E:E, MATCH($A73, Inventory!A:A, 0)), "")</f>
        <v/>
      </c>
      <c r="L73" s="53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49" t="str">
        <f t="array" ref="H74">IFERROR(INDEX(Inventory!K:K, MATCH(A74, Inventory!A:A, 0)), "")
</f>
        <v/>
      </c>
      <c r="I74" s="50" t="str">
        <f t="array" ref="I74">IFERROR(INDEX(Inventory!I:I, MATCH($A74, Inventory!A:A, 0)), "")
</f>
        <v/>
      </c>
      <c r="J74" s="54" t="str">
        <f t="shared" si="3"/>
        <v/>
      </c>
      <c r="K74" s="49" t="str">
        <f t="array" ref="K74">IFERROR(INDEX(Inventory!E:E, MATCH($A74, Inventory!A:A, 0)), "")</f>
        <v/>
      </c>
      <c r="L74" s="53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49" t="str">
        <f t="array" ref="H75">IFERROR(INDEX(Inventory!K:K, MATCH(A75, Inventory!A:A, 0)), "")
</f>
        <v/>
      </c>
      <c r="I75" s="50" t="str">
        <f t="array" ref="I75">IFERROR(INDEX(Inventory!I:I, MATCH($A75, Inventory!A:A, 0)), "")
</f>
        <v/>
      </c>
      <c r="J75" s="54" t="str">
        <f t="shared" si="3"/>
        <v/>
      </c>
      <c r="K75" s="49" t="str">
        <f t="array" ref="K75">IFERROR(INDEX(Inventory!E:E, MATCH($A75, Inventory!A:A, 0)), "")</f>
        <v/>
      </c>
      <c r="L75" s="53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0" t="str">
        <f t="array" ref="I76">IFERROR(INDEX(Inventory!I:I, MATCH($A76, Inventory!A:A, 0)), "")
</f>
        <v/>
      </c>
      <c r="J76" s="54" t="str">
        <f t="shared" si="3"/>
        <v/>
      </c>
      <c r="K76" s="5"/>
      <c r="L76" s="5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0" t="str">
        <f t="array" ref="I77">IFERROR(INDEX(Inventory!I:I, MATCH($A77, Inventory!A:A, 0)), "")
</f>
        <v/>
      </c>
      <c r="J77" s="54" t="str">
        <f t="shared" si="3"/>
        <v/>
      </c>
      <c r="K77" s="5"/>
      <c r="L77" s="53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0" t="str">
        <f t="array" ref="I78">IFERROR(INDEX(Inventory!I:I, MATCH($A78, Inventory!A:A, 0)), "")
</f>
        <v/>
      </c>
      <c r="J78" s="54" t="str">
        <f t="shared" si="3"/>
        <v/>
      </c>
      <c r="K78" s="5"/>
      <c r="L78" s="53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0" t="str">
        <f t="array" ref="I79">IFERROR(INDEX(Inventory!I:I, MATCH($A79, Inventory!A:A, 0)), "")
</f>
        <v/>
      </c>
      <c r="J79" s="54" t="str">
        <f t="shared" si="3"/>
        <v/>
      </c>
      <c r="K79" s="5"/>
      <c r="L79" s="5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0" t="str">
        <f t="array" ref="I80">IFERROR(INDEX(Inventory!I:I, MATCH($A80, Inventory!A:A, 0)), "")
</f>
        <v/>
      </c>
      <c r="J80" s="54" t="str">
        <f t="shared" si="3"/>
        <v/>
      </c>
      <c r="K80" s="5"/>
      <c r="L80" s="53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0" t="str">
        <f t="array" ref="I81">IFERROR(INDEX(Inventory!I:I, MATCH($A81, Inventory!A:A, 0)), "")
</f>
        <v/>
      </c>
      <c r="J81" s="54" t="str">
        <f t="shared" si="3"/>
        <v/>
      </c>
      <c r="K81" s="5"/>
      <c r="L81" s="5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0" t="str">
        <f t="array" ref="I82">IFERROR(INDEX(Inventory!I:I, MATCH($A82, Inventory!A:A, 0)), "")
</f>
        <v/>
      </c>
      <c r="J82" s="54" t="str">
        <f t="shared" si="3"/>
        <v/>
      </c>
      <c r="K82" s="5"/>
      <c r="L82" s="53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0" t="str">
        <f t="array" ref="I83">IFERROR(INDEX(Inventory!I:I, MATCH($A83, Inventory!A:A, 0)), "")
</f>
        <v/>
      </c>
      <c r="J83" s="54" t="str">
        <f t="shared" si="3"/>
        <v/>
      </c>
      <c r="K83" s="5"/>
      <c r="L83" s="53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0" t="str">
        <f t="array" ref="I84">IFERROR(INDEX(Inventory!I:I, MATCH($A84, Inventory!A:A, 0)), "")
</f>
        <v/>
      </c>
      <c r="J84" s="54" t="str">
        <f t="shared" si="3"/>
        <v/>
      </c>
      <c r="K84" s="5"/>
      <c r="L84" s="53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5"/>
      <c r="J85" s="54" t="str">
        <f t="shared" si="3"/>
        <v/>
      </c>
      <c r="K85" s="5"/>
      <c r="L85" s="53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5"/>
      <c r="J86" s="54" t="str">
        <f t="shared" si="3"/>
        <v/>
      </c>
      <c r="K86" s="5"/>
      <c r="L86" s="53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5"/>
      <c r="J87" s="54" t="str">
        <f t="shared" si="3"/>
        <v/>
      </c>
      <c r="K87" s="5"/>
      <c r="L87" s="53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5"/>
      <c r="J88" s="54" t="str">
        <f t="shared" si="3"/>
        <v/>
      </c>
      <c r="K88" s="5"/>
      <c r="L88" s="5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5"/>
      <c r="J89" s="54" t="str">
        <f t="shared" si="3"/>
        <v/>
      </c>
      <c r="K89" s="5"/>
      <c r="L89" s="53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5"/>
      <c r="J90" s="54" t="str">
        <f t="shared" si="3"/>
        <v/>
      </c>
      <c r="K90" s="5"/>
      <c r="L90" s="5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5"/>
      <c r="J91" s="54" t="str">
        <f t="shared" si="3"/>
        <v/>
      </c>
      <c r="K91" s="5"/>
      <c r="L91" s="5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5"/>
      <c r="J92" s="54" t="str">
        <f t="shared" si="3"/>
        <v/>
      </c>
      <c r="K92" s="5"/>
      <c r="L92" s="5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5"/>
      <c r="J93" s="54" t="str">
        <f t="shared" si="3"/>
        <v/>
      </c>
      <c r="K93" s="5"/>
      <c r="L93" s="53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5"/>
      <c r="J94" s="54" t="str">
        <f t="shared" si="3"/>
        <v/>
      </c>
      <c r="K94" s="5"/>
      <c r="L94" s="53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5"/>
      <c r="J95" s="54" t="str">
        <f t="shared" si="3"/>
        <v/>
      </c>
      <c r="K95" s="5"/>
      <c r="L95" s="5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5"/>
      <c r="J96" s="54" t="str">
        <f t="shared" si="3"/>
        <v/>
      </c>
      <c r="K96" s="5"/>
      <c r="L96" s="5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5"/>
      <c r="J97" s="54" t="str">
        <f t="shared" si="3"/>
        <v/>
      </c>
      <c r="K97" s="5"/>
      <c r="L97" s="5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5"/>
      <c r="J98" s="54" t="str">
        <f t="shared" si="3"/>
        <v/>
      </c>
      <c r="K98" s="5"/>
      <c r="L98" s="5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5"/>
      <c r="J99" s="54" t="str">
        <f t="shared" si="3"/>
        <v/>
      </c>
      <c r="K99" s="5"/>
      <c r="L99" s="5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5"/>
      <c r="J100" s="54" t="str">
        <f t="shared" si="3"/>
        <v/>
      </c>
      <c r="K100" s="5"/>
      <c r="L100" s="5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5"/>
      <c r="J101" s="56"/>
      <c r="K101" s="5"/>
      <c r="L101" s="5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5"/>
      <c r="J102" s="56"/>
      <c r="K102" s="5"/>
      <c r="L102" s="53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5"/>
      <c r="J103" s="56"/>
      <c r="K103" s="5"/>
      <c r="L103" s="5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5"/>
      <c r="J104" s="56"/>
      <c r="K104" s="5"/>
      <c r="L104" s="5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5"/>
      <c r="J105" s="56"/>
      <c r="K105" s="5"/>
      <c r="L105" s="5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5"/>
      <c r="J106" s="56"/>
      <c r="K106" s="5"/>
      <c r="L106" s="53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5"/>
      <c r="J107" s="56"/>
      <c r="K107" s="5"/>
      <c r="L107" s="5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5"/>
      <c r="J108" s="56"/>
      <c r="K108" s="5"/>
      <c r="L108" s="5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5"/>
      <c r="J109" s="56"/>
      <c r="K109" s="5"/>
      <c r="L109" s="53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5"/>
      <c r="J110" s="56"/>
      <c r="K110" s="5"/>
      <c r="L110" s="5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5"/>
      <c r="J111" s="56"/>
      <c r="K111" s="5"/>
      <c r="L111" s="5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5"/>
      <c r="J112" s="56"/>
      <c r="K112" s="5"/>
      <c r="L112" s="53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5"/>
      <c r="J113" s="56"/>
      <c r="K113" s="5"/>
      <c r="L113" s="53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5"/>
      <c r="J114" s="56"/>
      <c r="K114" s="5"/>
      <c r="L114" s="5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5"/>
      <c r="J115" s="56"/>
      <c r="K115" s="5"/>
      <c r="L115" s="5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5"/>
      <c r="J116" s="56"/>
      <c r="K116" s="5"/>
      <c r="L116" s="5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5"/>
      <c r="J117" s="56"/>
      <c r="K117" s="5"/>
      <c r="L117" s="5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5"/>
      <c r="J118" s="56"/>
      <c r="K118" s="5"/>
      <c r="L118" s="5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5"/>
      <c r="J119" s="56"/>
      <c r="K119" s="5"/>
      <c r="L119" s="5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5"/>
      <c r="J120" s="56"/>
      <c r="K120" s="5"/>
      <c r="L120" s="5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5"/>
      <c r="J121" s="56"/>
      <c r="K121" s="5"/>
      <c r="L121" s="53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5"/>
      <c r="J122" s="56"/>
      <c r="K122" s="5"/>
      <c r="L122" s="53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5"/>
      <c r="J123" s="56"/>
      <c r="K123" s="5"/>
      <c r="L123" s="53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5"/>
      <c r="J124" s="56"/>
      <c r="K124" s="5"/>
      <c r="L124" s="5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5"/>
      <c r="J125" s="56"/>
      <c r="K125" s="5"/>
      <c r="L125" s="5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5"/>
      <c r="J126" s="56"/>
      <c r="K126" s="5"/>
      <c r="L126" s="5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5"/>
      <c r="J127" s="56"/>
      <c r="K127" s="5"/>
      <c r="L127" s="5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5"/>
      <c r="J128" s="56"/>
      <c r="K128" s="5"/>
      <c r="L128" s="5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5"/>
      <c r="J129" s="56"/>
      <c r="K129" s="5"/>
      <c r="L129" s="5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5"/>
      <c r="J130" s="56"/>
      <c r="K130" s="5"/>
      <c r="L130" s="53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5"/>
      <c r="J131" s="56"/>
      <c r="K131" s="5"/>
      <c r="L131" s="53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5"/>
      <c r="J132" s="56"/>
      <c r="K132" s="5"/>
      <c r="L132" s="5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5"/>
      <c r="J133" s="56"/>
      <c r="K133" s="5"/>
      <c r="L133" s="5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5"/>
      <c r="J134" s="56"/>
      <c r="K134" s="5"/>
      <c r="L134" s="53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5"/>
      <c r="J135" s="56"/>
      <c r="K135" s="5"/>
      <c r="L135" s="5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5"/>
      <c r="J136" s="56"/>
      <c r="K136" s="5"/>
      <c r="L136" s="53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5"/>
      <c r="J137" s="56"/>
      <c r="K137" s="5"/>
      <c r="L137" s="5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5"/>
      <c r="J138" s="56"/>
      <c r="K138" s="5"/>
      <c r="L138" s="5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5"/>
      <c r="J139" s="56"/>
      <c r="K139" s="5"/>
      <c r="L139" s="5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5"/>
      <c r="J140" s="56"/>
      <c r="K140" s="5"/>
      <c r="L140" s="5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5"/>
      <c r="J141" s="56"/>
      <c r="K141" s="5"/>
      <c r="L141" s="5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5"/>
      <c r="J142" s="56"/>
      <c r="K142" s="5"/>
      <c r="L142" s="5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5"/>
      <c r="J143" s="56"/>
      <c r="K143" s="5"/>
      <c r="L143" s="5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5"/>
      <c r="J144" s="56"/>
      <c r="K144" s="5"/>
      <c r="L144" s="53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5"/>
      <c r="J145" s="56"/>
      <c r="K145" s="5"/>
      <c r="L145" s="5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5"/>
      <c r="J146" s="56"/>
      <c r="K146" s="5"/>
      <c r="L146" s="53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5"/>
      <c r="J147" s="56"/>
      <c r="K147" s="5"/>
      <c r="L147" s="5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5"/>
      <c r="J148" s="56"/>
      <c r="K148" s="5"/>
      <c r="L148" s="53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5"/>
      <c r="J149" s="56"/>
      <c r="K149" s="5"/>
      <c r="L149" s="53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5"/>
      <c r="J150" s="56"/>
      <c r="K150" s="5"/>
      <c r="L150" s="53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5"/>
      <c r="J151" s="56"/>
      <c r="K151" s="5"/>
      <c r="L151" s="53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5"/>
      <c r="J152" s="56"/>
      <c r="K152" s="5"/>
      <c r="L152" s="53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5"/>
      <c r="J153" s="56"/>
      <c r="K153" s="5"/>
      <c r="L153" s="5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5"/>
      <c r="J154" s="56"/>
      <c r="K154" s="5"/>
      <c r="L154" s="53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5"/>
      <c r="J155" s="56"/>
      <c r="K155" s="5"/>
      <c r="L155" s="53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5"/>
      <c r="J156" s="56"/>
      <c r="K156" s="5"/>
      <c r="L156" s="53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5"/>
      <c r="J157" s="56"/>
      <c r="K157" s="5"/>
      <c r="L157" s="5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5"/>
      <c r="J158" s="56"/>
      <c r="K158" s="5"/>
      <c r="L158" s="53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5"/>
      <c r="J159" s="56"/>
      <c r="K159" s="5"/>
      <c r="L159" s="53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5"/>
      <c r="J160" s="56"/>
      <c r="K160" s="5"/>
      <c r="L160" s="5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5"/>
      <c r="J161" s="56"/>
      <c r="K161" s="5"/>
      <c r="L161" s="53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5"/>
      <c r="J162" s="56"/>
      <c r="K162" s="5"/>
      <c r="L162" s="53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5"/>
      <c r="J163" s="56"/>
      <c r="K163" s="5"/>
      <c r="L163" s="5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5"/>
      <c r="J164" s="56"/>
      <c r="K164" s="5"/>
      <c r="L164" s="53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5"/>
      <c r="J165" s="56"/>
      <c r="K165" s="5"/>
      <c r="L165" s="5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5"/>
      <c r="J166" s="56"/>
      <c r="K166" s="5"/>
      <c r="L166" s="53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5"/>
      <c r="J167" s="56"/>
      <c r="K167" s="5"/>
      <c r="L167" s="53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5"/>
      <c r="J168" s="56"/>
      <c r="K168" s="5"/>
      <c r="L168" s="53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5"/>
      <c r="J169" s="56"/>
      <c r="K169" s="5"/>
      <c r="L169" s="53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5"/>
      <c r="J170" s="56"/>
      <c r="K170" s="5"/>
      <c r="L170" s="53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5"/>
      <c r="J171" s="56"/>
      <c r="K171" s="5"/>
      <c r="L171" s="53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5"/>
      <c r="J172" s="56"/>
      <c r="K172" s="5"/>
      <c r="L172" s="53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5"/>
      <c r="J173" s="56"/>
      <c r="K173" s="5"/>
      <c r="L173" s="53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5"/>
      <c r="J174" s="56"/>
      <c r="K174" s="5"/>
      <c r="L174" s="53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5"/>
      <c r="J175" s="56"/>
      <c r="K175" s="5"/>
      <c r="L175" s="53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5"/>
      <c r="J176" s="56"/>
      <c r="K176" s="5"/>
      <c r="L176" s="53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5"/>
      <c r="J177" s="56"/>
      <c r="K177" s="5"/>
      <c r="L177" s="53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5"/>
      <c r="J178" s="56"/>
      <c r="K178" s="5"/>
      <c r="L178" s="53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5"/>
      <c r="J179" s="56"/>
      <c r="K179" s="5"/>
      <c r="L179" s="53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5"/>
      <c r="J180" s="56"/>
      <c r="K180" s="5"/>
      <c r="L180" s="53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5"/>
      <c r="J181" s="56"/>
      <c r="K181" s="5"/>
      <c r="L181" s="53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5"/>
      <c r="J182" s="56"/>
      <c r="K182" s="5"/>
      <c r="L182" s="53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5"/>
      <c r="J183" s="56"/>
      <c r="K183" s="5"/>
      <c r="L183" s="5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5"/>
      <c r="J184" s="56"/>
      <c r="K184" s="5"/>
      <c r="L184" s="53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5"/>
      <c r="J185" s="56"/>
      <c r="K185" s="5"/>
      <c r="L185" s="53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5"/>
      <c r="J186" s="56"/>
      <c r="K186" s="5"/>
      <c r="L186" s="53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5"/>
      <c r="J187" s="56"/>
      <c r="K187" s="5"/>
      <c r="L187" s="53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5"/>
      <c r="J188" s="56"/>
      <c r="K188" s="5"/>
      <c r="L188" s="53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5"/>
      <c r="J189" s="56"/>
      <c r="K189" s="5"/>
      <c r="L189" s="53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5"/>
      <c r="J190" s="56"/>
      <c r="K190" s="5"/>
      <c r="L190" s="53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5"/>
      <c r="J191" s="56"/>
      <c r="K191" s="5"/>
      <c r="L191" s="53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5"/>
      <c r="J192" s="56"/>
      <c r="K192" s="5"/>
      <c r="L192" s="53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5"/>
      <c r="J193" s="56"/>
      <c r="K193" s="5"/>
      <c r="L193" s="53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5"/>
      <c r="J194" s="56"/>
      <c r="K194" s="5"/>
      <c r="L194" s="5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5"/>
      <c r="J195" s="56"/>
      <c r="K195" s="5"/>
      <c r="L195" s="53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5"/>
      <c r="J196" s="56"/>
      <c r="K196" s="5"/>
      <c r="L196" s="5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5"/>
      <c r="J197" s="56"/>
      <c r="K197" s="5"/>
      <c r="L197" s="5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5"/>
      <c r="J198" s="56"/>
      <c r="K198" s="5"/>
      <c r="L198" s="53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5"/>
      <c r="J199" s="56"/>
      <c r="K199" s="5"/>
      <c r="L199" s="53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5"/>
      <c r="J200" s="56"/>
      <c r="K200" s="5"/>
      <c r="L200" s="53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5"/>
      <c r="J201" s="56"/>
      <c r="K201" s="5"/>
      <c r="L201" s="53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5"/>
      <c r="J202" s="56"/>
      <c r="K202" s="5"/>
      <c r="L202" s="5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5"/>
      <c r="J203" s="56"/>
      <c r="K203" s="5"/>
      <c r="L203" s="53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5"/>
      <c r="J204" s="56"/>
      <c r="K204" s="5"/>
      <c r="L204" s="5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5"/>
      <c r="J205" s="56"/>
      <c r="K205" s="5"/>
      <c r="L205" s="53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5"/>
      <c r="J206" s="56"/>
      <c r="K206" s="5"/>
      <c r="L206" s="53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5"/>
      <c r="J207" s="56"/>
      <c r="K207" s="5"/>
      <c r="L207" s="53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5"/>
      <c r="J208" s="56"/>
      <c r="K208" s="5"/>
      <c r="L208" s="53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5"/>
      <c r="J209" s="56"/>
      <c r="K209" s="5"/>
      <c r="L209" s="53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5"/>
      <c r="J210" s="56"/>
      <c r="K210" s="5"/>
      <c r="L210" s="53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5"/>
      <c r="J211" s="56"/>
      <c r="K211" s="5"/>
      <c r="L211" s="53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5"/>
      <c r="J212" s="56"/>
      <c r="K212" s="5"/>
      <c r="L212" s="53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5"/>
      <c r="J213" s="56"/>
      <c r="K213" s="5"/>
      <c r="L213" s="5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5"/>
      <c r="J214" s="56"/>
      <c r="K214" s="5"/>
      <c r="L214" s="53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5"/>
      <c r="J215" s="56"/>
      <c r="K215" s="5"/>
      <c r="L215" s="53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5"/>
      <c r="J216" s="56"/>
      <c r="K216" s="5"/>
      <c r="L216" s="53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5"/>
      <c r="J217" s="56"/>
      <c r="K217" s="5"/>
      <c r="L217" s="53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5"/>
      <c r="J218" s="56"/>
      <c r="K218" s="5"/>
      <c r="L218" s="5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5"/>
      <c r="J219" s="56"/>
      <c r="K219" s="5"/>
      <c r="L219" s="53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5"/>
      <c r="J220" s="56"/>
      <c r="K220" s="5"/>
      <c r="L220" s="53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5"/>
      <c r="J221" s="56"/>
      <c r="K221" s="5"/>
      <c r="L221" s="53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5"/>
      <c r="J222" s="56"/>
      <c r="K222" s="5"/>
      <c r="L222" s="53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5"/>
      <c r="J223" s="56"/>
      <c r="K223" s="5"/>
      <c r="L223" s="5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5"/>
      <c r="J224" s="56"/>
      <c r="K224" s="5"/>
      <c r="L224" s="53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5"/>
      <c r="J225" s="56"/>
      <c r="K225" s="5"/>
      <c r="L225" s="5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5"/>
      <c r="J226" s="56"/>
      <c r="K226" s="5"/>
      <c r="L226" s="5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5"/>
      <c r="J227" s="56"/>
      <c r="K227" s="5"/>
      <c r="L227" s="53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5"/>
      <c r="J228" s="56"/>
      <c r="K228" s="5"/>
      <c r="L228" s="5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5"/>
      <c r="J229" s="56"/>
      <c r="K229" s="5"/>
      <c r="L229" s="5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5"/>
      <c r="J230" s="56"/>
      <c r="K230" s="5"/>
      <c r="L230" s="5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5"/>
      <c r="J231" s="56"/>
      <c r="K231" s="5"/>
      <c r="L231" s="5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5"/>
      <c r="J232" s="56"/>
      <c r="K232" s="5"/>
      <c r="L232" s="5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5"/>
      <c r="J233" s="56"/>
      <c r="K233" s="5"/>
      <c r="L233" s="5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5"/>
      <c r="J234" s="56"/>
      <c r="K234" s="5"/>
      <c r="L234" s="53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5"/>
      <c r="J235" s="56"/>
      <c r="K235" s="5"/>
      <c r="L235" s="53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5"/>
      <c r="J236" s="56"/>
      <c r="K236" s="5"/>
      <c r="L236" s="5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5"/>
      <c r="J237" s="56"/>
      <c r="K237" s="5"/>
      <c r="L237" s="5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5"/>
      <c r="J238" s="56"/>
      <c r="K238" s="5"/>
      <c r="L238" s="53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5"/>
      <c r="J239" s="56"/>
      <c r="K239" s="5"/>
      <c r="L239" s="5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5"/>
      <c r="J240" s="56"/>
      <c r="K240" s="5"/>
      <c r="L240" s="5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5"/>
      <c r="J241" s="56"/>
      <c r="K241" s="5"/>
      <c r="L241" s="5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5"/>
      <c r="J242" s="56"/>
      <c r="K242" s="5"/>
      <c r="L242" s="5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5"/>
      <c r="J243" s="56"/>
      <c r="K243" s="5"/>
      <c r="L243" s="5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5"/>
      <c r="J244" s="56"/>
      <c r="K244" s="5"/>
      <c r="L244" s="53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5"/>
      <c r="J245" s="56"/>
      <c r="K245" s="5"/>
      <c r="L245" s="53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5"/>
      <c r="J246" s="56"/>
      <c r="K246" s="5"/>
      <c r="L246" s="53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5"/>
      <c r="J247" s="56"/>
      <c r="K247" s="5"/>
      <c r="L247" s="53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5"/>
      <c r="J248" s="56"/>
      <c r="K248" s="5"/>
      <c r="L248" s="53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5"/>
      <c r="J249" s="56"/>
      <c r="K249" s="5"/>
      <c r="L249" s="53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5"/>
      <c r="J250" s="56"/>
      <c r="K250" s="5"/>
      <c r="L250" s="53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5"/>
      <c r="J251" s="56"/>
      <c r="K251" s="5"/>
      <c r="L251" s="53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5"/>
      <c r="J252" s="56"/>
      <c r="K252" s="5"/>
      <c r="L252" s="53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5"/>
      <c r="J253" s="56"/>
      <c r="K253" s="5"/>
      <c r="L253" s="5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5"/>
      <c r="J254" s="56"/>
      <c r="K254" s="5"/>
      <c r="L254" s="53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5"/>
      <c r="J255" s="56"/>
      <c r="K255" s="5"/>
      <c r="L255" s="53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5"/>
      <c r="J256" s="56"/>
      <c r="K256" s="5"/>
      <c r="L256" s="53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5"/>
      <c r="J257" s="56"/>
      <c r="K257" s="5"/>
      <c r="L257" s="53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5"/>
      <c r="J258" s="56"/>
      <c r="K258" s="5"/>
      <c r="L258" s="53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5"/>
      <c r="J259" s="56"/>
      <c r="K259" s="5"/>
      <c r="L259" s="53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5"/>
      <c r="J260" s="56"/>
      <c r="K260" s="5"/>
      <c r="L260" s="53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5"/>
      <c r="J261" s="56"/>
      <c r="K261" s="5"/>
      <c r="L261" s="53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5"/>
      <c r="J262" s="56"/>
      <c r="K262" s="5"/>
      <c r="L262" s="53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5"/>
      <c r="J263" s="56"/>
      <c r="K263" s="5"/>
      <c r="L263" s="5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5"/>
      <c r="J264" s="56"/>
      <c r="K264" s="5"/>
      <c r="L264" s="53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5"/>
      <c r="J265" s="56"/>
      <c r="K265" s="5"/>
      <c r="L265" s="53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5"/>
      <c r="J266" s="56"/>
      <c r="K266" s="5"/>
      <c r="L266" s="53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5"/>
      <c r="J267" s="56"/>
      <c r="K267" s="5"/>
      <c r="L267" s="53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5"/>
      <c r="J268" s="56"/>
      <c r="K268" s="5"/>
      <c r="L268" s="53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5"/>
      <c r="J269" s="56"/>
      <c r="K269" s="5"/>
      <c r="L269" s="53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5"/>
      <c r="J270" s="56"/>
      <c r="K270" s="5"/>
      <c r="L270" s="53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5"/>
      <c r="J271" s="56"/>
      <c r="K271" s="5"/>
      <c r="L271" s="53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5"/>
      <c r="J272" s="56"/>
      <c r="K272" s="5"/>
      <c r="L272" s="53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5"/>
      <c r="J273" s="56"/>
      <c r="K273" s="5"/>
      <c r="L273" s="5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5"/>
      <c r="J274" s="56"/>
      <c r="K274" s="5"/>
      <c r="L274" s="53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5"/>
      <c r="J275" s="56"/>
      <c r="K275" s="5"/>
      <c r="L275" s="53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5"/>
      <c r="J276" s="56"/>
      <c r="K276" s="5"/>
      <c r="L276" s="53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5"/>
      <c r="J277" s="56"/>
      <c r="K277" s="5"/>
      <c r="L277" s="53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5"/>
      <c r="J278" s="56"/>
      <c r="K278" s="5"/>
      <c r="L278" s="53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5"/>
      <c r="J279" s="56"/>
      <c r="K279" s="5"/>
      <c r="L279" s="53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5"/>
      <c r="J280" s="56"/>
      <c r="K280" s="5"/>
      <c r="L280" s="53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5"/>
      <c r="J281" s="56"/>
      <c r="K281" s="5"/>
      <c r="L281" s="53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5"/>
      <c r="J282" s="56"/>
      <c r="K282" s="5"/>
      <c r="L282" s="53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5"/>
      <c r="J283" s="56"/>
      <c r="K283" s="5"/>
      <c r="L283" s="53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5"/>
      <c r="J284" s="56"/>
      <c r="K284" s="5"/>
      <c r="L284" s="53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5"/>
      <c r="J285" s="56"/>
      <c r="K285" s="5"/>
      <c r="L285" s="53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5"/>
      <c r="J286" s="56"/>
      <c r="K286" s="5"/>
      <c r="L286" s="53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5"/>
      <c r="J287" s="56"/>
      <c r="K287" s="5"/>
      <c r="L287" s="53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5"/>
      <c r="J288" s="56"/>
      <c r="K288" s="5"/>
      <c r="L288" s="53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5"/>
      <c r="J289" s="56"/>
      <c r="K289" s="5"/>
      <c r="L289" s="53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5"/>
      <c r="J290" s="56"/>
      <c r="K290" s="5"/>
      <c r="L290" s="53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5"/>
      <c r="J291" s="56"/>
      <c r="K291" s="5"/>
      <c r="L291" s="53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5"/>
      <c r="J292" s="56"/>
      <c r="K292" s="5"/>
      <c r="L292" s="53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5"/>
      <c r="J293" s="56"/>
      <c r="K293" s="5"/>
      <c r="L293" s="53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5"/>
      <c r="J294" s="56"/>
      <c r="K294" s="5"/>
      <c r="L294" s="53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5"/>
      <c r="J295" s="56"/>
      <c r="K295" s="5"/>
      <c r="L295" s="5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5"/>
      <c r="J296" s="56"/>
      <c r="K296" s="5"/>
      <c r="L296" s="53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5"/>
      <c r="J297" s="56"/>
      <c r="K297" s="5"/>
      <c r="L297" s="53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5"/>
      <c r="J298" s="56"/>
      <c r="K298" s="5"/>
      <c r="L298" s="53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5"/>
      <c r="J299" s="56"/>
      <c r="K299" s="5"/>
      <c r="L299" s="53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5"/>
      <c r="J300" s="56"/>
      <c r="K300" s="5"/>
      <c r="L300" s="53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5"/>
      <c r="J301" s="56"/>
      <c r="K301" s="5"/>
      <c r="L301" s="53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5"/>
      <c r="J302" s="56"/>
      <c r="K302" s="5"/>
      <c r="L302" s="53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5"/>
      <c r="J303" s="56"/>
      <c r="K303" s="5"/>
      <c r="L303" s="53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5"/>
      <c r="J304" s="56"/>
      <c r="K304" s="5"/>
      <c r="L304" s="53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5"/>
      <c r="J305" s="56"/>
      <c r="K305" s="5"/>
      <c r="L305" s="53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5"/>
      <c r="J306" s="56"/>
      <c r="K306" s="5"/>
      <c r="L306" s="53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5"/>
      <c r="J307" s="56"/>
      <c r="K307" s="5"/>
      <c r="L307" s="53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5"/>
      <c r="J308" s="56"/>
      <c r="K308" s="5"/>
      <c r="L308" s="53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5"/>
      <c r="J309" s="56"/>
      <c r="K309" s="5"/>
      <c r="L309" s="53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5"/>
      <c r="J310" s="56"/>
      <c r="K310" s="5"/>
      <c r="L310" s="53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5"/>
      <c r="J311" s="56"/>
      <c r="K311" s="5"/>
      <c r="L311" s="53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5"/>
      <c r="J312" s="56"/>
      <c r="K312" s="5"/>
      <c r="L312" s="53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5"/>
      <c r="J313" s="56"/>
      <c r="K313" s="5"/>
      <c r="L313" s="53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5"/>
      <c r="J314" s="56"/>
      <c r="K314" s="5"/>
      <c r="L314" s="53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5"/>
      <c r="J315" s="56"/>
      <c r="K315" s="5"/>
      <c r="L315" s="53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5"/>
      <c r="J316" s="56"/>
      <c r="K316" s="5"/>
      <c r="L316" s="53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5"/>
      <c r="J317" s="56"/>
      <c r="K317" s="5"/>
      <c r="L317" s="53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5"/>
      <c r="J318" s="56"/>
      <c r="K318" s="5"/>
      <c r="L318" s="53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5"/>
      <c r="J319" s="56"/>
      <c r="K319" s="5"/>
      <c r="L319" s="53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5"/>
      <c r="J320" s="56"/>
      <c r="K320" s="5"/>
      <c r="L320" s="53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5"/>
      <c r="J321" s="56"/>
      <c r="K321" s="5"/>
      <c r="L321" s="53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5"/>
      <c r="J322" s="56"/>
      <c r="K322" s="5"/>
      <c r="L322" s="53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5"/>
      <c r="J323" s="56"/>
      <c r="K323" s="5"/>
      <c r="L323" s="53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5"/>
      <c r="J324" s="56"/>
      <c r="K324" s="5"/>
      <c r="L324" s="53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5"/>
      <c r="J325" s="56"/>
      <c r="K325" s="5"/>
      <c r="L325" s="53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5"/>
      <c r="J326" s="56"/>
      <c r="K326" s="5"/>
      <c r="L326" s="53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5"/>
      <c r="J327" s="56"/>
      <c r="K327" s="5"/>
      <c r="L327" s="53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5"/>
      <c r="J328" s="56"/>
      <c r="K328" s="5"/>
      <c r="L328" s="53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5"/>
      <c r="J329" s="56"/>
      <c r="K329" s="5"/>
      <c r="L329" s="53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5"/>
      <c r="J330" s="56"/>
      <c r="K330" s="5"/>
      <c r="L330" s="53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5"/>
      <c r="J331" s="56"/>
      <c r="K331" s="5"/>
      <c r="L331" s="53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5"/>
      <c r="J332" s="56"/>
      <c r="K332" s="5"/>
      <c r="L332" s="53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5"/>
      <c r="J333" s="56"/>
      <c r="K333" s="5"/>
      <c r="L333" s="53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5"/>
      <c r="J334" s="56"/>
      <c r="K334" s="5"/>
      <c r="L334" s="53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5"/>
      <c r="J335" s="56"/>
      <c r="K335" s="5"/>
      <c r="L335" s="53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5"/>
      <c r="J336" s="56"/>
      <c r="K336" s="5"/>
      <c r="L336" s="53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5"/>
      <c r="J337" s="56"/>
      <c r="K337" s="5"/>
      <c r="L337" s="53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5"/>
      <c r="J338" s="56"/>
      <c r="K338" s="5"/>
      <c r="L338" s="53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5"/>
      <c r="J339" s="56"/>
      <c r="K339" s="5"/>
      <c r="L339" s="5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5"/>
      <c r="J340" s="56"/>
      <c r="K340" s="5"/>
      <c r="L340" s="5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5"/>
      <c r="J341" s="56"/>
      <c r="K341" s="5"/>
      <c r="L341" s="53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5"/>
      <c r="J342" s="56"/>
      <c r="K342" s="5"/>
      <c r="L342" s="53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5"/>
      <c r="J343" s="56"/>
      <c r="K343" s="5"/>
      <c r="L343" s="53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5"/>
      <c r="J344" s="56"/>
      <c r="K344" s="5"/>
      <c r="L344" s="5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5"/>
      <c r="J345" s="56"/>
      <c r="K345" s="5"/>
      <c r="L345" s="5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5"/>
      <c r="J346" s="56"/>
      <c r="K346" s="5"/>
      <c r="L346" s="5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5"/>
      <c r="J347" s="56"/>
      <c r="K347" s="5"/>
      <c r="L347" s="5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5"/>
      <c r="J348" s="56"/>
      <c r="K348" s="5"/>
      <c r="L348" s="5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5"/>
      <c r="J349" s="56"/>
      <c r="K349" s="5"/>
      <c r="L349" s="5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5"/>
      <c r="J350" s="56"/>
      <c r="K350" s="5"/>
      <c r="L350" s="53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5"/>
      <c r="J351" s="56"/>
      <c r="K351" s="5"/>
      <c r="L351" s="53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5"/>
      <c r="J352" s="56"/>
      <c r="K352" s="5"/>
      <c r="L352" s="5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5"/>
      <c r="J353" s="56"/>
      <c r="K353" s="5"/>
      <c r="L353" s="5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5"/>
      <c r="J354" s="56"/>
      <c r="K354" s="5"/>
      <c r="L354" s="5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5"/>
      <c r="J355" s="56"/>
      <c r="K355" s="5"/>
      <c r="L355" s="5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5"/>
      <c r="J356" s="56"/>
      <c r="K356" s="5"/>
      <c r="L356" s="5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5"/>
      <c r="J357" s="56"/>
      <c r="K357" s="5"/>
      <c r="L357" s="5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5"/>
      <c r="J358" s="56"/>
      <c r="K358" s="5"/>
      <c r="L358" s="5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5"/>
      <c r="J359" s="56"/>
      <c r="K359" s="5"/>
      <c r="L359" s="5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5"/>
      <c r="J360" s="56"/>
      <c r="K360" s="5"/>
      <c r="L360" s="5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5"/>
      <c r="J361" s="56"/>
      <c r="K361" s="5"/>
      <c r="L361" s="5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5"/>
      <c r="J362" s="56"/>
      <c r="K362" s="5"/>
      <c r="L362" s="5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5"/>
      <c r="J363" s="56"/>
      <c r="K363" s="5"/>
      <c r="L363" s="5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5"/>
      <c r="J364" s="56"/>
      <c r="K364" s="5"/>
      <c r="L364" s="5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5"/>
      <c r="J365" s="56"/>
      <c r="K365" s="5"/>
      <c r="L365" s="5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5"/>
      <c r="J366" s="56"/>
      <c r="K366" s="5"/>
      <c r="L366" s="5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5"/>
      <c r="J367" s="56"/>
      <c r="K367" s="5"/>
      <c r="L367" s="53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5"/>
      <c r="J368" s="56"/>
      <c r="K368" s="5"/>
      <c r="L368" s="53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5"/>
      <c r="J369" s="56"/>
      <c r="K369" s="5"/>
      <c r="L369" s="5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5"/>
      <c r="J370" s="56"/>
      <c r="K370" s="5"/>
      <c r="L370" s="5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5"/>
      <c r="J371" s="56"/>
      <c r="K371" s="5"/>
      <c r="L371" s="5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5"/>
      <c r="J372" s="56"/>
      <c r="K372" s="5"/>
      <c r="L372" s="5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5"/>
      <c r="J373" s="56"/>
      <c r="K373" s="5"/>
      <c r="L373" s="5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5"/>
      <c r="J374" s="56"/>
      <c r="K374" s="5"/>
      <c r="L374" s="5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5"/>
      <c r="J375" s="56"/>
      <c r="K375" s="5"/>
      <c r="L375" s="5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5"/>
      <c r="J376" s="56"/>
      <c r="K376" s="5"/>
      <c r="L376" s="5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5"/>
      <c r="J377" s="56"/>
      <c r="K377" s="5"/>
      <c r="L377" s="53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5"/>
      <c r="J378" s="56"/>
      <c r="K378" s="5"/>
      <c r="L378" s="53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5"/>
      <c r="J379" s="56"/>
      <c r="K379" s="5"/>
      <c r="L379" s="5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5"/>
      <c r="J380" s="56"/>
      <c r="K380" s="5"/>
      <c r="L380" s="5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5"/>
      <c r="J381" s="56"/>
      <c r="K381" s="5"/>
      <c r="L381" s="5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5"/>
      <c r="J382" s="56"/>
      <c r="K382" s="5"/>
      <c r="L382" s="5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5"/>
      <c r="J383" s="56"/>
      <c r="K383" s="5"/>
      <c r="L383" s="5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5"/>
      <c r="J384" s="56"/>
      <c r="K384" s="5"/>
      <c r="L384" s="5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5"/>
      <c r="J385" s="56"/>
      <c r="K385" s="5"/>
      <c r="L385" s="5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5"/>
      <c r="J386" s="56"/>
      <c r="K386" s="5"/>
      <c r="L386" s="53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5"/>
      <c r="J387" s="56"/>
      <c r="K387" s="5"/>
      <c r="L387" s="5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5"/>
      <c r="J388" s="56"/>
      <c r="K388" s="5"/>
      <c r="L388" s="53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5"/>
      <c r="J389" s="56"/>
      <c r="K389" s="5"/>
      <c r="L389" s="5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5"/>
      <c r="J390" s="56"/>
      <c r="K390" s="5"/>
      <c r="L390" s="5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5"/>
      <c r="J391" s="56"/>
      <c r="K391" s="5"/>
      <c r="L391" s="5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5"/>
      <c r="J392" s="56"/>
      <c r="K392" s="5"/>
      <c r="L392" s="5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5"/>
      <c r="J393" s="56"/>
      <c r="K393" s="5"/>
      <c r="L393" s="5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5"/>
      <c r="J394" s="56"/>
      <c r="K394" s="5"/>
      <c r="L394" s="5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5"/>
      <c r="J395" s="56"/>
      <c r="K395" s="5"/>
      <c r="L395" s="5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5"/>
      <c r="J396" s="56"/>
      <c r="K396" s="5"/>
      <c r="L396" s="5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5"/>
      <c r="J397" s="56"/>
      <c r="K397" s="5"/>
      <c r="L397" s="5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5"/>
      <c r="J398" s="56"/>
      <c r="K398" s="5"/>
      <c r="L398" s="53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5"/>
      <c r="J399" s="56"/>
      <c r="K399" s="5"/>
      <c r="L399" s="53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5"/>
      <c r="J400" s="56"/>
      <c r="K400" s="5"/>
      <c r="L400" s="5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5"/>
      <c r="J401" s="56"/>
      <c r="K401" s="5"/>
      <c r="L401" s="5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5"/>
      <c r="J402" s="56"/>
      <c r="K402" s="5"/>
      <c r="L402" s="5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5"/>
      <c r="J403" s="56"/>
      <c r="K403" s="5"/>
      <c r="L403" s="5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5"/>
      <c r="J404" s="56"/>
      <c r="K404" s="5"/>
      <c r="L404" s="5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5"/>
      <c r="J405" s="56"/>
      <c r="K405" s="5"/>
      <c r="L405" s="53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5"/>
      <c r="J406" s="56"/>
      <c r="K406" s="5"/>
      <c r="L406" s="53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5"/>
      <c r="J407" s="56"/>
      <c r="K407" s="5"/>
      <c r="L407" s="5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5"/>
      <c r="J408" s="56"/>
      <c r="K408" s="5"/>
      <c r="L408" s="53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5"/>
      <c r="J409" s="56"/>
      <c r="K409" s="5"/>
      <c r="L409" s="53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5"/>
      <c r="J410" s="56"/>
      <c r="K410" s="5"/>
      <c r="L410" s="53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5"/>
      <c r="J411" s="56"/>
      <c r="K411" s="5"/>
      <c r="L411" s="53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5"/>
      <c r="J412" s="56"/>
      <c r="K412" s="5"/>
      <c r="L412" s="53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5"/>
      <c r="J413" s="56"/>
      <c r="K413" s="5"/>
      <c r="L413" s="53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5"/>
      <c r="J414" s="56"/>
      <c r="K414" s="5"/>
      <c r="L414" s="53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5"/>
      <c r="J415" s="56"/>
      <c r="K415" s="5"/>
      <c r="L415" s="53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5"/>
      <c r="J416" s="56"/>
      <c r="K416" s="5"/>
      <c r="L416" s="53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5"/>
      <c r="J417" s="56"/>
      <c r="K417" s="5"/>
      <c r="L417" s="53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5"/>
      <c r="J418" s="56"/>
      <c r="K418" s="5"/>
      <c r="L418" s="53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5"/>
      <c r="J419" s="56"/>
      <c r="K419" s="5"/>
      <c r="L419" s="5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5"/>
      <c r="J420" s="56"/>
      <c r="K420" s="5"/>
      <c r="L420" s="5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5"/>
      <c r="J421" s="56"/>
      <c r="K421" s="5"/>
      <c r="L421" s="53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5"/>
      <c r="J422" s="56"/>
      <c r="K422" s="5"/>
      <c r="L422" s="53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5"/>
      <c r="J423" s="56"/>
      <c r="K423" s="5"/>
      <c r="L423" s="53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5"/>
      <c r="J424" s="56"/>
      <c r="K424" s="5"/>
      <c r="L424" s="53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5"/>
      <c r="J425" s="56"/>
      <c r="K425" s="5"/>
      <c r="L425" s="53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5"/>
      <c r="J426" s="56"/>
      <c r="K426" s="5"/>
      <c r="L426" s="53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5"/>
      <c r="J427" s="56"/>
      <c r="K427" s="5"/>
      <c r="L427" s="53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5"/>
      <c r="J428" s="56"/>
      <c r="K428" s="5"/>
      <c r="L428" s="53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5"/>
      <c r="J429" s="56"/>
      <c r="K429" s="5"/>
      <c r="L429" s="53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5"/>
      <c r="J430" s="56"/>
      <c r="K430" s="5"/>
      <c r="L430" s="5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5"/>
      <c r="J431" s="56"/>
      <c r="K431" s="5"/>
      <c r="L431" s="53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5"/>
      <c r="J432" s="56"/>
      <c r="K432" s="5"/>
      <c r="L432" s="5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5"/>
      <c r="J433" s="56"/>
      <c r="K433" s="5"/>
      <c r="L433" s="5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5"/>
      <c r="J434" s="56"/>
      <c r="K434" s="5"/>
      <c r="L434" s="5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5"/>
      <c r="J435" s="56"/>
      <c r="K435" s="5"/>
      <c r="L435" s="5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5"/>
      <c r="J436" s="56"/>
      <c r="K436" s="5"/>
      <c r="L436" s="5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5"/>
      <c r="J437" s="56"/>
      <c r="K437" s="5"/>
      <c r="L437" s="5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5"/>
      <c r="J438" s="56"/>
      <c r="K438" s="5"/>
      <c r="L438" s="5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5"/>
      <c r="J439" s="56"/>
      <c r="K439" s="5"/>
      <c r="L439" s="5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5"/>
      <c r="J440" s="56"/>
      <c r="K440" s="5"/>
      <c r="L440" s="5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5"/>
      <c r="J441" s="56"/>
      <c r="K441" s="5"/>
      <c r="L441" s="5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5"/>
      <c r="J442" s="56"/>
      <c r="K442" s="5"/>
      <c r="L442" s="5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5"/>
      <c r="J443" s="56"/>
      <c r="K443" s="5"/>
      <c r="L443" s="5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5"/>
      <c r="J444" s="56"/>
      <c r="K444" s="5"/>
      <c r="L444" s="5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5"/>
      <c r="J445" s="56"/>
      <c r="K445" s="5"/>
      <c r="L445" s="5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5"/>
      <c r="J446" s="56"/>
      <c r="K446" s="5"/>
      <c r="L446" s="5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5"/>
      <c r="J447" s="56"/>
      <c r="K447" s="5"/>
      <c r="L447" s="5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5"/>
      <c r="J448" s="56"/>
      <c r="K448" s="5"/>
      <c r="L448" s="5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5"/>
      <c r="J449" s="56"/>
      <c r="K449" s="5"/>
      <c r="L449" s="5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5"/>
      <c r="J450" s="56"/>
      <c r="K450" s="5"/>
      <c r="L450" s="5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5"/>
      <c r="J451" s="56"/>
      <c r="K451" s="5"/>
      <c r="L451" s="5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5"/>
      <c r="J452" s="56"/>
      <c r="K452" s="5"/>
      <c r="L452" s="5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5"/>
      <c r="J453" s="56"/>
      <c r="K453" s="5"/>
      <c r="L453" s="5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5"/>
      <c r="J454" s="56"/>
      <c r="K454" s="5"/>
      <c r="L454" s="5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5"/>
      <c r="J455" s="56"/>
      <c r="K455" s="5"/>
      <c r="L455" s="5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5"/>
      <c r="J456" s="56"/>
      <c r="K456" s="5"/>
      <c r="L456" s="5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5"/>
      <c r="J457" s="56"/>
      <c r="K457" s="5"/>
      <c r="L457" s="5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5"/>
      <c r="J458" s="56"/>
      <c r="K458" s="5"/>
      <c r="L458" s="5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5"/>
      <c r="J459" s="56"/>
      <c r="K459" s="5"/>
      <c r="L459" s="5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5"/>
      <c r="J460" s="56"/>
      <c r="K460" s="5"/>
      <c r="L460" s="5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5"/>
      <c r="J461" s="56"/>
      <c r="K461" s="5"/>
      <c r="L461" s="5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5"/>
      <c r="J462" s="56"/>
      <c r="K462" s="5"/>
      <c r="L462" s="5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5"/>
      <c r="J463" s="56"/>
      <c r="K463" s="5"/>
      <c r="L463" s="5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5"/>
      <c r="J464" s="56"/>
      <c r="K464" s="5"/>
      <c r="L464" s="5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5"/>
      <c r="J465" s="56"/>
      <c r="K465" s="5"/>
      <c r="L465" s="5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5"/>
      <c r="J466" s="56"/>
      <c r="K466" s="5"/>
      <c r="L466" s="5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5"/>
      <c r="J467" s="56"/>
      <c r="K467" s="5"/>
      <c r="L467" s="5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5"/>
      <c r="J468" s="56"/>
      <c r="K468" s="5"/>
      <c r="L468" s="5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5"/>
      <c r="J469" s="56"/>
      <c r="K469" s="5"/>
      <c r="L469" s="5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5"/>
      <c r="J470" s="56"/>
      <c r="K470" s="5"/>
      <c r="L470" s="5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5"/>
      <c r="J471" s="56"/>
      <c r="K471" s="5"/>
      <c r="L471" s="5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5"/>
      <c r="J472" s="56"/>
      <c r="K472" s="5"/>
      <c r="L472" s="5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5"/>
      <c r="J473" s="56"/>
      <c r="K473" s="5"/>
      <c r="L473" s="5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5"/>
      <c r="J474" s="56"/>
      <c r="K474" s="5"/>
      <c r="L474" s="5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5"/>
      <c r="J475" s="56"/>
      <c r="K475" s="5"/>
      <c r="L475" s="5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5"/>
      <c r="J476" s="56"/>
      <c r="K476" s="5"/>
      <c r="L476" s="5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5"/>
      <c r="J477" s="56"/>
      <c r="K477" s="5"/>
      <c r="L477" s="5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5"/>
      <c r="J478" s="56"/>
      <c r="K478" s="5"/>
      <c r="L478" s="5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5"/>
      <c r="J479" s="56"/>
      <c r="K479" s="5"/>
      <c r="L479" s="5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5"/>
      <c r="J480" s="56"/>
      <c r="K480" s="5"/>
      <c r="L480" s="5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5"/>
      <c r="J481" s="56"/>
      <c r="K481" s="5"/>
      <c r="L481" s="5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5"/>
      <c r="J482" s="56"/>
      <c r="K482" s="5"/>
      <c r="L482" s="5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5"/>
      <c r="J483" s="56"/>
      <c r="K483" s="5"/>
      <c r="L483" s="5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5"/>
      <c r="J484" s="56"/>
      <c r="K484" s="5"/>
      <c r="L484" s="5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5"/>
      <c r="J485" s="56"/>
      <c r="K485" s="5"/>
      <c r="L485" s="53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5"/>
      <c r="J486" s="56"/>
      <c r="K486" s="5"/>
      <c r="L486" s="53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5"/>
      <c r="J487" s="56"/>
      <c r="K487" s="5"/>
      <c r="L487" s="5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5"/>
      <c r="J488" s="56"/>
      <c r="K488" s="5"/>
      <c r="L488" s="53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5"/>
      <c r="J489" s="56"/>
      <c r="K489" s="5"/>
      <c r="L489" s="5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5"/>
      <c r="J490" s="56"/>
      <c r="K490" s="5"/>
      <c r="L490" s="5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5"/>
      <c r="J491" s="56"/>
      <c r="K491" s="5"/>
      <c r="L491" s="5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5"/>
      <c r="J492" s="56"/>
      <c r="K492" s="5"/>
      <c r="L492" s="53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5"/>
      <c r="J493" s="56"/>
      <c r="K493" s="5"/>
      <c r="L493" s="53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5"/>
      <c r="J494" s="56"/>
      <c r="K494" s="5"/>
      <c r="L494" s="53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5"/>
      <c r="J495" s="56"/>
      <c r="K495" s="5"/>
      <c r="L495" s="53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5"/>
      <c r="J496" s="56"/>
      <c r="K496" s="5"/>
      <c r="L496" s="53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5"/>
      <c r="J497" s="56"/>
      <c r="K497" s="5"/>
      <c r="L497" s="53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5"/>
      <c r="J498" s="56"/>
      <c r="K498" s="5"/>
      <c r="L498" s="53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5"/>
      <c r="J499" s="56"/>
      <c r="K499" s="5"/>
      <c r="L499" s="53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5"/>
      <c r="J500" s="56"/>
      <c r="K500" s="5"/>
      <c r="L500" s="53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5"/>
      <c r="J501" s="56"/>
      <c r="K501" s="5"/>
      <c r="L501" s="5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5"/>
      <c r="J502" s="56"/>
      <c r="K502" s="5"/>
      <c r="L502" s="5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5"/>
      <c r="J503" s="56"/>
      <c r="K503" s="5"/>
      <c r="L503" s="5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5"/>
      <c r="J504" s="56"/>
      <c r="K504" s="5"/>
      <c r="L504" s="53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5"/>
      <c r="J505" s="56"/>
      <c r="K505" s="5"/>
      <c r="L505" s="53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5"/>
      <c r="J506" s="56"/>
      <c r="K506" s="5"/>
      <c r="L506" s="53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5"/>
      <c r="J507" s="56"/>
      <c r="K507" s="5"/>
      <c r="L507" s="53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5"/>
      <c r="J508" s="56"/>
      <c r="K508" s="5"/>
      <c r="L508" s="53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5"/>
      <c r="J509" s="56"/>
      <c r="K509" s="5"/>
      <c r="L509" s="53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5"/>
      <c r="J510" s="56"/>
      <c r="K510" s="5"/>
      <c r="L510" s="53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5"/>
      <c r="J511" s="56"/>
      <c r="K511" s="5"/>
      <c r="L511" s="53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5"/>
      <c r="J512" s="56"/>
      <c r="K512" s="5"/>
      <c r="L512" s="53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5"/>
      <c r="J513" s="56"/>
      <c r="K513" s="5"/>
      <c r="L513" s="53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5"/>
      <c r="J514" s="56"/>
      <c r="K514" s="5"/>
      <c r="L514" s="53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5"/>
      <c r="J515" s="56"/>
      <c r="K515" s="5"/>
      <c r="L515" s="53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5"/>
      <c r="J516" s="56"/>
      <c r="K516" s="5"/>
      <c r="L516" s="53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5"/>
      <c r="J517" s="56"/>
      <c r="K517" s="5"/>
      <c r="L517" s="53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5"/>
      <c r="J518" s="56"/>
      <c r="K518" s="5"/>
      <c r="L518" s="53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5"/>
      <c r="J519" s="56"/>
      <c r="K519" s="5"/>
      <c r="L519" s="5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5"/>
      <c r="J520" s="56"/>
      <c r="K520" s="5"/>
      <c r="L520" s="5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5"/>
      <c r="J521" s="56"/>
      <c r="K521" s="5"/>
      <c r="L521" s="5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5"/>
      <c r="J522" s="56"/>
      <c r="K522" s="5"/>
      <c r="L522" s="5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5"/>
      <c r="J523" s="56"/>
      <c r="K523" s="5"/>
      <c r="L523" s="5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5"/>
      <c r="J524" s="56"/>
      <c r="K524" s="5"/>
      <c r="L524" s="5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5"/>
      <c r="J525" s="56"/>
      <c r="K525" s="5"/>
      <c r="L525" s="5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5"/>
      <c r="J526" s="56"/>
      <c r="K526" s="5"/>
      <c r="L526" s="5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5"/>
      <c r="J527" s="56"/>
      <c r="K527" s="5"/>
      <c r="L527" s="5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5"/>
      <c r="J528" s="56"/>
      <c r="K528" s="5"/>
      <c r="L528" s="5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5"/>
      <c r="J529" s="56"/>
      <c r="K529" s="5"/>
      <c r="L529" s="5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5"/>
      <c r="J530" s="56"/>
      <c r="K530" s="5"/>
      <c r="L530" s="5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5"/>
      <c r="J531" s="56"/>
      <c r="K531" s="5"/>
      <c r="L531" s="5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5"/>
      <c r="J532" s="56"/>
      <c r="K532" s="5"/>
      <c r="L532" s="5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5"/>
      <c r="J533" s="56"/>
      <c r="K533" s="5"/>
      <c r="L533" s="5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5"/>
      <c r="J534" s="56"/>
      <c r="K534" s="5"/>
      <c r="L534" s="5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5"/>
      <c r="J535" s="56"/>
      <c r="K535" s="5"/>
      <c r="L535" s="5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5"/>
      <c r="J536" s="56"/>
      <c r="K536" s="5"/>
      <c r="L536" s="5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5"/>
      <c r="J537" s="56"/>
      <c r="K537" s="5"/>
      <c r="L537" s="53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5"/>
      <c r="J538" s="56"/>
      <c r="K538" s="5"/>
      <c r="L538" s="5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5"/>
      <c r="J539" s="56"/>
      <c r="K539" s="5"/>
      <c r="L539" s="5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5"/>
      <c r="J540" s="56"/>
      <c r="K540" s="5"/>
      <c r="L540" s="5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5"/>
      <c r="J541" s="56"/>
      <c r="K541" s="5"/>
      <c r="L541" s="5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5"/>
      <c r="J542" s="56"/>
      <c r="K542" s="5"/>
      <c r="L542" s="5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5"/>
      <c r="J543" s="56"/>
      <c r="K543" s="5"/>
      <c r="L543" s="5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5"/>
      <c r="J544" s="56"/>
      <c r="K544" s="5"/>
      <c r="L544" s="5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5"/>
      <c r="J545" s="56"/>
      <c r="K545" s="5"/>
      <c r="L545" s="53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5"/>
      <c r="J546" s="56"/>
      <c r="K546" s="5"/>
      <c r="L546" s="53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5"/>
      <c r="J547" s="56"/>
      <c r="K547" s="5"/>
      <c r="L547" s="53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5"/>
      <c r="J548" s="56"/>
      <c r="K548" s="5"/>
      <c r="L548" s="53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5"/>
      <c r="J549" s="56"/>
      <c r="K549" s="5"/>
      <c r="L549" s="5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5"/>
      <c r="J550" s="56"/>
      <c r="K550" s="5"/>
      <c r="L550" s="5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5"/>
      <c r="J551" s="56"/>
      <c r="K551" s="5"/>
      <c r="L551" s="5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5"/>
      <c r="J552" s="56"/>
      <c r="K552" s="5"/>
      <c r="L552" s="5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5"/>
      <c r="J553" s="56"/>
      <c r="K553" s="5"/>
      <c r="L553" s="5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5"/>
      <c r="J554" s="56"/>
      <c r="K554" s="5"/>
      <c r="L554" s="5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5"/>
      <c r="J555" s="56"/>
      <c r="K555" s="5"/>
      <c r="L555" s="5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5"/>
      <c r="J556" s="56"/>
      <c r="K556" s="5"/>
      <c r="L556" s="5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5"/>
      <c r="J557" s="56"/>
      <c r="K557" s="5"/>
      <c r="L557" s="5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5"/>
      <c r="J558" s="56"/>
      <c r="K558" s="5"/>
      <c r="L558" s="5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5"/>
      <c r="J559" s="56"/>
      <c r="K559" s="5"/>
      <c r="L559" s="5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5"/>
      <c r="J560" s="56"/>
      <c r="K560" s="5"/>
      <c r="L560" s="5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5"/>
      <c r="J561" s="56"/>
      <c r="K561" s="5"/>
      <c r="L561" s="5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5"/>
      <c r="J562" s="56"/>
      <c r="K562" s="5"/>
      <c r="L562" s="5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5"/>
      <c r="J563" s="56"/>
      <c r="K563" s="5"/>
      <c r="L563" s="53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5"/>
      <c r="J564" s="56"/>
      <c r="K564" s="5"/>
      <c r="L564" s="53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5"/>
      <c r="J565" s="56"/>
      <c r="K565" s="5"/>
      <c r="L565" s="5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5"/>
      <c r="J566" s="56"/>
      <c r="K566" s="5"/>
      <c r="L566" s="5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5"/>
      <c r="J567" s="56"/>
      <c r="K567" s="5"/>
      <c r="L567" s="5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5"/>
      <c r="J568" s="56"/>
      <c r="K568" s="5"/>
      <c r="L568" s="5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5"/>
      <c r="J569" s="56"/>
      <c r="K569" s="5"/>
      <c r="L569" s="53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5"/>
      <c r="J570" s="56"/>
      <c r="K570" s="5"/>
      <c r="L570" s="53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5"/>
      <c r="J571" s="56"/>
      <c r="K571" s="5"/>
      <c r="L571" s="5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5"/>
      <c r="J572" s="56"/>
      <c r="K572" s="5"/>
      <c r="L572" s="5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5"/>
      <c r="J573" s="56"/>
      <c r="K573" s="5"/>
      <c r="L573" s="5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5"/>
      <c r="J574" s="56"/>
      <c r="K574" s="5"/>
      <c r="L574" s="5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5"/>
      <c r="J575" s="56"/>
      <c r="K575" s="5"/>
      <c r="L575" s="5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5"/>
      <c r="J576" s="56"/>
      <c r="K576" s="5"/>
      <c r="L576" s="5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5"/>
      <c r="J577" s="56"/>
      <c r="K577" s="5"/>
      <c r="L577" s="5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5"/>
      <c r="J578" s="56"/>
      <c r="K578" s="5"/>
      <c r="L578" s="5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5"/>
      <c r="J579" s="56"/>
      <c r="K579" s="5"/>
      <c r="L579" s="5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5"/>
      <c r="J580" s="56"/>
      <c r="K580" s="5"/>
      <c r="L580" s="5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5"/>
      <c r="J581" s="56"/>
      <c r="K581" s="5"/>
      <c r="L581" s="53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5"/>
      <c r="J582" s="56"/>
      <c r="K582" s="5"/>
      <c r="L582" s="53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5"/>
      <c r="J583" s="56"/>
      <c r="K583" s="5"/>
      <c r="L583" s="53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5"/>
      <c r="J584" s="56"/>
      <c r="K584" s="5"/>
      <c r="L584" s="53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5"/>
      <c r="J585" s="56"/>
      <c r="K585" s="5"/>
      <c r="L585" s="53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5"/>
      <c r="J586" s="56"/>
      <c r="K586" s="5"/>
      <c r="L586" s="53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5"/>
      <c r="J587" s="56"/>
      <c r="K587" s="5"/>
      <c r="L587" s="53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5"/>
      <c r="J588" s="56"/>
      <c r="K588" s="5"/>
      <c r="L588" s="5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5"/>
      <c r="J589" s="56"/>
      <c r="K589" s="5"/>
      <c r="L589" s="5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5"/>
      <c r="J590" s="56"/>
      <c r="K590" s="5"/>
      <c r="L590" s="5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5"/>
      <c r="J591" s="56"/>
      <c r="K591" s="5"/>
      <c r="L591" s="5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5"/>
      <c r="J592" s="56"/>
      <c r="K592" s="5"/>
      <c r="L592" s="5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5"/>
      <c r="J593" s="56"/>
      <c r="K593" s="5"/>
      <c r="L593" s="5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5"/>
      <c r="J594" s="56"/>
      <c r="K594" s="5"/>
      <c r="L594" s="5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5"/>
      <c r="J595" s="56"/>
      <c r="K595" s="5"/>
      <c r="L595" s="5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5"/>
      <c r="J596" s="56"/>
      <c r="K596" s="5"/>
      <c r="L596" s="53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5"/>
      <c r="J597" s="56"/>
      <c r="K597" s="5"/>
      <c r="L597" s="53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5"/>
      <c r="J598" s="56"/>
      <c r="K598" s="5"/>
      <c r="L598" s="5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5"/>
      <c r="J599" s="56"/>
      <c r="K599" s="5"/>
      <c r="L599" s="5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5"/>
      <c r="J600" s="56"/>
      <c r="K600" s="5"/>
      <c r="L600" s="5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5"/>
      <c r="J601" s="56"/>
      <c r="K601" s="5"/>
      <c r="L601" s="5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5"/>
      <c r="J602" s="56"/>
      <c r="K602" s="5"/>
      <c r="L602" s="5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5"/>
      <c r="J603" s="56"/>
      <c r="K603" s="5"/>
      <c r="L603" s="5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5"/>
      <c r="J604" s="56"/>
      <c r="K604" s="5"/>
      <c r="L604" s="5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5"/>
      <c r="J605" s="56"/>
      <c r="K605" s="5"/>
      <c r="L605" s="5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5"/>
      <c r="J606" s="56"/>
      <c r="K606" s="5"/>
      <c r="L606" s="53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5"/>
      <c r="J607" s="56"/>
      <c r="K607" s="5"/>
      <c r="L607" s="53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5"/>
      <c r="J608" s="56"/>
      <c r="K608" s="5"/>
      <c r="L608" s="5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5"/>
      <c r="J609" s="56"/>
      <c r="K609" s="5"/>
      <c r="L609" s="5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5"/>
      <c r="J610" s="56"/>
      <c r="K610" s="5"/>
      <c r="L610" s="5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5"/>
      <c r="J611" s="56"/>
      <c r="K611" s="5"/>
      <c r="L611" s="5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5"/>
      <c r="J612" s="56"/>
      <c r="K612" s="5"/>
      <c r="L612" s="5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5"/>
      <c r="J613" s="56"/>
      <c r="K613" s="5"/>
      <c r="L613" s="5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5"/>
      <c r="J614" s="56"/>
      <c r="K614" s="5"/>
      <c r="L614" s="5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5"/>
      <c r="J615" s="56"/>
      <c r="K615" s="5"/>
      <c r="L615" s="5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5"/>
      <c r="J616" s="56"/>
      <c r="K616" s="5"/>
      <c r="L616" s="5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5"/>
      <c r="J617" s="56"/>
      <c r="K617" s="5"/>
      <c r="L617" s="5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5"/>
      <c r="J618" s="56"/>
      <c r="K618" s="5"/>
      <c r="L618" s="53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5"/>
      <c r="J619" s="56"/>
      <c r="K619" s="5"/>
      <c r="L619" s="5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5"/>
      <c r="J620" s="56"/>
      <c r="K620" s="5"/>
      <c r="L620" s="53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5"/>
      <c r="J621" s="56"/>
      <c r="K621" s="5"/>
      <c r="L621" s="5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5"/>
      <c r="J622" s="56"/>
      <c r="K622" s="5"/>
      <c r="L622" s="5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5"/>
      <c r="J623" s="56"/>
      <c r="K623" s="5"/>
      <c r="L623" s="5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5"/>
      <c r="J624" s="56"/>
      <c r="K624" s="5"/>
      <c r="L624" s="5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5"/>
      <c r="J625" s="56"/>
      <c r="K625" s="5"/>
      <c r="L625" s="5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5"/>
      <c r="J626" s="56"/>
      <c r="K626" s="5"/>
      <c r="L626" s="5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5"/>
      <c r="J627" s="56"/>
      <c r="K627" s="5"/>
      <c r="L627" s="5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5"/>
      <c r="J628" s="56"/>
      <c r="K628" s="5"/>
      <c r="L628" s="5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5"/>
      <c r="J629" s="56"/>
      <c r="K629" s="5"/>
      <c r="L629" s="5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5"/>
      <c r="J630" s="56"/>
      <c r="K630" s="5"/>
      <c r="L630" s="5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5"/>
      <c r="J631" s="56"/>
      <c r="K631" s="5"/>
      <c r="L631" s="53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5"/>
      <c r="J632" s="56"/>
      <c r="K632" s="5"/>
      <c r="L632" s="53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5"/>
      <c r="J633" s="56"/>
      <c r="K633" s="5"/>
      <c r="L633" s="53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5"/>
      <c r="J634" s="56"/>
      <c r="K634" s="5"/>
      <c r="L634" s="53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5"/>
      <c r="J635" s="56"/>
      <c r="K635" s="5"/>
      <c r="L635" s="53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5"/>
      <c r="J636" s="56"/>
      <c r="K636" s="5"/>
      <c r="L636" s="53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5"/>
      <c r="J637" s="56"/>
      <c r="K637" s="5"/>
      <c r="L637" s="53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5"/>
      <c r="J638" s="56"/>
      <c r="K638" s="5"/>
      <c r="L638" s="53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5"/>
      <c r="J639" s="56"/>
      <c r="K639" s="5"/>
      <c r="L639" s="53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5"/>
      <c r="J640" s="56"/>
      <c r="K640" s="5"/>
      <c r="L640" s="5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5"/>
      <c r="J641" s="56"/>
      <c r="K641" s="5"/>
      <c r="L641" s="5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5"/>
      <c r="J642" s="56"/>
      <c r="K642" s="5"/>
      <c r="L642" s="53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5"/>
      <c r="J643" s="56"/>
      <c r="K643" s="5"/>
      <c r="L643" s="53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5"/>
      <c r="J644" s="56"/>
      <c r="K644" s="5"/>
      <c r="L644" s="53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5"/>
      <c r="J645" s="56"/>
      <c r="K645" s="5"/>
      <c r="L645" s="53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5"/>
      <c r="J646" s="56"/>
      <c r="K646" s="5"/>
      <c r="L646" s="53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5"/>
      <c r="J647" s="56"/>
      <c r="K647" s="5"/>
      <c r="L647" s="53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5"/>
      <c r="J648" s="56"/>
      <c r="K648" s="5"/>
      <c r="L648" s="53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5"/>
      <c r="J649" s="56"/>
      <c r="K649" s="5"/>
      <c r="L649" s="53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5"/>
      <c r="J650" s="56"/>
      <c r="K650" s="5"/>
      <c r="L650" s="53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5"/>
      <c r="J651" s="56"/>
      <c r="K651" s="5"/>
      <c r="L651" s="53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5"/>
      <c r="J652" s="56"/>
      <c r="K652" s="5"/>
      <c r="L652" s="53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5"/>
      <c r="J653" s="56"/>
      <c r="K653" s="5"/>
      <c r="L653" s="53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5"/>
      <c r="J654" s="56"/>
      <c r="K654" s="5"/>
      <c r="L654" s="53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5"/>
      <c r="J655" s="56"/>
      <c r="K655" s="5"/>
      <c r="L655" s="53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5"/>
      <c r="J656" s="56"/>
      <c r="K656" s="5"/>
      <c r="L656" s="53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5"/>
      <c r="J657" s="56"/>
      <c r="K657" s="5"/>
      <c r="L657" s="53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5"/>
      <c r="J658" s="56"/>
      <c r="K658" s="5"/>
      <c r="L658" s="53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5"/>
      <c r="J659" s="56"/>
      <c r="K659" s="5"/>
      <c r="L659" s="53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5"/>
      <c r="J660" s="56"/>
      <c r="K660" s="5"/>
      <c r="L660" s="5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5"/>
      <c r="J661" s="56"/>
      <c r="K661" s="5"/>
      <c r="L661" s="53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5"/>
      <c r="J662" s="56"/>
      <c r="K662" s="5"/>
      <c r="L662" s="53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5"/>
      <c r="J663" s="56"/>
      <c r="K663" s="5"/>
      <c r="L663" s="53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5"/>
      <c r="J664" s="56"/>
      <c r="K664" s="5"/>
      <c r="L664" s="53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5"/>
      <c r="J665" s="56"/>
      <c r="K665" s="5"/>
      <c r="L665" s="53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5"/>
      <c r="J666" s="56"/>
      <c r="K666" s="5"/>
      <c r="L666" s="53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5"/>
      <c r="J667" s="56"/>
      <c r="K667" s="5"/>
      <c r="L667" s="53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5"/>
      <c r="J668" s="56"/>
      <c r="K668" s="5"/>
      <c r="L668" s="53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5"/>
      <c r="J669" s="56"/>
      <c r="K669" s="5"/>
      <c r="L669" s="53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5"/>
      <c r="J670" s="56"/>
      <c r="K670" s="5"/>
      <c r="L670" s="53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5"/>
      <c r="J671" s="56"/>
      <c r="K671" s="5"/>
      <c r="L671" s="53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5"/>
      <c r="J672" s="56"/>
      <c r="K672" s="5"/>
      <c r="L672" s="53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5"/>
      <c r="J673" s="56"/>
      <c r="K673" s="5"/>
      <c r="L673" s="53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5"/>
      <c r="J674" s="56"/>
      <c r="K674" s="5"/>
      <c r="L674" s="53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5"/>
      <c r="J675" s="56"/>
      <c r="K675" s="5"/>
      <c r="L675" s="53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5"/>
      <c r="J676" s="56"/>
      <c r="K676" s="5"/>
      <c r="L676" s="53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5"/>
      <c r="J677" s="56"/>
      <c r="K677" s="5"/>
      <c r="L677" s="53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5"/>
      <c r="J678" s="56"/>
      <c r="K678" s="5"/>
      <c r="L678" s="53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5"/>
      <c r="J679" s="56"/>
      <c r="K679" s="5"/>
      <c r="L679" s="53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5"/>
      <c r="J680" s="56"/>
      <c r="K680" s="5"/>
      <c r="L680" s="53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5"/>
      <c r="J681" s="56"/>
      <c r="K681" s="5"/>
      <c r="L681" s="53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5"/>
      <c r="J682" s="56"/>
      <c r="K682" s="5"/>
      <c r="L682" s="53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5"/>
      <c r="J683" s="56"/>
      <c r="K683" s="5"/>
      <c r="L683" s="53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5"/>
      <c r="J684" s="56"/>
      <c r="K684" s="5"/>
      <c r="L684" s="53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5"/>
      <c r="J685" s="56"/>
      <c r="K685" s="5"/>
      <c r="L685" s="53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5"/>
      <c r="J686" s="56"/>
      <c r="K686" s="5"/>
      <c r="L686" s="53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5"/>
      <c r="J687" s="56"/>
      <c r="K687" s="5"/>
      <c r="L687" s="53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5"/>
      <c r="J688" s="56"/>
      <c r="K688" s="5"/>
      <c r="L688" s="53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5"/>
      <c r="J689" s="56"/>
      <c r="K689" s="5"/>
      <c r="L689" s="53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5"/>
      <c r="J690" s="56"/>
      <c r="K690" s="5"/>
      <c r="L690" s="53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5"/>
      <c r="J691" s="56"/>
      <c r="K691" s="5"/>
      <c r="L691" s="53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5"/>
      <c r="J692" s="56"/>
      <c r="K692" s="5"/>
      <c r="L692" s="53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5"/>
      <c r="J693" s="56"/>
      <c r="K693" s="5"/>
      <c r="L693" s="53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5"/>
      <c r="J694" s="56"/>
      <c r="K694" s="5"/>
      <c r="L694" s="53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5"/>
      <c r="J695" s="56"/>
      <c r="K695" s="5"/>
      <c r="L695" s="53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5"/>
      <c r="J696" s="56"/>
      <c r="K696" s="5"/>
      <c r="L696" s="53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5"/>
      <c r="J697" s="56"/>
      <c r="K697" s="5"/>
      <c r="L697" s="53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5"/>
      <c r="J698" s="56"/>
      <c r="K698" s="5"/>
      <c r="L698" s="53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5"/>
      <c r="J699" s="56"/>
      <c r="K699" s="5"/>
      <c r="L699" s="53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5"/>
      <c r="J700" s="56"/>
      <c r="K700" s="5"/>
      <c r="L700" s="53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5"/>
      <c r="J701" s="56"/>
      <c r="K701" s="5"/>
      <c r="L701" s="53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5"/>
      <c r="J702" s="56"/>
      <c r="K702" s="5"/>
      <c r="L702" s="53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5"/>
      <c r="J703" s="56"/>
      <c r="K703" s="5"/>
      <c r="L703" s="53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5"/>
      <c r="J704" s="56"/>
      <c r="K704" s="5"/>
      <c r="L704" s="53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5"/>
      <c r="J705" s="56"/>
      <c r="K705" s="5"/>
      <c r="L705" s="53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5"/>
      <c r="J706" s="56"/>
      <c r="K706" s="5"/>
      <c r="L706" s="53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5"/>
      <c r="J707" s="56"/>
      <c r="K707" s="5"/>
      <c r="L707" s="53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5"/>
      <c r="J708" s="56"/>
      <c r="K708" s="5"/>
      <c r="L708" s="53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5"/>
      <c r="J709" s="56"/>
      <c r="K709" s="5"/>
      <c r="L709" s="53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5"/>
      <c r="J710" s="56"/>
      <c r="K710" s="5"/>
      <c r="L710" s="53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5"/>
      <c r="J711" s="56"/>
      <c r="K711" s="5"/>
      <c r="L711" s="53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5"/>
      <c r="J712" s="56"/>
      <c r="K712" s="5"/>
      <c r="L712" s="53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5"/>
      <c r="J713" s="56"/>
      <c r="K713" s="5"/>
      <c r="L713" s="53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5"/>
      <c r="J714" s="56"/>
      <c r="K714" s="5"/>
      <c r="L714" s="53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5"/>
      <c r="J715" s="56"/>
      <c r="K715" s="5"/>
      <c r="L715" s="53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5"/>
      <c r="J716" s="56"/>
      <c r="K716" s="5"/>
      <c r="L716" s="53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5"/>
      <c r="J717" s="56"/>
      <c r="K717" s="5"/>
      <c r="L717" s="53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5"/>
      <c r="J718" s="56"/>
      <c r="K718" s="5"/>
      <c r="L718" s="53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5"/>
      <c r="J719" s="56"/>
      <c r="K719" s="5"/>
      <c r="L719" s="53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5"/>
      <c r="J720" s="56"/>
      <c r="K720" s="5"/>
      <c r="L720" s="53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5"/>
      <c r="J721" s="56"/>
      <c r="K721" s="5"/>
      <c r="L721" s="53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5"/>
      <c r="J722" s="56"/>
      <c r="K722" s="5"/>
      <c r="L722" s="53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5"/>
      <c r="J723" s="56"/>
      <c r="K723" s="5"/>
      <c r="L723" s="53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5"/>
      <c r="J724" s="56"/>
      <c r="K724" s="5"/>
      <c r="L724" s="53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5"/>
      <c r="J725" s="56"/>
      <c r="K725" s="5"/>
      <c r="L725" s="53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5"/>
      <c r="J726" s="56"/>
      <c r="K726" s="5"/>
      <c r="L726" s="53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5"/>
      <c r="J727" s="56"/>
      <c r="K727" s="5"/>
      <c r="L727" s="53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5"/>
      <c r="J728" s="56"/>
      <c r="K728" s="5"/>
      <c r="L728" s="53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5"/>
      <c r="J729" s="56"/>
      <c r="K729" s="5"/>
      <c r="L729" s="53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5"/>
      <c r="J730" s="56"/>
      <c r="K730" s="5"/>
      <c r="L730" s="53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5"/>
      <c r="J731" s="56"/>
      <c r="K731" s="5"/>
      <c r="L731" s="53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5"/>
      <c r="J732" s="56"/>
      <c r="K732" s="5"/>
      <c r="L732" s="53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5"/>
      <c r="J733" s="56"/>
      <c r="K733" s="5"/>
      <c r="L733" s="53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5"/>
      <c r="J734" s="56"/>
      <c r="K734" s="5"/>
      <c r="L734" s="53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5"/>
      <c r="J735" s="56"/>
      <c r="K735" s="5"/>
      <c r="L735" s="53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5"/>
      <c r="J736" s="56"/>
      <c r="K736" s="5"/>
      <c r="L736" s="53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5"/>
      <c r="J737" s="56"/>
      <c r="K737" s="5"/>
      <c r="L737" s="53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5"/>
      <c r="J738" s="56"/>
      <c r="K738" s="5"/>
      <c r="L738" s="53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5"/>
      <c r="J739" s="56"/>
      <c r="K739" s="5"/>
      <c r="L739" s="53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5"/>
      <c r="J740" s="56"/>
      <c r="K740" s="5"/>
      <c r="L740" s="53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5"/>
      <c r="J741" s="56"/>
      <c r="K741" s="5"/>
      <c r="L741" s="53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5"/>
      <c r="J742" s="56"/>
      <c r="K742" s="5"/>
      <c r="L742" s="53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5"/>
      <c r="J743" s="56"/>
      <c r="K743" s="5"/>
      <c r="L743" s="53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5"/>
      <c r="J744" s="56"/>
      <c r="K744" s="5"/>
      <c r="L744" s="53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5"/>
      <c r="J745" s="56"/>
      <c r="K745" s="5"/>
      <c r="L745" s="53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5"/>
      <c r="J746" s="56"/>
      <c r="K746" s="5"/>
      <c r="L746" s="53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5"/>
      <c r="J747" s="56"/>
      <c r="K747" s="5"/>
      <c r="L747" s="53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5"/>
      <c r="J748" s="56"/>
      <c r="K748" s="5"/>
      <c r="L748" s="53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5"/>
      <c r="J749" s="56"/>
      <c r="K749" s="5"/>
      <c r="L749" s="53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5"/>
      <c r="J750" s="56"/>
      <c r="K750" s="5"/>
      <c r="L750" s="53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5"/>
      <c r="J751" s="56"/>
      <c r="K751" s="5"/>
      <c r="L751" s="53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5"/>
      <c r="J752" s="56"/>
      <c r="K752" s="5"/>
      <c r="L752" s="53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5"/>
      <c r="J753" s="56"/>
      <c r="K753" s="5"/>
      <c r="L753" s="53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5"/>
      <c r="J754" s="56"/>
      <c r="K754" s="5"/>
      <c r="L754" s="53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5"/>
      <c r="J755" s="56"/>
      <c r="K755" s="5"/>
      <c r="L755" s="53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5"/>
      <c r="J756" s="56"/>
      <c r="K756" s="5"/>
      <c r="L756" s="53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5"/>
      <c r="J757" s="56"/>
      <c r="K757" s="5"/>
      <c r="L757" s="53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5"/>
      <c r="J758" s="56"/>
      <c r="K758" s="5"/>
      <c r="L758" s="53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5"/>
      <c r="J759" s="56"/>
      <c r="K759" s="5"/>
      <c r="L759" s="53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5"/>
      <c r="J760" s="56"/>
      <c r="K760" s="5"/>
      <c r="L760" s="53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5"/>
      <c r="J761" s="56"/>
      <c r="K761" s="5"/>
      <c r="L761" s="53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5"/>
      <c r="J762" s="56"/>
      <c r="K762" s="5"/>
      <c r="L762" s="53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5"/>
      <c r="J763" s="56"/>
      <c r="K763" s="5"/>
      <c r="L763" s="53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5"/>
      <c r="J764" s="56"/>
      <c r="K764" s="5"/>
      <c r="L764" s="53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5"/>
      <c r="J765" s="56"/>
      <c r="K765" s="5"/>
      <c r="L765" s="53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5"/>
      <c r="J766" s="56"/>
      <c r="K766" s="5"/>
      <c r="L766" s="53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5"/>
      <c r="J767" s="56"/>
      <c r="K767" s="5"/>
      <c r="L767" s="53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5"/>
      <c r="J768" s="56"/>
      <c r="K768" s="5"/>
      <c r="L768" s="53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5"/>
      <c r="J769" s="56"/>
      <c r="K769" s="5"/>
      <c r="L769" s="53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5"/>
      <c r="J770" s="56"/>
      <c r="K770" s="5"/>
      <c r="L770" s="53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5"/>
      <c r="J771" s="56"/>
      <c r="K771" s="5"/>
      <c r="L771" s="53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5"/>
      <c r="J772" s="56"/>
      <c r="K772" s="5"/>
      <c r="L772" s="53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5"/>
      <c r="J773" s="56"/>
      <c r="K773" s="5"/>
      <c r="L773" s="53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5"/>
      <c r="J774" s="56"/>
      <c r="K774" s="5"/>
      <c r="L774" s="53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5"/>
      <c r="J775" s="56"/>
      <c r="K775" s="5"/>
      <c r="L775" s="53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5"/>
      <c r="J776" s="56"/>
      <c r="K776" s="5"/>
      <c r="L776" s="53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5"/>
      <c r="J777" s="56"/>
      <c r="K777" s="5"/>
      <c r="L777" s="53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5"/>
      <c r="J778" s="56"/>
      <c r="K778" s="5"/>
      <c r="L778" s="53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5"/>
      <c r="J779" s="56"/>
      <c r="K779" s="5"/>
      <c r="L779" s="53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5"/>
      <c r="J780" s="56"/>
      <c r="K780" s="5"/>
      <c r="L780" s="53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5"/>
      <c r="J781" s="56"/>
      <c r="K781" s="5"/>
      <c r="L781" s="53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5"/>
      <c r="J782" s="56"/>
      <c r="K782" s="5"/>
      <c r="L782" s="53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5"/>
      <c r="J783" s="56"/>
      <c r="K783" s="5"/>
      <c r="L783" s="53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5"/>
      <c r="J784" s="56"/>
      <c r="K784" s="5"/>
      <c r="L784" s="53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5"/>
      <c r="J785" s="56"/>
      <c r="K785" s="5"/>
      <c r="L785" s="53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5"/>
      <c r="J786" s="56"/>
      <c r="K786" s="5"/>
      <c r="L786" s="53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5"/>
      <c r="J787" s="56"/>
      <c r="K787" s="5"/>
      <c r="L787" s="53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5"/>
      <c r="J788" s="56"/>
      <c r="K788" s="5"/>
      <c r="L788" s="53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5"/>
      <c r="J789" s="56"/>
      <c r="K789" s="5"/>
      <c r="L789" s="53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5"/>
      <c r="J790" s="56"/>
      <c r="K790" s="5"/>
      <c r="L790" s="53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5"/>
      <c r="J791" s="56"/>
      <c r="K791" s="5"/>
      <c r="L791" s="53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5"/>
      <c r="J792" s="56"/>
      <c r="K792" s="5"/>
      <c r="L792" s="53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5"/>
      <c r="J793" s="56"/>
      <c r="K793" s="5"/>
      <c r="L793" s="53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5"/>
      <c r="J794" s="56"/>
      <c r="K794" s="5"/>
      <c r="L794" s="53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5"/>
      <c r="J795" s="56"/>
      <c r="K795" s="5"/>
      <c r="L795" s="53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5"/>
      <c r="J796" s="56"/>
      <c r="K796" s="5"/>
      <c r="L796" s="53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5"/>
      <c r="J797" s="56"/>
      <c r="K797" s="5"/>
      <c r="L797" s="53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5"/>
      <c r="J798" s="56"/>
      <c r="K798" s="5"/>
      <c r="L798" s="53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5"/>
      <c r="J799" s="56"/>
      <c r="K799" s="5"/>
      <c r="L799" s="53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5"/>
      <c r="J800" s="56"/>
      <c r="K800" s="5"/>
      <c r="L800" s="53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5"/>
      <c r="J801" s="56"/>
      <c r="K801" s="5"/>
      <c r="L801" s="53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5"/>
      <c r="J802" s="56"/>
      <c r="K802" s="5"/>
      <c r="L802" s="53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5"/>
      <c r="J803" s="56"/>
      <c r="K803" s="5"/>
      <c r="L803" s="53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5"/>
      <c r="J804" s="56"/>
      <c r="K804" s="5"/>
      <c r="L804" s="53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5"/>
      <c r="J805" s="56"/>
      <c r="K805" s="5"/>
      <c r="L805" s="53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5"/>
      <c r="J806" s="56"/>
      <c r="K806" s="5"/>
      <c r="L806" s="53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5"/>
      <c r="J807" s="56"/>
      <c r="K807" s="5"/>
      <c r="L807" s="53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5"/>
      <c r="J808" s="56"/>
      <c r="K808" s="5"/>
      <c r="L808" s="53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5"/>
      <c r="J809" s="56"/>
      <c r="K809" s="5"/>
      <c r="L809" s="53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5"/>
      <c r="J810" s="56"/>
      <c r="K810" s="5"/>
      <c r="L810" s="53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5"/>
      <c r="J811" s="56"/>
      <c r="K811" s="5"/>
      <c r="L811" s="53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5"/>
      <c r="J812" s="56"/>
      <c r="K812" s="5"/>
      <c r="L812" s="53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5"/>
      <c r="J813" s="56"/>
      <c r="K813" s="5"/>
      <c r="L813" s="53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5"/>
      <c r="J814" s="56"/>
      <c r="K814" s="5"/>
      <c r="L814" s="53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5"/>
      <c r="J815" s="56"/>
      <c r="K815" s="5"/>
      <c r="L815" s="53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5"/>
      <c r="J816" s="56"/>
      <c r="K816" s="5"/>
      <c r="L816" s="53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5"/>
      <c r="J817" s="56"/>
      <c r="K817" s="5"/>
      <c r="L817" s="53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5"/>
      <c r="J818" s="56"/>
      <c r="K818" s="5"/>
      <c r="L818" s="53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5"/>
      <c r="J819" s="56"/>
      <c r="K819" s="5"/>
      <c r="L819" s="53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5"/>
      <c r="J820" s="56"/>
      <c r="K820" s="5"/>
      <c r="L820" s="53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5"/>
      <c r="J821" s="56"/>
      <c r="K821" s="5"/>
      <c r="L821" s="53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5"/>
      <c r="J822" s="56"/>
      <c r="K822" s="5"/>
      <c r="L822" s="53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5"/>
      <c r="J823" s="56"/>
      <c r="K823" s="5"/>
      <c r="L823" s="53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5"/>
      <c r="J824" s="56"/>
      <c r="K824" s="5"/>
      <c r="L824" s="53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5"/>
      <c r="J825" s="56"/>
      <c r="K825" s="5"/>
      <c r="L825" s="53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5"/>
      <c r="J826" s="56"/>
      <c r="K826" s="5"/>
      <c r="L826" s="53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5"/>
      <c r="J827" s="56"/>
      <c r="K827" s="5"/>
      <c r="L827" s="53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5"/>
      <c r="J828" s="56"/>
      <c r="K828" s="5"/>
      <c r="L828" s="53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5"/>
      <c r="J829" s="56"/>
      <c r="K829" s="5"/>
      <c r="L829" s="53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5"/>
      <c r="J830" s="56"/>
      <c r="K830" s="5"/>
      <c r="L830" s="53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5"/>
      <c r="J831" s="56"/>
      <c r="K831" s="5"/>
      <c r="L831" s="53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5"/>
      <c r="J832" s="56"/>
      <c r="K832" s="5"/>
      <c r="L832" s="53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5"/>
      <c r="J833" s="56"/>
      <c r="K833" s="5"/>
      <c r="L833" s="53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5"/>
      <c r="J834" s="56"/>
      <c r="K834" s="5"/>
      <c r="L834" s="53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5"/>
      <c r="J835" s="56"/>
      <c r="K835" s="5"/>
      <c r="L835" s="53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5"/>
      <c r="J836" s="56"/>
      <c r="K836" s="5"/>
      <c r="L836" s="53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5"/>
      <c r="J837" s="56"/>
      <c r="K837" s="5"/>
      <c r="L837" s="53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5"/>
      <c r="J838" s="56"/>
      <c r="K838" s="5"/>
      <c r="L838" s="53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5"/>
      <c r="J839" s="56"/>
      <c r="K839" s="5"/>
      <c r="L839" s="53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5"/>
      <c r="J840" s="56"/>
      <c r="K840" s="5"/>
      <c r="L840" s="53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5"/>
      <c r="J841" s="56"/>
      <c r="K841" s="5"/>
      <c r="L841" s="53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5"/>
      <c r="J842" s="56"/>
      <c r="K842" s="5"/>
      <c r="L842" s="53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5"/>
      <c r="J843" s="56"/>
      <c r="K843" s="5"/>
      <c r="L843" s="53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5"/>
      <c r="J844" s="56"/>
      <c r="K844" s="5"/>
      <c r="L844" s="53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5"/>
      <c r="J845" s="56"/>
      <c r="K845" s="5"/>
      <c r="L845" s="53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5"/>
      <c r="J846" s="56"/>
      <c r="K846" s="5"/>
      <c r="L846" s="53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5"/>
      <c r="J847" s="56"/>
      <c r="K847" s="5"/>
      <c r="L847" s="53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5"/>
      <c r="J848" s="56"/>
      <c r="K848" s="5"/>
      <c r="L848" s="53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5"/>
      <c r="J849" s="56"/>
      <c r="K849" s="5"/>
      <c r="L849" s="53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5"/>
      <c r="J850" s="56"/>
      <c r="K850" s="5"/>
      <c r="L850" s="53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5"/>
      <c r="J851" s="56"/>
      <c r="K851" s="5"/>
      <c r="L851" s="53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5"/>
      <c r="J852" s="56"/>
      <c r="K852" s="5"/>
      <c r="L852" s="53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5"/>
      <c r="J853" s="56"/>
      <c r="K853" s="5"/>
      <c r="L853" s="53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5"/>
      <c r="J854" s="56"/>
      <c r="K854" s="5"/>
      <c r="L854" s="53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5"/>
      <c r="J855" s="56"/>
      <c r="K855" s="5"/>
      <c r="L855" s="53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5"/>
      <c r="J856" s="56"/>
      <c r="K856" s="5"/>
      <c r="L856" s="53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5"/>
      <c r="J857" s="56"/>
      <c r="K857" s="5"/>
      <c r="L857" s="53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5"/>
      <c r="J858" s="56"/>
      <c r="K858" s="5"/>
      <c r="L858" s="53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5"/>
      <c r="J859" s="56"/>
      <c r="K859" s="5"/>
      <c r="L859" s="53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5"/>
      <c r="J860" s="56"/>
      <c r="K860" s="5"/>
      <c r="L860" s="53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5"/>
      <c r="J861" s="56"/>
      <c r="K861" s="5"/>
      <c r="L861" s="53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5"/>
      <c r="J862" s="56"/>
      <c r="K862" s="5"/>
      <c r="L862" s="53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5"/>
      <c r="J863" s="56"/>
      <c r="K863" s="5"/>
      <c r="L863" s="53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5"/>
      <c r="J864" s="56"/>
      <c r="K864" s="5"/>
      <c r="L864" s="53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5"/>
      <c r="J865" s="56"/>
      <c r="K865" s="5"/>
      <c r="L865" s="53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5"/>
      <c r="J866" s="56"/>
      <c r="K866" s="5"/>
      <c r="L866" s="53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5"/>
      <c r="J867" s="56"/>
      <c r="K867" s="5"/>
      <c r="L867" s="53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5"/>
      <c r="J868" s="56"/>
      <c r="K868" s="5"/>
      <c r="L868" s="53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5"/>
      <c r="J869" s="56"/>
      <c r="K869" s="5"/>
      <c r="L869" s="53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5"/>
      <c r="J870" s="56"/>
      <c r="K870" s="5"/>
      <c r="L870" s="53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5"/>
      <c r="J871" s="56"/>
      <c r="K871" s="5"/>
      <c r="L871" s="53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5"/>
      <c r="J872" s="56"/>
      <c r="K872" s="5"/>
      <c r="L872" s="53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5"/>
      <c r="J873" s="56"/>
      <c r="K873" s="5"/>
      <c r="L873" s="53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5"/>
      <c r="J874" s="56"/>
      <c r="K874" s="5"/>
      <c r="L874" s="53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5"/>
      <c r="J875" s="56"/>
      <c r="K875" s="5"/>
      <c r="L875" s="53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5"/>
      <c r="J876" s="56"/>
      <c r="K876" s="5"/>
      <c r="L876" s="53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5"/>
      <c r="J877" s="56"/>
      <c r="K877" s="5"/>
      <c r="L877" s="53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5"/>
      <c r="J878" s="56"/>
      <c r="K878" s="5"/>
      <c r="L878" s="53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5"/>
      <c r="J879" s="56"/>
      <c r="K879" s="5"/>
      <c r="L879" s="53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5"/>
      <c r="J880" s="56"/>
      <c r="K880" s="5"/>
      <c r="L880" s="53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5"/>
      <c r="J881" s="56"/>
      <c r="K881" s="5"/>
      <c r="L881" s="53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5"/>
      <c r="J882" s="56"/>
      <c r="K882" s="5"/>
      <c r="L882" s="53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5"/>
      <c r="J883" s="56"/>
      <c r="K883" s="5"/>
      <c r="L883" s="53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5"/>
      <c r="J884" s="56"/>
      <c r="K884" s="5"/>
      <c r="L884" s="53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5"/>
      <c r="J885" s="56"/>
      <c r="K885" s="5"/>
      <c r="L885" s="53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5"/>
      <c r="J886" s="56"/>
      <c r="K886" s="5"/>
      <c r="L886" s="53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5"/>
      <c r="J887" s="56"/>
      <c r="K887" s="5"/>
      <c r="L887" s="53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5"/>
      <c r="J888" s="56"/>
      <c r="K888" s="5"/>
      <c r="L888" s="53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5"/>
      <c r="J889" s="56"/>
      <c r="K889" s="5"/>
      <c r="L889" s="53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5"/>
      <c r="J890" s="56"/>
      <c r="K890" s="5"/>
      <c r="L890" s="53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5"/>
      <c r="J891" s="56"/>
      <c r="K891" s="5"/>
      <c r="L891" s="53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5"/>
      <c r="J892" s="56"/>
      <c r="K892" s="5"/>
      <c r="L892" s="53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5"/>
      <c r="J893" s="56"/>
      <c r="K893" s="5"/>
      <c r="L893" s="53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5"/>
      <c r="J894" s="56"/>
      <c r="K894" s="5"/>
      <c r="L894" s="53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5"/>
      <c r="J895" s="56"/>
      <c r="K895" s="5"/>
      <c r="L895" s="53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5"/>
      <c r="J896" s="56"/>
      <c r="K896" s="5"/>
      <c r="L896" s="53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5"/>
      <c r="J897" s="56"/>
      <c r="K897" s="5"/>
      <c r="L897" s="53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5"/>
      <c r="J898" s="56"/>
      <c r="K898" s="5"/>
      <c r="L898" s="53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5"/>
      <c r="J899" s="56"/>
      <c r="K899" s="5"/>
      <c r="L899" s="53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5"/>
      <c r="J900" s="56"/>
      <c r="K900" s="5"/>
      <c r="L900" s="53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5"/>
      <c r="J901" s="56"/>
      <c r="K901" s="5"/>
      <c r="L901" s="53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5"/>
      <c r="J902" s="56"/>
      <c r="K902" s="5"/>
      <c r="L902" s="53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5"/>
      <c r="J903" s="56"/>
      <c r="K903" s="5"/>
      <c r="L903" s="53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5"/>
      <c r="J904" s="56"/>
      <c r="K904" s="5"/>
      <c r="L904" s="53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5"/>
      <c r="J905" s="56"/>
      <c r="K905" s="5"/>
      <c r="L905" s="53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5"/>
      <c r="J906" s="56"/>
      <c r="K906" s="5"/>
      <c r="L906" s="53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5"/>
      <c r="J907" s="56"/>
      <c r="K907" s="5"/>
      <c r="L907" s="53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5"/>
      <c r="J908" s="56"/>
      <c r="K908" s="5"/>
      <c r="L908" s="53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5"/>
      <c r="J909" s="56"/>
      <c r="K909" s="5"/>
      <c r="L909" s="53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5"/>
      <c r="J910" s="56"/>
      <c r="K910" s="5"/>
      <c r="L910" s="53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5"/>
      <c r="J911" s="56"/>
      <c r="K911" s="5"/>
      <c r="L911" s="53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5"/>
      <c r="J912" s="56"/>
      <c r="K912" s="5"/>
      <c r="L912" s="53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5"/>
      <c r="J913" s="56"/>
      <c r="K913" s="5"/>
      <c r="L913" s="53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5"/>
      <c r="J914" s="56"/>
      <c r="K914" s="5"/>
      <c r="L914" s="53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5"/>
      <c r="J915" s="56"/>
      <c r="K915" s="5"/>
      <c r="L915" s="53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5"/>
      <c r="J916" s="56"/>
      <c r="K916" s="5"/>
      <c r="L916" s="53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5"/>
      <c r="J917" s="56"/>
      <c r="K917" s="5"/>
      <c r="L917" s="53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5"/>
      <c r="J918" s="56"/>
      <c r="K918" s="5"/>
      <c r="L918" s="53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5"/>
      <c r="J919" s="56"/>
      <c r="K919" s="5"/>
      <c r="L919" s="53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5"/>
      <c r="J920" s="56"/>
      <c r="K920" s="5"/>
      <c r="L920" s="53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5"/>
      <c r="J921" s="56"/>
      <c r="K921" s="5"/>
      <c r="L921" s="53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5"/>
      <c r="J922" s="56"/>
      <c r="K922" s="5"/>
      <c r="L922" s="53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5"/>
      <c r="J923" s="56"/>
      <c r="K923" s="5"/>
      <c r="L923" s="53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5"/>
      <c r="J924" s="56"/>
      <c r="K924" s="5"/>
      <c r="L924" s="53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5"/>
      <c r="J925" s="56"/>
      <c r="K925" s="5"/>
      <c r="L925" s="53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5"/>
      <c r="J926" s="56"/>
      <c r="K926" s="5"/>
      <c r="L926" s="53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5"/>
      <c r="J927" s="56"/>
      <c r="K927" s="5"/>
      <c r="L927" s="53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5"/>
      <c r="J928" s="56"/>
      <c r="K928" s="5"/>
      <c r="L928" s="53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5"/>
      <c r="J929" s="56"/>
      <c r="K929" s="5"/>
      <c r="L929" s="53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5"/>
      <c r="J930" s="56"/>
      <c r="K930" s="5"/>
      <c r="L930" s="53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5"/>
      <c r="J931" s="56"/>
      <c r="K931" s="5"/>
      <c r="L931" s="53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5"/>
      <c r="J932" s="56"/>
      <c r="K932" s="5"/>
      <c r="L932" s="53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5"/>
      <c r="J933" s="56"/>
      <c r="K933" s="5"/>
      <c r="L933" s="53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5"/>
      <c r="J934" s="56"/>
      <c r="K934" s="5"/>
      <c r="L934" s="53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5"/>
      <c r="J935" s="56"/>
      <c r="K935" s="5"/>
      <c r="L935" s="53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5"/>
      <c r="J936" s="56"/>
      <c r="K936" s="5"/>
      <c r="L936" s="53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5"/>
      <c r="J937" s="56"/>
      <c r="K937" s="5"/>
      <c r="L937" s="53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5"/>
      <c r="J938" s="56"/>
      <c r="K938" s="5"/>
      <c r="L938" s="53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5"/>
      <c r="J939" s="56"/>
      <c r="K939" s="5"/>
      <c r="L939" s="53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5"/>
      <c r="J940" s="56"/>
      <c r="K940" s="5"/>
      <c r="L940" s="53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5"/>
      <c r="J941" s="56"/>
      <c r="K941" s="5"/>
      <c r="L941" s="53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5"/>
      <c r="J942" s="56"/>
      <c r="K942" s="5"/>
      <c r="L942" s="53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5"/>
      <c r="J943" s="56"/>
      <c r="K943" s="5"/>
      <c r="L943" s="53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5"/>
      <c r="J944" s="56"/>
      <c r="K944" s="5"/>
      <c r="L944" s="53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5"/>
      <c r="J945" s="56"/>
      <c r="K945" s="5"/>
      <c r="L945" s="53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5"/>
      <c r="J946" s="56"/>
      <c r="K946" s="5"/>
      <c r="L946" s="53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5"/>
      <c r="J947" s="56"/>
      <c r="K947" s="5"/>
      <c r="L947" s="53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5"/>
      <c r="J948" s="56"/>
      <c r="K948" s="5"/>
      <c r="L948" s="53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5"/>
      <c r="J949" s="56"/>
      <c r="K949" s="5"/>
      <c r="L949" s="53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5"/>
      <c r="J950" s="56"/>
      <c r="K950" s="5"/>
      <c r="L950" s="53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5"/>
      <c r="J951" s="56"/>
      <c r="K951" s="5"/>
      <c r="L951" s="53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5"/>
      <c r="J952" s="56"/>
      <c r="K952" s="5"/>
      <c r="L952" s="53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5"/>
      <c r="J953" s="56"/>
      <c r="K953" s="5"/>
      <c r="L953" s="53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5"/>
      <c r="J954" s="56"/>
      <c r="K954" s="5"/>
      <c r="L954" s="53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5"/>
      <c r="J955" s="56"/>
      <c r="K955" s="5"/>
      <c r="L955" s="53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5"/>
      <c r="J956" s="56"/>
      <c r="K956" s="5"/>
      <c r="L956" s="53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5"/>
      <c r="J957" s="56"/>
      <c r="K957" s="5"/>
      <c r="L957" s="53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5"/>
      <c r="J958" s="56"/>
      <c r="K958" s="5"/>
      <c r="L958" s="53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5"/>
      <c r="J959" s="56"/>
      <c r="K959" s="5"/>
      <c r="L959" s="53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5"/>
      <c r="J960" s="56"/>
      <c r="K960" s="5"/>
      <c r="L960" s="53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5"/>
      <c r="J961" s="56"/>
      <c r="K961" s="5"/>
      <c r="L961" s="53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5"/>
      <c r="J962" s="56"/>
      <c r="K962" s="5"/>
      <c r="L962" s="53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5"/>
      <c r="J963" s="56"/>
      <c r="K963" s="5"/>
      <c r="L963" s="53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5"/>
      <c r="J964" s="56"/>
      <c r="K964" s="5"/>
      <c r="L964" s="53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5"/>
      <c r="J965" s="56"/>
      <c r="K965" s="5"/>
      <c r="L965" s="53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5"/>
      <c r="J966" s="56"/>
      <c r="K966" s="5"/>
      <c r="L966" s="53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5"/>
      <c r="J967" s="56"/>
      <c r="K967" s="5"/>
      <c r="L967" s="53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5"/>
      <c r="J968" s="56"/>
      <c r="K968" s="5"/>
      <c r="L968" s="53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5"/>
      <c r="J969" s="56"/>
      <c r="K969" s="5"/>
      <c r="L969" s="53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5"/>
      <c r="J970" s="56"/>
      <c r="K970" s="5"/>
      <c r="L970" s="53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5"/>
      <c r="J971" s="56"/>
      <c r="K971" s="5"/>
      <c r="L971" s="53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5"/>
      <c r="J972" s="56"/>
      <c r="K972" s="5"/>
      <c r="L972" s="53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5"/>
      <c r="J973" s="56"/>
      <c r="K973" s="5"/>
      <c r="L973" s="53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5"/>
      <c r="J974" s="56"/>
      <c r="K974" s="5"/>
      <c r="L974" s="53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5"/>
      <c r="J975" s="56"/>
      <c r="K975" s="5"/>
      <c r="L975" s="53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5"/>
      <c r="J976" s="56"/>
      <c r="K976" s="5"/>
      <c r="L976" s="53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5"/>
      <c r="J977" s="56"/>
      <c r="K977" s="5"/>
      <c r="L977" s="53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5"/>
      <c r="J978" s="56"/>
      <c r="K978" s="5"/>
      <c r="L978" s="53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5"/>
      <c r="J979" s="56"/>
      <c r="K979" s="5"/>
      <c r="L979" s="53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5"/>
      <c r="J980" s="56"/>
      <c r="K980" s="5"/>
      <c r="L980" s="53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5"/>
      <c r="J981" s="56"/>
      <c r="K981" s="5"/>
      <c r="L981" s="53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5"/>
      <c r="J982" s="56"/>
      <c r="K982" s="5"/>
      <c r="L982" s="53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5"/>
      <c r="J983" s="56"/>
      <c r="K983" s="5"/>
      <c r="L983" s="53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5"/>
      <c r="J984" s="56"/>
      <c r="K984" s="5"/>
      <c r="L984" s="53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5"/>
      <c r="J985" s="56"/>
      <c r="K985" s="5"/>
      <c r="L985" s="53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5"/>
      <c r="J986" s="56"/>
      <c r="K986" s="5"/>
      <c r="L986" s="53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5"/>
      <c r="J987" s="56"/>
      <c r="K987" s="5"/>
      <c r="L987" s="53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5"/>
      <c r="J988" s="56"/>
      <c r="K988" s="5"/>
      <c r="L988" s="53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5"/>
      <c r="J989" s="56"/>
      <c r="K989" s="5"/>
      <c r="L989" s="53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5"/>
      <c r="J990" s="56"/>
      <c r="K990" s="5"/>
      <c r="L990" s="53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5"/>
      <c r="J991" s="56"/>
      <c r="K991" s="5"/>
      <c r="L991" s="53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5"/>
      <c r="J992" s="56"/>
      <c r="K992" s="5"/>
      <c r="L992" s="53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5"/>
      <c r="J993" s="56"/>
      <c r="K993" s="5"/>
      <c r="L993" s="53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5"/>
      <c r="J994" s="56"/>
      <c r="K994" s="5"/>
      <c r="L994" s="53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5"/>
      <c r="J995" s="56"/>
      <c r="K995" s="5"/>
      <c r="L995" s="53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5"/>
      <c r="J996" s="56"/>
      <c r="K996" s="5"/>
      <c r="L996" s="53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5"/>
      <c r="J997" s="56"/>
      <c r="K997" s="5"/>
      <c r="L997" s="53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5"/>
      <c r="J998" s="56"/>
      <c r="K998" s="5"/>
      <c r="L998" s="53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5"/>
      <c r="J999" s="56"/>
      <c r="K999" s="5"/>
      <c r="L999" s="53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5"/>
      <c r="J1000" s="56"/>
      <c r="K1000" s="5"/>
      <c r="L1000" s="53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14"/>
    <col customWidth="1" min="3" max="3" width="20.43"/>
    <col customWidth="1" min="4" max="4" width="39.86"/>
    <col customWidth="1" min="5" max="26" width="8.71"/>
  </cols>
  <sheetData>
    <row r="1">
      <c r="A1" s="57" t="s">
        <v>16</v>
      </c>
      <c r="B1" s="58" t="s">
        <v>219</v>
      </c>
      <c r="C1" s="58" t="s">
        <v>20</v>
      </c>
      <c r="D1" s="58" t="s">
        <v>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9">
        <v>45876.0</v>
      </c>
      <c r="B2" s="11" t="s">
        <v>220</v>
      </c>
      <c r="C2" s="42">
        <v>500.0</v>
      </c>
      <c r="D2" s="11" t="s">
        <v>221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3"/>
      <c r="B3" s="13"/>
      <c r="C3" s="18"/>
      <c r="D3" s="1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/>
      <c r="B4" s="13"/>
      <c r="C4" s="18"/>
      <c r="D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/>
      <c r="B5" s="13"/>
      <c r="C5" s="18"/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8"/>
      <c r="D6" s="1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3"/>
      <c r="C7" s="18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1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1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1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1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1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19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1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1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1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1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1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1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1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1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1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1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1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1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1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1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1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1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1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1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1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1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1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1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1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1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1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1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1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1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1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1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1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1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1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1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1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1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1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1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1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1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1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1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1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1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1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1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1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1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1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1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1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1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1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1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1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1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1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1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1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1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1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1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1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1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1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1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1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1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1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1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1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1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1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1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1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1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1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1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1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1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1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1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1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1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1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1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1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1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1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1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1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1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1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1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1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1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1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1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1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1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1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1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1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1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1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1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1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1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1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1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1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1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1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1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1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1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1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1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1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1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1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1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1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1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1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1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1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1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1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1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1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1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1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1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1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1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1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1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1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1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1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1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1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1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1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1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1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1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1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1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1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1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1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1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1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1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1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1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1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1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1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1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1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1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1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1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1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1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1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1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1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1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1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1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1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1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1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1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1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1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1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1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1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1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1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1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1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1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1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1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1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1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1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1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1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1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1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1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1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1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1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1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1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1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1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1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1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1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1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1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1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1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1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1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1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1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1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1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1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1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1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1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1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1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1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1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1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1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1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1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1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1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1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1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1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1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1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1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1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1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1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1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1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1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1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1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1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1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1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1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1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1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1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1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1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1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1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1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1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1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1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1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1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1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1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1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1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1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1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1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1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1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1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1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1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1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1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1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1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1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1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1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1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1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1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1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1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1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1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1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1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1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1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1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1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1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1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1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1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1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1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1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1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1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1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1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1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1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1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1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1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1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1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1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1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1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1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1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1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1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1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1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1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1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1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1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1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1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1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1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1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1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1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1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1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1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1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1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1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1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1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1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1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1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1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1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1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1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1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1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1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1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1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1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1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1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1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1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1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1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1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1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1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1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1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1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1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1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1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1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1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1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1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1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1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1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1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1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1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1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1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1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1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1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1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1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1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1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1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1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1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1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1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1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1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1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1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1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1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1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1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1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1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1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1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1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1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1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1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1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1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1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1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1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1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1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1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1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1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1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1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1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1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1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1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1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1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1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1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1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1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1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1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1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1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1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1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1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1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1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1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1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1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1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1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1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1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1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1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1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1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1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1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1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1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1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1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1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1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1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1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1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1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1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1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1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1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1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1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1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1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1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1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1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1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1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1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1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1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1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1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1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1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1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1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1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1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1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1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1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1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1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1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1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1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1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1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1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1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1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1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1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1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1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1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1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1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1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1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1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1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1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1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1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1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1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1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1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1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1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1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1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1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1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1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1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1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1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1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1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1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1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1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1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1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1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1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1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1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1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1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1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1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1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1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1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1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1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1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1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1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1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1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1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1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1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1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1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1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1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1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1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1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1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1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1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1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1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1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1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1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1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1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1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1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1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1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1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1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1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1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1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1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1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1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1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1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1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1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1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1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1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1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1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1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1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1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1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1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1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1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1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1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1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1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1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1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1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1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1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1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1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1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1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1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1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1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1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1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1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1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1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1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1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1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1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1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1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1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1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1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1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1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1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1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1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1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1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1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1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1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1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1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1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1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1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1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1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1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1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1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1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1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1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1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1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1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1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1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1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1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1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1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1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1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1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1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1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1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1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1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1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1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1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1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1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1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1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1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1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1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1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1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1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1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1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1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1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1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1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1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1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1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1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1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1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1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1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1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1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1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1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1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1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1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1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1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1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1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1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1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1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1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1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1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1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1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1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1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1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1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1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1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1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1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1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1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1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1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1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1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1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1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1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1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1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1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1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1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1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1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1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1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1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1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1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1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1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1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1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1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1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1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1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1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1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1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1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1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1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1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1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1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1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1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1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1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1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1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1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1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1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1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1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1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1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1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1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1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1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1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1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1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1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1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1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1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1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1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1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1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1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1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1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1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1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1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1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1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1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1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1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1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1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1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1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1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1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1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1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1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1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1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1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1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1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1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1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1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1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1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1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1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1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1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1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1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1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1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1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1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1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1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1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1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1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1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1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1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1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1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1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1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1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1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1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1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1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1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1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1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1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1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1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1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1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1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1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1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1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1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1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1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1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1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1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1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1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1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1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1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1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1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1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1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1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1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1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1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1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1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1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1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1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1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1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1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1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1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1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1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1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1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1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1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1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1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1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1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1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1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1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1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1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1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1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1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1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1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1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1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1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1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1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1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1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1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1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1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1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1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1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1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1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1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1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1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1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1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1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1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1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1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1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1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1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1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1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1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1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1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1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1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1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1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1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1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1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1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1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1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1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1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1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1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1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1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1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1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1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1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1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1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1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1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1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1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1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1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1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1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1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1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1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1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1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1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19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19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19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19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