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Our-money\"/>
    </mc:Choice>
  </mc:AlternateContent>
  <bookViews>
    <workbookView xWindow="0" yWindow="0" windowWidth="7470" windowHeight="4395" activeTab="2"/>
  </bookViews>
  <sheets>
    <sheet name="Sheet1" sheetId="1" r:id="rId1"/>
    <sheet name="Накрутка общее" sheetId="5" r:id="rId2"/>
    <sheet name="Накрутка Megakassa Январь" sheetId="8" r:id="rId3"/>
    <sheet name="Прошлое Накрутка" sheetId="4" r:id="rId4"/>
    <sheet name="Шаблон_Общий" sheetId="3" r:id="rId5"/>
    <sheet name="Шаблон_Megakassa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8" l="1"/>
  <c r="E32" i="8"/>
  <c r="F32" i="8" s="1"/>
  <c r="E33" i="8"/>
  <c r="F33" i="8" s="1"/>
  <c r="E34" i="8"/>
  <c r="F34" i="8" s="1"/>
  <c r="E35" i="8"/>
  <c r="F35" i="8" s="1"/>
  <c r="E36" i="8"/>
  <c r="E37" i="8"/>
  <c r="E38" i="8"/>
  <c r="F38" i="8" s="1"/>
  <c r="E39" i="8"/>
  <c r="F39" i="8" s="1"/>
  <c r="E40" i="8"/>
  <c r="E41" i="8"/>
  <c r="E42" i="8"/>
  <c r="F42" i="8" s="1"/>
  <c r="E43" i="8"/>
  <c r="E44" i="8"/>
  <c r="E45" i="8"/>
  <c r="E46" i="8"/>
  <c r="F46" i="8" s="1"/>
  <c r="E47" i="8"/>
  <c r="E48" i="8"/>
  <c r="E49" i="8"/>
  <c r="E50" i="8"/>
  <c r="F50" i="8" s="1"/>
  <c r="E51" i="8"/>
  <c r="E52" i="8"/>
  <c r="E53" i="8"/>
  <c r="E54" i="8"/>
  <c r="F54" i="8" s="1"/>
  <c r="E55" i="8"/>
  <c r="E56" i="8"/>
  <c r="E57" i="8"/>
  <c r="E58" i="8"/>
  <c r="F58" i="8" s="1"/>
  <c r="E59" i="8"/>
  <c r="E60" i="8"/>
  <c r="E61" i="8"/>
  <c r="E62" i="8"/>
  <c r="F62" i="8" s="1"/>
  <c r="E63" i="8"/>
  <c r="E64" i="8"/>
  <c r="E65" i="8"/>
  <c r="E66" i="8"/>
  <c r="F66" i="8" s="1"/>
  <c r="E67" i="8"/>
  <c r="E68" i="8"/>
  <c r="E69" i="8"/>
  <c r="E70" i="8"/>
  <c r="F70" i="8" s="1"/>
  <c r="E71" i="8"/>
  <c r="E72" i="8"/>
  <c r="E73" i="8"/>
  <c r="E74" i="8"/>
  <c r="F74" i="8" s="1"/>
  <c r="E75" i="8"/>
  <c r="E76" i="8"/>
  <c r="E77" i="8"/>
  <c r="E78" i="8"/>
  <c r="F78" i="8" s="1"/>
  <c r="E79" i="8"/>
  <c r="E80" i="8"/>
  <c r="E81" i="8"/>
  <c r="E82" i="8"/>
  <c r="F82" i="8" s="1"/>
  <c r="E83" i="8"/>
  <c r="F83" i="8" s="1"/>
  <c r="E84" i="8"/>
  <c r="F84" i="8" s="1"/>
  <c r="E85" i="8"/>
  <c r="E86" i="8"/>
  <c r="F86" i="8" s="1"/>
  <c r="E87" i="8"/>
  <c r="E88" i="8"/>
  <c r="E89" i="8"/>
  <c r="E90" i="8"/>
  <c r="F90" i="8" s="1"/>
  <c r="E91" i="8"/>
  <c r="F91" i="8" s="1"/>
  <c r="E92" i="8"/>
  <c r="F92" i="8" s="1"/>
  <c r="E93" i="8"/>
  <c r="E94" i="8"/>
  <c r="F94" i="8" s="1"/>
  <c r="E95" i="8"/>
  <c r="E96" i="8"/>
  <c r="E97" i="8"/>
  <c r="E98" i="8"/>
  <c r="F98" i="8" s="1"/>
  <c r="E99" i="8"/>
  <c r="E100" i="8"/>
  <c r="E101" i="8"/>
  <c r="E102" i="8"/>
  <c r="F102" i="8" s="1"/>
  <c r="E103" i="8"/>
  <c r="E104" i="8"/>
  <c r="E105" i="8"/>
  <c r="E106" i="8"/>
  <c r="F106" i="8" s="1"/>
  <c r="E107" i="8"/>
  <c r="E108" i="8"/>
  <c r="E109" i="8"/>
  <c r="E110" i="8"/>
  <c r="F110" i="8" s="1"/>
  <c r="F31" i="8"/>
  <c r="F36" i="8"/>
  <c r="F37" i="8"/>
  <c r="F40" i="8"/>
  <c r="F41" i="8"/>
  <c r="F43" i="8"/>
  <c r="F44" i="8"/>
  <c r="F45" i="8"/>
  <c r="F47" i="8"/>
  <c r="F48" i="8"/>
  <c r="F49" i="8"/>
  <c r="F51" i="8"/>
  <c r="F52" i="8"/>
  <c r="F53" i="8"/>
  <c r="F55" i="8"/>
  <c r="F56" i="8"/>
  <c r="F57" i="8"/>
  <c r="F59" i="8"/>
  <c r="F60" i="8"/>
  <c r="F61" i="8"/>
  <c r="F63" i="8"/>
  <c r="F64" i="8"/>
  <c r="F65" i="8"/>
  <c r="F67" i="8"/>
  <c r="F68" i="8"/>
  <c r="F69" i="8"/>
  <c r="F71" i="8"/>
  <c r="F72" i="8"/>
  <c r="F73" i="8"/>
  <c r="F75" i="8"/>
  <c r="F76" i="8"/>
  <c r="F77" i="8"/>
  <c r="F79" i="8"/>
  <c r="F80" i="8"/>
  <c r="F81" i="8"/>
  <c r="F85" i="8"/>
  <c r="F87" i="8"/>
  <c r="F88" i="8"/>
  <c r="F89" i="8"/>
  <c r="F93" i="8"/>
  <c r="F95" i="8"/>
  <c r="F96" i="8"/>
  <c r="F97" i="8"/>
  <c r="F99" i="8"/>
  <c r="F100" i="8"/>
  <c r="F101" i="8"/>
  <c r="F103" i="8"/>
  <c r="F104" i="8"/>
  <c r="F105" i="8"/>
  <c r="F107" i="8"/>
  <c r="F108" i="8"/>
  <c r="F109" i="8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2" i="8"/>
  <c r="F2" i="8" s="1"/>
  <c r="E3" i="8"/>
  <c r="F3" i="8" s="1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5" i="8"/>
  <c r="F20" i="8"/>
  <c r="G2" i="8"/>
  <c r="E7" i="7"/>
  <c r="E8" i="7"/>
  <c r="F8" i="7" s="1"/>
  <c r="E9" i="7"/>
  <c r="F9" i="7" s="1"/>
  <c r="E10" i="7"/>
  <c r="E11" i="7"/>
  <c r="E12" i="7"/>
  <c r="F12" i="7" s="1"/>
  <c r="E13" i="7"/>
  <c r="F13" i="7" s="1"/>
  <c r="E14" i="7"/>
  <c r="E15" i="7"/>
  <c r="E16" i="7"/>
  <c r="F16" i="7" s="1"/>
  <c r="E17" i="7"/>
  <c r="F17" i="7" s="1"/>
  <c r="E18" i="7"/>
  <c r="E19" i="7"/>
  <c r="E20" i="7"/>
  <c r="F20" i="7" s="1"/>
  <c r="F7" i="7"/>
  <c r="F10" i="7"/>
  <c r="F11" i="7"/>
  <c r="F14" i="7"/>
  <c r="F15" i="7"/>
  <c r="F18" i="7"/>
  <c r="F19" i="7"/>
  <c r="E2" i="7"/>
  <c r="E3" i="7"/>
  <c r="F3" i="7" s="1"/>
  <c r="E4" i="7"/>
  <c r="F4" i="7" s="1"/>
  <c r="E5" i="7"/>
  <c r="F5" i="7" s="1"/>
  <c r="E6" i="7"/>
  <c r="F6" i="7"/>
  <c r="G2" i="7"/>
  <c r="F2" i="7"/>
  <c r="D6" i="5"/>
  <c r="D5" i="5"/>
  <c r="D4" i="5"/>
  <c r="D3" i="5"/>
  <c r="G2" i="5"/>
  <c r="F2" i="5"/>
  <c r="D2" i="5"/>
  <c r="H2" i="5" s="1"/>
  <c r="D7" i="4"/>
  <c r="D5" i="4"/>
  <c r="F2" i="3"/>
  <c r="G2" i="3"/>
  <c r="G2" i="4"/>
  <c r="F2" i="4"/>
  <c r="D4" i="4"/>
  <c r="D3" i="4"/>
  <c r="D9" i="4"/>
  <c r="D8" i="4"/>
  <c r="D6" i="4"/>
  <c r="D2" i="4"/>
  <c r="D2" i="3"/>
  <c r="H2" i="3" s="1"/>
  <c r="D3" i="3"/>
  <c r="D4" i="3"/>
  <c r="D6" i="3"/>
  <c r="D5" i="3"/>
  <c r="H2" i="8" l="1"/>
  <c r="F4" i="8"/>
  <c r="I2" i="8" s="1"/>
  <c r="I2" i="7"/>
  <c r="H2" i="7"/>
  <c r="H2" i="4"/>
</calcChain>
</file>

<file path=xl/sharedStrings.xml><?xml version="1.0" encoding="utf-8"?>
<sst xmlns="http://schemas.openxmlformats.org/spreadsheetml/2006/main" count="141" uniqueCount="19">
  <si>
    <t>Дата</t>
  </si>
  <si>
    <t>Доход</t>
  </si>
  <si>
    <t>Расход</t>
  </si>
  <si>
    <t>Прибыль</t>
  </si>
  <si>
    <t>Комментарий</t>
  </si>
  <si>
    <t>Яндекс Директ</t>
  </si>
  <si>
    <t>Оплата за услуги Регистрация домена vtoponline.ru</t>
  </si>
  <si>
    <t>Оплата за услуги Регистрация домена vtop.online</t>
  </si>
  <si>
    <t>Оплата за услуги Web-хостинг (тариф Reg.Host-0) для insta-magic.ru</t>
  </si>
  <si>
    <t>Оплата за услуги Регистрация домена insta-magic.ru</t>
  </si>
  <si>
    <t>Общий доход</t>
  </si>
  <si>
    <t>Общий расход</t>
  </si>
  <si>
    <t>Общая прибыль</t>
  </si>
  <si>
    <t>ID</t>
  </si>
  <si>
    <t>SOC</t>
  </si>
  <si>
    <t>Instagram</t>
  </si>
  <si>
    <t>VK</t>
  </si>
  <si>
    <t>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</si>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</sst>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₽-419];[Red]\-#,##0.00\ [$₽-419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4">
    <dxf>
      <numFmt numFmtId="164" formatCode="#,##0.00\ [$₽-419];[Red]\-#,##0.00\ [$₽-419]"/>
    </dxf>
    <dxf>
      <numFmt numFmtId="164" formatCode="#,##0.00\ [$₽-419];[Red]\-#,##0.00\ [$₽-419]"/>
    </dxf>
    <dxf>
      <numFmt numFmtId="164" formatCode="#,##0.00\ [$₽-419];[Red]\-#,##0.00\ [$₽-419]"/>
    </dxf>
    <dxf>
      <numFmt numFmtId="30" formatCode="@"/>
    </dxf>
    <dxf>
      <numFmt numFmtId="1" formatCode="0"/>
    </dxf>
    <dxf>
      <numFmt numFmtId="19" formatCode="yyyy/mm/dd"/>
    </dxf>
    <dxf>
      <numFmt numFmtId="164" formatCode="#,##0.00\ [$₽-419];[Red]\-#,##0.00\ [$₽-419]"/>
    </dxf>
    <dxf>
      <numFmt numFmtId="164" formatCode="#,##0.00\ [$₽-419];[Red]\-#,##0.00\ [$₽-419]"/>
    </dxf>
    <dxf>
      <numFmt numFmtId="164" formatCode="#,##0.00\ [$₽-419];[Red]\-#,##0.00\ [$₽-419]"/>
    </dxf>
    <dxf>
      <numFmt numFmtId="19" formatCode="yyyy/mm/dd"/>
    </dxf>
    <dxf>
      <numFmt numFmtId="164" formatCode="#,##0.00\ [$₽-419];[Red]\-#,##0.00\ [$₽-419]"/>
    </dxf>
    <dxf>
      <numFmt numFmtId="164" formatCode="#,##0.00\ [$₽-419];[Red]\-#,##0.00\ [$₽-419]"/>
    </dxf>
    <dxf>
      <numFmt numFmtId="164" formatCode="#,##0.00\ [$₽-419];[Red]\-#,##0.00\ [$₽-419]"/>
    </dxf>
    <dxf>
      <numFmt numFmtId="19" formatCode="yyyy/mm/dd"/>
    </dxf>
    <dxf>
      <numFmt numFmtId="164" formatCode="#,##0.00\ [$₽-419];[Red]\-#,##0.00\ [$₽-419]"/>
    </dxf>
    <dxf>
      <numFmt numFmtId="164" formatCode="#,##0.00\ [$₽-419];[Red]\-#,##0.00\ [$₽-419]"/>
    </dxf>
    <dxf>
      <numFmt numFmtId="164" formatCode="#,##0.00\ [$₽-419];[Red]\-#,##0.00\ [$₽-419]"/>
    </dxf>
    <dxf>
      <numFmt numFmtId="30" formatCode="@"/>
    </dxf>
    <dxf>
      <numFmt numFmtId="1" formatCode="0"/>
    </dxf>
    <dxf>
      <numFmt numFmtId="19" formatCode="yyyy/mm/dd"/>
    </dxf>
    <dxf>
      <numFmt numFmtId="164" formatCode="#,##0.00\ [$₽-419];[Red]\-#,##0.00\ [$₽-419]"/>
    </dxf>
    <dxf>
      <numFmt numFmtId="164" formatCode="#,##0.00\ [$₽-419];[Red]\-#,##0.00\ [$₽-419]"/>
    </dxf>
    <dxf>
      <numFmt numFmtId="164" formatCode="#,##0.00\ [$₽-419];[Red]\-#,##0.00\ [$₽-419]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594" displayName="Table594" ref="A1:E6" totalsRowShown="0">
  <autoFilter ref="A1:E6"/>
  <tableColumns count="5">
    <tableColumn id="1" name="Дата" dataDxfId="23"/>
    <tableColumn id="4" name="Доход" dataDxfId="22"/>
    <tableColumn id="2" name="Расход" dataDxfId="21"/>
    <tableColumn id="5" name="Прибыль" dataDxfId="20">
      <calculatedColumnFormula>SUM(Table594[[#This Row],[Доход]],Table594[[#This Row],[Расход]])</calculatedColumnFormula>
    </tableColumn>
    <tableColumn id="3" name="Комментарий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6" name="Table5967" displayName="Table5967" ref="A1:F110" totalsRowShown="0">
  <autoFilter ref="A1:F110"/>
  <tableColumns count="6">
    <tableColumn id="1" name="Дата" dataDxfId="19"/>
    <tableColumn id="6" name="ID" dataDxfId="18"/>
    <tableColumn id="7" name="SOC" dataDxfId="17"/>
    <tableColumn id="4" name="Доход" dataDxfId="16"/>
    <tableColumn id="2" name="Расход" dataDxfId="15">
      <calculatedColumnFormula>-SUM(Table5967[[#This Row],[Доход]]/3)</calculatedColumnFormula>
    </tableColumn>
    <tableColumn id="5" name="Прибыль" dataDxfId="14">
      <calculatedColumnFormula>SUM(Table5967[[#This Row],[Доход]],Table5967[[#This Row],[Расход]])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2" name="Table593" displayName="Table593" ref="A1:E9" totalsRowShown="0">
  <autoFilter ref="A1:E9"/>
  <tableColumns count="5">
    <tableColumn id="1" name="Дата" dataDxfId="13"/>
    <tableColumn id="4" name="Доход" dataDxfId="12"/>
    <tableColumn id="2" name="Расход" dataDxfId="11"/>
    <tableColumn id="5" name="Прибыль" dataDxfId="10">
      <calculatedColumnFormula>SUM(Table593[[#This Row],[Доход]],Table593[[#This Row],[Расход]])</calculatedColumnFormula>
    </tableColumn>
    <tableColumn id="3" name="Комментарий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1" name="Table59" displayName="Table59" ref="A1:E6" totalsRowShown="0">
  <autoFilter ref="A1:E6"/>
  <tableColumns count="5">
    <tableColumn id="1" name="Дата" dataDxfId="9"/>
    <tableColumn id="4" name="Доход" dataDxfId="8"/>
    <tableColumn id="2" name="Расход" dataDxfId="7"/>
    <tableColumn id="5" name="Прибыль" dataDxfId="6">
      <calculatedColumnFormula>SUM(Table59[[#This Row],[Доход]],Table59[[#This Row],[Расход]])</calculatedColumnFormula>
    </tableColumn>
    <tableColumn id="3" name="Комментарий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able596" displayName="Table596" ref="A1:F20" totalsRowShown="0">
  <autoFilter ref="A1:F20"/>
  <tableColumns count="6">
    <tableColumn id="1" name="Дата" dataDxfId="5"/>
    <tableColumn id="6" name="ID" dataDxfId="4"/>
    <tableColumn id="7" name="SOC" dataDxfId="3"/>
    <tableColumn id="4" name="Доход" dataDxfId="2"/>
    <tableColumn id="2" name="Расход" dataDxfId="1">
      <calculatedColumnFormula>-SUM(Table596[[#This Row],[Доход]], -Table596[[#This Row],[Доход]]/3)</calculatedColumnFormula>
    </tableColumn>
    <tableColumn id="5" name="Прибыль" dataDxfId="0">
      <calculatedColumnFormula>SUM(Table596[[#This Row],[Доход]],Table596[[#This Row],[Расход]])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30" zoomScaleNormal="130" zoomScaleSheetLayoutView="110" workbookViewId="0">
      <selection activeCell="C27" sqref="C27"/>
    </sheetView>
  </sheetViews>
  <sheetFormatPr defaultRowHeight="15" x14ac:dyDescent="0.25"/>
  <cols>
    <col min="1" max="1" width="11.140625" style="19" bestFit="1" customWidth="1"/>
    <col min="2" max="2" width="11.140625" style="20" customWidth="1"/>
    <col min="3" max="3" width="10.85546875" style="20" bestFit="1" customWidth="1"/>
    <col min="4" max="4" width="10.85546875" style="20" customWidth="1"/>
    <col min="5" max="5" width="78.42578125" style="18" customWidth="1"/>
    <col min="6" max="6" width="18.140625" style="18" customWidth="1"/>
    <col min="7" max="7" width="18.42578125" style="18" customWidth="1"/>
    <col min="8" max="8" width="18.28515625" style="18" customWidth="1"/>
    <col min="9" max="16384" width="9.140625" style="18"/>
  </cols>
  <sheetData>
    <row r="1" spans="1:8" x14ac:dyDescent="0.25">
      <c r="A1" s="19" t="s">
        <v>0</v>
      </c>
      <c r="B1" s="20" t="s">
        <v>1</v>
      </c>
      <c r="C1" s="20" t="s">
        <v>2</v>
      </c>
      <c r="D1" s="20" t="s">
        <v>3</v>
      </c>
      <c r="E1" s="18" t="s">
        <v>4</v>
      </c>
      <c r="F1" s="18" t="s">
        <v>10</v>
      </c>
      <c r="G1" s="18" t="s">
        <v>11</v>
      </c>
      <c r="H1" s="18" t="s">
        <v>12</v>
      </c>
    </row>
    <row r="2" spans="1:8" x14ac:dyDescent="0.25">
      <c r="D2" s="20">
        <f>SUM(Table594[[#This Row],[Доход]],Table594[[#This Row],[Расход]])</f>
        <v>0</v>
      </c>
      <c r="F2" s="20">
        <f>SUM(B:B)</f>
        <v>0</v>
      </c>
      <c r="G2" s="20">
        <f>SUM(C:C)</f>
        <v>0</v>
      </c>
      <c r="H2" s="20">
        <f>SUM(D:D)</f>
        <v>0</v>
      </c>
    </row>
    <row r="3" spans="1:8" x14ac:dyDescent="0.25">
      <c r="D3" s="20">
        <f>SUM(Table594[[#This Row],[Доход]],Table594[[#This Row],[Расход]])</f>
        <v>0</v>
      </c>
    </row>
    <row r="4" spans="1:8" x14ac:dyDescent="0.25">
      <c r="D4" s="20">
        <f>SUM(Table594[[#This Row],[Доход]],Table594[[#This Row],[Расход]])</f>
        <v>0</v>
      </c>
    </row>
    <row r="5" spans="1:8" x14ac:dyDescent="0.25">
      <c r="D5" s="20">
        <f>SUM(Table594[[#This Row],[Доход]],Table594[[#This Row],[Расход]])</f>
        <v>0</v>
      </c>
    </row>
    <row r="6" spans="1:8" x14ac:dyDescent="0.25">
      <c r="D6" s="20">
        <f>SUM(Table594[[#This Row],[Доход]],Table594[[#This Row],[Расход]])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topLeftCell="A82" zoomScale="130" zoomScaleNormal="130" zoomScaleSheetLayoutView="110" workbookViewId="0">
      <selection activeCell="D96" sqref="D96"/>
    </sheetView>
  </sheetViews>
  <sheetFormatPr defaultRowHeight="15" x14ac:dyDescent="0.25"/>
  <cols>
    <col min="1" max="1" width="14.28515625" style="19" customWidth="1"/>
    <col min="2" max="2" width="11.140625" style="21" customWidth="1"/>
    <col min="3" max="3" width="11.140625" style="22" customWidth="1"/>
    <col min="4" max="4" width="11.140625" style="20" customWidth="1"/>
    <col min="5" max="5" width="10.85546875" style="20" bestFit="1" customWidth="1"/>
    <col min="6" max="6" width="10.85546875" style="20" customWidth="1"/>
    <col min="7" max="7" width="18.140625" style="18" customWidth="1"/>
    <col min="8" max="8" width="18.42578125" style="18" customWidth="1"/>
    <col min="9" max="9" width="18.28515625" style="18" customWidth="1"/>
    <col min="10" max="16384" width="9.140625" style="18"/>
  </cols>
  <sheetData>
    <row r="1" spans="1:9" x14ac:dyDescent="0.25">
      <c r="A1" s="19" t="s">
        <v>0</v>
      </c>
      <c r="B1" s="21" t="s">
        <v>13</v>
      </c>
      <c r="C1" s="22" t="s">
        <v>14</v>
      </c>
      <c r="D1" s="20" t="s">
        <v>1</v>
      </c>
      <c r="E1" s="20" t="s">
        <v>2</v>
      </c>
      <c r="F1" s="20" t="s">
        <v>3</v>
      </c>
      <c r="G1" s="18" t="s">
        <v>10</v>
      </c>
      <c r="H1" s="18" t="s">
        <v>11</v>
      </c>
      <c r="I1" s="18" t="s">
        <v>12</v>
      </c>
    </row>
    <row r="2" spans="1:9" x14ac:dyDescent="0.25">
      <c r="A2" s="19">
        <v>43102</v>
      </c>
      <c r="B2">
        <v>693018</v>
      </c>
      <c r="C2" s="22" t="s">
        <v>15</v>
      </c>
      <c r="D2" s="20">
        <v>60</v>
      </c>
      <c r="E2" s="20">
        <f>-SUM(Table5967[[#This Row],[Доход]]/3)</f>
        <v>-20</v>
      </c>
      <c r="F2" s="20">
        <f>SUM(Table5967[[#This Row],[Доход]],Table5967[[#This Row],[Расход]])</f>
        <v>40</v>
      </c>
      <c r="G2" s="20">
        <f>SUM(D:D)</f>
        <v>11934.959999999995</v>
      </c>
      <c r="H2" s="20">
        <f>SUM(E:E)</f>
        <v>-3978.32</v>
      </c>
      <c r="I2" s="20">
        <f>SUM(F:F)</f>
        <v>7956.64</v>
      </c>
    </row>
    <row r="3" spans="1:9" x14ac:dyDescent="0.25">
      <c r="A3" s="19">
        <v>43103</v>
      </c>
      <c r="B3">
        <v>694287</v>
      </c>
      <c r="C3" s="22" t="s">
        <v>15</v>
      </c>
      <c r="D3" s="20">
        <v>108</v>
      </c>
      <c r="E3" s="20">
        <f>-SUM(Table5967[[#This Row],[Доход]]/3)</f>
        <v>-36</v>
      </c>
      <c r="F3" s="20">
        <f>SUM(Table5967[[#This Row],[Доход]],Table5967[[#This Row],[Расход]])</f>
        <v>72</v>
      </c>
    </row>
    <row r="4" spans="1:9" x14ac:dyDescent="0.25">
      <c r="A4" s="19">
        <v>43103</v>
      </c>
      <c r="B4">
        <v>694860</v>
      </c>
      <c r="C4" s="22" t="s">
        <v>15</v>
      </c>
      <c r="D4" s="20">
        <v>96.12</v>
      </c>
      <c r="E4" s="20">
        <f>-SUM(Table5967[[#This Row],[Доход]]/3)</f>
        <v>-32.04</v>
      </c>
      <c r="F4" s="20">
        <f>SUM(Table5967[[#This Row],[Доход]],Table5967[[#This Row],[Расход]])</f>
        <v>64.080000000000013</v>
      </c>
    </row>
    <row r="5" spans="1:9" x14ac:dyDescent="0.25">
      <c r="A5" s="19">
        <v>43104</v>
      </c>
      <c r="B5" s="21">
        <v>698367</v>
      </c>
      <c r="C5" s="22" t="s">
        <v>15</v>
      </c>
      <c r="D5" s="20">
        <v>319.92</v>
      </c>
      <c r="E5" s="20">
        <f>-SUM(Table5967[[#This Row],[Доход]]/3)</f>
        <v>-106.64</v>
      </c>
      <c r="F5" s="20">
        <f>SUM(Table5967[[#This Row],[Доход]],Table5967[[#This Row],[Расход]])</f>
        <v>213.28000000000003</v>
      </c>
    </row>
    <row r="6" spans="1:9" x14ac:dyDescent="0.25">
      <c r="A6" s="19">
        <v>43104</v>
      </c>
      <c r="B6">
        <v>698487</v>
      </c>
      <c r="C6" s="22" t="s">
        <v>15</v>
      </c>
      <c r="D6" s="20">
        <v>150.6</v>
      </c>
      <c r="E6" s="20">
        <f>-SUM(Table5967[[#This Row],[Доход]]/3)</f>
        <v>-50.199999999999996</v>
      </c>
      <c r="F6" s="20">
        <f>SUM(Table5967[[#This Row],[Доход]],Table5967[[#This Row],[Расход]])</f>
        <v>100.4</v>
      </c>
    </row>
    <row r="7" spans="1:9" x14ac:dyDescent="0.25">
      <c r="A7" s="19">
        <v>43104</v>
      </c>
      <c r="B7">
        <v>698558</v>
      </c>
      <c r="C7" s="22" t="s">
        <v>16</v>
      </c>
      <c r="D7" s="20">
        <v>99.9</v>
      </c>
      <c r="E7" s="20">
        <f>-SUM(Table5967[[#This Row],[Доход]]/3)</f>
        <v>-33.300000000000004</v>
      </c>
      <c r="F7" s="20">
        <f>SUM(Table5967[[#This Row],[Доход]],Table5967[[#This Row],[Расход]])</f>
        <v>66.599999999999994</v>
      </c>
    </row>
    <row r="8" spans="1:9" x14ac:dyDescent="0.25">
      <c r="A8" s="19">
        <v>43104</v>
      </c>
      <c r="B8">
        <v>698689</v>
      </c>
      <c r="C8" s="22" t="s">
        <v>15</v>
      </c>
      <c r="D8" s="20">
        <v>181.62</v>
      </c>
      <c r="E8" s="20">
        <f>-SUM(Table5967[[#This Row],[Доход]]/3)</f>
        <v>-60.54</v>
      </c>
      <c r="F8" s="20">
        <f>SUM(Table5967[[#This Row],[Доход]],Table5967[[#This Row],[Расход]])</f>
        <v>121.08000000000001</v>
      </c>
    </row>
    <row r="9" spans="1:9" x14ac:dyDescent="0.25">
      <c r="A9" s="19">
        <v>43104</v>
      </c>
      <c r="B9">
        <v>698938</v>
      </c>
      <c r="C9" s="22" t="s">
        <v>15</v>
      </c>
      <c r="D9" s="20">
        <v>254.4</v>
      </c>
      <c r="E9" s="20">
        <f>-SUM(Table5967[[#This Row],[Доход]]/3)</f>
        <v>-84.8</v>
      </c>
      <c r="F9" s="20">
        <f>SUM(Table5967[[#This Row],[Доход]],Table5967[[#This Row],[Расход]])</f>
        <v>169.60000000000002</v>
      </c>
    </row>
    <row r="10" spans="1:9" x14ac:dyDescent="0.25">
      <c r="A10" s="19">
        <v>43104</v>
      </c>
      <c r="B10">
        <v>699072</v>
      </c>
      <c r="C10" s="22" t="s">
        <v>15</v>
      </c>
      <c r="D10" s="20">
        <v>54</v>
      </c>
      <c r="E10" s="20">
        <f>-SUM(Table5967[[#This Row],[Доход]]/3)</f>
        <v>-18</v>
      </c>
      <c r="F10" s="20">
        <f>SUM(Table5967[[#This Row],[Доход]],Table5967[[#This Row],[Расход]])</f>
        <v>36</v>
      </c>
    </row>
    <row r="11" spans="1:9" x14ac:dyDescent="0.25">
      <c r="A11" s="19">
        <v>43104</v>
      </c>
      <c r="B11">
        <v>700691</v>
      </c>
      <c r="C11" s="22" t="s">
        <v>16</v>
      </c>
      <c r="D11" s="20">
        <v>52.2</v>
      </c>
      <c r="E11" s="20">
        <f>-SUM(Table5967[[#This Row],[Доход]]/3)</f>
        <v>-17.400000000000002</v>
      </c>
      <c r="F11" s="20">
        <f>SUM(Table5967[[#This Row],[Доход]],Table5967[[#This Row],[Расход]])</f>
        <v>34.799999999999997</v>
      </c>
    </row>
    <row r="12" spans="1:9" x14ac:dyDescent="0.25">
      <c r="A12" s="19">
        <v>43105</v>
      </c>
      <c r="B12">
        <v>701311</v>
      </c>
      <c r="C12" s="22" t="s">
        <v>15</v>
      </c>
      <c r="D12" s="20">
        <v>144</v>
      </c>
      <c r="E12" s="20">
        <f>-SUM(Table5967[[#This Row],[Доход]]/3)</f>
        <v>-48</v>
      </c>
      <c r="F12" s="20">
        <f>SUM(Table5967[[#This Row],[Доход]],Table5967[[#This Row],[Расход]])</f>
        <v>96</v>
      </c>
    </row>
    <row r="13" spans="1:9" x14ac:dyDescent="0.25">
      <c r="A13" s="19">
        <v>43105</v>
      </c>
      <c r="B13">
        <v>701329</v>
      </c>
      <c r="C13" s="22" t="s">
        <v>15</v>
      </c>
      <c r="D13" s="20">
        <v>336</v>
      </c>
      <c r="E13" s="20">
        <f>-SUM(Table5967[[#This Row],[Доход]]/3)</f>
        <v>-112</v>
      </c>
      <c r="F13" s="20">
        <f>SUM(Table5967[[#This Row],[Доход]],Table5967[[#This Row],[Расход]])</f>
        <v>224</v>
      </c>
    </row>
    <row r="14" spans="1:9" x14ac:dyDescent="0.25">
      <c r="A14" s="19">
        <v>43105</v>
      </c>
      <c r="B14">
        <v>702172</v>
      </c>
      <c r="C14" s="22" t="s">
        <v>15</v>
      </c>
      <c r="D14" s="20">
        <v>56.25</v>
      </c>
      <c r="E14" s="20">
        <f>-SUM(Table5967[[#This Row],[Доход]]/3)</f>
        <v>-18.75</v>
      </c>
      <c r="F14" s="20">
        <f>SUM(Table5967[[#This Row],[Доход]],Table5967[[#This Row],[Расход]])</f>
        <v>37.5</v>
      </c>
    </row>
    <row r="15" spans="1:9" x14ac:dyDescent="0.25">
      <c r="A15" s="19">
        <v>43105</v>
      </c>
      <c r="B15">
        <v>703568</v>
      </c>
      <c r="C15" s="22" t="s">
        <v>15</v>
      </c>
      <c r="D15" s="20">
        <v>88.8</v>
      </c>
      <c r="E15" s="20">
        <f>-SUM(Table5967[[#This Row],[Доход]]/3)</f>
        <v>-29.599999999999998</v>
      </c>
      <c r="F15" s="20">
        <f>SUM(Table5967[[#This Row],[Доход]],Table5967[[#This Row],[Расход]])</f>
        <v>59.2</v>
      </c>
    </row>
    <row r="16" spans="1:9" x14ac:dyDescent="0.25">
      <c r="A16" s="19">
        <v>43106</v>
      </c>
      <c r="B16" s="21">
        <v>704382</v>
      </c>
      <c r="C16" s="22" t="s">
        <v>16</v>
      </c>
      <c r="D16" s="20">
        <v>72</v>
      </c>
      <c r="E16" s="20">
        <f>-SUM(Table5967[[#This Row],[Доход]]/3)</f>
        <v>-24</v>
      </c>
      <c r="F16" s="20">
        <f>SUM(Table5967[[#This Row],[Доход]],Table5967[[#This Row],[Расход]])</f>
        <v>48</v>
      </c>
    </row>
    <row r="17" spans="1:6" x14ac:dyDescent="0.25">
      <c r="A17" s="19">
        <v>43106</v>
      </c>
      <c r="B17">
        <v>704510</v>
      </c>
      <c r="C17" s="22" t="s">
        <v>16</v>
      </c>
      <c r="D17" s="20">
        <v>67.5</v>
      </c>
      <c r="E17" s="20">
        <f>-SUM(Table5967[[#This Row],[Доход]]/3)</f>
        <v>-22.5</v>
      </c>
      <c r="F17" s="20">
        <f>SUM(Table5967[[#This Row],[Доход]],Table5967[[#This Row],[Расход]])</f>
        <v>45</v>
      </c>
    </row>
    <row r="18" spans="1:6" x14ac:dyDescent="0.25">
      <c r="A18" s="19">
        <v>43106</v>
      </c>
      <c r="B18">
        <v>705170</v>
      </c>
      <c r="C18" s="22" t="s">
        <v>15</v>
      </c>
      <c r="D18" s="20">
        <v>60</v>
      </c>
      <c r="E18" s="20">
        <f>-SUM(Table5967[[#This Row],[Доход]]/3)</f>
        <v>-20</v>
      </c>
      <c r="F18" s="20">
        <f>SUM(Table5967[[#This Row],[Доход]],Table5967[[#This Row],[Расход]])</f>
        <v>40</v>
      </c>
    </row>
    <row r="19" spans="1:6" x14ac:dyDescent="0.25">
      <c r="A19" s="19">
        <v>43106</v>
      </c>
      <c r="B19">
        <v>706104</v>
      </c>
      <c r="C19" s="22" t="s">
        <v>15</v>
      </c>
      <c r="D19" s="20">
        <v>86.4</v>
      </c>
      <c r="E19" s="20">
        <f>-SUM(Table5967[[#This Row],[Доход]]/3)</f>
        <v>-28.8</v>
      </c>
      <c r="F19" s="20">
        <f>SUM(Table5967[[#This Row],[Доход]],Table5967[[#This Row],[Расход]])</f>
        <v>57.600000000000009</v>
      </c>
    </row>
    <row r="20" spans="1:6" x14ac:dyDescent="0.25">
      <c r="A20" s="19">
        <v>43106</v>
      </c>
      <c r="B20">
        <v>706523</v>
      </c>
      <c r="C20" s="22" t="s">
        <v>15</v>
      </c>
      <c r="D20" s="20">
        <v>64.8</v>
      </c>
      <c r="E20" s="20">
        <f>-SUM(Table5967[[#This Row],[Доход]]/3)</f>
        <v>-21.599999999999998</v>
      </c>
      <c r="F20" s="20">
        <f>SUM(Table5967[[#This Row],[Доход]],Table5967[[#This Row],[Расход]])</f>
        <v>43.2</v>
      </c>
    </row>
    <row r="21" spans="1:6" x14ac:dyDescent="0.25">
      <c r="A21" s="19">
        <v>43107</v>
      </c>
      <c r="B21">
        <v>708037</v>
      </c>
      <c r="C21" s="22" t="s">
        <v>15</v>
      </c>
      <c r="D21" s="20">
        <v>108.72</v>
      </c>
      <c r="E21" s="20">
        <f>-SUM(Table5967[[#This Row],[Доход]]/3)</f>
        <v>-36.24</v>
      </c>
      <c r="F21" s="20">
        <f>SUM(Table5967[[#This Row],[Доход]],Table5967[[#This Row],[Расход]])</f>
        <v>72.47999999999999</v>
      </c>
    </row>
    <row r="22" spans="1:6" x14ac:dyDescent="0.25">
      <c r="A22" s="19">
        <v>43107</v>
      </c>
      <c r="B22">
        <v>709644</v>
      </c>
      <c r="C22" s="22" t="s">
        <v>15</v>
      </c>
      <c r="D22" s="20">
        <v>80.16</v>
      </c>
      <c r="E22" s="20">
        <f>-SUM(Table5967[[#This Row],[Доход]]/3)</f>
        <v>-26.72</v>
      </c>
      <c r="F22" s="20">
        <f>SUM(Table5967[[#This Row],[Доход]],Table5967[[#This Row],[Расход]])</f>
        <v>53.44</v>
      </c>
    </row>
    <row r="23" spans="1:6" x14ac:dyDescent="0.25">
      <c r="A23" s="19">
        <v>43108</v>
      </c>
      <c r="B23">
        <v>711357</v>
      </c>
      <c r="C23" s="22" t="s">
        <v>15</v>
      </c>
      <c r="D23" s="20">
        <v>269.91000000000003</v>
      </c>
      <c r="E23" s="20">
        <f>-SUM(Table5967[[#This Row],[Доход]]/3)</f>
        <v>-89.970000000000013</v>
      </c>
      <c r="F23" s="20">
        <f>SUM(Table5967[[#This Row],[Доход]],Table5967[[#This Row],[Расход]])</f>
        <v>179.94</v>
      </c>
    </row>
    <row r="24" spans="1:6" x14ac:dyDescent="0.25">
      <c r="A24" s="19">
        <v>43108</v>
      </c>
      <c r="B24">
        <v>711589</v>
      </c>
      <c r="C24" s="22" t="s">
        <v>15</v>
      </c>
      <c r="D24" s="20">
        <v>51.12</v>
      </c>
      <c r="E24" s="20">
        <f>-SUM(Table5967[[#This Row],[Доход]]/3)</f>
        <v>-17.04</v>
      </c>
      <c r="F24" s="20">
        <f>SUM(Table5967[[#This Row],[Доход]],Table5967[[#This Row],[Расход]])</f>
        <v>34.08</v>
      </c>
    </row>
    <row r="25" spans="1:6" x14ac:dyDescent="0.25">
      <c r="A25" s="19">
        <v>43108</v>
      </c>
      <c r="B25">
        <v>711705</v>
      </c>
      <c r="C25" s="22" t="s">
        <v>15</v>
      </c>
      <c r="D25" s="20">
        <v>63.84</v>
      </c>
      <c r="E25" s="20">
        <f>-SUM(Table5967[[#This Row],[Доход]]/3)</f>
        <v>-21.28</v>
      </c>
      <c r="F25" s="20">
        <f>SUM(Table5967[[#This Row],[Доход]],Table5967[[#This Row],[Расход]])</f>
        <v>42.56</v>
      </c>
    </row>
    <row r="26" spans="1:6" x14ac:dyDescent="0.25">
      <c r="A26" s="19">
        <v>43108</v>
      </c>
      <c r="B26">
        <v>711950</v>
      </c>
      <c r="C26" s="22" t="s">
        <v>15</v>
      </c>
      <c r="D26" s="20">
        <v>54</v>
      </c>
      <c r="E26" s="20">
        <f>-SUM(Table5967[[#This Row],[Доход]]/3)</f>
        <v>-18</v>
      </c>
      <c r="F26" s="20">
        <f>SUM(Table5967[[#This Row],[Доход]],Table5967[[#This Row],[Расход]])</f>
        <v>36</v>
      </c>
    </row>
    <row r="27" spans="1:6" x14ac:dyDescent="0.25">
      <c r="A27" s="19">
        <v>43108</v>
      </c>
      <c r="B27">
        <v>712066</v>
      </c>
      <c r="C27" s="22" t="s">
        <v>15</v>
      </c>
      <c r="D27" s="20">
        <v>84</v>
      </c>
      <c r="E27" s="20">
        <f>-SUM(Table5967[[#This Row],[Доход]]/3)</f>
        <v>-28</v>
      </c>
      <c r="F27" s="20">
        <f>SUM(Table5967[[#This Row],[Доход]],Table5967[[#This Row],[Расход]])</f>
        <v>56</v>
      </c>
    </row>
    <row r="28" spans="1:6" x14ac:dyDescent="0.25">
      <c r="A28" s="19">
        <v>43108</v>
      </c>
      <c r="B28">
        <v>712487</v>
      </c>
      <c r="C28" s="22" t="s">
        <v>15</v>
      </c>
      <c r="D28" s="20">
        <v>288</v>
      </c>
      <c r="E28" s="20">
        <f>-SUM(Table5967[[#This Row],[Доход]]/3)</f>
        <v>-96</v>
      </c>
      <c r="F28" s="20">
        <f>SUM(Table5967[[#This Row],[Доход]],Table5967[[#This Row],[Расход]])</f>
        <v>192</v>
      </c>
    </row>
    <row r="29" spans="1:6" x14ac:dyDescent="0.25">
      <c r="A29" s="19">
        <v>43108</v>
      </c>
      <c r="B29">
        <v>713219</v>
      </c>
      <c r="C29" s="22" t="s">
        <v>16</v>
      </c>
      <c r="D29" s="20">
        <v>51.3</v>
      </c>
      <c r="E29" s="20">
        <f>-SUM(Table5967[[#This Row],[Доход]]/3)</f>
        <v>-17.099999999999998</v>
      </c>
      <c r="F29" s="20">
        <f>SUM(Table5967[[#This Row],[Доход]],Table5967[[#This Row],[Расход]])</f>
        <v>34.200000000000003</v>
      </c>
    </row>
    <row r="30" spans="1:6" x14ac:dyDescent="0.25">
      <c r="A30" s="19">
        <v>43108</v>
      </c>
      <c r="B30">
        <v>713324</v>
      </c>
      <c r="C30" s="22" t="s">
        <v>15</v>
      </c>
      <c r="D30" s="20">
        <v>18</v>
      </c>
      <c r="E30" s="20">
        <f>-SUM(Table5967[[#This Row],[Доход]]/3)</f>
        <v>-6</v>
      </c>
      <c r="F30" s="20">
        <f>SUM(Table5967[[#This Row],[Доход]],Table5967[[#This Row],[Расход]])</f>
        <v>12</v>
      </c>
    </row>
    <row r="31" spans="1:6" x14ac:dyDescent="0.25">
      <c r="A31" s="19">
        <v>43109</v>
      </c>
      <c r="B31">
        <v>713990</v>
      </c>
      <c r="C31" s="22" t="s">
        <v>16</v>
      </c>
      <c r="D31" s="20">
        <v>81</v>
      </c>
      <c r="E31" s="20">
        <f>-SUM(Table5967[[#This Row],[Доход]]/3)</f>
        <v>-27</v>
      </c>
      <c r="F31" s="20">
        <f>SUM(Table5967[[#This Row],[Доход]],Table5967[[#This Row],[Расход]])</f>
        <v>54</v>
      </c>
    </row>
    <row r="32" spans="1:6" x14ac:dyDescent="0.25">
      <c r="A32" s="19">
        <v>43109</v>
      </c>
      <c r="B32">
        <v>714193</v>
      </c>
      <c r="C32" s="22" t="s">
        <v>15</v>
      </c>
      <c r="D32" s="20">
        <v>58.5</v>
      </c>
      <c r="E32" s="20">
        <f>-SUM(Table5967[[#This Row],[Доход]]/3)</f>
        <v>-19.5</v>
      </c>
      <c r="F32" s="20">
        <f>SUM(Table5967[[#This Row],[Доход]],Table5967[[#This Row],[Расход]])</f>
        <v>39</v>
      </c>
    </row>
    <row r="33" spans="1:6" x14ac:dyDescent="0.25">
      <c r="A33" s="19">
        <v>43109</v>
      </c>
      <c r="B33">
        <v>714274</v>
      </c>
      <c r="C33" s="22" t="s">
        <v>15</v>
      </c>
      <c r="D33" s="20">
        <v>257.22000000000003</v>
      </c>
      <c r="E33" s="20">
        <f>-SUM(Table5967[[#This Row],[Доход]]/3)</f>
        <v>-85.740000000000009</v>
      </c>
      <c r="F33" s="20">
        <f>SUM(Table5967[[#This Row],[Доход]],Table5967[[#This Row],[Расход]])</f>
        <v>171.48000000000002</v>
      </c>
    </row>
    <row r="34" spans="1:6" x14ac:dyDescent="0.25">
      <c r="A34" s="19">
        <v>43109</v>
      </c>
      <c r="B34">
        <v>714418</v>
      </c>
      <c r="C34" s="22" t="s">
        <v>15</v>
      </c>
      <c r="D34" s="20">
        <v>95.76</v>
      </c>
      <c r="E34" s="20">
        <f>-SUM(Table5967[[#This Row],[Доход]]/3)</f>
        <v>-31.92</v>
      </c>
      <c r="F34" s="20">
        <f>SUM(Table5967[[#This Row],[Доход]],Table5967[[#This Row],[Расход]])</f>
        <v>63.84</v>
      </c>
    </row>
    <row r="35" spans="1:6" x14ac:dyDescent="0.25">
      <c r="A35" s="19">
        <v>43109</v>
      </c>
      <c r="B35">
        <v>714467</v>
      </c>
      <c r="C35" s="22" t="s">
        <v>15</v>
      </c>
      <c r="D35" s="20">
        <v>54</v>
      </c>
      <c r="E35" s="20">
        <f>-SUM(Table5967[[#This Row],[Доход]]/3)</f>
        <v>-18</v>
      </c>
      <c r="F35" s="20">
        <f>SUM(Table5967[[#This Row],[Доход]],Table5967[[#This Row],[Расход]])</f>
        <v>36</v>
      </c>
    </row>
    <row r="36" spans="1:6" x14ac:dyDescent="0.25">
      <c r="A36" s="19">
        <v>43109</v>
      </c>
      <c r="B36">
        <v>717045</v>
      </c>
      <c r="C36" s="22" t="s">
        <v>16</v>
      </c>
      <c r="D36" s="20">
        <v>57.11</v>
      </c>
      <c r="E36" s="20">
        <f>-SUM(Table5967[[#This Row],[Доход]]/3)</f>
        <v>-19.036666666666665</v>
      </c>
      <c r="F36" s="20">
        <f>SUM(Table5967[[#This Row],[Доход]],Table5967[[#This Row],[Расход]])</f>
        <v>38.073333333333338</v>
      </c>
    </row>
    <row r="37" spans="1:6" x14ac:dyDescent="0.25">
      <c r="A37" s="19">
        <v>43110</v>
      </c>
      <c r="B37">
        <v>717992</v>
      </c>
      <c r="C37" s="22" t="s">
        <v>15</v>
      </c>
      <c r="D37" s="20">
        <v>108.9</v>
      </c>
      <c r="E37" s="20">
        <f>-SUM(Table5967[[#This Row],[Доход]]/3)</f>
        <v>-36.300000000000004</v>
      </c>
      <c r="F37" s="20">
        <f>SUM(Table5967[[#This Row],[Доход]],Table5967[[#This Row],[Расход]])</f>
        <v>72.599999999999994</v>
      </c>
    </row>
    <row r="38" spans="1:6" x14ac:dyDescent="0.25">
      <c r="A38" s="19">
        <v>43110</v>
      </c>
      <c r="B38">
        <v>718462</v>
      </c>
      <c r="C38" s="22" t="s">
        <v>15</v>
      </c>
      <c r="D38" s="20">
        <v>539.82000000000005</v>
      </c>
      <c r="E38" s="20">
        <f>-SUM(Table5967[[#This Row],[Доход]]/3)</f>
        <v>-179.94000000000003</v>
      </c>
      <c r="F38" s="20">
        <f>SUM(Table5967[[#This Row],[Доход]],Table5967[[#This Row],[Расход]])</f>
        <v>359.88</v>
      </c>
    </row>
    <row r="39" spans="1:6" x14ac:dyDescent="0.25">
      <c r="A39" s="19">
        <v>43110</v>
      </c>
      <c r="B39">
        <v>718869</v>
      </c>
      <c r="C39" s="22" t="s">
        <v>16</v>
      </c>
      <c r="D39" s="20">
        <v>54</v>
      </c>
      <c r="E39" s="20">
        <f>-SUM(Table5967[[#This Row],[Доход]]/3)</f>
        <v>-18</v>
      </c>
      <c r="F39" s="20">
        <f>SUM(Table5967[[#This Row],[Доход]],Table5967[[#This Row],[Расход]])</f>
        <v>36</v>
      </c>
    </row>
    <row r="40" spans="1:6" x14ac:dyDescent="0.25">
      <c r="A40" s="19">
        <v>43110</v>
      </c>
      <c r="B40">
        <v>719372</v>
      </c>
      <c r="C40" s="22" t="s">
        <v>15</v>
      </c>
      <c r="D40" s="20">
        <v>64.98</v>
      </c>
      <c r="E40" s="20">
        <f>-SUM(Table5967[[#This Row],[Доход]]/3)</f>
        <v>-21.66</v>
      </c>
      <c r="F40" s="20">
        <f>SUM(Table5967[[#This Row],[Доход]],Table5967[[#This Row],[Расход]])</f>
        <v>43.320000000000007</v>
      </c>
    </row>
    <row r="41" spans="1:6" x14ac:dyDescent="0.25">
      <c r="A41" s="19">
        <v>43110</v>
      </c>
      <c r="B41">
        <v>719599</v>
      </c>
      <c r="C41" s="22" t="s">
        <v>15</v>
      </c>
      <c r="D41" s="20">
        <v>78</v>
      </c>
      <c r="E41" s="20">
        <f>-SUM(Table5967[[#This Row],[Доход]]/3)</f>
        <v>-26</v>
      </c>
      <c r="F41" s="20">
        <f>SUM(Table5967[[#This Row],[Доход]],Table5967[[#This Row],[Расход]])</f>
        <v>52</v>
      </c>
    </row>
    <row r="42" spans="1:6" x14ac:dyDescent="0.25">
      <c r="A42" s="19">
        <v>43110</v>
      </c>
      <c r="B42">
        <v>720117</v>
      </c>
      <c r="C42" s="22" t="s">
        <v>15</v>
      </c>
      <c r="D42" s="20">
        <v>54</v>
      </c>
      <c r="E42" s="20">
        <f>-SUM(Table5967[[#This Row],[Доход]]/3)</f>
        <v>-18</v>
      </c>
      <c r="F42" s="20">
        <f>SUM(Table5967[[#This Row],[Доход]],Table5967[[#This Row],[Расход]])</f>
        <v>36</v>
      </c>
    </row>
    <row r="43" spans="1:6" x14ac:dyDescent="0.25">
      <c r="A43" s="19">
        <v>43110</v>
      </c>
      <c r="B43">
        <v>720611</v>
      </c>
      <c r="C43" s="22" t="s">
        <v>15</v>
      </c>
      <c r="D43" s="20">
        <v>399.9</v>
      </c>
      <c r="E43" s="20">
        <f>-SUM(Table5967[[#This Row],[Доход]]/3)</f>
        <v>-133.29999999999998</v>
      </c>
      <c r="F43" s="20">
        <f>SUM(Table5967[[#This Row],[Доход]],Table5967[[#This Row],[Расход]])</f>
        <v>266.60000000000002</v>
      </c>
    </row>
    <row r="44" spans="1:6" x14ac:dyDescent="0.25">
      <c r="A44" s="19">
        <v>43110</v>
      </c>
      <c r="B44">
        <v>720917</v>
      </c>
      <c r="C44" s="22" t="s">
        <v>17</v>
      </c>
      <c r="D44" s="20">
        <v>75.06</v>
      </c>
      <c r="E44" s="20">
        <f>-SUM(Table5967[[#This Row],[Доход]]/3)</f>
        <v>-25.02</v>
      </c>
      <c r="F44" s="20">
        <f>SUM(Table5967[[#This Row],[Доход]],Table5967[[#This Row],[Расход]])</f>
        <v>50.040000000000006</v>
      </c>
    </row>
    <row r="45" spans="1:6" x14ac:dyDescent="0.25">
      <c r="A45" s="19">
        <v>43110</v>
      </c>
      <c r="B45">
        <v>720922</v>
      </c>
      <c r="C45" s="22" t="s">
        <v>18</v>
      </c>
      <c r="D45" s="20">
        <v>90.06</v>
      </c>
      <c r="E45" s="20">
        <f>-SUM(Table5967[[#This Row],[Доход]]/3)</f>
        <v>-30.02</v>
      </c>
      <c r="F45" s="20">
        <f>SUM(Table5967[[#This Row],[Доход]],Table5967[[#This Row],[Расход]])</f>
        <v>60.040000000000006</v>
      </c>
    </row>
    <row r="46" spans="1:6" x14ac:dyDescent="0.25">
      <c r="A46" s="19">
        <v>43111</v>
      </c>
      <c r="B46">
        <v>722807</v>
      </c>
      <c r="C46" s="22" t="s">
        <v>15</v>
      </c>
      <c r="D46" s="20">
        <v>399.9</v>
      </c>
      <c r="E46" s="20">
        <f>-SUM(Table5967[[#This Row],[Доход]]/3)</f>
        <v>-133.29999999999998</v>
      </c>
      <c r="F46" s="20">
        <f>SUM(Table5967[[#This Row],[Доход]],Table5967[[#This Row],[Расход]])</f>
        <v>266.60000000000002</v>
      </c>
    </row>
    <row r="47" spans="1:6" x14ac:dyDescent="0.25">
      <c r="A47" s="19">
        <v>43111</v>
      </c>
      <c r="B47">
        <v>722881</v>
      </c>
      <c r="C47" s="22" t="s">
        <v>15</v>
      </c>
      <c r="D47" s="20">
        <v>162</v>
      </c>
      <c r="E47" s="20">
        <f>-SUM(Table5967[[#This Row],[Доход]]/3)</f>
        <v>-54</v>
      </c>
      <c r="F47" s="20">
        <f>SUM(Table5967[[#This Row],[Доход]],Table5967[[#This Row],[Расход]])</f>
        <v>108</v>
      </c>
    </row>
    <row r="48" spans="1:6" x14ac:dyDescent="0.25">
      <c r="A48" s="19">
        <v>43111</v>
      </c>
      <c r="B48">
        <v>722999</v>
      </c>
      <c r="C48" s="22" t="s">
        <v>15</v>
      </c>
      <c r="D48" s="20">
        <v>60.12</v>
      </c>
      <c r="E48" s="20">
        <f>-SUM(Table5967[[#This Row],[Доход]]/3)</f>
        <v>-20.04</v>
      </c>
      <c r="F48" s="20">
        <f>SUM(Table5967[[#This Row],[Доход]],Table5967[[#This Row],[Расход]])</f>
        <v>40.08</v>
      </c>
    </row>
    <row r="49" spans="1:6" x14ac:dyDescent="0.25">
      <c r="A49" s="19">
        <v>43111</v>
      </c>
      <c r="B49">
        <v>723079</v>
      </c>
      <c r="C49" s="22" t="s">
        <v>15</v>
      </c>
      <c r="D49" s="20">
        <v>171.12</v>
      </c>
      <c r="E49" s="20">
        <f>-SUM(Table5967[[#This Row],[Доход]]/3)</f>
        <v>-57.04</v>
      </c>
      <c r="F49" s="20">
        <f>SUM(Table5967[[#This Row],[Доход]],Table5967[[#This Row],[Расход]])</f>
        <v>114.08000000000001</v>
      </c>
    </row>
    <row r="50" spans="1:6" x14ac:dyDescent="0.25">
      <c r="A50" s="19">
        <v>43111</v>
      </c>
      <c r="B50">
        <v>723193</v>
      </c>
      <c r="C50" s="22" t="s">
        <v>15</v>
      </c>
      <c r="D50" s="20">
        <v>96</v>
      </c>
      <c r="E50" s="20">
        <f>-SUM(Table5967[[#This Row],[Доход]]/3)</f>
        <v>-32</v>
      </c>
      <c r="F50" s="20">
        <f>SUM(Table5967[[#This Row],[Доход]],Table5967[[#This Row],[Расход]])</f>
        <v>64</v>
      </c>
    </row>
    <row r="51" spans="1:6" x14ac:dyDescent="0.25">
      <c r="A51" s="19">
        <v>43111</v>
      </c>
      <c r="B51">
        <v>723726</v>
      </c>
      <c r="C51" s="22" t="s">
        <v>15</v>
      </c>
      <c r="D51" s="20">
        <v>54</v>
      </c>
      <c r="E51" s="20">
        <f>-SUM(Table5967[[#This Row],[Доход]]/3)</f>
        <v>-18</v>
      </c>
      <c r="F51" s="20">
        <f>SUM(Table5967[[#This Row],[Доход]],Table5967[[#This Row],[Расход]])</f>
        <v>36</v>
      </c>
    </row>
    <row r="52" spans="1:6" x14ac:dyDescent="0.25">
      <c r="A52" s="19">
        <v>43111</v>
      </c>
      <c r="B52">
        <v>723968</v>
      </c>
      <c r="C52" s="22" t="s">
        <v>15</v>
      </c>
      <c r="D52" s="20">
        <v>68.52</v>
      </c>
      <c r="E52" s="20">
        <f>-SUM(Table5967[[#This Row],[Доход]]/3)</f>
        <v>-22.84</v>
      </c>
      <c r="F52" s="20">
        <f>SUM(Table5967[[#This Row],[Доход]],Table5967[[#This Row],[Расход]])</f>
        <v>45.679999999999993</v>
      </c>
    </row>
    <row r="53" spans="1:6" x14ac:dyDescent="0.25">
      <c r="A53" s="19">
        <v>43111</v>
      </c>
      <c r="B53">
        <v>724361</v>
      </c>
      <c r="C53" s="22" t="s">
        <v>15</v>
      </c>
      <c r="D53" s="20">
        <v>60</v>
      </c>
      <c r="E53" s="20">
        <f>-SUM(Table5967[[#This Row],[Доход]]/3)</f>
        <v>-20</v>
      </c>
      <c r="F53" s="20">
        <f>SUM(Table5967[[#This Row],[Доход]],Table5967[[#This Row],[Расход]])</f>
        <v>40</v>
      </c>
    </row>
    <row r="54" spans="1:6" x14ac:dyDescent="0.25">
      <c r="A54" s="19">
        <v>43111</v>
      </c>
      <c r="B54">
        <v>725165</v>
      </c>
      <c r="C54" s="22" t="s">
        <v>15</v>
      </c>
      <c r="D54" s="20">
        <v>54</v>
      </c>
      <c r="E54" s="20">
        <f>-SUM(Table5967[[#This Row],[Доход]]/3)</f>
        <v>-18</v>
      </c>
      <c r="F54" s="20">
        <f>SUM(Table5967[[#This Row],[Доход]],Table5967[[#This Row],[Расход]])</f>
        <v>36</v>
      </c>
    </row>
    <row r="55" spans="1:6" x14ac:dyDescent="0.25">
      <c r="A55" s="19">
        <v>43111</v>
      </c>
      <c r="B55">
        <v>725948</v>
      </c>
      <c r="C55" s="22" t="s">
        <v>15</v>
      </c>
      <c r="D55" s="20">
        <v>81.599999999999994</v>
      </c>
      <c r="E55" s="20">
        <f>-SUM(Table5967[[#This Row],[Доход]]/3)</f>
        <v>-27.2</v>
      </c>
      <c r="F55" s="20">
        <f>SUM(Table5967[[#This Row],[Доход]],Table5967[[#This Row],[Расход]])</f>
        <v>54.399999999999991</v>
      </c>
    </row>
    <row r="56" spans="1:6" x14ac:dyDescent="0.25">
      <c r="A56" s="19">
        <v>43111</v>
      </c>
      <c r="B56">
        <v>726439</v>
      </c>
      <c r="C56" s="22" t="s">
        <v>15</v>
      </c>
      <c r="D56" s="20">
        <v>79.2</v>
      </c>
      <c r="E56" s="20">
        <f>-SUM(Table5967[[#This Row],[Доход]]/3)</f>
        <v>-26.400000000000002</v>
      </c>
      <c r="F56" s="20">
        <f>SUM(Table5967[[#This Row],[Доход]],Table5967[[#This Row],[Расход]])</f>
        <v>52.8</v>
      </c>
    </row>
    <row r="57" spans="1:6" x14ac:dyDescent="0.25">
      <c r="A57" s="19">
        <v>43111</v>
      </c>
      <c r="B57">
        <v>726570</v>
      </c>
      <c r="C57" s="22" t="s">
        <v>16</v>
      </c>
      <c r="D57" s="20">
        <v>99.75</v>
      </c>
      <c r="E57" s="20">
        <f>-SUM(Table5967[[#This Row],[Доход]]/3)</f>
        <v>-33.25</v>
      </c>
      <c r="F57" s="20">
        <f>SUM(Table5967[[#This Row],[Доход]],Table5967[[#This Row],[Расход]])</f>
        <v>66.5</v>
      </c>
    </row>
    <row r="58" spans="1:6" x14ac:dyDescent="0.25">
      <c r="A58" s="19">
        <v>43112</v>
      </c>
      <c r="B58">
        <v>726791</v>
      </c>
      <c r="C58" s="22" t="s">
        <v>15</v>
      </c>
      <c r="D58" s="20">
        <v>60</v>
      </c>
      <c r="E58" s="20">
        <f>-SUM(Table5967[[#This Row],[Доход]]/3)</f>
        <v>-20</v>
      </c>
      <c r="F58" s="20">
        <f>SUM(Table5967[[#This Row],[Доход]],Table5967[[#This Row],[Расход]])</f>
        <v>40</v>
      </c>
    </row>
    <row r="59" spans="1:6" x14ac:dyDescent="0.25">
      <c r="A59" s="19">
        <v>43112</v>
      </c>
      <c r="B59">
        <v>727140</v>
      </c>
      <c r="C59" s="22" t="s">
        <v>15</v>
      </c>
      <c r="D59" s="20">
        <v>159.96</v>
      </c>
      <c r="E59" s="20">
        <f>-SUM(Table5967[[#This Row],[Доход]]/3)</f>
        <v>-53.32</v>
      </c>
      <c r="F59" s="20">
        <f>SUM(Table5967[[#This Row],[Доход]],Table5967[[#This Row],[Расход]])</f>
        <v>106.64000000000001</v>
      </c>
    </row>
    <row r="60" spans="1:6" x14ac:dyDescent="0.25">
      <c r="A60" s="19">
        <v>43112</v>
      </c>
      <c r="B60">
        <v>727213</v>
      </c>
      <c r="C60" s="22" t="s">
        <v>15</v>
      </c>
      <c r="D60" s="20">
        <v>201.6</v>
      </c>
      <c r="E60" s="20">
        <f>-SUM(Table5967[[#This Row],[Доход]]/3)</f>
        <v>-67.2</v>
      </c>
      <c r="F60" s="20">
        <f>SUM(Table5967[[#This Row],[Доход]],Table5967[[#This Row],[Расход]])</f>
        <v>134.39999999999998</v>
      </c>
    </row>
    <row r="61" spans="1:6" x14ac:dyDescent="0.25">
      <c r="A61" s="19">
        <v>43112</v>
      </c>
      <c r="B61">
        <v>728039</v>
      </c>
      <c r="C61" s="22" t="s">
        <v>15</v>
      </c>
      <c r="D61" s="20">
        <v>60</v>
      </c>
      <c r="E61" s="20">
        <f>-SUM(Table5967[[#This Row],[Доход]]/3)</f>
        <v>-20</v>
      </c>
      <c r="F61" s="20">
        <f>SUM(Table5967[[#This Row],[Доход]],Table5967[[#This Row],[Расход]])</f>
        <v>40</v>
      </c>
    </row>
    <row r="62" spans="1:6" x14ac:dyDescent="0.25">
      <c r="A62" s="19">
        <v>43112</v>
      </c>
      <c r="B62">
        <v>728258</v>
      </c>
      <c r="C62" s="22" t="s">
        <v>15</v>
      </c>
      <c r="D62" s="20">
        <v>128.04</v>
      </c>
      <c r="E62" s="20">
        <f>-SUM(Table5967[[#This Row],[Доход]]/3)</f>
        <v>-42.68</v>
      </c>
      <c r="F62" s="20">
        <f>SUM(Table5967[[#This Row],[Доход]],Table5967[[#This Row],[Расход]])</f>
        <v>85.359999999999985</v>
      </c>
    </row>
    <row r="63" spans="1:6" x14ac:dyDescent="0.25">
      <c r="A63" s="19">
        <v>43112</v>
      </c>
      <c r="B63">
        <v>728347</v>
      </c>
      <c r="C63" s="22" t="s">
        <v>15</v>
      </c>
      <c r="D63" s="20">
        <v>159.96</v>
      </c>
      <c r="E63" s="20">
        <f>-SUM(Table5967[[#This Row],[Доход]]/3)</f>
        <v>-53.32</v>
      </c>
      <c r="F63" s="20">
        <f>SUM(Table5967[[#This Row],[Доход]],Table5967[[#This Row],[Расход]])</f>
        <v>106.64000000000001</v>
      </c>
    </row>
    <row r="64" spans="1:6" x14ac:dyDescent="0.25">
      <c r="A64" s="19">
        <v>43112</v>
      </c>
      <c r="B64">
        <v>729214</v>
      </c>
      <c r="C64" s="22" t="s">
        <v>15</v>
      </c>
      <c r="D64" s="20">
        <v>204</v>
      </c>
      <c r="E64" s="20">
        <f>-SUM(Table5967[[#This Row],[Доход]]/3)</f>
        <v>-68</v>
      </c>
      <c r="F64" s="20">
        <f>SUM(Table5967[[#This Row],[Доход]],Table5967[[#This Row],[Расход]])</f>
        <v>136</v>
      </c>
    </row>
    <row r="65" spans="1:6" x14ac:dyDescent="0.25">
      <c r="A65" s="19">
        <v>43112</v>
      </c>
      <c r="B65">
        <v>729416</v>
      </c>
      <c r="C65" s="22" t="s">
        <v>15</v>
      </c>
      <c r="D65" s="20">
        <v>171.12</v>
      </c>
      <c r="E65" s="20">
        <f>-SUM(Table5967[[#This Row],[Доход]]/3)</f>
        <v>-57.04</v>
      </c>
      <c r="F65" s="20">
        <f>SUM(Table5967[[#This Row],[Доход]],Table5967[[#This Row],[Расход]])</f>
        <v>114.08000000000001</v>
      </c>
    </row>
    <row r="66" spans="1:6" x14ac:dyDescent="0.25">
      <c r="A66" s="19">
        <v>43112</v>
      </c>
      <c r="B66">
        <v>729726</v>
      </c>
      <c r="C66" s="22" t="s">
        <v>15</v>
      </c>
      <c r="D66" s="20">
        <v>58.5</v>
      </c>
      <c r="E66" s="20">
        <f>-SUM(Table5967[[#This Row],[Доход]]/3)</f>
        <v>-19.5</v>
      </c>
      <c r="F66" s="20">
        <f>SUM(Table5967[[#This Row],[Доход]],Table5967[[#This Row],[Расход]])</f>
        <v>39</v>
      </c>
    </row>
    <row r="67" spans="1:6" x14ac:dyDescent="0.25">
      <c r="A67" s="19">
        <v>43112</v>
      </c>
      <c r="B67">
        <v>729865</v>
      </c>
      <c r="C67" s="22" t="s">
        <v>16</v>
      </c>
      <c r="D67" s="20">
        <v>118.13</v>
      </c>
      <c r="E67" s="20">
        <f>-SUM(Table5967[[#This Row],[Доход]]/3)</f>
        <v>-39.376666666666665</v>
      </c>
      <c r="F67" s="20">
        <f>SUM(Table5967[[#This Row],[Доход]],Table5967[[#This Row],[Расход]])</f>
        <v>78.75333333333333</v>
      </c>
    </row>
    <row r="68" spans="1:6" x14ac:dyDescent="0.25">
      <c r="A68" s="19">
        <v>43113</v>
      </c>
      <c r="B68">
        <v>731995</v>
      </c>
      <c r="C68" s="22" t="s">
        <v>15</v>
      </c>
      <c r="D68" s="20">
        <v>719.82</v>
      </c>
      <c r="E68" s="20">
        <f>-SUM(Table5967[[#This Row],[Доход]]/3)</f>
        <v>-239.94000000000003</v>
      </c>
      <c r="F68" s="20">
        <f>SUM(Table5967[[#This Row],[Доход]],Table5967[[#This Row],[Расход]])</f>
        <v>479.88</v>
      </c>
    </row>
    <row r="69" spans="1:6" x14ac:dyDescent="0.25">
      <c r="A69" s="19">
        <v>43113</v>
      </c>
      <c r="B69">
        <v>732023</v>
      </c>
      <c r="C69" s="22" t="s">
        <v>15</v>
      </c>
      <c r="D69" s="20">
        <v>99</v>
      </c>
      <c r="E69" s="20">
        <f>-SUM(Table5967[[#This Row],[Доход]]/3)</f>
        <v>-33</v>
      </c>
      <c r="F69" s="20">
        <f>SUM(Table5967[[#This Row],[Доход]],Table5967[[#This Row],[Расход]])</f>
        <v>66</v>
      </c>
    </row>
    <row r="70" spans="1:6" x14ac:dyDescent="0.25">
      <c r="A70" s="19">
        <v>43113</v>
      </c>
      <c r="B70">
        <v>732084</v>
      </c>
      <c r="C70" s="22" t="s">
        <v>15</v>
      </c>
      <c r="D70" s="20">
        <v>71.819999999999993</v>
      </c>
      <c r="E70" s="20">
        <f>-SUM(Table5967[[#This Row],[Доход]]/3)</f>
        <v>-23.939999999999998</v>
      </c>
      <c r="F70" s="20">
        <f>SUM(Table5967[[#This Row],[Доход]],Table5967[[#This Row],[Расход]])</f>
        <v>47.879999999999995</v>
      </c>
    </row>
    <row r="71" spans="1:6" x14ac:dyDescent="0.25">
      <c r="A71" s="19">
        <v>43113</v>
      </c>
      <c r="B71">
        <v>732129</v>
      </c>
      <c r="C71" s="22" t="s">
        <v>15</v>
      </c>
      <c r="D71" s="20">
        <v>88.8</v>
      </c>
      <c r="E71" s="20">
        <f>-SUM(Table5967[[#This Row],[Доход]]/3)</f>
        <v>-29.599999999999998</v>
      </c>
      <c r="F71" s="20">
        <f>SUM(Table5967[[#This Row],[Доход]],Table5967[[#This Row],[Расход]])</f>
        <v>59.2</v>
      </c>
    </row>
    <row r="72" spans="1:6" x14ac:dyDescent="0.25">
      <c r="A72" s="19">
        <v>43113</v>
      </c>
      <c r="B72">
        <v>732320</v>
      </c>
      <c r="C72" s="22" t="s">
        <v>15</v>
      </c>
      <c r="D72" s="20">
        <v>70.2</v>
      </c>
      <c r="E72" s="20">
        <f>-SUM(Table5967[[#This Row],[Доход]]/3)</f>
        <v>-23.400000000000002</v>
      </c>
      <c r="F72" s="20">
        <f>SUM(Table5967[[#This Row],[Доход]],Table5967[[#This Row],[Расход]])</f>
        <v>46.8</v>
      </c>
    </row>
    <row r="73" spans="1:6" x14ac:dyDescent="0.25">
      <c r="A73" s="19">
        <v>43113</v>
      </c>
      <c r="B73">
        <v>732624</v>
      </c>
      <c r="C73" s="22" t="s">
        <v>15</v>
      </c>
      <c r="D73" s="20">
        <v>150.6</v>
      </c>
      <c r="E73" s="20">
        <f>-SUM(Table5967[[#This Row],[Доход]]/3)</f>
        <v>-50.199999999999996</v>
      </c>
      <c r="F73" s="20">
        <f>SUM(Table5967[[#This Row],[Доход]],Table5967[[#This Row],[Расход]])</f>
        <v>100.4</v>
      </c>
    </row>
    <row r="74" spans="1:6" x14ac:dyDescent="0.25">
      <c r="A74" s="19">
        <v>43113</v>
      </c>
      <c r="B74">
        <v>732820</v>
      </c>
      <c r="C74" s="22" t="s">
        <v>16</v>
      </c>
      <c r="D74" s="20">
        <v>74.52</v>
      </c>
      <c r="E74" s="20">
        <f>-SUM(Table5967[[#This Row],[Доход]]/3)</f>
        <v>-24.84</v>
      </c>
      <c r="F74" s="20">
        <f>SUM(Table5967[[#This Row],[Доход]],Table5967[[#This Row],[Расход]])</f>
        <v>49.679999999999993</v>
      </c>
    </row>
    <row r="75" spans="1:6" x14ac:dyDescent="0.25">
      <c r="A75" s="19">
        <v>43113</v>
      </c>
      <c r="B75">
        <v>734425</v>
      </c>
      <c r="C75" s="22" t="s">
        <v>15</v>
      </c>
      <c r="D75" s="20">
        <v>50.28</v>
      </c>
      <c r="E75" s="20">
        <f>-SUM(Table5967[[#This Row],[Доход]]/3)</f>
        <v>-16.760000000000002</v>
      </c>
      <c r="F75" s="20">
        <f>SUM(Table5967[[#This Row],[Доход]],Table5967[[#This Row],[Расход]])</f>
        <v>33.519999999999996</v>
      </c>
    </row>
    <row r="76" spans="1:6" x14ac:dyDescent="0.25">
      <c r="A76" s="19">
        <v>43113</v>
      </c>
      <c r="B76">
        <v>734569</v>
      </c>
      <c r="C76" s="22" t="s">
        <v>15</v>
      </c>
      <c r="D76" s="20">
        <v>60.96</v>
      </c>
      <c r="E76" s="20">
        <f>-SUM(Table5967[[#This Row],[Доход]]/3)</f>
        <v>-20.32</v>
      </c>
      <c r="F76" s="20">
        <f>SUM(Table5967[[#This Row],[Доход]],Table5967[[#This Row],[Расход]])</f>
        <v>40.64</v>
      </c>
    </row>
    <row r="77" spans="1:6" x14ac:dyDescent="0.25">
      <c r="A77" s="19">
        <v>43114</v>
      </c>
      <c r="B77">
        <v>736688</v>
      </c>
      <c r="C77" s="22" t="s">
        <v>16</v>
      </c>
      <c r="D77" s="20">
        <v>94.05</v>
      </c>
      <c r="E77" s="20">
        <f>-SUM(Table5967[[#This Row],[Доход]]/3)</f>
        <v>-31.349999999999998</v>
      </c>
      <c r="F77" s="20">
        <f>SUM(Table5967[[#This Row],[Доход]],Table5967[[#This Row],[Расход]])</f>
        <v>62.7</v>
      </c>
    </row>
    <row r="78" spans="1:6" x14ac:dyDescent="0.25">
      <c r="A78" s="19">
        <v>43114</v>
      </c>
      <c r="B78">
        <v>736730</v>
      </c>
      <c r="C78" s="22" t="s">
        <v>16</v>
      </c>
      <c r="D78" s="20">
        <v>118.8</v>
      </c>
      <c r="E78" s="20">
        <f>-SUM(Table5967[[#This Row],[Доход]]/3)</f>
        <v>-39.6</v>
      </c>
      <c r="F78" s="20">
        <f>SUM(Table5967[[#This Row],[Доход]],Table5967[[#This Row],[Расход]])</f>
        <v>79.199999999999989</v>
      </c>
    </row>
    <row r="79" spans="1:6" x14ac:dyDescent="0.25">
      <c r="A79" s="19">
        <v>43114</v>
      </c>
      <c r="B79">
        <v>737407</v>
      </c>
      <c r="C79" s="22" t="s">
        <v>15</v>
      </c>
      <c r="D79" s="20">
        <v>90</v>
      </c>
      <c r="E79" s="20">
        <f>-SUM(Table5967[[#This Row],[Доход]]/3)</f>
        <v>-30</v>
      </c>
      <c r="F79" s="20">
        <f>SUM(Table5967[[#This Row],[Доход]],Table5967[[#This Row],[Расход]])</f>
        <v>60</v>
      </c>
    </row>
    <row r="80" spans="1:6" x14ac:dyDescent="0.25">
      <c r="A80" s="19">
        <v>43114</v>
      </c>
      <c r="B80">
        <v>737450</v>
      </c>
      <c r="C80" s="22" t="s">
        <v>15</v>
      </c>
      <c r="D80" s="20">
        <v>64.8</v>
      </c>
      <c r="E80" s="20">
        <f>-SUM(Table5967[[#This Row],[Доход]]/3)</f>
        <v>-21.599999999999998</v>
      </c>
      <c r="F80" s="20">
        <f>SUM(Table5967[[#This Row],[Доход]],Table5967[[#This Row],[Расход]])</f>
        <v>43.2</v>
      </c>
    </row>
    <row r="81" spans="1:6" x14ac:dyDescent="0.25">
      <c r="A81" s="19">
        <v>43114</v>
      </c>
      <c r="B81">
        <v>737540</v>
      </c>
      <c r="C81" s="22" t="s">
        <v>15</v>
      </c>
      <c r="D81" s="20">
        <v>128.34</v>
      </c>
      <c r="E81" s="20">
        <f>-SUM(Table5967[[#This Row],[Доход]]/3)</f>
        <v>-42.78</v>
      </c>
      <c r="F81" s="20">
        <f>SUM(Table5967[[#This Row],[Доход]],Table5967[[#This Row],[Расход]])</f>
        <v>85.56</v>
      </c>
    </row>
    <row r="82" spans="1:6" x14ac:dyDescent="0.25">
      <c r="A82" s="19">
        <v>43114</v>
      </c>
      <c r="B82">
        <v>738012</v>
      </c>
      <c r="C82" s="22" t="s">
        <v>15</v>
      </c>
      <c r="D82" s="20">
        <v>54</v>
      </c>
      <c r="E82" s="20">
        <f>-SUM(Table5967[[#This Row],[Доход]]/3)</f>
        <v>-18</v>
      </c>
      <c r="F82" s="20">
        <f>SUM(Table5967[[#This Row],[Доход]],Table5967[[#This Row],[Расход]])</f>
        <v>36</v>
      </c>
    </row>
    <row r="83" spans="1:6" x14ac:dyDescent="0.25">
      <c r="A83" s="19">
        <v>43115</v>
      </c>
      <c r="B83">
        <v>739531</v>
      </c>
      <c r="C83" s="22" t="s">
        <v>15</v>
      </c>
      <c r="D83" s="20">
        <v>153.30000000000001</v>
      </c>
      <c r="E83" s="20">
        <f>-SUM(Table5967[[#This Row],[Доход]]/3)</f>
        <v>-51.1</v>
      </c>
      <c r="F83" s="20">
        <f>SUM(Table5967[[#This Row],[Доход]],Table5967[[#This Row],[Расход]])</f>
        <v>102.20000000000002</v>
      </c>
    </row>
    <row r="84" spans="1:6" x14ac:dyDescent="0.25">
      <c r="A84" s="19">
        <v>43115</v>
      </c>
      <c r="B84">
        <v>740009</v>
      </c>
      <c r="C84" s="22" t="s">
        <v>15</v>
      </c>
      <c r="D84" s="20">
        <v>308.88</v>
      </c>
      <c r="E84" s="20">
        <f>-SUM(Table5967[[#This Row],[Доход]]/3)</f>
        <v>-102.96</v>
      </c>
      <c r="F84" s="20">
        <f>SUM(Table5967[[#This Row],[Доход]],Table5967[[#This Row],[Расход]])</f>
        <v>205.92000000000002</v>
      </c>
    </row>
    <row r="85" spans="1:6" x14ac:dyDescent="0.25">
      <c r="A85" s="19">
        <v>43115</v>
      </c>
      <c r="B85">
        <v>740312</v>
      </c>
      <c r="C85" s="22" t="s">
        <v>15</v>
      </c>
      <c r="D85" s="20">
        <v>359.91</v>
      </c>
      <c r="E85" s="20">
        <f>-SUM(Table5967[[#This Row],[Доход]]/3)</f>
        <v>-119.97000000000001</v>
      </c>
      <c r="F85" s="20">
        <f>SUM(Table5967[[#This Row],[Доход]],Table5967[[#This Row],[Расход]])</f>
        <v>239.94</v>
      </c>
    </row>
    <row r="86" spans="1:6" x14ac:dyDescent="0.25">
      <c r="A86" s="19">
        <v>43115</v>
      </c>
      <c r="B86">
        <v>740413</v>
      </c>
      <c r="C86" s="22" t="s">
        <v>15</v>
      </c>
      <c r="D86" s="20">
        <v>59.4</v>
      </c>
      <c r="E86" s="20">
        <f>-SUM(Table5967[[#This Row],[Доход]]/3)</f>
        <v>-19.8</v>
      </c>
      <c r="F86" s="20">
        <f>SUM(Table5967[[#This Row],[Доход]],Table5967[[#This Row],[Расход]])</f>
        <v>39.599999999999994</v>
      </c>
    </row>
    <row r="87" spans="1:6" x14ac:dyDescent="0.25">
      <c r="A87" s="19">
        <v>43115</v>
      </c>
      <c r="B87">
        <v>740665</v>
      </c>
      <c r="C87" s="22" t="s">
        <v>16</v>
      </c>
      <c r="D87" s="20">
        <v>170.1</v>
      </c>
      <c r="E87" s="20">
        <f>-SUM(Table5967[[#This Row],[Доход]]/3)</f>
        <v>-56.699999999999996</v>
      </c>
      <c r="F87" s="20">
        <f>SUM(Table5967[[#This Row],[Доход]],Table5967[[#This Row],[Расход]])</f>
        <v>113.4</v>
      </c>
    </row>
    <row r="88" spans="1:6" x14ac:dyDescent="0.25">
      <c r="A88" s="19">
        <v>43115</v>
      </c>
      <c r="B88">
        <v>740930</v>
      </c>
      <c r="C88" s="22" t="s">
        <v>15</v>
      </c>
      <c r="D88" s="20">
        <v>60</v>
      </c>
      <c r="E88" s="20">
        <f>-SUM(Table5967[[#This Row],[Доход]]/3)</f>
        <v>-20</v>
      </c>
      <c r="F88" s="20">
        <f>SUM(Table5967[[#This Row],[Доход]],Table5967[[#This Row],[Расход]])</f>
        <v>40</v>
      </c>
    </row>
    <row r="89" spans="1:6" x14ac:dyDescent="0.25">
      <c r="A89" s="19">
        <v>43115</v>
      </c>
      <c r="B89">
        <v>741224</v>
      </c>
      <c r="C89" s="22" t="s">
        <v>15</v>
      </c>
      <c r="D89" s="20">
        <v>151.5</v>
      </c>
      <c r="E89" s="20">
        <f>-SUM(Table5967[[#This Row],[Доход]]/3)</f>
        <v>-50.5</v>
      </c>
      <c r="F89" s="20">
        <f>SUM(Table5967[[#This Row],[Доход]],Table5967[[#This Row],[Расход]])</f>
        <v>101</v>
      </c>
    </row>
    <row r="90" spans="1:6" x14ac:dyDescent="0.25">
      <c r="A90" s="19">
        <v>43115</v>
      </c>
      <c r="B90">
        <v>741240</v>
      </c>
      <c r="C90" s="22" t="s">
        <v>15</v>
      </c>
      <c r="D90" s="20">
        <v>50.4</v>
      </c>
      <c r="E90" s="20">
        <f>-SUM(Table5967[[#This Row],[Доход]]/3)</f>
        <v>-16.8</v>
      </c>
      <c r="F90" s="20">
        <f>SUM(Table5967[[#This Row],[Доход]],Table5967[[#This Row],[Расход]])</f>
        <v>33.599999999999994</v>
      </c>
    </row>
    <row r="91" spans="1:6" x14ac:dyDescent="0.25">
      <c r="A91" s="19">
        <v>43115</v>
      </c>
      <c r="B91">
        <v>741545</v>
      </c>
      <c r="C91" s="22" t="s">
        <v>15</v>
      </c>
      <c r="D91" s="20">
        <v>54</v>
      </c>
      <c r="E91" s="20">
        <f>-SUM(Table5967[[#This Row],[Доход]]/3)</f>
        <v>-18</v>
      </c>
      <c r="F91" s="20">
        <f>SUM(Table5967[[#This Row],[Доход]],Table5967[[#This Row],[Расход]])</f>
        <v>36</v>
      </c>
    </row>
    <row r="92" spans="1:6" x14ac:dyDescent="0.25">
      <c r="A92" s="19">
        <v>43115</v>
      </c>
      <c r="B92">
        <v>741978</v>
      </c>
      <c r="C92" s="22" t="s">
        <v>16</v>
      </c>
      <c r="D92" s="20">
        <v>50.09</v>
      </c>
      <c r="E92" s="20">
        <f>-SUM(Table5967[[#This Row],[Доход]]/3)</f>
        <v>-16.696666666666669</v>
      </c>
      <c r="F92" s="20">
        <f>SUM(Table5967[[#This Row],[Доход]],Table5967[[#This Row],[Расход]])</f>
        <v>33.393333333333331</v>
      </c>
    </row>
    <row r="93" spans="1:6" x14ac:dyDescent="0.25">
      <c r="A93" s="19">
        <v>43115</v>
      </c>
      <c r="B93">
        <v>742654</v>
      </c>
      <c r="C93" s="22" t="s">
        <v>15</v>
      </c>
      <c r="D93" s="20">
        <v>60</v>
      </c>
      <c r="E93" s="20">
        <f>-SUM(Table5967[[#This Row],[Доход]]/3)</f>
        <v>-20</v>
      </c>
      <c r="F93" s="20">
        <f>SUM(Table5967[[#This Row],[Доход]],Table5967[[#This Row],[Расход]])</f>
        <v>40</v>
      </c>
    </row>
    <row r="94" spans="1:6" x14ac:dyDescent="0.25">
      <c r="A94" s="19">
        <v>43115</v>
      </c>
      <c r="B94">
        <v>742838</v>
      </c>
      <c r="C94" s="22" t="s">
        <v>15</v>
      </c>
      <c r="D94" s="20">
        <v>198</v>
      </c>
      <c r="E94" s="20">
        <f>-SUM(Table5967[[#This Row],[Доход]]/3)</f>
        <v>-66</v>
      </c>
      <c r="F94" s="20">
        <f>SUM(Table5967[[#This Row],[Доход]],Table5967[[#This Row],[Расход]])</f>
        <v>132</v>
      </c>
    </row>
    <row r="95" spans="1:6" x14ac:dyDescent="0.25">
      <c r="A95" s="19">
        <v>43115</v>
      </c>
      <c r="B95">
        <v>742844</v>
      </c>
      <c r="C95" s="22" t="s">
        <v>15</v>
      </c>
      <c r="D95" s="20">
        <v>126</v>
      </c>
      <c r="E95" s="20">
        <f>-SUM(Table5967[[#This Row],[Доход]]/3)</f>
        <v>-42</v>
      </c>
      <c r="F95" s="20">
        <f>SUM(Table5967[[#This Row],[Доход]],Table5967[[#This Row],[Расход]])</f>
        <v>84</v>
      </c>
    </row>
    <row r="96" spans="1:6" x14ac:dyDescent="0.25">
      <c r="E96" s="20">
        <f>-SUM(Table5967[[#This Row],[Доход]]/3)</f>
        <v>0</v>
      </c>
      <c r="F96" s="20">
        <f>SUM(Table5967[[#This Row],[Доход]],Table5967[[#This Row],[Расход]])</f>
        <v>0</v>
      </c>
    </row>
    <row r="97" spans="5:6" x14ac:dyDescent="0.25">
      <c r="E97" s="20">
        <f>-SUM(Table5967[[#This Row],[Доход]]/3)</f>
        <v>0</v>
      </c>
      <c r="F97" s="20">
        <f>SUM(Table5967[[#This Row],[Доход]],Table5967[[#This Row],[Расход]])</f>
        <v>0</v>
      </c>
    </row>
    <row r="98" spans="5:6" x14ac:dyDescent="0.25">
      <c r="E98" s="20">
        <f>-SUM(Table5967[[#This Row],[Доход]]/3)</f>
        <v>0</v>
      </c>
      <c r="F98" s="20">
        <f>SUM(Table5967[[#This Row],[Доход]],Table5967[[#This Row],[Расход]])</f>
        <v>0</v>
      </c>
    </row>
    <row r="99" spans="5:6" x14ac:dyDescent="0.25">
      <c r="E99" s="20">
        <f>-SUM(Table5967[[#This Row],[Доход]]/3)</f>
        <v>0</v>
      </c>
      <c r="F99" s="20">
        <f>SUM(Table5967[[#This Row],[Доход]],Table5967[[#This Row],[Расход]])</f>
        <v>0</v>
      </c>
    </row>
    <row r="100" spans="5:6" x14ac:dyDescent="0.25">
      <c r="E100" s="20">
        <f>-SUM(Table5967[[#This Row],[Доход]]/3)</f>
        <v>0</v>
      </c>
      <c r="F100" s="20">
        <f>SUM(Table5967[[#This Row],[Доход]],Table5967[[#This Row],[Расход]])</f>
        <v>0</v>
      </c>
    </row>
    <row r="101" spans="5:6" x14ac:dyDescent="0.25">
      <c r="E101" s="20">
        <f>-SUM(Table5967[[#This Row],[Доход]]/3)</f>
        <v>0</v>
      </c>
      <c r="F101" s="20">
        <f>SUM(Table5967[[#This Row],[Доход]],Table5967[[#This Row],[Расход]])</f>
        <v>0</v>
      </c>
    </row>
    <row r="102" spans="5:6" x14ac:dyDescent="0.25">
      <c r="E102" s="20">
        <f>-SUM(Table5967[[#This Row],[Доход]]/3)</f>
        <v>0</v>
      </c>
      <c r="F102" s="20">
        <f>SUM(Table5967[[#This Row],[Доход]],Table5967[[#This Row],[Расход]])</f>
        <v>0</v>
      </c>
    </row>
    <row r="103" spans="5:6" x14ac:dyDescent="0.25">
      <c r="E103" s="20">
        <f>-SUM(Table5967[[#This Row],[Доход]]/3)</f>
        <v>0</v>
      </c>
      <c r="F103" s="20">
        <f>SUM(Table5967[[#This Row],[Доход]],Table5967[[#This Row],[Расход]])</f>
        <v>0</v>
      </c>
    </row>
    <row r="104" spans="5:6" x14ac:dyDescent="0.25">
      <c r="E104" s="20">
        <f>-SUM(Table5967[[#This Row],[Доход]]/3)</f>
        <v>0</v>
      </c>
      <c r="F104" s="20">
        <f>SUM(Table5967[[#This Row],[Доход]],Table5967[[#This Row],[Расход]])</f>
        <v>0</v>
      </c>
    </row>
    <row r="105" spans="5:6" x14ac:dyDescent="0.25">
      <c r="E105" s="20">
        <f>-SUM(Table5967[[#This Row],[Доход]]/3)</f>
        <v>0</v>
      </c>
      <c r="F105" s="20">
        <f>SUM(Table5967[[#This Row],[Доход]],Table5967[[#This Row],[Расход]])</f>
        <v>0</v>
      </c>
    </row>
    <row r="106" spans="5:6" x14ac:dyDescent="0.25">
      <c r="E106" s="20">
        <f>-SUM(Table5967[[#This Row],[Доход]]/3)</f>
        <v>0</v>
      </c>
      <c r="F106" s="20">
        <f>SUM(Table5967[[#This Row],[Доход]],Table5967[[#This Row],[Расход]])</f>
        <v>0</v>
      </c>
    </row>
    <row r="107" spans="5:6" x14ac:dyDescent="0.25">
      <c r="E107" s="20">
        <f>-SUM(Table5967[[#This Row],[Доход]]/3)</f>
        <v>0</v>
      </c>
      <c r="F107" s="20">
        <f>SUM(Table5967[[#This Row],[Доход]],Table5967[[#This Row],[Расход]])</f>
        <v>0</v>
      </c>
    </row>
    <row r="108" spans="5:6" x14ac:dyDescent="0.25">
      <c r="E108" s="20">
        <f>-SUM(Table5967[[#This Row],[Доход]]/3)</f>
        <v>0</v>
      </c>
      <c r="F108" s="20">
        <f>SUM(Table5967[[#This Row],[Доход]],Table5967[[#This Row],[Расход]])</f>
        <v>0</v>
      </c>
    </row>
    <row r="109" spans="5:6" x14ac:dyDescent="0.25">
      <c r="E109" s="20">
        <f>-SUM(Table5967[[#This Row],[Доход]]/3)</f>
        <v>0</v>
      </c>
      <c r="F109" s="20">
        <f>SUM(Table5967[[#This Row],[Доход]],Table5967[[#This Row],[Расход]])</f>
        <v>0</v>
      </c>
    </row>
    <row r="110" spans="5:6" x14ac:dyDescent="0.25">
      <c r="E110" s="20">
        <f>-SUM(Table5967[[#This Row],[Доход]]/3)</f>
        <v>0</v>
      </c>
      <c r="F110" s="20">
        <f>SUM(Table5967[[#This Row],[Доход]],Table5967[[#This Row],[Расход]])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30" zoomScaleNormal="130" zoomScaleSheetLayoutView="110" workbookViewId="0">
      <selection activeCell="C8" sqref="C8"/>
    </sheetView>
  </sheetViews>
  <sheetFormatPr defaultRowHeight="15" x14ac:dyDescent="0.25"/>
  <cols>
    <col min="1" max="1" width="11.140625" style="1" bestFit="1" customWidth="1"/>
    <col min="2" max="2" width="11.140625" style="2" customWidth="1"/>
    <col min="3" max="3" width="10.85546875" style="2" bestFit="1" customWidth="1"/>
    <col min="4" max="4" width="10.85546875" style="2" customWidth="1"/>
    <col min="5" max="5" width="78.42578125" customWidth="1"/>
    <col min="6" max="6" width="18.140625" customWidth="1"/>
    <col min="7" max="8" width="18.2851562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10</v>
      </c>
      <c r="G1" t="s">
        <v>11</v>
      </c>
      <c r="H1" t="s">
        <v>12</v>
      </c>
    </row>
    <row r="2" spans="1:8" x14ac:dyDescent="0.25">
      <c r="A2" s="3">
        <v>43023</v>
      </c>
      <c r="C2" s="2">
        <v>-199</v>
      </c>
      <c r="D2" s="2">
        <f>SUM(Table593[[#This Row],[Доход]],Table593[[#This Row],[Расход]])</f>
        <v>-199</v>
      </c>
      <c r="E2" t="s">
        <v>7</v>
      </c>
      <c r="F2" s="20">
        <f>SUM(B:B)</f>
        <v>14189</v>
      </c>
      <c r="G2" s="20">
        <f>SUM(C:C)</f>
        <v>-11454</v>
      </c>
      <c r="H2" s="20">
        <f>SUM(D:D)</f>
        <v>2735</v>
      </c>
    </row>
    <row r="3" spans="1:8" x14ac:dyDescent="0.25">
      <c r="A3" s="5">
        <v>43064</v>
      </c>
      <c r="B3" s="4"/>
      <c r="C3" s="6">
        <v>-218</v>
      </c>
      <c r="D3" s="4">
        <f>SUM(Table593[[#This Row],[Доход]],Table593[[#This Row],[Расход]])</f>
        <v>-218</v>
      </c>
      <c r="E3" s="7" t="s">
        <v>8</v>
      </c>
    </row>
    <row r="4" spans="1:8" s="7" customFormat="1" x14ac:dyDescent="0.25">
      <c r="A4" s="9">
        <v>43064</v>
      </c>
      <c r="B4" s="8"/>
      <c r="C4" s="10">
        <v>-199</v>
      </c>
      <c r="D4" s="8">
        <f>SUM(Table593[[#This Row],[Доход]],Table593[[#This Row],[Расход]])</f>
        <v>-199</v>
      </c>
      <c r="E4" s="11" t="s">
        <v>9</v>
      </c>
    </row>
    <row r="5" spans="1:8" x14ac:dyDescent="0.25">
      <c r="A5" s="12">
        <v>43086</v>
      </c>
      <c r="C5" s="13">
        <v>-1180</v>
      </c>
      <c r="D5" s="2">
        <f>SUM(Table593[[#This Row],[Доход]],Table593[[#This Row],[Расход]])</f>
        <v>-1180</v>
      </c>
      <c r="E5" s="14" t="s">
        <v>5</v>
      </c>
    </row>
    <row r="6" spans="1:8" x14ac:dyDescent="0.25">
      <c r="A6" s="15">
        <v>43086</v>
      </c>
      <c r="C6" s="16">
        <v>-199</v>
      </c>
      <c r="D6" s="2">
        <f>SUM(Table593[[#This Row],[Доход]],Table593[[#This Row],[Расход]])</f>
        <v>-199</v>
      </c>
      <c r="E6" s="17" t="s">
        <v>6</v>
      </c>
    </row>
    <row r="7" spans="1:8" s="17" customFormat="1" x14ac:dyDescent="0.25">
      <c r="A7" s="19">
        <v>43100</v>
      </c>
      <c r="B7" s="20">
        <v>14189</v>
      </c>
      <c r="C7" s="20">
        <v>-9459</v>
      </c>
      <c r="D7" s="20">
        <f>SUM(Table593[[#This Row],[Доход]],Table593[[#This Row],[Расход]])</f>
        <v>4730</v>
      </c>
      <c r="E7" s="18"/>
    </row>
    <row r="8" spans="1:8" x14ac:dyDescent="0.25">
      <c r="D8" s="2">
        <f>SUM(Table593[[#This Row],[Доход]],Table593[[#This Row],[Расход]])</f>
        <v>0</v>
      </c>
    </row>
    <row r="9" spans="1:8" x14ac:dyDescent="0.25">
      <c r="D9" s="2">
        <f>SUM(Table593[[#This Row],[Доход]],Table593[[#This Row],[Расход]])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30" zoomScaleNormal="130" zoomScaleSheetLayoutView="110" workbookViewId="0">
      <selection activeCell="B2" sqref="B2"/>
    </sheetView>
  </sheetViews>
  <sheetFormatPr defaultRowHeight="15" x14ac:dyDescent="0.25"/>
  <cols>
    <col min="1" max="1" width="11.140625" style="1" bestFit="1" customWidth="1"/>
    <col min="2" max="2" width="11.140625" style="2" customWidth="1"/>
    <col min="3" max="3" width="10.85546875" style="2" bestFit="1" customWidth="1"/>
    <col min="4" max="4" width="10.85546875" style="2" customWidth="1"/>
    <col min="5" max="5" width="78.42578125" customWidth="1"/>
    <col min="6" max="6" width="18.140625" customWidth="1"/>
    <col min="7" max="7" width="18.42578125" customWidth="1"/>
    <col min="8" max="8" width="18.2851562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s="18" t="s">
        <v>10</v>
      </c>
      <c r="G1" s="18" t="s">
        <v>11</v>
      </c>
      <c r="H1" s="18" t="s">
        <v>12</v>
      </c>
    </row>
    <row r="2" spans="1:8" x14ac:dyDescent="0.25">
      <c r="D2" s="2">
        <f>SUM(Table59[[#This Row],[Доход]],Table59[[#This Row],[Расход]])</f>
        <v>0</v>
      </c>
      <c r="F2" s="20">
        <f>SUM(B:B)</f>
        <v>0</v>
      </c>
      <c r="G2" s="20">
        <f>SUM(C:C)</f>
        <v>0</v>
      </c>
      <c r="H2" s="20">
        <f>SUM(D:D)</f>
        <v>0</v>
      </c>
    </row>
    <row r="3" spans="1:8" x14ac:dyDescent="0.25">
      <c r="D3" s="2">
        <f>SUM(Table59[[#This Row],[Доход]],Table59[[#This Row],[Расход]])</f>
        <v>0</v>
      </c>
    </row>
    <row r="4" spans="1:8" x14ac:dyDescent="0.25">
      <c r="D4" s="2">
        <f>SUM(Table59[[#This Row],[Доход]],Table59[[#This Row],[Расход]])</f>
        <v>0</v>
      </c>
    </row>
    <row r="5" spans="1:8" x14ac:dyDescent="0.25">
      <c r="D5" s="2">
        <f>SUM(Table59[[#This Row],[Доход]],Table59[[#This Row],[Расход]])</f>
        <v>0</v>
      </c>
    </row>
    <row r="6" spans="1:8" x14ac:dyDescent="0.25">
      <c r="D6" s="2">
        <f>SUM(Table59[[#This Row],[Доход]],Table59[[#This Row],[Расход]])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30" zoomScaleNormal="130" zoomScaleSheetLayoutView="110" workbookViewId="0">
      <selection activeCell="B2" sqref="B2"/>
    </sheetView>
  </sheetViews>
  <sheetFormatPr defaultRowHeight="15" x14ac:dyDescent="0.25"/>
  <cols>
    <col min="1" max="1" width="11.140625" style="19" bestFit="1" customWidth="1"/>
    <col min="2" max="2" width="11.140625" style="21" customWidth="1"/>
    <col min="3" max="3" width="11.140625" style="22" customWidth="1"/>
    <col min="4" max="4" width="11.140625" style="20" customWidth="1"/>
    <col min="5" max="5" width="10.85546875" style="20" bestFit="1" customWidth="1"/>
    <col min="6" max="6" width="10.85546875" style="20" customWidth="1"/>
    <col min="7" max="7" width="18.140625" style="18" customWidth="1"/>
    <col min="8" max="8" width="18.42578125" style="18" customWidth="1"/>
    <col min="9" max="9" width="18.28515625" style="18" customWidth="1"/>
    <col min="10" max="16384" width="9.140625" style="18"/>
  </cols>
  <sheetData>
    <row r="1" spans="1:9" x14ac:dyDescent="0.25">
      <c r="A1" s="19" t="s">
        <v>0</v>
      </c>
      <c r="B1" s="21" t="s">
        <v>13</v>
      </c>
      <c r="C1" s="22" t="s">
        <v>14</v>
      </c>
      <c r="D1" s="20" t="s">
        <v>1</v>
      </c>
      <c r="E1" s="20" t="s">
        <v>2</v>
      </c>
      <c r="F1" s="20" t="s">
        <v>3</v>
      </c>
      <c r="G1" s="18" t="s">
        <v>10</v>
      </c>
      <c r="H1" s="18" t="s">
        <v>11</v>
      </c>
      <c r="I1" s="18" t="s">
        <v>12</v>
      </c>
    </row>
    <row r="2" spans="1:9" x14ac:dyDescent="0.25">
      <c r="E2" s="20">
        <f>-SUM(Table596[[#This Row],[Доход]], -Table596[[#This Row],[Доход]]/3)</f>
        <v>0</v>
      </c>
      <c r="F2" s="20">
        <f>SUM(Table596[[#This Row],[Доход]],Table596[[#This Row],[Расход]])</f>
        <v>0</v>
      </c>
      <c r="G2" s="20">
        <f>SUM(D:D)</f>
        <v>0</v>
      </c>
      <c r="H2" s="20">
        <f>SUM(E:E)</f>
        <v>0</v>
      </c>
      <c r="I2" s="20">
        <f>SUM(F:F)</f>
        <v>0</v>
      </c>
    </row>
    <row r="3" spans="1:9" x14ac:dyDescent="0.25">
      <c r="E3" s="20">
        <f>-SUM(Table596[[#This Row],[Доход]], -Table596[[#This Row],[Доход]]/3)</f>
        <v>0</v>
      </c>
      <c r="F3" s="20">
        <f>SUM(Table596[[#This Row],[Доход]],Table596[[#This Row],[Расход]])</f>
        <v>0</v>
      </c>
    </row>
    <row r="4" spans="1:9" x14ac:dyDescent="0.25">
      <c r="E4" s="20">
        <f>-SUM(Table596[[#This Row],[Доход]], -Table596[[#This Row],[Доход]]/3)</f>
        <v>0</v>
      </c>
      <c r="F4" s="20">
        <f>SUM(Table596[[#This Row],[Доход]],Table596[[#This Row],[Расход]])</f>
        <v>0</v>
      </c>
    </row>
    <row r="5" spans="1:9" x14ac:dyDescent="0.25">
      <c r="E5" s="20">
        <f>-SUM(Table596[[#This Row],[Доход]], -Table596[[#This Row],[Доход]]/3)</f>
        <v>0</v>
      </c>
      <c r="F5" s="20">
        <f>SUM(Table596[[#This Row],[Доход]],Table596[[#This Row],[Расход]])</f>
        <v>0</v>
      </c>
    </row>
    <row r="6" spans="1:9" x14ac:dyDescent="0.25">
      <c r="E6" s="20">
        <f>-SUM(Table596[[#This Row],[Доход]], -Table596[[#This Row],[Доход]]/3)</f>
        <v>0</v>
      </c>
      <c r="F6" s="20">
        <f>SUM(Table596[[#This Row],[Доход]],Table596[[#This Row],[Расход]])</f>
        <v>0</v>
      </c>
    </row>
    <row r="7" spans="1:9" x14ac:dyDescent="0.25">
      <c r="E7" s="20">
        <f>-SUM(Table596[[#This Row],[Доход]], -Table596[[#This Row],[Доход]]/3)</f>
        <v>0</v>
      </c>
      <c r="F7" s="20">
        <f>SUM(Table596[[#This Row],[Доход]],Table596[[#This Row],[Расход]])</f>
        <v>0</v>
      </c>
    </row>
    <row r="8" spans="1:9" x14ac:dyDescent="0.25">
      <c r="E8" s="20">
        <f>-SUM(Table596[[#This Row],[Доход]], -Table596[[#This Row],[Доход]]/3)</f>
        <v>0</v>
      </c>
      <c r="F8" s="20">
        <f>SUM(Table596[[#This Row],[Доход]],Table596[[#This Row],[Расход]])</f>
        <v>0</v>
      </c>
    </row>
    <row r="9" spans="1:9" x14ac:dyDescent="0.25">
      <c r="E9" s="20">
        <f>-SUM(Table596[[#This Row],[Доход]], -Table596[[#This Row],[Доход]]/3)</f>
        <v>0</v>
      </c>
      <c r="F9" s="20">
        <f>SUM(Table596[[#This Row],[Доход]],Table596[[#This Row],[Расход]])</f>
        <v>0</v>
      </c>
    </row>
    <row r="10" spans="1:9" x14ac:dyDescent="0.25">
      <c r="E10" s="20">
        <f>-SUM(Table596[[#This Row],[Доход]], -Table596[[#This Row],[Доход]]/3)</f>
        <v>0</v>
      </c>
      <c r="F10" s="20">
        <f>SUM(Table596[[#This Row],[Доход]],Table596[[#This Row],[Расход]])</f>
        <v>0</v>
      </c>
    </row>
    <row r="11" spans="1:9" x14ac:dyDescent="0.25">
      <c r="E11" s="20">
        <f>-SUM(Table596[[#This Row],[Доход]], -Table596[[#This Row],[Доход]]/3)</f>
        <v>0</v>
      </c>
      <c r="F11" s="20">
        <f>SUM(Table596[[#This Row],[Доход]],Table596[[#This Row],[Расход]])</f>
        <v>0</v>
      </c>
    </row>
    <row r="12" spans="1:9" x14ac:dyDescent="0.25">
      <c r="E12" s="20">
        <f>-SUM(Table596[[#This Row],[Доход]], -Table596[[#This Row],[Доход]]/3)</f>
        <v>0</v>
      </c>
      <c r="F12" s="20">
        <f>SUM(Table596[[#This Row],[Доход]],Table596[[#This Row],[Расход]])</f>
        <v>0</v>
      </c>
    </row>
    <row r="13" spans="1:9" x14ac:dyDescent="0.25">
      <c r="E13" s="20">
        <f>-SUM(Table596[[#This Row],[Доход]], -Table596[[#This Row],[Доход]]/3)</f>
        <v>0</v>
      </c>
      <c r="F13" s="20">
        <f>SUM(Table596[[#This Row],[Доход]],Table596[[#This Row],[Расход]])</f>
        <v>0</v>
      </c>
    </row>
    <row r="14" spans="1:9" x14ac:dyDescent="0.25">
      <c r="E14" s="20">
        <f>-SUM(Table596[[#This Row],[Доход]], -Table596[[#This Row],[Доход]]/3)</f>
        <v>0</v>
      </c>
      <c r="F14" s="20">
        <f>SUM(Table596[[#This Row],[Доход]],Table596[[#This Row],[Расход]])</f>
        <v>0</v>
      </c>
    </row>
    <row r="15" spans="1:9" x14ac:dyDescent="0.25">
      <c r="E15" s="20">
        <f>-SUM(Table596[[#This Row],[Доход]], -Table596[[#This Row],[Доход]]/3)</f>
        <v>0</v>
      </c>
      <c r="F15" s="20">
        <f>SUM(Table596[[#This Row],[Доход]],Table596[[#This Row],[Расход]])</f>
        <v>0</v>
      </c>
    </row>
    <row r="16" spans="1:9" x14ac:dyDescent="0.25">
      <c r="E16" s="20">
        <f>-SUM(Table596[[#This Row],[Доход]], -Table596[[#This Row],[Доход]]/3)</f>
        <v>0</v>
      </c>
      <c r="F16" s="20">
        <f>SUM(Table596[[#This Row],[Доход]],Table596[[#This Row],[Расход]])</f>
        <v>0</v>
      </c>
    </row>
    <row r="17" spans="5:6" x14ac:dyDescent="0.25">
      <c r="E17" s="20">
        <f>-SUM(Table596[[#This Row],[Доход]], -Table596[[#This Row],[Доход]]/3)</f>
        <v>0</v>
      </c>
      <c r="F17" s="20">
        <f>SUM(Table596[[#This Row],[Доход]],Table596[[#This Row],[Расход]])</f>
        <v>0</v>
      </c>
    </row>
    <row r="18" spans="5:6" x14ac:dyDescent="0.25">
      <c r="E18" s="20">
        <f>-SUM(Table596[[#This Row],[Доход]], -Table596[[#This Row],[Доход]]/3)</f>
        <v>0</v>
      </c>
      <c r="F18" s="20">
        <f>SUM(Table596[[#This Row],[Доход]],Table596[[#This Row],[Расход]])</f>
        <v>0</v>
      </c>
    </row>
    <row r="19" spans="5:6" x14ac:dyDescent="0.25">
      <c r="E19" s="20">
        <f>-SUM(Table596[[#This Row],[Доход]], -Table596[[#This Row],[Доход]]/3)</f>
        <v>0</v>
      </c>
      <c r="F19" s="20">
        <f>SUM(Table596[[#This Row],[Доход]],Table596[[#This Row],[Расход]])</f>
        <v>0</v>
      </c>
    </row>
    <row r="20" spans="5:6" x14ac:dyDescent="0.25">
      <c r="E20" s="20">
        <f>-SUM(Table596[[#This Row],[Доход]], -Table596[[#This Row],[Доход]]/3)</f>
        <v>0</v>
      </c>
      <c r="F20" s="20">
        <f>SUM(Table596[[#This Row],[Доход]],Table596[[#This Row],[Расход]])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Накрутка общее</vt:lpstr>
      <vt:lpstr>Накрутка Megakassa Январь</vt:lpstr>
      <vt:lpstr>Прошлое Накрутка</vt:lpstr>
      <vt:lpstr>Шаблон_Общий</vt:lpstr>
      <vt:lpstr>Шаблон_Megakassa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2018-01-16T00:14:50Z</dcterms:created>
  <dcterms:modified xsi:type="dcterms:W3CDTF">2018-01-16T01:37:19Z</dcterms:modified>
</cp:coreProperties>
</file>