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annon/Desktop/"/>
    </mc:Choice>
  </mc:AlternateContent>
  <xr:revisionPtr revIDLastSave="0" documentId="13_ncr:1_{CC67572F-B4B9-E04D-8E5A-1F756A79160A}" xr6:coauthVersionLast="38" xr6:coauthVersionMax="38" xr10:uidLastSave="{00000000-0000-0000-0000-000000000000}"/>
  <bookViews>
    <workbookView xWindow="3160" yWindow="460" windowWidth="21560" windowHeight="1384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8" i="6" l="1"/>
  <c r="D13" i="6"/>
  <c r="C13" i="6"/>
  <c r="D12" i="6"/>
  <c r="C12" i="6"/>
  <c r="D11" i="6"/>
  <c r="C11" i="6"/>
  <c r="D10" i="6"/>
  <c r="C10" i="6"/>
  <c r="D9" i="6"/>
  <c r="C9" i="6"/>
  <c r="C8" i="6"/>
  <c r="D7" i="6"/>
  <c r="C7" i="6"/>
  <c r="D5" i="6" l="1"/>
  <c r="D4" i="6"/>
  <c r="D3" i="6"/>
  <c r="D2" i="6"/>
  <c r="D6" i="6"/>
  <c r="C6" i="6"/>
  <c r="B6" i="6"/>
  <c r="C3" i="6"/>
  <c r="C4" i="6"/>
  <c r="C5" i="6"/>
  <c r="C2" i="6"/>
  <c r="E6" i="6" l="1"/>
  <c r="H6" i="6" s="1"/>
  <c r="G6" i="6"/>
  <c r="B13" i="6"/>
  <c r="B12" i="6"/>
  <c r="B11" i="6"/>
  <c r="B10" i="6"/>
  <c r="B9" i="6"/>
  <c r="B8" i="6"/>
  <c r="B7" i="6"/>
  <c r="B5" i="6"/>
  <c r="B4" i="6"/>
  <c r="B3" i="6"/>
  <c r="B2" i="6"/>
  <c r="E10" i="6" l="1"/>
  <c r="F10" i="6"/>
  <c r="E2" i="6"/>
  <c r="E11" i="6"/>
  <c r="E12" i="6"/>
  <c r="E13" i="6"/>
  <c r="F6" i="6"/>
  <c r="F5" i="6"/>
  <c r="E5" i="6"/>
  <c r="E3" i="6"/>
  <c r="E7" i="6"/>
  <c r="F4" i="6"/>
  <c r="E4" i="6"/>
  <c r="E8" i="6"/>
  <c r="F8" i="6" s="1"/>
  <c r="E9" i="6"/>
  <c r="F9" i="6"/>
  <c r="G7" i="6" l="1"/>
  <c r="H7" i="6"/>
  <c r="G12" i="6"/>
  <c r="H12" i="6"/>
  <c r="G3" i="6"/>
  <c r="H3" i="6"/>
  <c r="F12" i="6"/>
  <c r="G9" i="6"/>
  <c r="H9" i="6"/>
  <c r="F3" i="6"/>
  <c r="G11" i="6"/>
  <c r="H11" i="6"/>
  <c r="G5" i="6"/>
  <c r="H5" i="6"/>
  <c r="F11" i="6"/>
  <c r="H8" i="6"/>
  <c r="G8" i="6"/>
  <c r="H2" i="6"/>
  <c r="G2" i="6"/>
  <c r="H4" i="6"/>
  <c r="G4" i="6"/>
  <c r="F2" i="6"/>
  <c r="G13" i="6"/>
  <c r="H13" i="6"/>
  <c r="F7" i="6"/>
  <c r="F13" i="6"/>
  <c r="H10" i="6"/>
  <c r="G10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<sst xmlns="http://schemas.openxmlformats.org/spreadsheetml/2006/main" count="24821" uniqueCount="8400">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</sst>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4136"/>
        </patternFill>
      </fill>
    </dxf>
    <dxf>
      <font>
        <color auto="1"/>
      </font>
      <fill>
        <patternFill>
          <bgColor theme="8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1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F-6D4A-B618-F481683A6A8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F-6D4A-B618-F481683A6A8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F-6D4A-B618-F481683A6A8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F-6D4A-B618-F481683A6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097519"/>
        <c:axId val="909120751"/>
      </c:barChart>
      <c:catAx>
        <c:axId val="85309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120751"/>
        <c:crosses val="autoZero"/>
        <c:auto val="1"/>
        <c:lblAlgn val="ctr"/>
        <c:lblOffset val="100"/>
        <c:noMultiLvlLbl val="0"/>
      </c:catAx>
      <c:valAx>
        <c:axId val="90912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0-E74B-A156-1F158DED400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0-E74B-A156-1F158DED400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70-E74B-A156-1F158DED400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70-E74B-A156-1F158DED4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9203247"/>
        <c:axId val="951838095"/>
      </c:barChart>
      <c:catAx>
        <c:axId val="9092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38095"/>
        <c:crosses val="autoZero"/>
        <c:auto val="1"/>
        <c:lblAlgn val="ctr"/>
        <c:lblOffset val="100"/>
        <c:noMultiLvlLbl val="0"/>
      </c:catAx>
      <c:valAx>
        <c:axId val="95183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2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2-594D-B29F-19113E6BD86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2-594D-B29F-19113E6BD86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2-594D-B29F-19113E6BD86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52-594D-B29F-19113E6BD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28271"/>
        <c:axId val="518335807"/>
      </c:lineChart>
      <c:catAx>
        <c:axId val="51822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35807"/>
        <c:crosses val="autoZero"/>
        <c:auto val="1"/>
        <c:lblAlgn val="ctr"/>
        <c:lblOffset val="100"/>
        <c:noMultiLvlLbl val="0"/>
      </c:catAx>
      <c:valAx>
        <c:axId val="51833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2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B-734D-A6A3-D25E5B49B67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B-734D-A6A3-D25E5B49B67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B-734D-A6A3-D25E5B49B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599087"/>
        <c:axId val="724859471"/>
      </c:lineChart>
      <c:catAx>
        <c:axId val="72159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59471"/>
        <c:crosses val="autoZero"/>
        <c:auto val="1"/>
        <c:lblAlgn val="ctr"/>
        <c:lblOffset val="100"/>
        <c:noMultiLvlLbl val="0"/>
      </c:catAx>
      <c:valAx>
        <c:axId val="7248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9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0</xdr:colOff>
      <xdr:row>21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1277BF-C8B2-4C46-B7E1-FC28CEDE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0</xdr:colOff>
      <xdr:row>22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AD7E3-F2AE-2C41-B998-8BC8421EB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8701B-9190-AE4C-8EE0-34F344411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6</xdr:col>
      <xdr:colOff>1079500</xdr:colOff>
      <xdr:row>35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27B922-BC17-5140-8673-572BDDFD9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 Chang" refreshedDate="43261.66750462963" createdVersion="6" refreshedVersion="6" minRefreshableVersion="3" recordCount="4114" xr:uid="{7FA9D6AE-2390-2A4C-BB6F-BD6427A1F8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 Chang" refreshedDate="43261.731022337961" createdVersion="6" refreshedVersion="6" minRefreshableVersion="3" recordCount="4114" xr:uid="{62F23F3A-BEDF-0543-94B2-D8672E514D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3A703-F26C-C14A-9155-646C4E3ABD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9DECB-660B-4F4D-B245-EDF72F7BCA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7F318-9E9E-0348-A694-24B2334EF81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style="13" bestFit="1" customWidth="1"/>
    <col min="17" max="17" width="10.33203125" bestFit="1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2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 s="13">
        <f>ROUND(IF(L2&gt;0,E2/L2,0), 2)</f>
        <v>63.92</v>
      </c>
      <c r="Q2" t="str">
        <f>LEFT(N2, SEARCH("/",N2)-1)</f>
        <v>film &amp; video</v>
      </c>
      <c r="R2" t="str">
        <f>RIGHT(N2,LEN(N2) - SEARCH("/", 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 s="13">
        <f t="shared" ref="P3:P66" si="1">ROUND(IF(L3&gt;0,E3/L3,0), 2)</f>
        <v>185.48</v>
      </c>
      <c r="Q3" t="str">
        <f t="shared" ref="Q3:Q66" si="2">LEFT(N3, SEARCH("/",N3)-1)</f>
        <v>film &amp; video</v>
      </c>
      <c r="R3" t="str">
        <f t="shared" ref="R3:R66" si="3">RIGHT(N3,LEN(N3) - SEARCH("/", 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13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13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13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13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13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13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13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13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13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13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13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13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13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13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13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13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1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13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13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13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13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13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13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13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13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13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13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13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13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13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13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13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13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1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13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13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13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13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13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13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13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13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13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1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13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13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13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13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13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13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13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13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13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1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13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13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13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E67/D67*100</f>
        <v>107.52857142857141</v>
      </c>
      <c r="P67" s="13">
        <f t="shared" ref="P67:P130" si="7">ROUND(IF(L67&gt;0,E67/L67,0), 2)</f>
        <v>132.05000000000001</v>
      </c>
      <c r="Q67" t="str">
        <f t="shared" ref="Q67:Q130" si="8">LEFT(N67, SEARCH("/",N67)-1)</f>
        <v>film &amp; video</v>
      </c>
      <c r="R67" t="str">
        <f t="shared" ref="R67:R130" si="9">RIGHT(N67,LEN(N67) - SEARCH("/", 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 s="13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 s="13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 s="13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 s="13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 s="1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 s="13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 s="13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 s="13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 s="13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 s="13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13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 s="13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1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 s="13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 s="13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13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 s="13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 s="13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 s="13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 s="13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1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 s="13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 s="13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13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 s="13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 s="13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 s="13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 s="13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 s="13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13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 s="13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 s="13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 s="13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 s="13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 s="13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 s="13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 s="13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 s="13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 s="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13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13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 s="13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 s="13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 s="13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 s="13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 s="13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 s="13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13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 s="13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13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 s="13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 s="13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1.867</v>
      </c>
      <c r="P130" s="13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E131/D131*100</f>
        <v>0</v>
      </c>
      <c r="P131" s="13">
        <f t="shared" ref="P131:P194" si="13">ROUND(IF(L131&gt;0,E131/L131,0), 2)</f>
        <v>0</v>
      </c>
      <c r="Q131" t="str">
        <f t="shared" ref="Q131:Q194" si="14">LEFT(N131, SEARCH("/",N131)-1)</f>
        <v>film &amp; video</v>
      </c>
      <c r="R131" t="str">
        <f t="shared" ref="R131:R194" si="15">RIGHT(N131,LEN(N131) - SEARCH("/", 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13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1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 s="13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13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13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13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13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 s="13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13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 s="1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13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 s="13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 s="13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 s="13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13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 s="13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 s="13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 s="13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13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13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13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 s="13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13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 s="13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13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13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13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 s="13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13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13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13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 s="13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13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13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13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1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1.6999999999999999E-3</v>
      </c>
      <c r="P194" s="13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E195/D195*100</f>
        <v>0</v>
      </c>
      <c r="P195" s="13">
        <f t="shared" ref="P195:P258" si="19">ROUND(IF(L195&gt;0,E195/L195,0), 2)</f>
        <v>0</v>
      </c>
      <c r="Q195" t="str">
        <f t="shared" ref="Q195:Q258" si="20">LEFT(N195, SEARCH("/",N195)-1)</f>
        <v>film &amp; video</v>
      </c>
      <c r="R195" t="str">
        <f t="shared" ref="R195:R258" si="21">RIGHT(N195,LEN(N195) - SEARCH("/", 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13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 s="13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13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 s="13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 s="1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13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 s="13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 s="13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13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 s="13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13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13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 s="13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 s="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 s="13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 s="13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 s="13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1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13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13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13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13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13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13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1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 s="13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13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13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13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13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 s="13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 s="1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 s="13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 s="13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 s="13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 s="13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 s="13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 s="13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 s="13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 s="13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 s="13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 s="1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 s="13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 s="13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 s="13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 s="13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139.1</v>
      </c>
      <c r="P258" s="13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E259/D259*100</f>
        <v>106.72648571428572</v>
      </c>
      <c r="P259" s="13">
        <f t="shared" ref="P259:P322" si="25">ROUND(IF(L259&gt;0,E259/L259,0), 2)</f>
        <v>66.7</v>
      </c>
      <c r="Q259" t="str">
        <f t="shared" ref="Q259:Q322" si="26">LEFT(N259, SEARCH("/",N259)-1)</f>
        <v>film &amp; video</v>
      </c>
      <c r="R259" t="str">
        <f t="shared" ref="R259:R322" si="27">RIGHT(N259,LEN(N259) - SEARCH("/", 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 s="13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 s="13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 s="13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 s="1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13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 s="13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 s="13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 s="13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 s="13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 s="13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 s="13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 s="13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 s="13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 s="1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 s="13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 s="13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13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 s="13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 s="13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 s="13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 s="13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 s="13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 s="13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 s="1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 s="13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 s="13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 s="13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 s="13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 s="13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 s="13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 s="13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 s="13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 s="13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 s="1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 s="13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 s="13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 s="13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 s="13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 s="13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 s="13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 s="13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 s="13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 s="1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 s="13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 s="13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 s="13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 s="13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 s="13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 s="13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 s="13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 s="13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 s="13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 s="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 s="13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 s="13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 s="13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 s="13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 s="13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 s="13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 s="13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 s="13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106.58000000000001</v>
      </c>
      <c r="P322" s="13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E323/D323*100</f>
        <v>102.66285714285715</v>
      </c>
      <c r="P323" s="13">
        <f t="shared" ref="P323:P386" si="31">ROUND(IF(L323&gt;0,E323/L323,0), 2)</f>
        <v>106.62</v>
      </c>
      <c r="Q323" t="str">
        <f t="shared" ref="Q323:Q386" si="32">LEFT(N323, SEARCH("/",N323)-1)</f>
        <v>film &amp; video</v>
      </c>
      <c r="R323" t="str">
        <f t="shared" ref="R323:R386" si="33">RIGHT(N323,LEN(N323) - SEARCH("/", 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 s="13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 s="13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 s="13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 s="13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 s="13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 s="13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 s="13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 s="13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 s="13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 s="1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 s="13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 s="13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 s="13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 s="13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 s="13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 s="13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 s="13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 s="13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 s="13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 s="1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 s="13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 s="13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 s="13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 s="13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 s="13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 s="13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13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 s="13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 s="13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 s="1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 s="13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 s="13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 s="13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 s="13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 s="13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13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 s="13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 s="13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 s="13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 s="1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 s="13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 s="13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 s="13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 s="13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 s="13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 s="13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 s="13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 s="13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 s="13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 s="1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 s="13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 s="13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 s="13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13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 s="13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 s="13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 s="13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 s="13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 s="13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 s="1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 s="13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 s="13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112.105</v>
      </c>
      <c r="P386" s="13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E387/D387*100</f>
        <v>105.982</v>
      </c>
      <c r="P387" s="13">
        <f t="shared" ref="P387:P450" si="37">ROUND(IF(L387&gt;0,E387/L387,0), 2)</f>
        <v>111.8</v>
      </c>
      <c r="Q387" t="str">
        <f t="shared" ref="Q387:Q450" si="38">LEFT(N387, SEARCH("/",N387)-1)</f>
        <v>film &amp; video</v>
      </c>
      <c r="R387" t="str">
        <f t="shared" ref="R387:R450" si="39">RIGHT(N387,LEN(N387) - SEARCH("/", 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 s="13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 s="13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 s="13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 s="13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13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 s="1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 s="13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 s="13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 s="13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 s="13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 s="13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 s="13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 s="13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 s="13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 s="1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 s="13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 s="13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 s="13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 s="13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 s="13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 s="13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 s="13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 s="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 s="13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 s="13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 s="13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 s="13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 s="13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 s="13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 s="13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 s="13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 s="1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 s="13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 s="13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 s="13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13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13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 s="1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13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13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13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 s="13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13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1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 s="13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 s="13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3.2804000000000002</v>
      </c>
      <c r="P450" s="13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E451/D451*100</f>
        <v>2.25</v>
      </c>
      <c r="P451" s="13">
        <f t="shared" ref="P451:P514" si="43">ROUND(IF(L451&gt;0,E451/L451,0), 2)</f>
        <v>9</v>
      </c>
      <c r="Q451" t="str">
        <f t="shared" ref="Q451:Q514" si="44">LEFT(N451, SEARCH("/",N451)-1)</f>
        <v>film &amp; video</v>
      </c>
      <c r="R451" t="str">
        <f t="shared" ref="R451:R514" si="45">RIGHT(N451,LEN(N451) - SEARCH("/", 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 s="13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1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 s="13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13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 s="13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1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13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 s="13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 s="13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13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13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 s="1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13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 s="13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13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13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 s="13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 s="1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 s="13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 s="13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 s="13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13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13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 s="13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13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1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13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13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 s="13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13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 s="13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 s="13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1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 s="13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 s="13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 s="13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13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0.13749999999999998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E515/D515*100</f>
        <v>13.923999999999999</v>
      </c>
      <c r="P515" s="13">
        <f t="shared" ref="P515:P578" si="49">ROUND(IF(L515&gt;0,E515/L515,0), 2)</f>
        <v>102.38</v>
      </c>
      <c r="Q515" t="str">
        <f t="shared" ref="Q515:Q578" si="50">LEFT(N515, SEARCH("/",N515)-1)</f>
        <v>film &amp; video</v>
      </c>
      <c r="R515" t="str">
        <f t="shared" ref="R515:R578" si="51">RIGHT(N515,LEN(N515) - SEARCH("/", 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 s="13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 s="13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13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 s="13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13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 s="13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 s="13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 s="1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 s="13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 s="13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 s="13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 s="13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 s="13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 s="13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 s="13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 s="13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1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 s="13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 s="13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 s="13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 s="13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 s="13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 s="13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 s="13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 s="13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 s="13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13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 s="1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13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 s="13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13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13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13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13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13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13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 s="13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1.25E-3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E579/D579*100</f>
        <v>0.2</v>
      </c>
      <c r="P579" s="13">
        <f t="shared" ref="P579:P642" si="55">ROUND(IF(L579&gt;0,E579/L579,0), 2)</f>
        <v>10</v>
      </c>
      <c r="Q579" t="str">
        <f t="shared" ref="Q579:Q642" si="56">LEFT(N579, SEARCH("/",N579)-1)</f>
        <v>technology</v>
      </c>
      <c r="R579" t="str">
        <f t="shared" ref="R579:R642" si="57">RIGHT(N579,LEN(N579) - SEARCH("/", 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1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13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13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 s="13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 s="13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13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13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 s="1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13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 s="13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13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 s="13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13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13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13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 s="13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13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13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13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13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 s="13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13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13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13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 s="13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13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 s="13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 s="1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13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13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144.28571428571428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E643/D643*100</f>
        <v>119.16249999999999</v>
      </c>
      <c r="P643" s="13">
        <f t="shared" ref="P643:P706" si="61">ROUND(IF(L643&gt;0,E643/L643,0), 2)</f>
        <v>151.32</v>
      </c>
      <c r="Q643" t="str">
        <f t="shared" ref="Q643:Q706" si="62">LEFT(N643, SEARCH("/",N643)-1)</f>
        <v>technology</v>
      </c>
      <c r="R643" t="str">
        <f t="shared" ref="R643:R706" si="63">RIGHT(N643,LEN(N643) - SEARCH("/", 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 s="13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 s="13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 s="13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 s="13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 s="13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 s="13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 s="13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 s="13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 s="1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 s="13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 s="13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 s="13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 s="13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 s="13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 s="13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 s="13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 s="13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 s="13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 s="1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 s="13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 s="13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 s="13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 s="13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 s="1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 s="13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 s="13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 s="13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 s="13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 s="13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 s="13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 s="13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 s="13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 s="13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13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 s="13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 s="13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 s="13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 s="13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 s="13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 s="13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 s="13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 s="13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 s="13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 s="13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 s="1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 s="13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 s="13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0.87454545454545463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E707/D707*100</f>
        <v>0.97699999999999987</v>
      </c>
      <c r="P707" s="13">
        <f t="shared" ref="P707:P770" si="67">ROUND(IF(L707&gt;0,E707/L707,0), 2)</f>
        <v>195.4</v>
      </c>
      <c r="Q707" t="str">
        <f t="shared" ref="Q707:Q770" si="68">LEFT(N707, SEARCH("/",N707)-1)</f>
        <v>technology</v>
      </c>
      <c r="R707" t="str">
        <f t="shared" ref="R707:R770" si="69">RIGHT(N707,LEN(N707) - SEARCH("/", 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13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 s="13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 s="13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13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 s="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 s="13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 s="13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 s="13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 s="1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 s="13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 s="13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 s="13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 s="13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 s="13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 s="13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 s="13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1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13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 s="13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 s="13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 s="13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 s="13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 s="13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 s="13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 s="13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 s="13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 s="1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 s="13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13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 s="13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 s="13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 s="13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 s="13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 s="13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 s="13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 s="13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 s="1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 s="13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13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 s="13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 s="13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 s="13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13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13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 s="13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13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 s="1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13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13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 s="13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13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13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E771/D771*100</f>
        <v>41.4</v>
      </c>
      <c r="P771" s="13">
        <f t="shared" ref="P771:P834" si="73">ROUND(IF(L771&gt;0,E771/L771,0), 2)</f>
        <v>31.85</v>
      </c>
      <c r="Q771" t="str">
        <f t="shared" ref="Q771:Q834" si="74">LEFT(N771, SEARCH("/",N771)-1)</f>
        <v>publishing</v>
      </c>
      <c r="R771" t="str">
        <f t="shared" ref="R771:R834" si="75">RIGHT(N771,LEN(N771) - SEARCH("/", 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13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 s="13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 s="13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13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 s="1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 s="13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 s="13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 s="13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 s="13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 s="13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 s="13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 s="13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 s="1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 s="13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 s="13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 s="13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 s="13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 s="13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 s="13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 s="13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 s="13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 s="1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 s="13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 s="13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13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13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 s="13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 s="13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13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 s="13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13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 s="13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 s="13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 s="13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13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 s="13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 s="13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 s="13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 s="13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1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 s="13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 s="13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 s="13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 s="13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 s="13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 s="13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13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 s="13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100.60706666666665</v>
      </c>
      <c r="P834" s="13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E835/D835*100</f>
        <v>101.66666666666666</v>
      </c>
      <c r="P835" s="13">
        <f t="shared" ref="P835:P898" si="79">ROUND(IF(L835&gt;0,E835/L835,0), 2)</f>
        <v>148.78</v>
      </c>
      <c r="Q835" t="str">
        <f t="shared" ref="Q835:Q898" si="80">LEFT(N835, SEARCH("/",N835)-1)</f>
        <v>music</v>
      </c>
      <c r="R835" t="str">
        <f t="shared" ref="R835:R898" si="81">RIGHT(N835,LEN(N835) - SEARCH("/", 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 s="13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 s="13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 s="13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 s="13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 s="13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 s="13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 s="1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 s="13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 s="13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 s="13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 s="13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 s="13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 s="13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 s="13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 s="1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 s="13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 s="13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 s="13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 s="13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 s="13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 s="13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 s="13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 s="13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 s="13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 s="13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 s="13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 s="1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 s="13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13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 s="13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 s="13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 s="13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 s="13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 s="13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 s="13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13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13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13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 s="1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 s="13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 s="13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 s="13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13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E899/D899*100</f>
        <v>0</v>
      </c>
      <c r="P899" s="13">
        <f t="shared" ref="P899:P962" si="85">ROUND(IF(L899&gt;0,E899/L899,0), 2)</f>
        <v>0</v>
      </c>
      <c r="Q899" t="str">
        <f t="shared" ref="Q899:Q962" si="86">LEFT(N899, SEARCH("/",N899)-1)</f>
        <v>music</v>
      </c>
      <c r="R899" t="str">
        <f t="shared" ref="R899:R962" si="87">RIGHT(N899,LEN(N899) - SEARCH("/", 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1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 s="13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 s="13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13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13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13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 s="13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13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 s="13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13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13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 s="13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13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13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13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 s="1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 s="13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 s="13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13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 s="13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 s="1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 s="13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 s="13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13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 s="13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 s="1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 s="13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 s="13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 s="13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 s="13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 s="13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 s="13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 s="13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46.100628930817614</v>
      </c>
      <c r="P962" s="13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E963/D963*100</f>
        <v>42.188421052631583</v>
      </c>
      <c r="P963" s="13">
        <f t="shared" ref="P963:P1026" si="91">ROUND(IF(L963&gt;0,E963/L963,0), 2)</f>
        <v>364.35</v>
      </c>
      <c r="Q963" t="str">
        <f t="shared" ref="Q963:Q1026" si="92">LEFT(N963, SEARCH("/",N963)-1)</f>
        <v>technology</v>
      </c>
      <c r="R963" t="str">
        <f t="shared" ref="R963:R1026" si="93">RIGHT(N963,LEN(N963) - SEARCH("/", 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 s="13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 s="13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 s="13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 s="13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 s="13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 s="13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 s="13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 s="13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 s="13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 s="13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 s="13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 s="13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 s="13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 s="13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 s="13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 s="13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 s="13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 s="13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13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 s="13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 s="1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 s="13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 s="13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 s="13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 s="13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 s="13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 s="13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 s="13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 s="13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 s="13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 s="13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 s="13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 s="13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 s="13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 s="13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 s="13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 s="13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 s="1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 s="13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 s="13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118.63774999999998</v>
      </c>
      <c r="P1026" s="13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E1027/D1027*100</f>
        <v>109.92831428571431</v>
      </c>
      <c r="P1027" s="13">
        <f t="shared" ref="P1027:P1090" si="97">ROUND(IF(L1027&gt;0,E1027/L1027,0), 2)</f>
        <v>71.849999999999994</v>
      </c>
      <c r="Q1027" t="str">
        <f t="shared" ref="Q1027:Q1090" si="98">LEFT(N1027, SEARCH("/",N1027)-1)</f>
        <v>music</v>
      </c>
      <c r="R1027" t="str">
        <f t="shared" ref="R1027:R1090" si="99">RIGHT(N1027,LEN(N1027) - SEARCH("/", 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 s="13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 s="13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 s="13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 s="13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 s="13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 s="1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 s="13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 s="13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 s="13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 s="13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 s="13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 s="13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 s="13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 s="13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1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 s="13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13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13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13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1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13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13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13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13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13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13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13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1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13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 s="13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 s="13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 s="13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1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 s="13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 s="13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 s="13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 s="13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 s="13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 s="13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13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13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14.182977777777777</v>
      </c>
      <c r="P1090" s="13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E1091/D1091*100</f>
        <v>7.8266666666666662</v>
      </c>
      <c r="P1091" s="13">
        <f t="shared" ref="P1091:P1154" si="103">ROUND(IF(L1091&gt;0,E1091/L1091,0), 2)</f>
        <v>23.96</v>
      </c>
      <c r="Q1091" t="str">
        <f t="shared" ref="Q1091:Q1154" si="104">LEFT(N1091, SEARCH("/",N1091)-1)</f>
        <v>games</v>
      </c>
      <c r="R1091" t="str">
        <f t="shared" ref="R1091:R1154" si="105">RIGHT(N1091,LEN(N1091) - SEARCH("/", 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 s="13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 s="13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 s="13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 s="13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 s="13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 s="13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 s="1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 s="13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 s="13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 s="13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13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 s="13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 s="13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 s="13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 s="13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 s="13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 s="13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 s="13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13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13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 s="13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 s="13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13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 s="13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 s="13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1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 s="13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 s="13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13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1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13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13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 s="13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13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 s="13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1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5.6937500000000005</v>
      </c>
      <c r="P1154" s="13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E1155/D1155*100</f>
        <v>0.625</v>
      </c>
      <c r="P1155" s="13">
        <f t="shared" ref="P1155:P1218" si="109">ROUND(IF(L1155&gt;0,E1155/L1155,0), 2)</f>
        <v>50</v>
      </c>
      <c r="Q1155" t="str">
        <f t="shared" ref="Q1155:Q1218" si="110">LEFT(N1155, SEARCH("/",N1155)-1)</f>
        <v>food</v>
      </c>
      <c r="R1155" t="str">
        <f t="shared" ref="R1155:R1218" si="111">RIGHT(N1155,LEN(N1155) - SEARCH("/", 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 s="13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13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 s="13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 s="13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13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 s="13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1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13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13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 s="13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 s="13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 s="13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13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 s="13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13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 s="13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 s="1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13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 s="13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 s="13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 s="13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 s="13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 s="13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 s="13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13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 s="1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13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 s="13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 s="13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13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 s="13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 s="13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 s="13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 s="13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 s="1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 s="13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 s="13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 s="13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 s="13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 s="13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 s="13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 s="13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13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 s="13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 s="13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 s="13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 s="13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145.70000000000002</v>
      </c>
      <c r="P1218" s="13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E1219/D1219*100</f>
        <v>102.60000000000001</v>
      </c>
      <c r="P1219" s="13">
        <f t="shared" ref="P1219:P1282" si="115">ROUND(IF(L1219&gt;0,E1219/L1219,0), 2)</f>
        <v>148.57</v>
      </c>
      <c r="Q1219" t="str">
        <f t="shared" ref="Q1219:Q1282" si="116">LEFT(N1219, SEARCH("/",N1219)-1)</f>
        <v>photography</v>
      </c>
      <c r="R1219" t="str">
        <f t="shared" ref="R1219:R1282" si="117">RIGHT(N1219,LEN(N1219) - SEARCH("/", 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 s="13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 s="13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 s="13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 s="1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 s="13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 s="13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 s="13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 s="13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13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 s="13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13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1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 s="13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13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13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13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 s="13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13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 s="13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 s="1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 s="13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 s="13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13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 s="13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 s="13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 s="13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 s="1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 s="13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 s="13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 s="13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 s="13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 s="13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 s="13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 s="13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 s="13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 s="13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 s="1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 s="13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13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 s="13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 s="13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 s="13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 s="13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 s="13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 s="13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 s="1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13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 s="13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 s="13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 s="13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 s="13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 s="13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 s="13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 s="13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110.91186666666665</v>
      </c>
      <c r="P1282" s="13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E1283/D1283*100</f>
        <v>110.71428571428572</v>
      </c>
      <c r="P1283" s="13">
        <f t="shared" ref="P1283:P1346" si="121">ROUND(IF(L1283&gt;0,E1283/L1283,0), 2)</f>
        <v>104.73</v>
      </c>
      <c r="Q1283" t="str">
        <f t="shared" ref="Q1283:Q1346" si="122">LEFT(N1283, SEARCH("/",N1283)-1)</f>
        <v>music</v>
      </c>
      <c r="R1283" t="str">
        <f t="shared" ref="R1283:R1346" si="123">RIGHT(N1283,LEN(N1283) - SEARCH("/", 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 s="13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 s="13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13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 s="13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 s="13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 s="13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 s="13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 s="1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 s="13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 s="13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13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 s="13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 s="13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 s="13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 s="13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13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 s="1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 s="13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 s="13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 s="13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 s="13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 s="13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 s="13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 s="13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 s="13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 s="13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 s="13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 s="13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 s="13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 s="13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 s="13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 s="13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 s="1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 s="13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 s="13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 s="13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 s="13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 s="13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 s="13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13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13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 s="13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 s="13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 s="13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 s="13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 s="13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13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 s="1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 s="13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377.73333333333335</v>
      </c>
      <c r="P1346" s="13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E1347/D1347*100</f>
        <v>125</v>
      </c>
      <c r="P1347" s="13">
        <f t="shared" ref="P1347:P1410" si="127">ROUND(IF(L1347&gt;0,E1347/L1347,0), 2)</f>
        <v>53.57</v>
      </c>
      <c r="Q1347" t="str">
        <f t="shared" ref="Q1347:Q1410" si="128">LEFT(N1347, SEARCH("/",N1347)-1)</f>
        <v>publishing</v>
      </c>
      <c r="R1347" t="str">
        <f t="shared" ref="R1347:R1410" si="129">RIGHT(N1347,LEN(N1347) - SEARCH("/", 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 s="13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 s="13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 s="13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 s="13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 s="13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 s="1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 s="13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 s="13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 s="13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 s="13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 s="13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 s="13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 s="13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 s="13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 s="13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 s="1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 s="13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 s="13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 s="13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 s="13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 s="13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 s="13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 s="1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 s="13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 s="13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 s="13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 s="13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 s="13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 s="13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 s="13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 s="1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 s="13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 s="13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 s="13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 s="13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 s="13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 s="13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 s="13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 s="13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 s="1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 s="13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 s="13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 s="13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 s="13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 s="13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 s="13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 s="13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 s="13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 s="13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 s="1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 s="13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 s="13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 s="13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7.1999999999999993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E1411/D1411*100</f>
        <v>0</v>
      </c>
      <c r="P1411" s="13">
        <f t="shared" ref="P1411:P1474" si="133">ROUND(IF(L1411&gt;0,E1411/L1411,0), 2)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 - SEARCH("/", 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 s="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 s="13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 s="13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13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 s="13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13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13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13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 s="1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13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 s="13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 s="13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 s="1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13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13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13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13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13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13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13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13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13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 s="13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13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13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13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13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 s="1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 s="13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 s="13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 s="13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 s="13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 s="13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 s="13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 s="13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 s="1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138.70400000000001</v>
      </c>
      <c r="P1474" s="13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E1475/D1475*100</f>
        <v>120.51600000000001</v>
      </c>
      <c r="P1475" s="13">
        <f t="shared" ref="P1475:P1538" si="139">ROUND(IF(L1475&gt;0,E1475/L1475,0), 2)</f>
        <v>38.46</v>
      </c>
      <c r="Q1475" t="str">
        <f t="shared" ref="Q1475:Q1538" si="140">LEFT(N1475, SEARCH("/",N1475)-1)</f>
        <v>publishing</v>
      </c>
      <c r="R1475" t="str">
        <f t="shared" ref="R1475:R1538" si="141">RIGHT(N1475,LEN(N1475) - SEARCH("/", 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 s="13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 s="13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 s="13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 s="13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 s="13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 s="13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 s="13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13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13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13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 s="13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13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 s="13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13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13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 s="13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 s="1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 s="13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 s="13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 s="13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 s="13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 s="13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13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 s="13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 s="13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 s="13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 s="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 s="13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 s="13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 s="13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 s="13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 s="13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 s="13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 s="13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 s="13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 s="13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 s="1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 s="13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 s="13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 s="13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 s="13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 s="13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 s="13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 s="13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 s="13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 s="13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 s="1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 s="13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 s="13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 s="13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 s="13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250.30841666666666</v>
      </c>
      <c r="P1538" s="13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E1539/D1539*100</f>
        <v>179.9</v>
      </c>
      <c r="P1539" s="13">
        <f t="shared" ref="P1539:P1602" si="145">ROUND(IF(L1539&gt;0,E1539/L1539,0), 2)</f>
        <v>96.38</v>
      </c>
      <c r="Q1539" t="str">
        <f t="shared" ref="Q1539:Q1602" si="146">LEFT(N1539, SEARCH("/",N1539)-1)</f>
        <v>photography</v>
      </c>
      <c r="R1539" t="str">
        <f t="shared" ref="R1539:R1602" si="147">RIGHT(N1539,LEN(N1539) - SEARCH("/", 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 s="13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 s="13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 s="13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13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 s="13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13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13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 s="13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1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 s="13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13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13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13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 s="13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 s="13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13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 s="13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 s="13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13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 s="13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13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 s="13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 s="13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 s="13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13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13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13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13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13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13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 s="1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13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13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13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</v>
      </c>
      <c r="P1602" s="13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E1603/D1603*100</f>
        <v>108.2492</v>
      </c>
      <c r="P1603" s="13">
        <f t="shared" ref="P1603:P1666" si="151">ROUND(IF(L1603&gt;0,E1603/L1603,0), 2)</f>
        <v>48.33</v>
      </c>
      <c r="Q1603" t="str">
        <f t="shared" ref="Q1603:Q1666" si="152">LEFT(N1603, SEARCH("/",N1603)-1)</f>
        <v>music</v>
      </c>
      <c r="R1603" t="str">
        <f t="shared" ref="R1603:R1666" si="153">RIGHT(N1603,LEN(N1603) - SEARCH("/", 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 s="13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 s="13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 s="13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 s="13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 s="13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 s="13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 s="13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 s="13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 s="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 s="13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 s="13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 s="13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 s="13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 s="13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 s="13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 s="13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 s="13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 s="1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 s="13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 s="13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 s="13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 s="13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13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 s="13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 s="13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 s="13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 s="1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 s="13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13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 s="13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 s="13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 s="13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13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13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 s="13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13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 s="13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 s="13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 s="13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 s="13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 s="13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 s="13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 s="13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 s="13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 s="13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 s="13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 s="13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 s="13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 s="13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 s="13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 s="13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 s="13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 s="1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 s="13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122.40879999999999</v>
      </c>
      <c r="P1666" s="13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E1667/D1667*100</f>
        <v>119.45714285714286</v>
      </c>
      <c r="P1667" s="13">
        <f t="shared" ref="P1667:P1730" si="157">ROUND(IF(L1667&gt;0,E1667/L1667,0), 2)</f>
        <v>44.96</v>
      </c>
      <c r="Q1667" t="str">
        <f t="shared" ref="Q1667:Q1730" si="158">LEFT(N1667, SEARCH("/",N1667)-1)</f>
        <v>music</v>
      </c>
      <c r="R1667" t="str">
        <f t="shared" ref="R1667:R1730" si="159">RIGHT(N1667,LEN(N1667) - SEARCH("/", 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 s="13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 s="13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 s="13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 s="13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 s="1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 s="13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 s="13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 s="13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 s="13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 s="13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 s="13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 s="13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 s="1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13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 s="13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 s="13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 s="13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13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 s="13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 s="1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 s="13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 s="13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 s="13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 s="13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13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 s="13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13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 s="13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 s="13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 s="1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 s="13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 s="13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 s="13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13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13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 s="13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13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 s="13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 s="13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 s="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13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 s="13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 s="13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 s="13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 s="13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 s="13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 s="13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 s="13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 s="13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1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 s="13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 s="13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 s="13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 s="13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 s="13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 s="13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68.400000000000006</v>
      </c>
      <c r="P1730" s="13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E1731/D1731*100</f>
        <v>0</v>
      </c>
      <c r="P1731" s="13">
        <f t="shared" ref="P1731:P1794" si="163">ROUND(IF(L1731&gt;0,E1731/L1731,0), 2)</f>
        <v>0</v>
      </c>
      <c r="Q1731" t="str">
        <f t="shared" ref="Q1731:Q1794" si="164">LEFT(N1731, SEARCH("/",N1731)-1)</f>
        <v>music</v>
      </c>
      <c r="R1731" t="str">
        <f t="shared" ref="R1731:R1794" si="165">RIGHT(N1731,LEN(N1731) - SEARCH("/", 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13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1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13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13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 s="13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13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 s="13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 s="13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 s="13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 s="13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13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 s="1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 s="13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 s="13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 s="13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 s="13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 s="13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 s="13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 s="13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 s="13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 s="13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 s="1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 s="13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13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 s="13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1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 s="1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 s="13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 s="13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 s="13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 s="13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1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1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 s="13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 s="13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 s="13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13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 s="13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 s="13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 s="13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 s="1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 s="1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 s="13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 s="13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 s="13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 s="13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 s="1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 s="1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 s="13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 s="13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 s="13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 s="1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 s="13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 s="13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 s="13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 s="13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 s="13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 s="13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 s="1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 s="1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 s="13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 s="1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61.124000000000002</v>
      </c>
      <c r="P1794" s="13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E1795/D1795*100</f>
        <v>1.3333333333333335</v>
      </c>
      <c r="P1795" s="13">
        <f t="shared" ref="P1795:P1858" si="169">ROUND(IF(L1795&gt;0,E1795/L1795,0), 2)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 - SEARCH("/", 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 s="13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 s="13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 s="13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 s="1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 s="13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 s="13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 s="13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 s="1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 s="13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 s="13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 s="13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 s="13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 s="13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 s="13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 s="13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 s="13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 s="1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 s="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 s="13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13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 s="13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13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 s="13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 s="1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13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 s="1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 s="13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 s="1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13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 s="13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 s="13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 s="13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13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 s="13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 s="13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 s="13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 s="13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1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 s="13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 s="13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 s="13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13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 s="13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 s="13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 s="13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 s="13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 s="13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 s="1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 s="13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 s="13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 s="13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13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 s="13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 s="13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 s="13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 s="13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 s="13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 s="1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 s="13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 s="13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 s="13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 s="13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101.25</v>
      </c>
      <c r="P1858" s="13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E1859/D1859*100</f>
        <v>100</v>
      </c>
      <c r="P1859" s="13">
        <f t="shared" ref="P1859:P1922" si="175">ROUND(IF(L1859&gt;0,E1859/L1859,0), 2)</f>
        <v>136.36000000000001</v>
      </c>
      <c r="Q1859" t="str">
        <f t="shared" ref="Q1859:Q1922" si="176">LEFT(N1859, SEARCH("/",N1859)-1)</f>
        <v>music</v>
      </c>
      <c r="R1859" t="str">
        <f t="shared" ref="R1859:R1922" si="177">RIGHT(N1859,LEN(N1859) - SEARCH("/", 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 s="13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 s="13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 s="13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1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 s="13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 s="1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 s="13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 s="1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 s="1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 s="1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 s="13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13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 s="13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 s="1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 s="13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 s="1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 s="1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 s="1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13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13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13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 s="1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 s="13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 s="1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 s="13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 s="13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 s="13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 s="13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 s="13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 s="13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 s="13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 s="13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 s="13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 s="1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 s="13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13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 s="1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 s="13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 s="13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 s="13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 s="13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 s="13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 s="13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 s="1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 s="1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 s="13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 s="1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 s="1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 s="13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 s="1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 s="1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 s="13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 s="13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 s="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 s="13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 s="1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 s="1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 s="1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 s="1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 s="13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 s="13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 s="13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43.03</v>
      </c>
      <c r="P1922" s="13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E1923/D1923*100</f>
        <v>136.80000000000001</v>
      </c>
      <c r="P1923" s="13">
        <f t="shared" ref="P1923:P1986" si="181">ROUND(IF(L1923&gt;0,E1923/L1923,0), 2)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 - SEARCH("/", 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 s="13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 s="13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 s="1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 s="13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 s="13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 s="13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 s="13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 s="1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13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 s="1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 s="13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 s="13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 s="13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 s="1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 s="13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 s="13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 s="13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 s="13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 s="13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 s="1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 s="13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 s="13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 s="13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 s="13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 s="13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 s="13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 s="13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 s="13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 s="13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 s="1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 s="13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 s="13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 s="13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 s="13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 s="13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 s="13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 s="13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 s="13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 s="13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 s="1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 s="13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 s="1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 s="13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 s="13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 s="13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 s="13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 s="13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 s="13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 s="13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 s="1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 s="13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 s="13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 s="13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 s="13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 s="13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 s="13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 s="13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 s="13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 s="13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 s="1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13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 s="13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21.146666666666665</v>
      </c>
      <c r="P1986" s="13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E1987/D1987*100</f>
        <v>3.1875</v>
      </c>
      <c r="P1987" s="13">
        <f t="shared" ref="P1987:P2050" si="187">ROUND(IF(L1987&gt;0,E1987/L1987,0), 2)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 - SEARCH("/", 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 s="1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 s="13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 s="1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1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 s="1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 s="1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 s="1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13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13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 s="1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13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13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 s="13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 s="13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 s="1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 s="1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 s="13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13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 s="13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 s="13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 s="13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 s="13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 s="13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 s="13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 s="13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 s="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 s="13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 s="13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 s="13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 s="13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 s="13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 s="13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 s="13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 s="13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 s="13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 s="1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 s="13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 s="13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 s="13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 s="13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 s="13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 s="13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 s="13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 s="13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 s="13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 s="1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 s="13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 s="13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 s="13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 s="13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 s="13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 s="13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 s="13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 s="13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 s="13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 s="1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 s="13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 s="13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 s="13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 s="13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 s="13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 s="13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148.33229411764705</v>
      </c>
      <c r="P2050" s="13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E2051/D2051*100</f>
        <v>120.19070000000001</v>
      </c>
      <c r="P2051" s="13">
        <f t="shared" ref="P2051:P2114" si="193">ROUND(IF(L2051&gt;0,E2051/L2051,0), 2)</f>
        <v>80.989999999999995</v>
      </c>
      <c r="Q2051" t="str">
        <f t="shared" ref="Q2051:Q2114" si="194">LEFT(N2051, SEARCH("/",N2051)-1)</f>
        <v>technology</v>
      </c>
      <c r="R2051" t="str">
        <f t="shared" ref="R2051:R2114" si="195">RIGHT(N2051,LEN(N2051) - SEARCH("/", 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 s="13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 s="1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 s="13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 s="13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 s="13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 s="13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 s="13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 s="13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 s="13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 s="13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 s="13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 s="1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 s="13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 s="13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 s="13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 s="13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 s="13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 s="1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 s="13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 s="13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 s="13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 s="1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 s="13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 s="1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 s="1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 s="13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 s="13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 s="13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 s="13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 s="13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 s="1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 s="1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 s="13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 s="13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 s="13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 s="13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 s="13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 s="1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 s="13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 s="13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 s="13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 s="1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 s="13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 s="13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 s="13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13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 s="13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13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 s="13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 s="13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 s="13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 s="1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13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 s="13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 s="13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13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 s="13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 s="13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 s="13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 s="13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 s="13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 s="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13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E2115/D2115*100</f>
        <v>104.85714285714285</v>
      </c>
      <c r="P2115" s="13">
        <f t="shared" ref="P2115:P2178" si="199">ROUND(IF(L2115&gt;0,E2115/L2115,0), 2)</f>
        <v>68.599999999999994</v>
      </c>
      <c r="Q2115" t="str">
        <f t="shared" ref="Q2115:Q2178" si="200">LEFT(N2115, SEARCH("/",N2115)-1)</f>
        <v>music</v>
      </c>
      <c r="R2115" t="str">
        <f t="shared" ref="R2115:R2178" si="201">RIGHT(N2115,LEN(N2115) - SEARCH("/", 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 s="13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 s="13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 s="13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 s="13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 s="13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 s="13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 s="13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 s="1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 s="13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1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 s="1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 s="13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 s="13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 s="13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 s="1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 s="13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 s="1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1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 s="13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 s="13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 s="13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 s="13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 s="13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 s="13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 s="13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 s="13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 s="13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1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 s="13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 s="1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 s="13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 s="13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 s="13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 s="13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13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13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 s="1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 s="1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 s="1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 s="1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 s="13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 s="1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 s="13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 s="13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 s="13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 s="1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 s="13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 s="1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 s="13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 s="13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 s="13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 s="13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 s="13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13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 s="13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13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 s="13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 s="1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13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 s="13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 s="13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13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126.02</v>
      </c>
      <c r="P2178" s="13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E2179/D2179*100</f>
        <v>100.12</v>
      </c>
      <c r="P2179" s="13">
        <f t="shared" ref="P2179:P2242" si="205">ROUND(IF(L2179&gt;0,E2179/L2179,0), 2)</f>
        <v>65.87</v>
      </c>
      <c r="Q2179" t="str">
        <f t="shared" ref="Q2179:Q2242" si="206">LEFT(N2179, SEARCH("/",N2179)-1)</f>
        <v>music</v>
      </c>
      <c r="R2179" t="str">
        <f t="shared" ref="R2179:R2242" si="207">RIGHT(N2179,LEN(N2179) - SEARCH("/", 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 s="13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 s="13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 s="13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 s="1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 s="13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 s="13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 s="13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 s="13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 s="13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 s="13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 s="13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 s="13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 s="13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 s="1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 s="13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 s="13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 s="13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 s="13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 s="13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 s="13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 s="13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 s="13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 s="13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 s="1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 s="13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 s="1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 s="13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13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 s="13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13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 s="13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 s="13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 s="13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 s="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 s="13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1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 s="13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 s="13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 s="13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 s="13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 s="13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 s="13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 s="13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 s="1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 s="1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 s="1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 s="13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 s="13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 s="13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 s="13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 s="13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 s="13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 s="13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 s="1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 s="13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 s="13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13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 s="13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 s="13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 s="13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 s="13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 s="13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270.68</v>
      </c>
      <c r="P2242" s="13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E2243/D2243*100</f>
        <v>806.4</v>
      </c>
      <c r="P2243" s="13">
        <f t="shared" ref="P2243:P2306" si="211">ROUND(IF(L2243&gt;0,E2243/L2243,0), 2)</f>
        <v>49.47</v>
      </c>
      <c r="Q2243" t="str">
        <f t="shared" ref="Q2243:Q2306" si="212">LEFT(N2243, SEARCH("/",N2243)-1)</f>
        <v>games</v>
      </c>
      <c r="R2243" t="str">
        <f t="shared" ref="R2243:R2306" si="213">RIGHT(N2243,LEN(N2243) - SEARCH("/", 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 s="13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13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 s="13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 s="13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 s="13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 s="13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 s="13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 s="13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 s="13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 s="1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 s="13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 s="13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 s="13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 s="13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 s="1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 s="13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 s="13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 s="13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 s="13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 s="1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 s="13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 s="13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 s="13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 s="13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 s="13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 s="13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 s="13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 s="13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 s="13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 s="1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 s="13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 s="13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 s="13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 s="13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 s="13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 s="13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 s="13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 s="13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 s="13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1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 s="13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 s="13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 s="13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 s="13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 s="13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 s="13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 s="13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 s="13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 s="13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 s="1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 s="13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 s="13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 s="13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 s="13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 s="13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 s="13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 s="13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 s="13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 s="13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 s="1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 s="13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 s="13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100.70033333333335</v>
      </c>
      <c r="P2306" s="13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E2307/D2307*100</f>
        <v>101.22777777777779</v>
      </c>
      <c r="P2307" s="13">
        <f t="shared" ref="P2307:P2370" si="217">ROUND(IF(L2307&gt;0,E2307/L2307,0), 2)</f>
        <v>109.11</v>
      </c>
      <c r="Q2307" t="str">
        <f t="shared" ref="Q2307:Q2370" si="218">LEFT(N2307, SEARCH("/",N2307)-1)</f>
        <v>music</v>
      </c>
      <c r="R2307" t="str">
        <f t="shared" ref="R2307:R2370" si="219">RIGHT(N2307,LEN(N2307) - SEARCH("/", 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 s="13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 s="13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 s="13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 s="13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 s="13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 s="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 s="13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 s="13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 s="13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 s="13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 s="13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13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 s="13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 s="13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 s="13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 s="1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 s="1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13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 s="13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13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 s="1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 s="13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 s="13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 s="1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 s="13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 s="1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 s="13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 s="13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 s="13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 s="13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 s="13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 s="13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 s="13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 s="13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 s="13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1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13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13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 s="13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13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 s="13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 s="13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 s="13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13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13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 s="1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13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13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 s="13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 s="13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13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13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13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 s="13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 s="13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1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 s="13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13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13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13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 s="13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 s="13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0.25</v>
      </c>
      <c r="P2370" s="13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E2371/D2371*100</f>
        <v>0</v>
      </c>
      <c r="P2371" s="13">
        <f t="shared" ref="P2371:P2434" si="223">ROUND(IF(L2371&gt;0,E2371/L2371,0), 2)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 - SEARCH("/", 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 s="13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1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 s="13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 s="13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 s="13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13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 s="13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13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13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13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 s="13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 s="1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 s="13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 s="13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 s="13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 s="13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13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 s="13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 s="13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 s="13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13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 s="1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13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 s="13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 s="13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13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 s="13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13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13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13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13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 s="1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 s="13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 s="13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13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 s="1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 s="13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 s="13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 s="13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 s="13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13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 s="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13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 s="13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 s="13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 s="13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 s="13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13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 s="13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13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 s="13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 s="1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 s="13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 s="13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 s="13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 s="13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13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 s="13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 s="13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 s="1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 s="1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 s="1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1.4285714285714287E-2</v>
      </c>
      <c r="P2434" s="13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E2435/D2435*100</f>
        <v>0</v>
      </c>
      <c r="P2435" s="13">
        <f t="shared" ref="P2435:P2498" si="229">ROUND(IF(L2435&gt;0,E2435/L2435,0), 2)</f>
        <v>0</v>
      </c>
      <c r="Q2435" t="str">
        <f t="shared" ref="Q2435:Q2498" si="230">LEFT(N2435, SEARCH("/",N2435)-1)</f>
        <v>food</v>
      </c>
      <c r="R2435" t="str">
        <f t="shared" ref="R2435:R2498" si="231">RIGHT(N2435,LEN(N2435) - SEARCH("/", 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 s="13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 s="1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 s="1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13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 s="13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13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 s="13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 s="1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 s="13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 s="13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 s="13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 s="13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 s="13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 s="13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 s="13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13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 s="13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 s="1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 s="1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 s="13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 s="13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13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 s="13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 s="13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 s="13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 s="13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 s="13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 s="1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 s="13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 s="13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 s="13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 s="13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13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 s="13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 s="13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 s="13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 s="13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1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 s="13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13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 s="13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 s="13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 s="13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 s="13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 s="13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 s="13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1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 s="1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 s="1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 s="13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 s="13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 s="13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 s="13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 s="13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 s="13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 s="1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 s="13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 s="1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13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 s="13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 s="13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 s="13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1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E2499/D2499*100</f>
        <v>112.7715</v>
      </c>
      <c r="P2499" s="13">
        <f t="shared" ref="P2499:P2562" si="235">ROUND(IF(L2499&gt;0,E2499/L2499,0), 2)</f>
        <v>80.55</v>
      </c>
      <c r="Q2499" t="str">
        <f t="shared" ref="Q2499:Q2562" si="236">LEFT(N2499, SEARCH("/",N2499)-1)</f>
        <v>music</v>
      </c>
      <c r="R2499" t="str">
        <f t="shared" ref="R2499:R2562" si="237">RIGHT(N2499,LEN(N2499) - SEARCH("/", 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 s="1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 s="13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 s="13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 s="1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 s="1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13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13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13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 s="13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13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13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 s="13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 s="1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13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13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 s="1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 s="1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13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 s="13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13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 s="1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13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 s="1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13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 s="13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 s="13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 s="13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 s="13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 s="13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 s="13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 s="13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13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 s="1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 s="13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 s="13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1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 s="13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 s="1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 s="1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 s="13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 s="13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 s="13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 s="1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 s="13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 s="13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 s="13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 s="13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 s="13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 s="13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 s="13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 s="13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 s="1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 s="1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 s="1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 s="13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 s="13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 s="13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 s="13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 s="13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 s="13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 s="1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100.1</v>
      </c>
      <c r="P2562" s="1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E2563/D2563*100</f>
        <v>0</v>
      </c>
      <c r="P2563" s="13">
        <f t="shared" ref="P2563:P2626" si="241">ROUND(IF(L2563&gt;0,E2563/L2563,0), 2)</f>
        <v>0</v>
      </c>
      <c r="Q2563" t="str">
        <f t="shared" ref="Q2563:Q2626" si="242">LEFT(N2563, SEARCH("/",N2563)-1)</f>
        <v>food</v>
      </c>
      <c r="R2563" t="str">
        <f t="shared" ref="R2563:R2626" si="243">RIGHT(N2563,LEN(N2563) - SEARCH("/", 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 s="13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13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13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1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13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 s="13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 s="13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 s="1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 s="1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 s="1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13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13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13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13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13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13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13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 s="13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 s="1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 s="1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 s="13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 s="13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13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 s="13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 s="13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 s="13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 s="13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 s="13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13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 s="1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 s="13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13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 s="13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 s="13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 s="13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 s="13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13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 s="13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 s="13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 s="1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 s="13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 s="1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 s="13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 s="13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 s="13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 s="13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 s="13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 s="13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 s="13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 s="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 s="13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 s="13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1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 s="13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 s="13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 s="13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 s="13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 s="13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 s="13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 s="1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 s="13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 s="13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1379.4206249999997</v>
      </c>
      <c r="P2626" s="13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E2627/D2627*100</f>
        <v>956</v>
      </c>
      <c r="P2627" s="13">
        <f t="shared" ref="P2627:P2690" si="247">ROUND(IF(L2627&gt;0,E2627/L2627,0), 2)</f>
        <v>27.58</v>
      </c>
      <c r="Q2627" t="str">
        <f t="shared" ref="Q2627:Q2690" si="248">LEFT(N2627, SEARCH("/",N2627)-1)</f>
        <v>technology</v>
      </c>
      <c r="R2627" t="str">
        <f t="shared" ref="R2627:R2690" si="249">RIGHT(N2627,LEN(N2627) - SEARCH("/", 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 s="1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 s="13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 s="13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 s="1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 s="13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 s="1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 s="13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 s="13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 s="1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13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 s="1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 s="13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 s="13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13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 s="13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1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13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 s="13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 s="13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 s="13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 s="13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 s="1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 s="13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 s="13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 s="1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 s="1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 s="13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 s="13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 s="1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 s="13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 s="13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 s="13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 s="1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 s="1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 s="1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 s="1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 s="1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 s="13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 s="13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 s="13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 s="13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 s="13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 s="13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 s="1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 s="13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 s="1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 s="13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 s="13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 s="13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 s="13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 s="13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 s="13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 s="1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 s="1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 s="1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 s="1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 s="1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 s="13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 s="1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 s="13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13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13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0.14799999999999999</v>
      </c>
      <c r="P2690" s="13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E2691/D2691*100</f>
        <v>2.8571428571428571E-3</v>
      </c>
      <c r="P2691" s="13">
        <f t="shared" ref="P2691:P2754" si="253">ROUND(IF(L2691&gt;0,E2691/L2691,0), 2)</f>
        <v>1</v>
      </c>
      <c r="Q2691" t="str">
        <f t="shared" ref="Q2691:Q2754" si="254">LEFT(N2691, SEARCH("/",N2691)-1)</f>
        <v>food</v>
      </c>
      <c r="R2691" t="str">
        <f t="shared" ref="R2691:R2754" si="255">RIGHT(N2691,LEN(N2691) - SEARCH("/", 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 s="13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 s="1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 s="13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 s="13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 s="13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 s="13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 s="13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 s="13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 s="13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13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 s="1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 s="1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 s="13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 s="13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 s="13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 s="13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 s="13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 s="13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 s="13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 s="13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 s="13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 s="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 s="13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 s="13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 s="13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 s="13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 s="13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 s="13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 s="13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 s="13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 s="13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1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 s="13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 s="13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 s="13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 s="13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 s="13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 s="13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 s="13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 s="13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 s="13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 s="1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 s="13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 s="13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13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 s="13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 s="13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 s="13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 s="13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 s="13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 s="13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 s="1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 s="13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13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 s="13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 s="13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 s="13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 s="1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 s="1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 s="1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13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1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11.458333333333332</v>
      </c>
      <c r="P2754" s="13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E2755/D2755*100</f>
        <v>19</v>
      </c>
      <c r="P2755" s="13">
        <f t="shared" ref="P2755:P2818" si="259">ROUND(IF(L2755&gt;0,E2755/L2755,0), 2)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 - SEARCH("/", 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13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13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 s="13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 s="1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 s="1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 s="1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13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 s="1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 s="1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 s="1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 s="1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13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1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 s="13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 s="13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 s="1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 s="13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1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13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 s="1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 s="13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1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 s="13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 s="1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 s="13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 s="1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13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 s="1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13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 s="13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13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 s="13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 s="13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 s="13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 s="13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 s="13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 s="13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 s="1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 s="13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 s="13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13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 s="13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 s="13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 s="13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 s="13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 s="13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13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 s="1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 s="13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 s="13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 s="13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 s="13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 s="13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13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 s="13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 s="13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 s="13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 s="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 s="13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 s="13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 s="13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13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141.56666666666666</v>
      </c>
      <c r="P2818" s="13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E2819/D2819*100</f>
        <v>130</v>
      </c>
      <c r="P2819" s="13">
        <f t="shared" ref="P2819:P2882" si="265">ROUND(IF(L2819&gt;0,E2819/L2819,0), 2)</f>
        <v>23.64</v>
      </c>
      <c r="Q2819" t="str">
        <f t="shared" ref="Q2819:Q2882" si="266">LEFT(N2819, SEARCH("/",N2819)-1)</f>
        <v>theater</v>
      </c>
      <c r="R2819" t="str">
        <f t="shared" ref="R2819:R2882" si="267">RIGHT(N2819,LEN(N2819) - SEARCH("/", 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 s="13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 s="13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13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1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13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13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 s="13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 s="13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 s="13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 s="13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 s="13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 s="13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13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 s="1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 s="13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 s="13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13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 s="13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 s="13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13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 s="13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 s="13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13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1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13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13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 s="13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 s="13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13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13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 s="13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13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 s="13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1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 s="13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13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 s="13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13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 s="13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 s="13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13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 s="13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 s="13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1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 s="13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 s="13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 s="13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13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 s="13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 s="13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 s="13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 s="13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13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 s="1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13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 s="13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 s="13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 s="13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13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 s="13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 s="13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 s="13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23.333333333333332</v>
      </c>
      <c r="P2882" s="13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E2883/D2883*100</f>
        <v>0</v>
      </c>
      <c r="P2883" s="13">
        <f t="shared" ref="P2883:P2946" si="271">ROUND(IF(L2883&gt;0,E2883/L2883,0), 2)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 - SEARCH("/", 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 s="13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 s="13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 s="13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 s="13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13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 s="13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13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 s="13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 s="13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 s="1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 s="13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 s="13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13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 s="13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 s="13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 s="13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 s="13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13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 s="13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 s="1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 s="13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 s="13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13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 s="13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 s="13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 s="13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 s="13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 s="13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 s="13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 s="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 s="13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 s="13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 s="13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 s="13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 s="13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 s="13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 s="1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 s="13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 s="13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1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13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13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 s="13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 s="13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13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 s="13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13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 s="13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 s="13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1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 s="13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 s="13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13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 s="13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13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 s="13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 s="13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 s="1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 s="13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 s="1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 s="13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13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13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E2947/D2947*100</f>
        <v>0</v>
      </c>
      <c r="P2947" s="13">
        <f t="shared" ref="P2947:P3010" si="277">ROUND(IF(L2947&gt;0,E2947/L2947,0), 2)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 - SEARCH("/", 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 s="13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 s="13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 s="13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 s="13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13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 s="1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 s="13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 s="13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13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 s="13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 s="1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 s="13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13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13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13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 s="1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 s="13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 s="13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 s="13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 s="13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 s="13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 s="13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13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 s="13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13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 s="1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 s="13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 s="13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13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 s="13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 s="13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 s="13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 s="13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 s="13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 s="13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 s="1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 s="13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 s="13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 s="13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 s="13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 s="13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 s="13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13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 s="13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13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 s="1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 s="13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 s="13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 s="13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 s="13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 s="13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 s="13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 s="13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 s="1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13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 s="1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 s="13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 s="13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 s="13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 s="13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 s="13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13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101.16666666666667</v>
      </c>
      <c r="P3010" s="13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E3011/D3011*100</f>
        <v>119.756</v>
      </c>
      <c r="P3011" s="13">
        <f t="shared" ref="P3011:P3074" si="283">ROUND(IF(L3011&gt;0,E3011/L3011,0), 2)</f>
        <v>233.9</v>
      </c>
      <c r="Q3011" t="str">
        <f t="shared" ref="Q3011:Q3074" si="284">LEFT(N3011, SEARCH("/",N3011)-1)</f>
        <v>theater</v>
      </c>
      <c r="R3011" t="str">
        <f t="shared" ref="R3011:R3074" si="285">RIGHT(N3011,LEN(N3011) - SEARCH("/", 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13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 s="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 s="13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 s="13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 s="13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 s="13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 s="13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 s="13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 s="13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 s="13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 s="13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 s="1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 s="13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13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 s="13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 s="13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 s="13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 s="1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 s="13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 s="13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 s="13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1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 s="1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 s="13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 s="13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 s="13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 s="13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 s="13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 s="13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 s="13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 s="13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 s="1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13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 s="13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 s="13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 s="13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 s="13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1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 s="13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 s="13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13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 s="1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 s="13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 s="13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13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 s="13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13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13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 s="13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 s="13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 s="13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1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 s="13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 s="13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 s="13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 s="13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 s="13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 s="13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 s="13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 s="13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 s="13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 s="1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1.6666666666666666E-2</v>
      </c>
      <c r="P3074" s="13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E3075/D3075*100</f>
        <v>2.3035714285714284E-2</v>
      </c>
      <c r="P3075" s="13">
        <f t="shared" ref="P3075:P3138" si="289">ROUND(IF(L3075&gt;0,E3075/L3075,0), 2)</f>
        <v>92.14</v>
      </c>
      <c r="Q3075" t="str">
        <f t="shared" ref="Q3075:Q3138" si="290">LEFT(N3075, SEARCH("/",N3075)-1)</f>
        <v>theater</v>
      </c>
      <c r="R3075" t="str">
        <f t="shared" ref="R3075:R3138" si="291">RIGHT(N3075,LEN(N3075) - SEARCH("/", 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 s="13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 s="13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 s="1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 s="13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 s="13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 s="13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 s="13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 s="1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13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 s="13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 s="13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 s="13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 s="13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 s="13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 s="13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 s="13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 s="13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 s="1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 s="13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 s="13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 s="13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 s="13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 s="13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 s="13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 s="13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 s="13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 s="13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1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 s="13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 s="13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 s="13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 s="13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 s="1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 s="13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 s="13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 s="13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 s="13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 s="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 s="13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 s="13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13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13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 s="13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 s="13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 s="13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 s="13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 s="13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 s="1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 s="13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 s="13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 s="13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13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 s="13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13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 s="13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 s="13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 s="13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 s="1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 s="13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13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 s="13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 s="13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127.8</v>
      </c>
      <c r="P3138" s="13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E3139/D3139*100</f>
        <v>3.3333333333333335</v>
      </c>
      <c r="P3139" s="13">
        <f t="shared" ref="P3139:P3202" si="295">ROUND(IF(L3139&gt;0,E3139/L3139,0), 2)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 - SEARCH("/", 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13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 s="13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 s="13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 s="1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 s="13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13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 s="13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13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 s="13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 s="13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 s="13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13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13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 s="1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 s="13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 s="13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 s="13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 s="13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 s="13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13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 s="13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 s="13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 s="13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 s="1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 s="13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 s="13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 s="13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 s="13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 s="13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 s="13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 s="13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 s="13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 s="13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 s="1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 s="13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13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 s="13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 s="13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 s="13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 s="13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 s="13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 s="13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 s="13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 s="1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 s="13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 s="13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 s="13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13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 s="13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 s="13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13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 s="13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13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 s="1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 s="1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 s="13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13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 s="13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 s="13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 s="1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 s="13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 s="13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2E-3</v>
      </c>
      <c r="P3202" s="13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E3203/D3203*100</f>
        <v>1.25</v>
      </c>
      <c r="P3203" s="13">
        <f t="shared" ref="P3203:P3266" si="301">ROUND(IF(L3203&gt;0,E3203/L3203,0), 2)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 - SEARCH("/", 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 s="1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13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13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 s="1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13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 s="13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 s="13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 s="13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 s="13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 s="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 s="13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 s="13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 s="13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 s="13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 s="13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 s="13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 s="13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 s="13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 s="13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 s="1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 s="13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 s="13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 s="13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 s="13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 s="13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13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 s="13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 s="13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 s="13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1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 s="13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 s="13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 s="13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 s="13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 s="13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 s="13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 s="13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 s="13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 s="13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 s="1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 s="13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 s="13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 s="13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 s="13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 s="13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 s="13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 s="13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 s="13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 s="13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 s="1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 s="13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 s="13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 s="13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13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 s="13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 s="13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 s="13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 s="13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 s="13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 s="1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 s="13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 s="13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13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E3267/D3267*100</f>
        <v>164</v>
      </c>
      <c r="P3267" s="13">
        <f t="shared" ref="P3267:P3330" si="307">ROUND(IF(L3267&gt;0,E3267/L3267,0), 2)</f>
        <v>70.290000000000006</v>
      </c>
      <c r="Q3267" t="str">
        <f t="shared" ref="Q3267:Q3330" si="308">LEFT(N3267, SEARCH("/",N3267)-1)</f>
        <v>theater</v>
      </c>
      <c r="R3267" t="str">
        <f t="shared" ref="R3267:R3330" si="309">RIGHT(N3267,LEN(N3267) - SEARCH("/", 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 s="13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 s="13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13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 s="13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 s="13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1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 s="13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 s="13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 s="13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 s="13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 s="13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 s="13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 s="13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 s="13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13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 s="1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 s="13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 s="13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 s="13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 s="13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 s="13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13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 s="13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 s="13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 s="13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 s="1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 s="13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 s="13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 s="13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 s="13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 s="13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 s="13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 s="13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 s="13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 s="13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 s="1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 s="13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 s="13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 s="13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 s="1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 s="13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 s="13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 s="13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 s="13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 s="13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 s="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 s="13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 s="13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 s="13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 s="13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 s="13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 s="13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 s="13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13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13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 s="1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 s="13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 s="13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 s="13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 s="13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 s="13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 s="13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146.38888888888889</v>
      </c>
      <c r="P3330" s="13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E3331/D3331*100</f>
        <v>116.8</v>
      </c>
      <c r="P3331" s="13">
        <f t="shared" ref="P3331:P3394" si="313">ROUND(IF(L3331&gt;0,E3331/L3331,0), 2)</f>
        <v>44.92</v>
      </c>
      <c r="Q3331" t="str">
        <f t="shared" ref="Q3331:Q3394" si="314">LEFT(N3331, SEARCH("/",N3331)-1)</f>
        <v>theater</v>
      </c>
      <c r="R3331" t="str">
        <f t="shared" ref="R3331:R3394" si="315">RIGHT(N3331,LEN(N3331) - SEARCH("/", 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 s="13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 s="1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13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 s="13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 s="13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 s="13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13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 s="13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 s="13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 s="13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 s="13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1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 s="13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 s="13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 s="13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13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 s="13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 s="13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 s="13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 s="13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 s="13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 s="1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 s="13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13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 s="13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 s="13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 s="13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13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 s="13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 s="13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 s="13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 s="1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 s="13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 s="13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 s="13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13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13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 s="13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 s="13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 s="13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 s="13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 s="1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 s="13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 s="13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 s="13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13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 s="13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 s="13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 s="13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 s="13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 s="13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 s="1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 s="13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 s="13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 s="13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13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13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 s="13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 s="13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 s="13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 s="13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1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13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E3395/D3395*100</f>
        <v>105.80000000000001</v>
      </c>
      <c r="P3395" s="13">
        <f t="shared" ref="P3395:P3458" si="319">ROUND(IF(L3395&gt;0,E3395/L3395,0), 2)</f>
        <v>36.07</v>
      </c>
      <c r="Q3395" t="str">
        <f t="shared" ref="Q3395:Q3458" si="320">LEFT(N3395, SEARCH("/",N3395)-1)</f>
        <v>theater</v>
      </c>
      <c r="R3395" t="str">
        <f t="shared" ref="R3395:R3458" si="321">RIGHT(N3395,LEN(N3395) - SEARCH("/", 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 s="13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13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 s="13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 s="13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 s="13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 s="13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 s="13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 s="1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 s="13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13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13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 s="13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 s="13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 s="13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13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 s="13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 s="13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 s="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13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13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 s="13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13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 s="13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 s="13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 s="13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 s="13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13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 s="1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 s="13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13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 s="13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 s="13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 s="13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13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 s="13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13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 s="13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1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 s="13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 s="13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 s="13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 s="13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 s="13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13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 s="13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 s="13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 s="13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 s="1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13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 s="13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13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13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 s="13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 s="13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 s="13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 s="13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13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 s="1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 s="13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 s="13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 s="13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 s="13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191.3</v>
      </c>
      <c r="P3458" s="13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E3459/D3459*100</f>
        <v>140.19999999999999</v>
      </c>
      <c r="P3459" s="13">
        <f t="shared" ref="P3459:P3522" si="325">ROUND(IF(L3459&gt;0,E3459/L3459,0), 2)</f>
        <v>50.98</v>
      </c>
      <c r="Q3459" t="str">
        <f t="shared" ref="Q3459:Q3522" si="326">LEFT(N3459, SEARCH("/",N3459)-1)</f>
        <v>theater</v>
      </c>
      <c r="R3459" t="str">
        <f t="shared" ref="R3459:R3522" si="327">RIGHT(N3459,LEN(N3459) - SEARCH("/", 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 s="13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 s="13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13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1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13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 s="13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 s="13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13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 s="13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13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 s="13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 s="13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13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 s="1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 s="13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13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13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 s="13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13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 s="13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 s="13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 s="13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 s="13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 s="1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 s="13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 s="13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 s="13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 s="13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 s="13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 s="13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 s="13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 s="13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 s="13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 s="1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 s="13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13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13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 s="13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 s="13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 s="13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 s="13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 s="13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 s="13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 s="1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 s="13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 s="13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13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 s="13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 s="13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 s="13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13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 s="13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 s="13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 s="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13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 s="13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 s="13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 s="13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13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13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 s="13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 s="13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100.75</v>
      </c>
      <c r="P3522" s="13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E3523/D3523*100</f>
        <v>169.42857142857144</v>
      </c>
      <c r="P3523" s="13">
        <f t="shared" ref="P3523:P3586" si="331">ROUND(IF(L3523&gt;0,E3523/L3523,0), 2)</f>
        <v>45.62</v>
      </c>
      <c r="Q3523" t="str">
        <f t="shared" ref="Q3523:Q3586" si="332">LEFT(N3523, SEARCH("/",N3523)-1)</f>
        <v>theater</v>
      </c>
      <c r="R3523" t="str">
        <f t="shared" ref="R3523:R3586" si="333">RIGHT(N3523,LEN(N3523) - SEARCH("/", 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13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 s="13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 s="13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13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13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 s="13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 s="13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13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13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1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 s="13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 s="13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 s="13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 s="13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 s="13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 s="13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 s="13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 s="13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13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1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 s="13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 s="13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13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 s="13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 s="13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 s="13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 s="13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13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 s="13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 s="1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13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 s="13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 s="13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13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 s="13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 s="13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13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 s="13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 s="13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 s="1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 s="13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 s="13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 s="13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 s="13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 s="13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 s="13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 s="13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 s="13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 s="13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 s="1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13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 s="13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 s="13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 s="13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13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13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 s="13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13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 s="13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1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13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 s="13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115.5</v>
      </c>
      <c r="P3586" s="13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E3587/D3587*100</f>
        <v>119.11764705882352</v>
      </c>
      <c r="P3587" s="13">
        <f t="shared" ref="P3587:P3650" si="337">ROUND(IF(L3587&gt;0,E3587/L3587,0), 2)</f>
        <v>176.09</v>
      </c>
      <c r="Q3587" t="str">
        <f t="shared" ref="Q3587:Q3650" si="338">LEFT(N3587, SEARCH("/",N3587)-1)</f>
        <v>theater</v>
      </c>
      <c r="R3587" t="str">
        <f t="shared" ref="R3587:R3650" si="339">RIGHT(N3587,LEN(N3587) - SEARCH("/", 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 s="13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 s="13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 s="13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 s="13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 s="13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1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 s="13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 s="13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 s="13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 s="13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 s="13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 s="13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 s="13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13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13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 s="1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 s="13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 s="13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 s="13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13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 s="13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 s="13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13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 s="13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 s="13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 s="13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13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 s="13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 s="13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 s="13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 s="13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13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 s="13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 s="13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 s="1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 s="13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13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 s="13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 s="13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 s="13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13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13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 s="13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 s="13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 s="1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13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 s="13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 s="13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 s="1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13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 s="13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 s="13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 s="13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 s="13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1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 s="13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13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 s="13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 s="13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 s="13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13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100.38249999999999</v>
      </c>
      <c r="P3650" s="13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E3651/D3651*100</f>
        <v>104</v>
      </c>
      <c r="P3651" s="13">
        <f t="shared" ref="P3651:P3714" si="343">ROUND(IF(L3651&gt;0,E3651/L3651,0), 2)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 - SEARCH("/", 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13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1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 s="13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 s="13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 s="13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 s="13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 s="13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 s="1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 s="13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 s="13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13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 s="1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 s="1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13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 s="13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 s="13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13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 s="13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 s="13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 s="13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 s="13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 s="1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 s="13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 s="13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13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13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 s="13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 s="13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 s="13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 s="1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 s="13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 s="1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 s="13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 s="13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 s="13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 s="13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 s="13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 s="1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 s="13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 s="13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13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 s="1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13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 s="13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 s="13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 s="13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13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13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 s="13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 s="13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 s="13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 s="1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 s="13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 s="13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 s="13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 s="13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 s="13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13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13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 s="13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 s="13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 s="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153.73333333333335</v>
      </c>
      <c r="P3714" s="13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E3715/D3715*100</f>
        <v>101.49999999999999</v>
      </c>
      <c r="P3715" s="13">
        <f t="shared" ref="P3715:P3778" si="349">ROUND(IF(L3715&gt;0,E3715/L3715,0), 2)</f>
        <v>106.84</v>
      </c>
      <c r="Q3715" t="str">
        <f t="shared" ref="Q3715:Q3778" si="350">LEFT(N3715, SEARCH("/",N3715)-1)</f>
        <v>theater</v>
      </c>
      <c r="R3715" t="str">
        <f t="shared" ref="R3715:R3778" si="351">RIGHT(N3715,LEN(N3715) - SEARCH("/", 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 s="13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 s="13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 s="13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 s="13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 s="13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13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 s="13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 s="1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 s="13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 s="13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 s="13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13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 s="13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 s="13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 s="13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 s="1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13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 s="1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 s="13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13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 s="13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 s="13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 s="13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 s="13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13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 s="13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 s="13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1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13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13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13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13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 s="13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13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 s="13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13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 s="1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 s="1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 s="13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 s="13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13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 s="13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 s="13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 s="1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 s="13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 s="13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 s="13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1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 s="13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13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13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 s="13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 s="13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 s="13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 s="13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13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13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1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 s="13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 s="13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13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 s="13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106.71250000000001</v>
      </c>
      <c r="P3778" s="13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E3779/D3779*100</f>
        <v>143.19999999999999</v>
      </c>
      <c r="P3779" s="13">
        <f t="shared" ref="P3779:P3842" si="355">ROUND(IF(L3779&gt;0,E3779/L3779,0), 2)</f>
        <v>48.54</v>
      </c>
      <c r="Q3779" t="str">
        <f t="shared" ref="Q3779:Q3842" si="356">LEFT(N3779, SEARCH("/",N3779)-1)</f>
        <v>theater</v>
      </c>
      <c r="R3779" t="str">
        <f t="shared" ref="R3779:R3842" si="357">RIGHT(N3779,LEN(N3779) - SEARCH("/", 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 s="13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 s="13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13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 s="1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 s="13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 s="13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 s="13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 s="1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 s="13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 s="1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 s="13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 s="13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13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1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 s="1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 s="13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13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 s="13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 s="13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 s="13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 s="13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 s="1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 s="13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 s="1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13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 s="1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13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 s="13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 s="13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 s="13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13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 s="13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 s="13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 s="13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 s="13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 s="13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 s="13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 s="13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 s="1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 s="13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 s="13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 s="13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 s="1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 s="13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13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13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 s="13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 s="13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 s="13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13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 s="13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13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 s="1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 s="13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 s="13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 s="13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13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 s="13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 s="13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 s="1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 s="13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13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E3843/D3843*100</f>
        <v>8.7200000000000006</v>
      </c>
      <c r="P3843" s="13">
        <f t="shared" ref="P3843:P3906" si="361">ROUND(IF(L3843&gt;0,E3843/L3843,0), 2)</f>
        <v>25.65</v>
      </c>
      <c r="Q3843" t="str">
        <f t="shared" ref="Q3843:Q3906" si="362">LEFT(N3843, SEARCH("/",N3843)-1)</f>
        <v>theater</v>
      </c>
      <c r="R3843" t="str">
        <f t="shared" ref="R3843:R3906" si="363">RIGHT(N3843,LEN(N3843) - SEARCH("/", 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 s="13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 s="13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 s="1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 s="13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 s="13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 s="13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 s="13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 s="13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 s="13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 s="1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 s="13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 s="13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 s="13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 s="13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 s="13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 s="13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13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 s="13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 s="13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1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 s="13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13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 s="13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 s="13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 s="13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 s="13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 s="13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 s="13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13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 s="1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13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13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13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13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 s="13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 s="13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 s="13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13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 s="13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1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13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13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13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13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13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 s="1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 s="13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 s="13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 s="13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 s="1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13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 s="13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 s="13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13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 s="13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 s="13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 s="13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 s="13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 s="13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 s="1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 s="13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13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0.03</v>
      </c>
      <c r="P3906" s="13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E3907/D3907*100</f>
        <v>11.533333333333333</v>
      </c>
      <c r="P3907" s="13">
        <f t="shared" ref="P3907:P3970" si="367">ROUND(IF(L3907&gt;0,E3907/L3907,0), 2)</f>
        <v>24.71</v>
      </c>
      <c r="Q3907" t="str">
        <f t="shared" ref="Q3907:Q3970" si="368">LEFT(N3907, SEARCH("/",N3907)-1)</f>
        <v>theater</v>
      </c>
      <c r="R3907" t="str">
        <f t="shared" ref="R3907:R3970" si="369">RIGHT(N3907,LEN(N3907) - SEARCH("/", 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 s="13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 s="13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 s="13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 s="13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 s="13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 s="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 s="13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13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 s="13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 s="13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13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 s="13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 s="13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 s="13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 s="13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1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 s="13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 s="13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 s="13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13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 s="13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13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 s="13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 s="13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13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1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 s="13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 s="13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13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 s="13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13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 s="13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 s="1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 s="13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 s="13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 s="1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13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 s="13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13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 s="13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 s="13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 s="13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13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 s="13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 s="13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 s="1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 s="13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13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13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 s="13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13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 s="13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 s="13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 s="13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 s="13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 s="1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 s="13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13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 s="13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 s="13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 s="13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 s="13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10.54</v>
      </c>
      <c r="P3970" s="13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E3971/D3971*100</f>
        <v>7.4690265486725664</v>
      </c>
      <c r="P3971" s="13">
        <f t="shared" ref="P3971:P4034" si="373">ROUND(IF(L3971&gt;0,E3971/L3971,0), 2)</f>
        <v>35.17</v>
      </c>
      <c r="Q3971" t="str">
        <f t="shared" ref="Q3971:Q4034" si="374">LEFT(N3971, SEARCH("/",N3971)-1)</f>
        <v>theater</v>
      </c>
      <c r="R3971" t="str">
        <f t="shared" ref="R3971:R4034" si="375">RIGHT(N3971,LEN(N3971) - SEARCH("/", 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 s="13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 s="1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 s="13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 s="13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13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13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 s="13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 s="13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 s="13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 s="13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13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 s="1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13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 s="13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 s="13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 s="13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 s="13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 s="13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 s="13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13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 s="13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1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 s="13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 s="13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 s="13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13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 s="13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13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 s="13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 s="13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 s="13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 s="1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 s="13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 s="13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 s="13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 s="13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 s="13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 s="13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13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 s="13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 s="13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 s="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13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 s="13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13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 s="13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 s="13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 s="13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 s="13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 s="13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 s="13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 s="1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 s="13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13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 s="13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13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13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 s="13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 s="13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13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13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1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6.8287037037037033</v>
      </c>
      <c r="P4034" s="13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E4035/D4035*100</f>
        <v>25.698702928870294</v>
      </c>
      <c r="P4035" s="13">
        <f t="shared" ref="P4035:P4098" si="379">ROUND(IF(L4035&gt;0,E4035/L4035,0), 2)</f>
        <v>65.34</v>
      </c>
      <c r="Q4035" t="str">
        <f t="shared" ref="Q4035:Q4098" si="380">LEFT(N4035, SEARCH("/",N4035)-1)</f>
        <v>theater</v>
      </c>
      <c r="R4035" t="str">
        <f t="shared" ref="R4035:R4098" si="381">RIGHT(N4035,LEN(N4035) - SEARCH("/", 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 s="13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 s="13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 s="13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 s="13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 s="13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13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 s="13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 s="1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 s="13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13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 s="13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 s="13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 s="13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 s="13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 s="13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 s="13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 s="13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1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 s="13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13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13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 s="13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13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 s="13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 s="13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 s="13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 s="13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1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 s="13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 s="13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 s="13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 s="13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 s="13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 s="13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1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 s="13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 s="13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1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 s="13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 s="13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 s="13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 s="13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13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 s="13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13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 s="13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13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 s="1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13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 s="13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 s="13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 s="13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 s="13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13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 s="13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 s="13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 s="13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 s="1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 s="13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 s="13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 s="13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 s="13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11.428571428571429</v>
      </c>
      <c r="P4098" s="13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E4099/D4099*100</f>
        <v>0</v>
      </c>
      <c r="P4099" s="13">
        <f t="shared" ref="P4099:P4115" si="385">ROUND(IF(L4099&gt;0,E4099/L4099,0), 2)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 - SEARCH("/", 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13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 s="13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13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1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 s="13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13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 s="13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 s="13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 s="13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 s="13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 s="13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13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 s="13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 s="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 s="13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 s="13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21675-30A5-8741-A0BF-CAA5B7754890}">
  <dimension ref="A1:F14"/>
  <sheetViews>
    <sheetView workbookViewId="0">
      <selection activeCell="H24" sqref="H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8222</v>
      </c>
      <c r="B1" t="s">
        <v>8323</v>
      </c>
    </row>
    <row r="3" spans="1:6" x14ac:dyDescent="0.2">
      <c r="A3" s="6" t="s">
        <v>8322</v>
      </c>
      <c r="B3" s="6" t="s">
        <v>8321</v>
      </c>
    </row>
    <row r="4" spans="1:6" x14ac:dyDescent="0.2">
      <c r="A4" s="6" t="s">
        <v>8310</v>
      </c>
      <c r="B4" t="s">
        <v>8305</v>
      </c>
      <c r="C4" t="s">
        <v>8220</v>
      </c>
      <c r="D4" t="s">
        <v>8221</v>
      </c>
      <c r="E4" t="s">
        <v>8219</v>
      </c>
      <c r="F4" t="s">
        <v>8320</v>
      </c>
    </row>
    <row r="5" spans="1:6" x14ac:dyDescent="0.2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22B24-07EF-8C43-B73C-E6159899CED5}">
  <dimension ref="A1:F47"/>
  <sheetViews>
    <sheetView workbookViewId="0">
      <selection activeCell="H25" sqref="H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8222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8322</v>
      </c>
      <c r="B4" s="6" t="s">
        <v>8321</v>
      </c>
    </row>
    <row r="5" spans="1:6" x14ac:dyDescent="0.2">
      <c r="A5" s="6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5952-9A8C-CC4A-B205-91737B69AEF8}">
  <dimension ref="A1:F18"/>
  <sheetViews>
    <sheetView workbookViewId="0">
      <selection activeCell="H23" sqref="H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8379</v>
      </c>
      <c r="B2" t="s">
        <v>8323</v>
      </c>
    </row>
    <row r="4" spans="1:6" x14ac:dyDescent="0.2">
      <c r="A4" s="6" t="s">
        <v>8322</v>
      </c>
      <c r="B4" s="6" t="s">
        <v>8321</v>
      </c>
    </row>
    <row r="5" spans="1:6" x14ac:dyDescent="0.2">
      <c r="A5" s="6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F48D0-A3BF-FA40-8DD9-DE2448B39E2F}">
  <dimension ref="A1:H13"/>
  <sheetViews>
    <sheetView workbookViewId="0">
      <selection activeCell="H37" sqref="H3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8387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t="s">
        <v>8388</v>
      </c>
      <c r="B2">
        <f>COUNTIFS(Sheet1!F:F,"=successful",Sheet1!D:D,"&lt;1000")</f>
        <v>322</v>
      </c>
      <c r="C2">
        <f>COUNTIFS(Sheet1!F:F,"=failed",Sheet1!D:D,"&lt;1000")</f>
        <v>113</v>
      </c>
      <c r="D2">
        <f>COUNTIFS(Sheet1!F:F,"=cancelled",Sheet1!D:D,"&lt;1000")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COUNTIFS(Sheet1!F:F,"=successful",Sheet1!D:D,"&gt;=1000",Sheet1!D:D,"&lt;5000")</f>
        <v>932</v>
      </c>
      <c r="C3">
        <f>COUNTIFS(Sheet1!F:F,"=failed",Sheet1!D:D,"&gt;=1000",Sheet1!D:D,"&lt;5000")</f>
        <v>420</v>
      </c>
      <c r="D3">
        <f>COUNTIFS(Sheet1!F:F,"=cancelled",Sheet1!D:D,"&gt;=1000",Sheet1!D:D,"&lt;5000")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8390</v>
      </c>
      <c r="B4">
        <f>COUNTIFS(Sheet1!F:F,"=successful",Sheet1!D:D,"&gt;=5000",Sheet1!D:D,"&lt;10000")</f>
        <v>381</v>
      </c>
      <c r="C4">
        <f>COUNTIFS(Sheet1!F:F,"=failed",Sheet1!D:D,"&gt;=5000",Sheet1!D:D,"&lt;10000")</f>
        <v>283</v>
      </c>
      <c r="D4">
        <f>COUNTIFS(Sheet1!F:F,"=cancelled",Sheet1!D:D,"&gt;=5000",Sheet1!D:D,"&lt;10000")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8391</v>
      </c>
      <c r="B5">
        <f>COUNTIFS(Sheet1!F:F,"=successful",Sheet1!D:D,"&gt;=10000",Sheet1!D:D,"&lt;15000")</f>
        <v>168</v>
      </c>
      <c r="C5">
        <f>COUNTIFS(Sheet1!F:F,"=failed",Sheet1!D:D,"&gt;=10000",Sheet1!D:D,"&lt;15000")</f>
        <v>144</v>
      </c>
      <c r="D5">
        <f>COUNTIFS(Sheet1!F:F,"=cancelled",Sheet1!D:D,"&gt;=10000",Sheet1!D:D,"&lt;15000")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8392</v>
      </c>
      <c r="B6">
        <f>COUNTIFS(Sheet1!F:F,"=successful",Sheet1!D:D,"&gt;=15000",Sheet1!D:D,"&lt;20000")</f>
        <v>94</v>
      </c>
      <c r="C6">
        <f>COUNTIFS(Sheet1!F:F,"=failed",Sheet1!D:D,"&gt;=15000",Sheet1!D:D,"&lt;20000")</f>
        <v>90</v>
      </c>
      <c r="D6">
        <f>COUNTIFS(Sheet1!F:F,"=cancelled",Sheet1!D:D,"&gt;=15000",Sheet1!D:D,"&lt;20000")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8393</v>
      </c>
      <c r="B7">
        <f>COUNTIFS(Sheet1!F:F,"=successful",Sheet1!D:D,"&gt;=20000",Sheet1!D:D,"&lt;25000")</f>
        <v>62</v>
      </c>
      <c r="C7">
        <f>COUNTIFS(Sheet1!F:F,"=failed",Sheet1!D:D,"&gt;=20000",Sheet1!D:D,"&lt;25000")</f>
        <v>72</v>
      </c>
      <c r="D7">
        <f>COUNTIFS(Sheet1!F:F,"=cancelled",Sheet1!D:D,"&gt;=20000",Sheet1!D:D,"&lt;25000")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8394</v>
      </c>
      <c r="B8">
        <f>COUNTIFS(Sheet1!F:F,"=successful",Sheet1!D:D,"&gt;=25000",Sheet1!D:D,"&lt;30000")</f>
        <v>55</v>
      </c>
      <c r="C8">
        <f>COUNTIFS(Sheet1!F:F,"=failed",Sheet1!D:D,"&gt;=25000",Sheet1!D:D,"&lt;30000")</f>
        <v>64</v>
      </c>
      <c r="D8">
        <f>COUNTIFS(Sheet1!F:F,"=cancelled",Sheet1!D:D,"&gt;=25000",Sheet1!D:D,"&lt;30000")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8395</v>
      </c>
      <c r="B9">
        <f>COUNTIFS(Sheet1!F:F,"=successful",Sheet1!D:D,"&gt;=30000",Sheet1!D:D,"&lt;35000")</f>
        <v>32</v>
      </c>
      <c r="C9">
        <f>COUNTIFS(Sheet1!F:F,"=failed",Sheet1!D:D,"&gt;=30000",Sheet1!D:D,"&lt;35000")</f>
        <v>37</v>
      </c>
      <c r="D9">
        <f>COUNTIFS(Sheet1!F:F,"=cancelled",Sheet1!D:D,"&gt;=30000",Sheet1!D:D,"&lt;35000")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8396</v>
      </c>
      <c r="B10">
        <f>COUNTIFS(Sheet1!F:F,"=successful",Sheet1!D:D,"&gt;=35000",Sheet1!D:D,"&lt;40000")</f>
        <v>26</v>
      </c>
      <c r="C10">
        <f>COUNTIFS(Sheet1!F:F,"=failed",Sheet1!D:D,"&gt;=35000",Sheet1!D:D,"&lt;40000")</f>
        <v>22</v>
      </c>
      <c r="D10">
        <f>COUNTIFS(Sheet1!F:F,"=cancelled",Sheet1!D:D,"&gt;=35000",Sheet1!D:D,"&lt;40000")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8397</v>
      </c>
      <c r="B11">
        <f>COUNTIFS(Sheet1!F:F,"=successful",Sheet1!D:D,"&gt;=40000",Sheet1!D:D,"&lt;45000")</f>
        <v>21</v>
      </c>
      <c r="C11">
        <f>COUNTIFS(Sheet1!F:F,"=failed",Sheet1!D:D,"&gt;=40000",Sheet1!D:D,"&lt;45000")</f>
        <v>16</v>
      </c>
      <c r="D11">
        <f>COUNTIFS(Sheet1!F:F,"=cancelled",Sheet1!D:D,"&gt;=40000",Sheet1!D:D,"&lt;45000")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8398</v>
      </c>
      <c r="B12">
        <f>COUNTIFS(Sheet1!F:F,"=successful",Sheet1!D:D,"&gt;=45000",Sheet1!D:D,"&lt;50000")</f>
        <v>6</v>
      </c>
      <c r="C12">
        <f>COUNTIFS(Sheet1!F:F,"=failed",Sheet1!D:D,"&gt;=45000",Sheet1!D:D,"&lt;50000")</f>
        <v>11</v>
      </c>
      <c r="D12">
        <f>COUNTIFS(Sheet1!F:F,"=cancelled",Sheet1!D:D,"&gt;=45000",Sheet1!D:D,"&lt;50000")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8399</v>
      </c>
      <c r="B13">
        <f>COUNTIFS(Sheet1!F:F,"=successful",Sheet1!D:D,"&gt;=50000")</f>
        <v>86</v>
      </c>
      <c r="C13">
        <f>COUNTIFS(Sheet1!F:F,"=failed",Sheet1!D:D,"&gt;=50000")</f>
        <v>258</v>
      </c>
      <c r="D13">
        <f>COUNTIFS(Sheet1!F:F,"=cancelled",Sheet1!D:D,"&gt;=50000")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Shannon Chang</cp:lastModifiedBy>
  <dcterms:created xsi:type="dcterms:W3CDTF">2017-04-20T15:17:24Z</dcterms:created>
  <dcterms:modified xsi:type="dcterms:W3CDTF">2018-11-12T20:07:24Z</dcterms:modified>
</cp:coreProperties>
</file>