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75" windowWidth="24795" windowHeight="1087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N17" i="1" l="1"/>
  <c r="H17" i="1"/>
  <c r="H8" i="1"/>
  <c r="J13" i="1"/>
  <c r="I13" i="1"/>
  <c r="H13" i="1"/>
  <c r="J15" i="1"/>
  <c r="I15" i="1"/>
  <c r="H15" i="1"/>
  <c r="I14" i="1"/>
  <c r="I5" i="1"/>
  <c r="H5" i="1"/>
  <c r="I4" i="1"/>
  <c r="H4" i="1"/>
  <c r="K18" i="1"/>
  <c r="J18" i="1"/>
  <c r="I19" i="1" s="1"/>
  <c r="I18" i="1"/>
  <c r="H18" i="1"/>
  <c r="H19" i="1" s="1"/>
  <c r="M17" i="1" s="1"/>
  <c r="I10" i="1"/>
  <c r="H10" i="1"/>
  <c r="K9" i="1"/>
  <c r="J9" i="1"/>
  <c r="I9" i="1"/>
  <c r="H9" i="1"/>
  <c r="J7" i="1"/>
  <c r="I7" i="1"/>
  <c r="H7" i="1"/>
  <c r="J6" i="1"/>
  <c r="I6" i="1"/>
  <c r="H6" i="1"/>
  <c r="B26" i="1"/>
  <c r="J5" i="1" s="1"/>
  <c r="B25" i="1"/>
  <c r="B24" i="1"/>
  <c r="C12" i="1"/>
  <c r="D12" i="1"/>
  <c r="E12" i="1"/>
  <c r="I16" i="1" s="1"/>
  <c r="B12" i="1"/>
  <c r="C13" i="1"/>
  <c r="D13" i="1"/>
  <c r="E13" i="1"/>
  <c r="B13" i="1"/>
  <c r="M8" i="1" l="1"/>
  <c r="H16" i="1"/>
  <c r="J16" i="1"/>
  <c r="J14" i="1" s="1"/>
  <c r="K3" i="1"/>
  <c r="J4" i="1"/>
  <c r="I12" i="1"/>
  <c r="M13" i="1"/>
  <c r="N13" i="1" s="1"/>
  <c r="M14" i="1"/>
  <c r="N14" i="1" s="1"/>
  <c r="H14" i="1"/>
  <c r="H3" i="1"/>
  <c r="M3" i="1" s="1"/>
  <c r="I3" i="1"/>
  <c r="H12" i="1"/>
  <c r="M12" i="1" s="1"/>
  <c r="N12" i="1" s="1"/>
  <c r="K12" i="1"/>
  <c r="M5" i="1" l="1"/>
  <c r="M4" i="1"/>
</calcChain>
</file>

<file path=xl/sharedStrings.xml><?xml version="1.0" encoding="utf-8"?>
<sst xmlns="http://schemas.openxmlformats.org/spreadsheetml/2006/main" count="47" uniqueCount="24">
  <si>
    <t>R0</t>
    <phoneticPr fontId="1" type="noConversion"/>
  </si>
  <si>
    <t>R1</t>
    <phoneticPr fontId="1" type="noConversion"/>
  </si>
  <si>
    <t>delta</t>
    <phoneticPr fontId="1" type="noConversion"/>
  </si>
  <si>
    <t>level</t>
    <phoneticPr fontId="1" type="noConversion"/>
  </si>
  <si>
    <t>fx</t>
    <phoneticPr fontId="1" type="noConversion"/>
  </si>
  <si>
    <t>fy</t>
    <phoneticPr fontId="1" type="noConversion"/>
  </si>
  <si>
    <t>h</t>
    <phoneticPr fontId="1" type="noConversion"/>
  </si>
  <si>
    <t>v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</si>
  <si>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</si>
  <si>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</si>
  <si>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</si>
  <si>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</si>
  <si>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</si>
  <si>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</si>
  <si>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Bc</t>
    <phoneticPr fontId="1" type="noConversion"/>
  </si>
  <si>
    <t>Cc</t>
    <phoneticPr fontId="1" type="noConversion"/>
  </si>
  <si>
    <t>"00"</t>
    <phoneticPr fontId="1" type="noConversion"/>
  </si>
  <si>
    <t>"10"</t>
    <phoneticPr fontId="1" type="noConversion"/>
  </si>
  <si>
    <t>"01"</t>
    <phoneticPr fontId="1" type="noConversion"/>
  </si>
  <si>
    <t>"11"</t>
    <phoneticPr fontId="1" type="noConversion"/>
  </si>
  <si>
    <t>T</t>
    <phoneticPr fontId="1" type="noConversion"/>
  </si>
  <si>
    <t>L</t>
    <phoneticPr fontId="1" type="noConversion"/>
  </si>
  <si>
    <t>c00</t>
    <phoneticPr fontId="1" type="noConversion"/>
  </si>
  <si>
    <t>c0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</si>
</sst>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trike/>
      <sz val="11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workbookViewId="0">
      <selection activeCell="B28" sqref="B28"/>
    </sheetView>
  </sheetViews>
  <sheetFormatPr defaultRowHeight="15" x14ac:dyDescent="0.25"/>
  <sheetData>
    <row r="2" spans="1:14" x14ac:dyDescent="0.25">
      <c r="B2" t="s">
        <v>16</v>
      </c>
      <c r="C2" t="s">
        <v>17</v>
      </c>
      <c r="D2" t="s">
        <v>18</v>
      </c>
      <c r="E2" t="s">
        <v>19</v>
      </c>
      <c r="H2">
        <v>1</v>
      </c>
      <c r="I2">
        <v>2</v>
      </c>
      <c r="J2">
        <v>3</v>
      </c>
      <c r="K2">
        <v>4</v>
      </c>
    </row>
    <row r="3" spans="1:14" x14ac:dyDescent="0.25">
      <c r="A3" t="s">
        <v>1</v>
      </c>
      <c r="B3">
        <v>127</v>
      </c>
      <c r="C3">
        <v>-128</v>
      </c>
      <c r="D3">
        <v>127</v>
      </c>
      <c r="E3">
        <v>-128</v>
      </c>
      <c r="F3" t="s">
        <v>20</v>
      </c>
      <c r="G3" s="1" t="s">
        <v>11</v>
      </c>
      <c r="H3" s="1">
        <f>(D3-B4)*($B$26-$B$25)</f>
        <v>126.50390625</v>
      </c>
      <c r="I3" s="1">
        <f>(D4-B4)*($B$24-$B$26)</f>
        <v>0</v>
      </c>
      <c r="J3" s="1">
        <v>0</v>
      </c>
      <c r="K3" s="1">
        <f>(E3-B4)*$B$25</f>
        <v>0</v>
      </c>
      <c r="L3" s="1"/>
      <c r="M3" s="1">
        <f>H3+I3+J3+K3</f>
        <v>126.50390625</v>
      </c>
    </row>
    <row r="4" spans="1:14" x14ac:dyDescent="0.25">
      <c r="A4" t="s">
        <v>0</v>
      </c>
      <c r="B4">
        <v>-128</v>
      </c>
      <c r="C4">
        <v>127</v>
      </c>
      <c r="D4">
        <v>-128</v>
      </c>
      <c r="E4">
        <v>127</v>
      </c>
      <c r="F4" t="s">
        <v>20</v>
      </c>
      <c r="G4" s="2" t="s">
        <v>12</v>
      </c>
      <c r="H4" s="2">
        <f>(C3-B4)*($B$26-$B$25)</f>
        <v>0</v>
      </c>
      <c r="I4" s="2">
        <f>(D3-B4)*($B$24-$B$26)</f>
        <v>0.99609375</v>
      </c>
      <c r="J4" s="2">
        <f>(E3-B4)*$B$25</f>
        <v>0</v>
      </c>
      <c r="K4" s="2"/>
      <c r="L4" s="2"/>
      <c r="M4" s="2">
        <f>H4+I4+J4</f>
        <v>0.99609375</v>
      </c>
    </row>
    <row r="5" spans="1:14" x14ac:dyDescent="0.25">
      <c r="F5" t="s">
        <v>20</v>
      </c>
      <c r="G5" t="s">
        <v>13</v>
      </c>
      <c r="H5">
        <f>B24*H7</f>
        <v>127.5</v>
      </c>
      <c r="I5">
        <f>B25*I7</f>
        <v>0</v>
      </c>
      <c r="J5">
        <f>B26*J7</f>
        <v>-126.50390625</v>
      </c>
      <c r="M5">
        <f>H5+I5+J5</f>
        <v>0.99609375</v>
      </c>
    </row>
    <row r="6" spans="1:14" x14ac:dyDescent="0.25">
      <c r="F6" t="s">
        <v>20</v>
      </c>
      <c r="G6" t="s">
        <v>14</v>
      </c>
      <c r="H6">
        <f>(D3-B4)</f>
        <v>255</v>
      </c>
      <c r="I6">
        <f>(D4-B4)</f>
        <v>0</v>
      </c>
      <c r="J6">
        <f>(E3-B4)</f>
        <v>0</v>
      </c>
    </row>
    <row r="7" spans="1:14" x14ac:dyDescent="0.25">
      <c r="F7" t="s">
        <v>20</v>
      </c>
      <c r="G7" t="s">
        <v>15</v>
      </c>
      <c r="H7">
        <f>C4-B4</f>
        <v>255</v>
      </c>
      <c r="I7">
        <f>E3-C3</f>
        <v>0</v>
      </c>
      <c r="J7">
        <f>C3-C4</f>
        <v>-255</v>
      </c>
    </row>
    <row r="8" spans="1:14" x14ac:dyDescent="0.25">
      <c r="F8" t="s">
        <v>21</v>
      </c>
      <c r="H8">
        <f>H10*(1-B$26)+I10*B$26</f>
        <v>-0.5</v>
      </c>
      <c r="M8">
        <f>H8</f>
        <v>-0.5</v>
      </c>
    </row>
    <row r="9" spans="1:14" x14ac:dyDescent="0.25">
      <c r="F9" t="s">
        <v>21</v>
      </c>
      <c r="G9" t="s">
        <v>22</v>
      </c>
      <c r="H9">
        <f>B4*(1-B$24)+C4*B$24</f>
        <v>-0.5</v>
      </c>
      <c r="I9">
        <f>D4*(1-B$24)+E4*B$24</f>
        <v>-0.5</v>
      </c>
      <c r="J9">
        <f>B3*(1-B$24)+C3*B$24</f>
        <v>-0.5</v>
      </c>
      <c r="K9">
        <f>D3*(1-B$24)+E3*B$24</f>
        <v>-0.5</v>
      </c>
    </row>
    <row r="10" spans="1:14" x14ac:dyDescent="0.25">
      <c r="F10" t="s">
        <v>21</v>
      </c>
      <c r="G10" t="s">
        <v>23</v>
      </c>
      <c r="H10">
        <f>H9*(1-B$25)+I9*B$25</f>
        <v>-0.5</v>
      </c>
      <c r="I10">
        <f>J9*(1-B$25)+K9*B$25</f>
        <v>-0.5</v>
      </c>
    </row>
    <row r="12" spans="1:14" x14ac:dyDescent="0.25">
      <c r="A12" t="s">
        <v>1</v>
      </c>
      <c r="B12">
        <f>B3+128+256</f>
        <v>511</v>
      </c>
      <c r="C12">
        <f t="shared" ref="C12:E12" si="0">C3+128+256</f>
        <v>256</v>
      </c>
      <c r="D12">
        <f t="shared" si="0"/>
        <v>511</v>
      </c>
      <c r="E12">
        <f t="shared" si="0"/>
        <v>256</v>
      </c>
      <c r="F12" t="s">
        <v>20</v>
      </c>
      <c r="G12" s="1" t="s">
        <v>11</v>
      </c>
      <c r="H12" s="1">
        <f>(D12-B13)*($B$26-$B$25)</f>
        <v>253.50390625</v>
      </c>
      <c r="I12" s="1">
        <f>(D13-B13)*($B$24-$B$26)</f>
        <v>0</v>
      </c>
      <c r="J12" s="1">
        <v>0</v>
      </c>
      <c r="K12" s="1">
        <f>(E12-B13)*$B$25</f>
        <v>0</v>
      </c>
      <c r="L12" s="1"/>
      <c r="M12" s="1">
        <f>H12+I12+J12+K12</f>
        <v>253.50390625</v>
      </c>
      <c r="N12" s="1">
        <f>M12-128-B20</f>
        <v>-1.49609375</v>
      </c>
    </row>
    <row r="13" spans="1:14" x14ac:dyDescent="0.25">
      <c r="A13" t="s">
        <v>0</v>
      </c>
      <c r="B13">
        <f>B4+128</f>
        <v>0</v>
      </c>
      <c r="C13">
        <f t="shared" ref="C13:E13" si="1">C4+128</f>
        <v>255</v>
      </c>
      <c r="D13">
        <f t="shared" si="1"/>
        <v>0</v>
      </c>
      <c r="E13">
        <f t="shared" si="1"/>
        <v>255</v>
      </c>
      <c r="F13" t="s">
        <v>20</v>
      </c>
      <c r="G13" s="2" t="s">
        <v>12</v>
      </c>
      <c r="H13" s="2">
        <f>($B$26-$B$25)*H15</f>
        <v>126.50390625</v>
      </c>
      <c r="I13" s="2">
        <f>($B$24-$B$26)*I15</f>
        <v>0</v>
      </c>
      <c r="J13" s="2">
        <f>$B$25*J16</f>
        <v>0</v>
      </c>
      <c r="K13" s="2"/>
      <c r="L13" s="2"/>
      <c r="M13" s="2">
        <f>H13+I13+J13</f>
        <v>126.50390625</v>
      </c>
      <c r="N13" s="2">
        <f>M13-128-B20</f>
        <v>-128.49609375</v>
      </c>
    </row>
    <row r="14" spans="1:14" x14ac:dyDescent="0.25">
      <c r="F14" t="s">
        <v>20</v>
      </c>
      <c r="G14" t="s">
        <v>13</v>
      </c>
      <c r="H14">
        <f>B24*H16</f>
        <v>127.5</v>
      </c>
      <c r="I14">
        <f>B25*I16</f>
        <v>0</v>
      </c>
      <c r="J14">
        <f>B26*J16</f>
        <v>0.49609375</v>
      </c>
      <c r="M14">
        <f>H14+I14+J14</f>
        <v>127.99609375</v>
      </c>
      <c r="N14">
        <f>M14-128-B20</f>
        <v>-127.00390625</v>
      </c>
    </row>
    <row r="15" spans="1:14" x14ac:dyDescent="0.25">
      <c r="F15" t="s">
        <v>20</v>
      </c>
      <c r="G15" t="s">
        <v>14</v>
      </c>
      <c r="H15">
        <f>C13-B13</f>
        <v>255</v>
      </c>
      <c r="I15">
        <f>E12-C12</f>
        <v>0</v>
      </c>
      <c r="J15">
        <f>C12-C13</f>
        <v>1</v>
      </c>
    </row>
    <row r="16" spans="1:14" x14ac:dyDescent="0.25">
      <c r="F16" t="s">
        <v>20</v>
      </c>
      <c r="G16" t="s">
        <v>15</v>
      </c>
      <c r="H16">
        <f>C13-B13</f>
        <v>255</v>
      </c>
      <c r="I16">
        <f>E12-C12</f>
        <v>0</v>
      </c>
      <c r="J16">
        <f>C12-C13</f>
        <v>1</v>
      </c>
    </row>
    <row r="17" spans="1:14" x14ac:dyDescent="0.25">
      <c r="F17" t="s">
        <v>21</v>
      </c>
      <c r="H17">
        <f>H19*(1-B$26)+I19*B$26</f>
        <v>254.5</v>
      </c>
      <c r="M17">
        <f>H17</f>
        <v>254.5</v>
      </c>
      <c r="N17">
        <f>M17-128-B20</f>
        <v>-0.5</v>
      </c>
    </row>
    <row r="18" spans="1:14" x14ac:dyDescent="0.25">
      <c r="F18" t="s">
        <v>21</v>
      </c>
      <c r="G18" t="s">
        <v>22</v>
      </c>
      <c r="H18">
        <f>B13*(1-B$24)+C13*B$24</f>
        <v>127.5</v>
      </c>
      <c r="I18">
        <f>D13*(1-B$24)+E13*B$24</f>
        <v>127.5</v>
      </c>
      <c r="J18">
        <f>B12*(1-B$24)+C12*B$24</f>
        <v>383.5</v>
      </c>
      <c r="K18">
        <f>D12*(1-B$24)+E12*B$24</f>
        <v>383.5</v>
      </c>
    </row>
    <row r="19" spans="1:14" x14ac:dyDescent="0.25">
      <c r="A19" t="s">
        <v>2</v>
      </c>
      <c r="B19">
        <v>256</v>
      </c>
      <c r="F19" t="s">
        <v>21</v>
      </c>
      <c r="G19" t="s">
        <v>23</v>
      </c>
      <c r="H19">
        <f>H18*(1-B$25)+I18*B$25</f>
        <v>127.5</v>
      </c>
      <c r="I19">
        <f>J18*(1-B$25)+K18*B$25</f>
        <v>383.5</v>
      </c>
    </row>
    <row r="20" spans="1:14" x14ac:dyDescent="0.25">
      <c r="A20" t="s">
        <v>3</v>
      </c>
      <c r="B20">
        <v>127</v>
      </c>
    </row>
    <row r="21" spans="1:14" x14ac:dyDescent="0.25">
      <c r="A21" t="s">
        <v>4</v>
      </c>
      <c r="B21">
        <v>8</v>
      </c>
      <c r="C21" t="s">
        <v>6</v>
      </c>
      <c r="D21">
        <v>16</v>
      </c>
    </row>
    <row r="22" spans="1:14" x14ac:dyDescent="0.25">
      <c r="A22" t="s">
        <v>5</v>
      </c>
      <c r="B22">
        <v>0</v>
      </c>
      <c r="C22" t="s">
        <v>7</v>
      </c>
      <c r="D22">
        <v>4</v>
      </c>
    </row>
    <row r="24" spans="1:14" x14ac:dyDescent="0.25">
      <c r="A24" t="s">
        <v>8</v>
      </c>
      <c r="B24">
        <f>B21/D21</f>
        <v>0.5</v>
      </c>
    </row>
    <row r="25" spans="1:14" x14ac:dyDescent="0.25">
      <c r="A25" t="s">
        <v>9</v>
      </c>
      <c r="B25">
        <f>B22/D22</f>
        <v>0</v>
      </c>
    </row>
    <row r="26" spans="1:14" x14ac:dyDescent="0.25">
      <c r="A26" t="s">
        <v>10</v>
      </c>
      <c r="B26">
        <f>B20/B19</f>
        <v>0.49609375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 Shen 沈信彥</dc:creator>
  <cp:lastModifiedBy>Skyforce Shen 沈信彥</cp:lastModifiedBy>
  <dcterms:created xsi:type="dcterms:W3CDTF">2013-05-02T02:46:03Z</dcterms:created>
  <dcterms:modified xsi:type="dcterms:W3CDTF">2013-05-02T08:54:30Z</dcterms:modified>
</cp:coreProperties>
</file>