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kyforce\Documents\工作\my doc\Arduino\Gearuino\resistor keyboard\"/>
    </mc:Choice>
  </mc:AlternateContent>
  <bookViews>
    <workbookView xWindow="120" yWindow="36" windowWidth="24960" windowHeight="11040" activeTab="1"/>
  </bookViews>
  <sheets>
    <sheet name="光敏" sheetId="1" r:id="rId1"/>
    <sheet name="Vol" sheetId="2" r:id="rId2"/>
    <sheet name="EV" sheetId="3" r:id="rId3"/>
  </sheets>
  <calcPr calcId="152511"/>
</workbook>
</file>

<file path=xl/calcChain.xml><?xml version="1.0" encoding="utf-8"?>
<calcChain xmlns="http://schemas.openxmlformats.org/spreadsheetml/2006/main">
  <c r="G31" i="2" l="1"/>
  <c r="E15" i="2"/>
  <c r="E7" i="2"/>
  <c r="E31" i="2" s="1"/>
  <c r="F7" i="2"/>
  <c r="F23" i="2" s="1"/>
  <c r="G7" i="2"/>
  <c r="G15" i="2" s="1"/>
  <c r="F6" i="2"/>
  <c r="F22" i="2" s="1"/>
  <c r="G6" i="2"/>
  <c r="G22" i="2" s="1"/>
  <c r="C18" i="1"/>
  <c r="D18" i="1"/>
  <c r="E18" i="1"/>
  <c r="C12" i="1"/>
  <c r="D12" i="1"/>
  <c r="E12" i="1"/>
  <c r="E6" i="2"/>
  <c r="E22" i="2" s="1"/>
  <c r="F2" i="2"/>
  <c r="F18" i="2" s="1"/>
  <c r="G2" i="2"/>
  <c r="G18" i="2" s="1"/>
  <c r="F3" i="2"/>
  <c r="F27" i="2" s="1"/>
  <c r="G3" i="2"/>
  <c r="G19" i="2" s="1"/>
  <c r="F4" i="2"/>
  <c r="F20" i="2" s="1"/>
  <c r="G4" i="2"/>
  <c r="G20" i="2" s="1"/>
  <c r="F5" i="2"/>
  <c r="F29" i="2" s="1"/>
  <c r="G5" i="2"/>
  <c r="G21" i="2" s="1"/>
  <c r="E3" i="2"/>
  <c r="E27" i="2" s="1"/>
  <c r="E4" i="2"/>
  <c r="E20" i="2" s="1"/>
  <c r="E2" i="2"/>
  <c r="E26" i="2" s="1"/>
  <c r="D3" i="2"/>
  <c r="D4" i="2"/>
  <c r="D5" i="2"/>
  <c r="D6" i="2"/>
  <c r="D2" i="2"/>
  <c r="F1" i="2"/>
  <c r="G1" i="2"/>
  <c r="E1" i="2"/>
  <c r="C16" i="1"/>
  <c r="E17" i="1"/>
  <c r="E14" i="1"/>
  <c r="E16" i="1" s="1"/>
  <c r="E13" i="1"/>
  <c r="E8" i="1"/>
  <c r="E11" i="1" s="1"/>
  <c r="E7" i="1"/>
  <c r="D16" i="1"/>
  <c r="D14" i="1"/>
  <c r="D15" i="1" s="1"/>
  <c r="D13" i="1"/>
  <c r="D17" i="1" s="1"/>
  <c r="D8" i="1"/>
  <c r="D10" i="1" s="1"/>
  <c r="D7" i="1"/>
  <c r="D11" i="1" s="1"/>
  <c r="C17" i="1"/>
  <c r="C15" i="1"/>
  <c r="C10" i="1"/>
  <c r="E5" i="2" s="1"/>
  <c r="E29" i="2" s="1"/>
  <c r="C11" i="1"/>
  <c r="C9" i="1"/>
  <c r="F15" i="2" l="1"/>
  <c r="E23" i="2"/>
  <c r="G23" i="2"/>
  <c r="F31" i="2"/>
  <c r="G14" i="2"/>
  <c r="F14" i="2"/>
  <c r="G10" i="2"/>
  <c r="F12" i="2"/>
  <c r="F10" i="2"/>
  <c r="E12" i="2"/>
  <c r="F30" i="2"/>
  <c r="E14" i="2"/>
  <c r="F28" i="2"/>
  <c r="G13" i="2"/>
  <c r="E11" i="2"/>
  <c r="F26" i="2"/>
  <c r="F13" i="2"/>
  <c r="E10" i="2"/>
  <c r="E13" i="2"/>
  <c r="G11" i="2"/>
  <c r="G12" i="2"/>
  <c r="F11" i="2"/>
  <c r="E21" i="2"/>
  <c r="E28" i="2"/>
  <c r="G29" i="2"/>
  <c r="G27" i="2"/>
  <c r="E30" i="2"/>
  <c r="G30" i="2"/>
  <c r="G28" i="2"/>
  <c r="G26" i="2"/>
  <c r="E18" i="2"/>
  <c r="E19" i="2"/>
  <c r="F21" i="2"/>
  <c r="F19" i="2"/>
  <c r="E9" i="1"/>
  <c r="E10" i="1"/>
  <c r="E15" i="1"/>
  <c r="D9" i="1"/>
  <c r="C13" i="1"/>
  <c r="C7" i="1"/>
</calcChain>
</file>

<file path=xl/sharedStrings.xml><?xml version="1.0" encoding="utf-8"?>
<sst xmlns="http://schemas.openxmlformats.org/spreadsheetml/2006/main" count="17" uniqueCount="14">
  <si>
    <t>down</t>
    <phoneticPr fontId="1" type="noConversion"/>
  </si>
  <si>
    <t>up</t>
    <phoneticPr fontId="1" type="noConversion"/>
  </si>
  <si>
    <t>down</t>
    <phoneticPr fontId="1" type="noConversion"/>
  </si>
  <si>
    <t>lux</t>
    <phoneticPr fontId="1" type="noConversion"/>
  </si>
  <si>
    <t>kohm</t>
    <phoneticPr fontId="1" type="noConversion"/>
  </si>
  <si>
    <t>V</t>
    <phoneticPr fontId="1" type="noConversion"/>
  </si>
  <si>
    <t>EV</t>
    <phoneticPr fontId="1" type="noConversion"/>
  </si>
  <si>
    <r>
      <t>強烈陽光下的明亮沙灘和雪景（陰影很清晰）</t>
    </r>
    <r>
      <rPr>
        <vertAlign val="superscript"/>
        <sz val="8"/>
        <color rgb="FF000000"/>
        <rFont val="Arial"/>
        <family val="2"/>
      </rPr>
      <t>a</t>
    </r>
  </si>
  <si>
    <r>
      <t>強烈陽光下的一般場景（陰影很清晰）</t>
    </r>
    <r>
      <rPr>
        <vertAlign val="superscript"/>
        <sz val="8"/>
        <color rgb="FF000000"/>
        <rFont val="Arial"/>
        <family val="2"/>
      </rPr>
      <t>a,b</t>
    </r>
  </si>
  <si>
    <t>朦朧日光下的一般場景（陰影柔和）</t>
  </si>
  <si>
    <t>明亮陰天下的一般場景（沒有陰影）</t>
  </si>
  <si>
    <t>非常陰沉的一般場景</t>
  </si>
  <si>
    <t>強烈陽光下四周無遮擋的陰影區</t>
  </si>
  <si>
    <t>Scene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</si>
</sst>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光敏!$E$7:$E$11</c:f>
              <c:numCache>
                <c:formatCode>General</c:formatCode>
                <c:ptCount val="5"/>
                <c:pt idx="0">
                  <c:v>18</c:v>
                </c:pt>
                <c:pt idx="1">
                  <c:v>3</c:v>
                </c:pt>
                <c:pt idx="2">
                  <c:v>0.50000000000000033</c:v>
                </c:pt>
                <c:pt idx="3">
                  <c:v>8.3333333333333343E-2</c:v>
                </c:pt>
                <c:pt idx="4">
                  <c:v>1.3888888888888873E-2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光敏!$E$13:$E$17</c:f>
              <c:numCache>
                <c:formatCode>General</c:formatCode>
                <c:ptCount val="5"/>
                <c:pt idx="0">
                  <c:v>50</c:v>
                </c:pt>
                <c:pt idx="1">
                  <c:v>8</c:v>
                </c:pt>
                <c:pt idx="2">
                  <c:v>1.2800000000000022</c:v>
                </c:pt>
                <c:pt idx="3">
                  <c:v>0.20480000000000032</c:v>
                </c:pt>
                <c:pt idx="4">
                  <c:v>3.2768000000000082E-2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69216"/>
        <c:axId val="314969648"/>
      </c:lineChart>
      <c:catAx>
        <c:axId val="3092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4969648"/>
        <c:crosses val="autoZero"/>
        <c:auto val="1"/>
        <c:lblAlgn val="ctr"/>
        <c:lblOffset val="100"/>
        <c:noMultiLvlLbl val="0"/>
      </c:catAx>
      <c:valAx>
        <c:axId val="314969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2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光敏!$B$7:$B$11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光敏!$C$7:$C$12</c:f>
              <c:numCache>
                <c:formatCode>General</c:formatCode>
                <c:ptCount val="6"/>
                <c:pt idx="0">
                  <c:v>45</c:v>
                </c:pt>
                <c:pt idx="1">
                  <c:v>9</c:v>
                </c:pt>
                <c:pt idx="2">
                  <c:v>1.7999999999999989</c:v>
                </c:pt>
                <c:pt idx="3">
                  <c:v>0.35999999999999943</c:v>
                </c:pt>
                <c:pt idx="4">
                  <c:v>7.1999999999999814E-2</c:v>
                </c:pt>
                <c:pt idx="5">
                  <c:v>4.4352852792804098E-2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光敏!$B$7:$B$11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光敏!$C$13:$C$18</c:f>
              <c:numCache>
                <c:formatCode>General</c:formatCode>
                <c:ptCount val="6"/>
                <c:pt idx="0">
                  <c:v>140</c:v>
                </c:pt>
                <c:pt idx="1">
                  <c:v>22</c:v>
                </c:pt>
                <c:pt idx="2">
                  <c:v>3.4571428571428657</c:v>
                </c:pt>
                <c:pt idx="3">
                  <c:v>0.54326530612245016</c:v>
                </c:pt>
                <c:pt idx="4">
                  <c:v>8.537026239067079E-2</c:v>
                </c:pt>
                <c:pt idx="5">
                  <c:v>4.8906569050429595E-2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93616"/>
        <c:axId val="306550448"/>
      </c:lineChart>
      <c:catAx>
        <c:axId val="3126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6550448"/>
        <c:crosses val="autoZero"/>
        <c:auto val="1"/>
        <c:lblAlgn val="ctr"/>
        <c:lblOffset val="100"/>
        <c:noMultiLvlLbl val="0"/>
      </c:catAx>
      <c:valAx>
        <c:axId val="306550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6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光敏!$D$7:$D$11</c:f>
              <c:numCache>
                <c:formatCode>General</c:formatCode>
                <c:ptCount val="5"/>
                <c:pt idx="0">
                  <c:v>30</c:v>
                </c:pt>
                <c:pt idx="1">
                  <c:v>5</c:v>
                </c:pt>
                <c:pt idx="2">
                  <c:v>0.83333333333333359</c:v>
                </c:pt>
                <c:pt idx="3">
                  <c:v>0.13888888888888878</c:v>
                </c:pt>
                <c:pt idx="4">
                  <c:v>2.3148148148148116E-2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光敏!$D$13:$D$17</c:f>
              <c:numCache>
                <c:formatCode>General</c:formatCode>
                <c:ptCount val="5"/>
                <c:pt idx="0">
                  <c:v>90</c:v>
                </c:pt>
                <c:pt idx="1">
                  <c:v>12</c:v>
                </c:pt>
                <c:pt idx="2">
                  <c:v>1.6000000000000028</c:v>
                </c:pt>
                <c:pt idx="3">
                  <c:v>0.21333333333333362</c:v>
                </c:pt>
                <c:pt idx="4">
                  <c:v>2.844444444444446E-2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6544"/>
        <c:axId val="316585456"/>
      </c:lineChart>
      <c:catAx>
        <c:axId val="3103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6585456"/>
        <c:crosses val="autoZero"/>
        <c:auto val="1"/>
        <c:lblAlgn val="ctr"/>
        <c:lblOffset val="100"/>
        <c:noMultiLvlLbl val="0"/>
      </c:catAx>
      <c:valAx>
        <c:axId val="316585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3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Vol!$E$10:$E$15</c:f>
              <c:numCache>
                <c:formatCode>General</c:formatCode>
                <c:ptCount val="6"/>
                <c:pt idx="0">
                  <c:v>0.10309278350515463</c:v>
                </c:pt>
                <c:pt idx="1">
                  <c:v>0.66666666666666663</c:v>
                </c:pt>
                <c:pt idx="2">
                  <c:v>2.7343749999999929</c:v>
                </c:pt>
                <c:pt idx="3">
                  <c:v>4.5802953823144481</c:v>
                </c:pt>
                <c:pt idx="4">
                  <c:v>4.9667963150136245</c:v>
                </c:pt>
                <c:pt idx="5">
                  <c:v>4.9886415708875909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Vol!$E$18:$E$23</c:f>
              <c:numCache>
                <c:formatCode>General</c:formatCode>
                <c:ptCount val="6"/>
                <c:pt idx="0">
                  <c:v>0.86956521739130432</c:v>
                </c:pt>
                <c:pt idx="1">
                  <c:v>3.0303030303030303</c:v>
                </c:pt>
                <c:pt idx="2">
                  <c:v>4.6174142480211069</c:v>
                </c:pt>
                <c:pt idx="3">
                  <c:v>4.9545996885680195</c:v>
                </c:pt>
                <c:pt idx="4">
                  <c:v>4.9966596674584602</c:v>
                </c:pt>
                <c:pt idx="5">
                  <c:v>4.9988618300807373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Vol!$E$26:$E$31</c:f>
              <c:numCache>
                <c:formatCode>General</c:formatCode>
                <c:ptCount val="6"/>
                <c:pt idx="0">
                  <c:v>3.3898305084745761</c:v>
                </c:pt>
                <c:pt idx="1">
                  <c:v>4.694835680751174</c:v>
                </c:pt>
                <c:pt idx="2">
                  <c:v>4.9589118730518553</c:v>
                </c:pt>
                <c:pt idx="3">
                  <c:v>4.9954225617750261</c:v>
                </c:pt>
                <c:pt idx="4">
                  <c:v>4.9996657657842283</c:v>
                </c:pt>
                <c:pt idx="5">
                  <c:v>4.9998861596855422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70288"/>
        <c:axId val="302972528"/>
      </c:lineChart>
      <c:catAx>
        <c:axId val="302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972528"/>
        <c:crosses val="autoZero"/>
        <c:auto val="1"/>
        <c:lblAlgn val="ctr"/>
        <c:lblOffset val="100"/>
        <c:noMultiLvlLbl val="0"/>
      </c:catAx>
      <c:valAx>
        <c:axId val="3029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9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Vol!$F$10:$F$15</c:f>
              <c:numCache>
                <c:formatCode>General</c:formatCode>
                <c:ptCount val="6"/>
                <c:pt idx="0">
                  <c:v>0.16129032258064516</c:v>
                </c:pt>
                <c:pt idx="1">
                  <c:v>1.1111111111111112</c:v>
                </c:pt>
                <c:pt idx="2">
                  <c:v>3.6144578313252977</c:v>
                </c:pt>
                <c:pt idx="3">
                  <c:v>4.8205677557578994</c:v>
                </c:pt>
                <c:pt idx="4">
                  <c:v>4.9867942300943797</c:v>
                </c:pt>
                <c:pt idx="5">
                  <c:v>4.994978084230727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Vol!$F$18:$F$23</c:f>
              <c:numCache>
                <c:formatCode>General</c:formatCode>
                <c:ptCount val="6"/>
                <c:pt idx="0">
                  <c:v>1.25</c:v>
                </c:pt>
                <c:pt idx="1">
                  <c:v>3.7037037037037033</c:v>
                </c:pt>
                <c:pt idx="2">
                  <c:v>4.8154093097913311</c:v>
                </c:pt>
                <c:pt idx="3">
                  <c:v>4.9814579066806886</c:v>
                </c:pt>
                <c:pt idx="4">
                  <c:v>4.9986762764675277</c:v>
                </c:pt>
                <c:pt idx="5">
                  <c:v>4.9994973540588692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Vol!$E$26:$E$31</c:f>
              <c:numCache>
                <c:formatCode>General</c:formatCode>
                <c:ptCount val="6"/>
                <c:pt idx="0">
                  <c:v>3.3898305084745761</c:v>
                </c:pt>
                <c:pt idx="1">
                  <c:v>4.694835680751174</c:v>
                </c:pt>
                <c:pt idx="2">
                  <c:v>4.9589118730518553</c:v>
                </c:pt>
                <c:pt idx="3">
                  <c:v>4.9954225617750261</c:v>
                </c:pt>
                <c:pt idx="4">
                  <c:v>4.9996657657842283</c:v>
                </c:pt>
                <c:pt idx="5">
                  <c:v>4.9998861596855422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59360"/>
        <c:axId val="310303184"/>
      </c:lineChart>
      <c:catAx>
        <c:axId val="302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303184"/>
        <c:crosses val="autoZero"/>
        <c:auto val="1"/>
        <c:lblAlgn val="ctr"/>
        <c:lblOffset val="100"/>
        <c:noMultiLvlLbl val="0"/>
      </c:catAx>
      <c:valAx>
        <c:axId val="3103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6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5.0925925925925923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Vol!$G$10:$G$15</c:f>
              <c:numCache>
                <c:formatCode>General</c:formatCode>
                <c:ptCount val="6"/>
                <c:pt idx="0">
                  <c:v>0.29411764705882354</c:v>
                </c:pt>
                <c:pt idx="1">
                  <c:v>1.4285714285714284</c:v>
                </c:pt>
                <c:pt idx="2">
                  <c:v>3.597122302158271</c:v>
                </c:pt>
                <c:pt idx="3">
                  <c:v>4.7137200678775679</c:v>
                </c:pt>
                <c:pt idx="4">
                  <c:v>4.9532435820272545</c:v>
                </c:pt>
                <c:pt idx="5">
                  <c:v>4.9732061124175253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Vol!$G$18:$G$23</c:f>
              <c:numCache>
                <c:formatCode>General</c:formatCode>
                <c:ptCount val="6"/>
                <c:pt idx="0">
                  <c:v>1.9230769230769231</c:v>
                </c:pt>
                <c:pt idx="1">
                  <c:v>4</c:v>
                </c:pt>
                <c:pt idx="2">
                  <c:v>4.8123195380173236</c:v>
                </c:pt>
                <c:pt idx="3">
                  <c:v>4.9698166468978409</c:v>
                </c:pt>
                <c:pt idx="4">
                  <c:v>4.9952846732810743</c:v>
                </c:pt>
                <c:pt idx="5">
                  <c:v>4.9973076261927503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Vol!$G$26:$G$31</c:f>
              <c:numCache>
                <c:formatCode>General</c:formatCode>
                <c:ptCount val="6"/>
                <c:pt idx="0">
                  <c:v>4.3103448275862064</c:v>
                </c:pt>
                <c:pt idx="1">
                  <c:v>4.8780487804878048</c:v>
                </c:pt>
                <c:pt idx="2">
                  <c:v>4.9805757545572265</c:v>
                </c:pt>
                <c:pt idx="3">
                  <c:v>4.9969651764828162</c:v>
                </c:pt>
                <c:pt idx="4">
                  <c:v>4.9995280667706217</c:v>
                </c:pt>
                <c:pt idx="5">
                  <c:v>4.9997306320762291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63680"/>
        <c:axId val="311464240"/>
      </c:lineChart>
      <c:catAx>
        <c:axId val="3114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464240"/>
        <c:crosses val="autoZero"/>
        <c:auto val="1"/>
        <c:lblAlgn val="ctr"/>
        <c:lblOffset val="100"/>
        <c:noMultiLvlLbl val="0"/>
      </c:catAx>
      <c:valAx>
        <c:axId val="3114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4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182880</xdr:colOff>
      <xdr:row>14</xdr:row>
      <xdr:rowOff>167640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182880</xdr:colOff>
      <xdr:row>32</xdr:row>
      <xdr:rowOff>167640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182880</xdr:colOff>
      <xdr:row>32</xdr:row>
      <xdr:rowOff>167640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182880</xdr:colOff>
      <xdr:row>13</xdr:row>
      <xdr:rowOff>167640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182880</xdr:colOff>
      <xdr:row>28</xdr:row>
      <xdr:rowOff>167640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15</xdr:col>
      <xdr:colOff>182880</xdr:colOff>
      <xdr:row>43</xdr:row>
      <xdr:rowOff>167640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7" workbookViewId="0">
      <selection activeCell="E17" sqref="C17:E18"/>
    </sheetView>
  </sheetViews>
  <sheetFormatPr defaultRowHeight="15.6" x14ac:dyDescent="0.3"/>
  <sheetData>
    <row r="1" spans="1:5" x14ac:dyDescent="0.3">
      <c r="C1">
        <v>5549</v>
      </c>
      <c r="D1">
        <v>5539</v>
      </c>
      <c r="E1">
        <v>5537</v>
      </c>
    </row>
    <row r="2" spans="1:5" x14ac:dyDescent="0.3">
      <c r="A2" s="1" t="s">
        <v>0</v>
      </c>
      <c r="B2">
        <v>10</v>
      </c>
      <c r="C2">
        <v>45</v>
      </c>
      <c r="D2">
        <v>30</v>
      </c>
      <c r="E2">
        <v>18</v>
      </c>
    </row>
    <row r="3" spans="1:5" x14ac:dyDescent="0.3">
      <c r="A3" s="1"/>
      <c r="B3">
        <v>100</v>
      </c>
      <c r="C3">
        <v>10</v>
      </c>
      <c r="D3">
        <v>5</v>
      </c>
      <c r="E3">
        <v>3</v>
      </c>
    </row>
    <row r="4" spans="1:5" x14ac:dyDescent="0.3">
      <c r="A4" s="1" t="s">
        <v>1</v>
      </c>
      <c r="B4">
        <v>10</v>
      </c>
      <c r="C4">
        <v>140</v>
      </c>
      <c r="D4">
        <v>90</v>
      </c>
      <c r="E4">
        <v>50</v>
      </c>
    </row>
    <row r="5" spans="1:5" x14ac:dyDescent="0.3">
      <c r="A5" s="1"/>
      <c r="B5">
        <v>100</v>
      </c>
      <c r="C5">
        <v>20</v>
      </c>
      <c r="D5">
        <v>12</v>
      </c>
      <c r="E5">
        <v>8</v>
      </c>
    </row>
    <row r="7" spans="1:5" x14ac:dyDescent="0.3">
      <c r="A7" t="s">
        <v>2</v>
      </c>
      <c r="B7">
        <v>10</v>
      </c>
      <c r="C7">
        <f>C2</f>
        <v>45</v>
      </c>
      <c r="D7">
        <f>D2</f>
        <v>30</v>
      </c>
      <c r="E7">
        <f>E2</f>
        <v>18</v>
      </c>
    </row>
    <row r="8" spans="1:5" x14ac:dyDescent="0.3">
      <c r="B8">
        <v>100</v>
      </c>
      <c r="C8">
        <v>9</v>
      </c>
      <c r="D8">
        <f>D3</f>
        <v>5</v>
      </c>
      <c r="E8">
        <f>E3</f>
        <v>3</v>
      </c>
    </row>
    <row r="9" spans="1:5" x14ac:dyDescent="0.3">
      <c r="B9">
        <v>1000</v>
      </c>
      <c r="C9">
        <f>POWER(10,(LOG10($B9)-1)*(LOG10(C$8*1000)-LOG10(C$7*1000))+LOG10(C$7*1000))/1000</f>
        <v>1.7999999999999989</v>
      </c>
      <c r="D9">
        <f>POWER(10,(LOG10($B9)-1)*(LOG10(D$8*1000)-LOG10(D$7*1000))+LOG10(D$7*1000))/1000</f>
        <v>0.83333333333333359</v>
      </c>
      <c r="E9">
        <f>POWER(10,(LOG10($B9)-1)*(LOG10(E$8*1000)-LOG10(E$7*1000))+LOG10(E$7*1000))/1000</f>
        <v>0.50000000000000033</v>
      </c>
    </row>
    <row r="10" spans="1:5" x14ac:dyDescent="0.3">
      <c r="B10">
        <v>10000</v>
      </c>
      <c r="C10">
        <f t="shared" ref="C10:E12" si="0">POWER(10,(LOG10($B10)-1)*(LOG10(C$8*1000)-LOG10(C$7*1000))+LOG10(C$7*1000))/1000</f>
        <v>0.35999999999999943</v>
      </c>
      <c r="D10">
        <f t="shared" si="0"/>
        <v>0.13888888888888878</v>
      </c>
      <c r="E10">
        <f t="shared" si="0"/>
        <v>8.3333333333333343E-2</v>
      </c>
    </row>
    <row r="11" spans="1:5" x14ac:dyDescent="0.3">
      <c r="B11">
        <v>100000</v>
      </c>
      <c r="C11">
        <f t="shared" si="0"/>
        <v>7.1999999999999814E-2</v>
      </c>
      <c r="D11">
        <f t="shared" si="0"/>
        <v>2.3148148148148116E-2</v>
      </c>
      <c r="E11">
        <f t="shared" si="0"/>
        <v>1.3888888888888873E-2</v>
      </c>
    </row>
    <row r="12" spans="1:5" x14ac:dyDescent="0.3">
      <c r="B12">
        <v>200000</v>
      </c>
      <c r="C12">
        <f t="shared" si="0"/>
        <v>4.4352852792804098E-2</v>
      </c>
      <c r="D12">
        <f t="shared" si="0"/>
        <v>1.3497998814311943E-2</v>
      </c>
      <c r="E12">
        <f t="shared" si="0"/>
        <v>8.0987992885871701E-3</v>
      </c>
    </row>
    <row r="13" spans="1:5" x14ac:dyDescent="0.3">
      <c r="A13" t="s">
        <v>1</v>
      </c>
      <c r="B13">
        <v>10</v>
      </c>
      <c r="C13">
        <f>C4</f>
        <v>140</v>
      </c>
      <c r="D13">
        <f>D4</f>
        <v>90</v>
      </c>
      <c r="E13">
        <f>E4</f>
        <v>50</v>
      </c>
    </row>
    <row r="14" spans="1:5" x14ac:dyDescent="0.3">
      <c r="B14">
        <v>100</v>
      </c>
      <c r="C14">
        <v>22</v>
      </c>
      <c r="D14">
        <f>D5</f>
        <v>12</v>
      </c>
      <c r="E14">
        <f>E5</f>
        <v>8</v>
      </c>
    </row>
    <row r="15" spans="1:5" x14ac:dyDescent="0.3">
      <c r="B15">
        <v>1000</v>
      </c>
      <c r="C15">
        <f>POWER(10,(LOG10($B15)-1)*(LOG10(C$14*1000)-LOG10(C$13*1000))+LOG10(C$13*1000))/1000</f>
        <v>3.4571428571428657</v>
      </c>
      <c r="D15">
        <f>POWER(10,(LOG10($B15)-1)*(LOG10(D$14*1000)-LOG10(D$13*1000))+LOG10(D$13*1000))/1000</f>
        <v>1.6000000000000028</v>
      </c>
      <c r="E15">
        <f>POWER(10,(LOG10($B15)-1)*(LOG10(E$14*1000)-LOG10(E$13*1000))+LOG10(E$13*1000))/1000</f>
        <v>1.2800000000000022</v>
      </c>
    </row>
    <row r="16" spans="1:5" x14ac:dyDescent="0.3">
      <c r="B16">
        <v>10000</v>
      </c>
      <c r="C16">
        <f t="shared" ref="C16:E18" si="1">POWER(10,(LOG10($B16)-1)*(LOG10(C$14*1000)-LOG10(C$13*1000))+LOG10(C$13*1000))/1000</f>
        <v>0.54326530612245016</v>
      </c>
      <c r="D16">
        <f t="shared" si="1"/>
        <v>0.21333333333333362</v>
      </c>
      <c r="E16">
        <f t="shared" si="1"/>
        <v>0.20480000000000032</v>
      </c>
    </row>
    <row r="17" spans="2:5" x14ac:dyDescent="0.3">
      <c r="B17">
        <v>100000</v>
      </c>
      <c r="C17">
        <f t="shared" si="1"/>
        <v>8.537026239067079E-2</v>
      </c>
      <c r="D17">
        <f t="shared" si="1"/>
        <v>2.844444444444446E-2</v>
      </c>
      <c r="E17">
        <f t="shared" si="1"/>
        <v>3.2768000000000082E-2</v>
      </c>
    </row>
    <row r="18" spans="2:5" x14ac:dyDescent="0.3">
      <c r="B18">
        <v>200000</v>
      </c>
      <c r="C18">
        <f t="shared" si="1"/>
        <v>4.8906569050429595E-2</v>
      </c>
      <c r="D18">
        <f t="shared" si="1"/>
        <v>1.5508784721512535E-2</v>
      </c>
      <c r="E18">
        <f t="shared" si="1"/>
        <v>1.8874096743311027E-2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3" workbookViewId="0">
      <selection activeCell="P37" sqref="P37"/>
    </sheetView>
  </sheetViews>
  <sheetFormatPr defaultRowHeight="15.6" x14ac:dyDescent="0.3"/>
  <cols>
    <col min="2" max="2" width="2.90625" customWidth="1"/>
  </cols>
  <sheetData>
    <row r="1" spans="1:7" x14ac:dyDescent="0.3">
      <c r="D1" t="s">
        <v>3</v>
      </c>
      <c r="E1">
        <f>光敏!C1</f>
        <v>5549</v>
      </c>
      <c r="F1">
        <f>光敏!D1</f>
        <v>5539</v>
      </c>
      <c r="G1">
        <f>光敏!E1</f>
        <v>5537</v>
      </c>
    </row>
    <row r="2" spans="1:7" x14ac:dyDescent="0.3">
      <c r="A2">
        <v>5</v>
      </c>
      <c r="B2" t="s">
        <v>5</v>
      </c>
      <c r="D2">
        <f>光敏!B7</f>
        <v>10</v>
      </c>
      <c r="E2">
        <f>(光敏!C13-光敏!C7)/2</f>
        <v>47.5</v>
      </c>
      <c r="F2">
        <f>(光敏!D13-光敏!D7)/2</f>
        <v>30</v>
      </c>
      <c r="G2">
        <f>(光敏!E13-光敏!E7)/2</f>
        <v>16</v>
      </c>
    </row>
    <row r="3" spans="1:7" x14ac:dyDescent="0.3">
      <c r="D3">
        <f>光敏!B8</f>
        <v>100</v>
      </c>
      <c r="E3">
        <f>(光敏!C14-光敏!C8)/2</f>
        <v>6.5</v>
      </c>
      <c r="F3">
        <f>(光敏!D14-光敏!D8)/2</f>
        <v>3.5</v>
      </c>
      <c r="G3">
        <f>(光敏!E14-光敏!E8)/2</f>
        <v>2.5</v>
      </c>
    </row>
    <row r="4" spans="1:7" x14ac:dyDescent="0.3">
      <c r="D4">
        <f>光敏!B9</f>
        <v>1000</v>
      </c>
      <c r="E4">
        <f>(光敏!C15-光敏!C9)/2</f>
        <v>0.8285714285714334</v>
      </c>
      <c r="F4">
        <f>(光敏!D15-光敏!D9)/2</f>
        <v>0.38333333333333458</v>
      </c>
      <c r="G4">
        <f>(光敏!E15-光敏!E9)/2</f>
        <v>0.39000000000000096</v>
      </c>
    </row>
    <row r="5" spans="1:7" x14ac:dyDescent="0.3">
      <c r="D5">
        <f>光敏!B10</f>
        <v>10000</v>
      </c>
      <c r="E5">
        <f>(光敏!C16-光敏!C10)/2</f>
        <v>9.1632653061225366E-2</v>
      </c>
      <c r="F5">
        <f>(光敏!D16-光敏!D10)/2</f>
        <v>3.722222222222242E-2</v>
      </c>
      <c r="G5">
        <f>(光敏!E16-光敏!E10)/2</f>
        <v>6.0733333333333486E-2</v>
      </c>
    </row>
    <row r="6" spans="1:7" x14ac:dyDescent="0.3">
      <c r="D6">
        <f>光敏!B11</f>
        <v>100000</v>
      </c>
      <c r="E6">
        <f>(光敏!C17-光敏!C11)/2</f>
        <v>6.6851311953354878E-3</v>
      </c>
      <c r="F6">
        <f>(光敏!D17-光敏!D11)/2</f>
        <v>2.648148148148172E-3</v>
      </c>
      <c r="G6">
        <f>(光敏!E17-光敏!E11)/2</f>
        <v>9.4395555555556038E-3</v>
      </c>
    </row>
    <row r="7" spans="1:7" x14ac:dyDescent="0.3">
      <c r="D7">
        <v>200000</v>
      </c>
      <c r="E7">
        <f>(光敏!C18-光敏!C12)/2</f>
        <v>2.2768581288127483E-3</v>
      </c>
      <c r="F7">
        <f>(光敏!D18-光敏!D12)/2</f>
        <v>1.0053929536002959E-3</v>
      </c>
      <c r="G7">
        <f>(光敏!E18-光敏!E12)/2</f>
        <v>5.3876487273619286E-3</v>
      </c>
    </row>
    <row r="9" spans="1:7" x14ac:dyDescent="0.3">
      <c r="D9">
        <v>1</v>
      </c>
      <c r="E9" t="s">
        <v>4</v>
      </c>
    </row>
    <row r="10" spans="1:7" x14ac:dyDescent="0.3">
      <c r="D10">
        <v>10</v>
      </c>
      <c r="E10">
        <f>$A$2*($D$9/(E2+$D$9))</f>
        <v>0.10309278350515463</v>
      </c>
      <c r="F10">
        <f>$A$2*($D$9/(F2+$D$9))</f>
        <v>0.16129032258064516</v>
      </c>
      <c r="G10">
        <f>$A$2*($D$9/(G2+$D$9))</f>
        <v>0.29411764705882354</v>
      </c>
    </row>
    <row r="11" spans="1:7" x14ac:dyDescent="0.3">
      <c r="D11">
        <v>100</v>
      </c>
      <c r="E11">
        <f>$A$2*($D$9/(E3+$D$9))</f>
        <v>0.66666666666666663</v>
      </c>
      <c r="F11">
        <f>$A$2*($D$9/(F3+$D$9))</f>
        <v>1.1111111111111112</v>
      </c>
      <c r="G11">
        <f>$A$2*($D$9/(G3+$D$9))</f>
        <v>1.4285714285714284</v>
      </c>
    </row>
    <row r="12" spans="1:7" x14ac:dyDescent="0.3">
      <c r="D12">
        <v>1000</v>
      </c>
      <c r="E12">
        <f>$A$2*($D$9/(E4+$D$9))</f>
        <v>2.7343749999999929</v>
      </c>
      <c r="F12">
        <f>$A$2*($D$9/(F4+$D$9))</f>
        <v>3.6144578313252977</v>
      </c>
      <c r="G12">
        <f>$A$2*($D$9/(G4+$D$9))</f>
        <v>3.597122302158271</v>
      </c>
    </row>
    <row r="13" spans="1:7" x14ac:dyDescent="0.3">
      <c r="D13">
        <v>10000</v>
      </c>
      <c r="E13">
        <f>$A$2*($D$9/(E5+$D$9))</f>
        <v>4.5802953823144481</v>
      </c>
      <c r="F13">
        <f>$A$2*($D$9/(F5+$D$9))</f>
        <v>4.8205677557578994</v>
      </c>
      <c r="G13">
        <f>$A$2*($D$9/(G5+$D$9))</f>
        <v>4.7137200678775679</v>
      </c>
    </row>
    <row r="14" spans="1:7" x14ac:dyDescent="0.3">
      <c r="D14">
        <v>100000</v>
      </c>
      <c r="E14">
        <f>$A$2*($D$9/(E6+$D$9))</f>
        <v>4.9667963150136245</v>
      </c>
      <c r="F14">
        <f>$A$2*($D$9/(F6+$D$9))</f>
        <v>4.9867942300943797</v>
      </c>
      <c r="G14">
        <f>$A$2*($D$9/(G6+$D$9))</f>
        <v>4.9532435820272545</v>
      </c>
    </row>
    <row r="15" spans="1:7" x14ac:dyDescent="0.3">
      <c r="D15">
        <v>200000</v>
      </c>
      <c r="E15">
        <f>$A$2*($D$9/(E7+$D$9))</f>
        <v>4.9886415708875909</v>
      </c>
      <c r="F15">
        <f>$A$2*($D$9/(F7+$D$9))</f>
        <v>4.994978084230727</v>
      </c>
      <c r="G15">
        <f>$A$2*($D$9/(G7+$D$9))</f>
        <v>4.9732061124175253</v>
      </c>
    </row>
    <row r="17" spans="4:7" x14ac:dyDescent="0.3">
      <c r="D17">
        <v>10</v>
      </c>
      <c r="E17" t="s">
        <v>4</v>
      </c>
    </row>
    <row r="18" spans="4:7" x14ac:dyDescent="0.3">
      <c r="D18">
        <v>10</v>
      </c>
      <c r="E18">
        <f>$A$2*($D$17/(E2+$D$17))</f>
        <v>0.86956521739130432</v>
      </c>
      <c r="F18">
        <f>$A$2*($D$17/(F2+$D$17))</f>
        <v>1.25</v>
      </c>
      <c r="G18">
        <f>$A$2*($D$17/(G2+$D$17))</f>
        <v>1.9230769230769231</v>
      </c>
    </row>
    <row r="19" spans="4:7" x14ac:dyDescent="0.3">
      <c r="D19">
        <v>100</v>
      </c>
      <c r="E19">
        <f>$A$2*($D$17/(E3+$D$17))</f>
        <v>3.0303030303030303</v>
      </c>
      <c r="F19">
        <f>$A$2*($D$17/(F3+$D$17))</f>
        <v>3.7037037037037033</v>
      </c>
      <c r="G19">
        <f>$A$2*($D$17/(G3+$D$17))</f>
        <v>4</v>
      </c>
    </row>
    <row r="20" spans="4:7" x14ac:dyDescent="0.3">
      <c r="D20">
        <v>1000</v>
      </c>
      <c r="E20">
        <f>$A$2*($D$17/(E4+$D$17))</f>
        <v>4.6174142480211069</v>
      </c>
      <c r="F20">
        <f>$A$2*($D$17/(F4+$D$17))</f>
        <v>4.8154093097913311</v>
      </c>
      <c r="G20">
        <f>$A$2*($D$17/(G4+$D$17))</f>
        <v>4.8123195380173236</v>
      </c>
    </row>
    <row r="21" spans="4:7" x14ac:dyDescent="0.3">
      <c r="D21">
        <v>10000</v>
      </c>
      <c r="E21">
        <f>$A$2*($D$17/(E5+$D$17))</f>
        <v>4.9545996885680195</v>
      </c>
      <c r="F21">
        <f>$A$2*($D$17/(F5+$D$17))</f>
        <v>4.9814579066806886</v>
      </c>
      <c r="G21">
        <f>$A$2*($D$17/(G5+$D$17))</f>
        <v>4.9698166468978409</v>
      </c>
    </row>
    <row r="22" spans="4:7" x14ac:dyDescent="0.3">
      <c r="D22">
        <v>100000</v>
      </c>
      <c r="E22">
        <f>$A$2*($D$17/(E6+$D$17))</f>
        <v>4.9966596674584602</v>
      </c>
      <c r="F22">
        <f>$A$2*($D$17/(F6+$D$17))</f>
        <v>4.9986762764675277</v>
      </c>
      <c r="G22">
        <f>$A$2*($D$17/(G6+$D$17))</f>
        <v>4.9952846732810743</v>
      </c>
    </row>
    <row r="23" spans="4:7" x14ac:dyDescent="0.3">
      <c r="D23">
        <v>200000</v>
      </c>
      <c r="E23">
        <f>$A$2*($D$17/(E7+$D$17))</f>
        <v>4.9988618300807373</v>
      </c>
      <c r="F23">
        <f>$A$2*($D$17/(F7+$D$17))</f>
        <v>4.9994973540588692</v>
      </c>
      <c r="G23">
        <f>$A$2*($D$17/(G7+$D$17))</f>
        <v>4.9973076261927503</v>
      </c>
    </row>
    <row r="25" spans="4:7" x14ac:dyDescent="0.3">
      <c r="D25">
        <v>100</v>
      </c>
      <c r="E25" t="s">
        <v>4</v>
      </c>
    </row>
    <row r="26" spans="4:7" x14ac:dyDescent="0.3">
      <c r="D26">
        <v>10</v>
      </c>
      <c r="E26">
        <f>$A$2*($D$25/(E2+$D$25))</f>
        <v>3.3898305084745761</v>
      </c>
      <c r="F26">
        <f>$A$2*($D$25/(F2+$D$25))</f>
        <v>3.8461538461538463</v>
      </c>
      <c r="G26">
        <f>$A$2*($D$25/(G2+$D$25))</f>
        <v>4.3103448275862064</v>
      </c>
    </row>
    <row r="27" spans="4:7" x14ac:dyDescent="0.3">
      <c r="D27">
        <v>100</v>
      </c>
      <c r="E27">
        <f>$A$2*($D$25/(E3+$D$25))</f>
        <v>4.694835680751174</v>
      </c>
      <c r="F27">
        <f>$A$2*($D$25/(F3+$D$25))</f>
        <v>4.8309178743961354</v>
      </c>
      <c r="G27">
        <f>$A$2*($D$25/(G3+$D$25))</f>
        <v>4.8780487804878048</v>
      </c>
    </row>
    <row r="28" spans="4:7" x14ac:dyDescent="0.3">
      <c r="D28">
        <v>1000</v>
      </c>
      <c r="E28">
        <f>$A$2*($D$25/(E4+$D$25))</f>
        <v>4.9589118730518553</v>
      </c>
      <c r="F28">
        <f>$A$2*($D$25/(F4+$D$25))</f>
        <v>4.9809065249875477</v>
      </c>
      <c r="G28">
        <f>$A$2*($D$25/(G4+$D$25))</f>
        <v>4.9805757545572265</v>
      </c>
    </row>
    <row r="29" spans="4:7" x14ac:dyDescent="0.3">
      <c r="D29">
        <v>10000</v>
      </c>
      <c r="E29">
        <f>$A$2*($D$25/(E5+$D$25))</f>
        <v>4.9954225617750261</v>
      </c>
      <c r="F29">
        <f>$A$2*($D$25/(F5+$D$25))</f>
        <v>4.9981395813780418</v>
      </c>
      <c r="G29">
        <f>$A$2*($D$25/(G5+$D$25))</f>
        <v>4.9969651764828162</v>
      </c>
    </row>
    <row r="30" spans="4:7" x14ac:dyDescent="0.3">
      <c r="D30">
        <v>100000</v>
      </c>
      <c r="E30">
        <f>$A$2*($D$25/(E6+$D$25))</f>
        <v>4.9996657657842283</v>
      </c>
      <c r="F30">
        <f>$A$2*($D$25/(F6+$D$25))</f>
        <v>4.9998675960988432</v>
      </c>
      <c r="G30">
        <f>$A$2*($D$25/(G6+$D$25))</f>
        <v>4.9995280667706217</v>
      </c>
    </row>
    <row r="31" spans="4:7" x14ac:dyDescent="0.3">
      <c r="D31">
        <v>200000</v>
      </c>
      <c r="E31">
        <f>$A$2*($D$25/(E7+$D$25))</f>
        <v>4.9998861596855422</v>
      </c>
      <c r="F31">
        <f>$A$2*($D$25/(F7+$D$25))</f>
        <v>4.9999497308577219</v>
      </c>
      <c r="G31">
        <f>$A$2*($D$25/(G7+$D$25))</f>
        <v>4.9997306320762291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.6" x14ac:dyDescent="0.3"/>
  <cols>
    <col min="1" max="1" width="30.36328125" customWidth="1"/>
  </cols>
  <sheetData>
    <row r="1" spans="1:3" ht="16.2" thickBot="1" x14ac:dyDescent="0.35">
      <c r="A1" t="s">
        <v>13</v>
      </c>
      <c r="B1" t="s">
        <v>6</v>
      </c>
    </row>
    <row r="2" spans="1:3" ht="16.2" thickBot="1" x14ac:dyDescent="0.35">
      <c r="A2" s="2" t="s">
        <v>7</v>
      </c>
      <c r="B2" s="3">
        <v>16</v>
      </c>
      <c r="C2" s="4">
        <v>163840</v>
      </c>
    </row>
    <row r="3" spans="1:3" ht="16.2" thickBot="1" x14ac:dyDescent="0.35">
      <c r="A3" s="2" t="s">
        <v>8</v>
      </c>
      <c r="B3" s="3">
        <v>15</v>
      </c>
      <c r="C3" s="5">
        <v>81920</v>
      </c>
    </row>
    <row r="4" spans="1:3" ht="16.2" thickBot="1" x14ac:dyDescent="0.35">
      <c r="A4" s="2" t="s">
        <v>9</v>
      </c>
      <c r="B4" s="3">
        <v>14</v>
      </c>
      <c r="C4" s="5">
        <v>40960</v>
      </c>
    </row>
    <row r="5" spans="1:3" ht="16.2" thickBot="1" x14ac:dyDescent="0.35">
      <c r="A5" s="2" t="s">
        <v>10</v>
      </c>
      <c r="B5" s="3">
        <v>13</v>
      </c>
      <c r="C5" s="5">
        <v>20480</v>
      </c>
    </row>
    <row r="6" spans="1:3" ht="16.2" thickBot="1" x14ac:dyDescent="0.35">
      <c r="A6" s="2" t="s">
        <v>11</v>
      </c>
      <c r="B6" s="3">
        <v>12</v>
      </c>
      <c r="C6" s="5">
        <v>10240</v>
      </c>
    </row>
    <row r="7" spans="1:3" ht="16.2" thickBot="1" x14ac:dyDescent="0.35">
      <c r="A7" s="2" t="s">
        <v>12</v>
      </c>
      <c r="B7" s="3">
        <v>12</v>
      </c>
      <c r="C7" s="5">
        <v>10240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光敏</vt:lpstr>
      <vt:lpstr>Vol</vt:lpstr>
      <vt:lpstr>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SkyforceShen</dc:creator>
  <cp:lastModifiedBy>Skyforce</cp:lastModifiedBy>
  <dcterms:created xsi:type="dcterms:W3CDTF">2014-05-12T08:52:02Z</dcterms:created>
  <dcterms:modified xsi:type="dcterms:W3CDTF">2014-05-12T15:29:35Z</dcterms:modified>
</cp:coreProperties>
</file>