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xander/Dropbox/FFXIV/Retime Screenshots/"/>
    </mc:Choice>
  </mc:AlternateContent>
  <bookViews>
    <workbookView xWindow="880" yWindow="440" windowWidth="28060" windowHeight="18120" tabRatio="500"/>
  </bookViews>
  <sheets>
    <sheet name="Sheet1" sheetId="1" r:id="rId1"/>
    <sheet name="Sheet2" sheetId="2" r:id="rId2"/>
  </sheets>
  <definedNames>
    <definedName name="screenshots" localSheetId="0">Sheet1!$A$2:$A$30</definedName>
    <definedName name="videos" localSheetId="0">Sheet1!$A$2:$A$30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1" l="1"/>
  <c r="C33" i="1"/>
  <c r="D33" i="1"/>
  <c r="E33" i="1"/>
  <c r="F33" i="1"/>
  <c r="G33" i="1"/>
  <c r="H33" i="1"/>
  <c r="I33" i="1"/>
  <c r="J33" i="1"/>
  <c r="O33" i="1"/>
  <c r="P33" i="1"/>
  <c r="K33" i="1"/>
  <c r="M33" i="1"/>
  <c r="N33" i="1"/>
  <c r="Q33" i="1"/>
  <c r="R33" i="1"/>
  <c r="L33" i="1"/>
  <c r="B32" i="1"/>
  <c r="C32" i="1"/>
  <c r="D32" i="1"/>
  <c r="E32" i="1"/>
  <c r="F32" i="1"/>
  <c r="G32" i="1"/>
  <c r="H32" i="1"/>
  <c r="I32" i="1"/>
  <c r="J32" i="1"/>
  <c r="O32" i="1"/>
  <c r="P32" i="1"/>
  <c r="K32" i="1"/>
  <c r="M32" i="1"/>
  <c r="N32" i="1"/>
  <c r="Q32" i="1"/>
  <c r="R32" i="1"/>
  <c r="L32" i="1"/>
  <c r="B31" i="1"/>
  <c r="C31" i="1"/>
  <c r="D31" i="1"/>
  <c r="E31" i="1"/>
  <c r="F31" i="1"/>
  <c r="G31" i="1"/>
  <c r="H31" i="1"/>
  <c r="I31" i="1"/>
  <c r="J31" i="1"/>
  <c r="O31" i="1"/>
  <c r="P31" i="1"/>
  <c r="K31" i="1"/>
  <c r="M31" i="1"/>
  <c r="N31" i="1"/>
  <c r="Q31" i="1"/>
  <c r="R31" i="1"/>
  <c r="L31" i="1"/>
  <c r="B3" i="1"/>
  <c r="D3" i="1"/>
  <c r="E3" i="1"/>
  <c r="F3" i="1"/>
  <c r="G3" i="1"/>
  <c r="K3" i="1"/>
  <c r="M3" i="1"/>
  <c r="H3" i="1"/>
  <c r="I3" i="1"/>
  <c r="J3" i="1"/>
  <c r="N3" i="1"/>
  <c r="Q3" i="1"/>
  <c r="B4" i="1"/>
  <c r="D4" i="1"/>
  <c r="E4" i="1"/>
  <c r="F4" i="1"/>
  <c r="G4" i="1"/>
  <c r="K4" i="1"/>
  <c r="M4" i="1"/>
  <c r="H4" i="1"/>
  <c r="I4" i="1"/>
  <c r="J4" i="1"/>
  <c r="N4" i="1"/>
  <c r="Q4" i="1"/>
  <c r="B5" i="1"/>
  <c r="D5" i="1"/>
  <c r="E5" i="1"/>
  <c r="F5" i="1"/>
  <c r="G5" i="1"/>
  <c r="K5" i="1"/>
  <c r="M5" i="1"/>
  <c r="H5" i="1"/>
  <c r="I5" i="1"/>
  <c r="J5" i="1"/>
  <c r="N5" i="1"/>
  <c r="Q5" i="1"/>
  <c r="B6" i="1"/>
  <c r="D6" i="1"/>
  <c r="E6" i="1"/>
  <c r="F6" i="1"/>
  <c r="G6" i="1"/>
  <c r="K6" i="1"/>
  <c r="M6" i="1"/>
  <c r="H6" i="1"/>
  <c r="I6" i="1"/>
  <c r="J6" i="1"/>
  <c r="N6" i="1"/>
  <c r="Q6" i="1"/>
  <c r="B7" i="1"/>
  <c r="D7" i="1"/>
  <c r="E7" i="1"/>
  <c r="F7" i="1"/>
  <c r="G7" i="1"/>
  <c r="K7" i="1"/>
  <c r="M7" i="1"/>
  <c r="H7" i="1"/>
  <c r="I7" i="1"/>
  <c r="J7" i="1"/>
  <c r="N7" i="1"/>
  <c r="Q7" i="1"/>
  <c r="B8" i="1"/>
  <c r="D8" i="1"/>
  <c r="E8" i="1"/>
  <c r="F8" i="1"/>
  <c r="G8" i="1"/>
  <c r="K8" i="1"/>
  <c r="M8" i="1"/>
  <c r="H8" i="1"/>
  <c r="I8" i="1"/>
  <c r="J8" i="1"/>
  <c r="N8" i="1"/>
  <c r="Q8" i="1"/>
  <c r="B9" i="1"/>
  <c r="D9" i="1"/>
  <c r="E9" i="1"/>
  <c r="F9" i="1"/>
  <c r="G9" i="1"/>
  <c r="K9" i="1"/>
  <c r="M9" i="1"/>
  <c r="H9" i="1"/>
  <c r="I9" i="1"/>
  <c r="J9" i="1"/>
  <c r="N9" i="1"/>
  <c r="Q9" i="1"/>
  <c r="B10" i="1"/>
  <c r="D10" i="1"/>
  <c r="E10" i="1"/>
  <c r="F10" i="1"/>
  <c r="G10" i="1"/>
  <c r="K10" i="1"/>
  <c r="M10" i="1"/>
  <c r="H10" i="1"/>
  <c r="I10" i="1"/>
  <c r="J10" i="1"/>
  <c r="N10" i="1"/>
  <c r="Q10" i="1"/>
  <c r="B11" i="1"/>
  <c r="D11" i="1"/>
  <c r="E11" i="1"/>
  <c r="F11" i="1"/>
  <c r="G11" i="1"/>
  <c r="K11" i="1"/>
  <c r="M11" i="1"/>
  <c r="H11" i="1"/>
  <c r="I11" i="1"/>
  <c r="J11" i="1"/>
  <c r="N11" i="1"/>
  <c r="Q11" i="1"/>
  <c r="B12" i="1"/>
  <c r="D12" i="1"/>
  <c r="E12" i="1"/>
  <c r="F12" i="1"/>
  <c r="G12" i="1"/>
  <c r="K12" i="1"/>
  <c r="M12" i="1"/>
  <c r="H12" i="1"/>
  <c r="I12" i="1"/>
  <c r="J12" i="1"/>
  <c r="N12" i="1"/>
  <c r="Q12" i="1"/>
  <c r="B13" i="1"/>
  <c r="D13" i="1"/>
  <c r="E13" i="1"/>
  <c r="F13" i="1"/>
  <c r="G13" i="1"/>
  <c r="K13" i="1"/>
  <c r="M13" i="1"/>
  <c r="H13" i="1"/>
  <c r="I13" i="1"/>
  <c r="J13" i="1"/>
  <c r="N13" i="1"/>
  <c r="Q13" i="1"/>
  <c r="B14" i="1"/>
  <c r="D14" i="1"/>
  <c r="E14" i="1"/>
  <c r="F14" i="1"/>
  <c r="G14" i="1"/>
  <c r="K14" i="1"/>
  <c r="M14" i="1"/>
  <c r="H14" i="1"/>
  <c r="I14" i="1"/>
  <c r="J14" i="1"/>
  <c r="N14" i="1"/>
  <c r="Q14" i="1"/>
  <c r="B15" i="1"/>
  <c r="D15" i="1"/>
  <c r="E15" i="1"/>
  <c r="F15" i="1"/>
  <c r="G15" i="1"/>
  <c r="K15" i="1"/>
  <c r="M15" i="1"/>
  <c r="H15" i="1"/>
  <c r="I15" i="1"/>
  <c r="J15" i="1"/>
  <c r="N15" i="1"/>
  <c r="Q15" i="1"/>
  <c r="B16" i="1"/>
  <c r="D16" i="1"/>
  <c r="E16" i="1"/>
  <c r="F16" i="1"/>
  <c r="G16" i="1"/>
  <c r="K16" i="1"/>
  <c r="M16" i="1"/>
  <c r="H16" i="1"/>
  <c r="I16" i="1"/>
  <c r="J16" i="1"/>
  <c r="N16" i="1"/>
  <c r="Q16" i="1"/>
  <c r="B17" i="1"/>
  <c r="D17" i="1"/>
  <c r="E17" i="1"/>
  <c r="F17" i="1"/>
  <c r="G17" i="1"/>
  <c r="K17" i="1"/>
  <c r="M17" i="1"/>
  <c r="H17" i="1"/>
  <c r="I17" i="1"/>
  <c r="J17" i="1"/>
  <c r="N17" i="1"/>
  <c r="Q17" i="1"/>
  <c r="B18" i="1"/>
  <c r="D18" i="1"/>
  <c r="E18" i="1"/>
  <c r="F18" i="1"/>
  <c r="G18" i="1"/>
  <c r="K18" i="1"/>
  <c r="M18" i="1"/>
  <c r="H18" i="1"/>
  <c r="I18" i="1"/>
  <c r="J18" i="1"/>
  <c r="N18" i="1"/>
  <c r="Q18" i="1"/>
  <c r="B19" i="1"/>
  <c r="D19" i="1"/>
  <c r="E19" i="1"/>
  <c r="F19" i="1"/>
  <c r="G19" i="1"/>
  <c r="K19" i="1"/>
  <c r="M19" i="1"/>
  <c r="H19" i="1"/>
  <c r="I19" i="1"/>
  <c r="J19" i="1"/>
  <c r="N19" i="1"/>
  <c r="Q19" i="1"/>
  <c r="B20" i="1"/>
  <c r="D20" i="1"/>
  <c r="E20" i="1"/>
  <c r="F20" i="1"/>
  <c r="G20" i="1"/>
  <c r="K20" i="1"/>
  <c r="M20" i="1"/>
  <c r="H20" i="1"/>
  <c r="I20" i="1"/>
  <c r="J20" i="1"/>
  <c r="N20" i="1"/>
  <c r="Q20" i="1"/>
  <c r="B21" i="1"/>
  <c r="D21" i="1"/>
  <c r="E21" i="1"/>
  <c r="F21" i="1"/>
  <c r="G21" i="1"/>
  <c r="K21" i="1"/>
  <c r="M21" i="1"/>
  <c r="H21" i="1"/>
  <c r="I21" i="1"/>
  <c r="J21" i="1"/>
  <c r="N21" i="1"/>
  <c r="Q21" i="1"/>
  <c r="B22" i="1"/>
  <c r="D22" i="1"/>
  <c r="E22" i="1"/>
  <c r="F22" i="1"/>
  <c r="G22" i="1"/>
  <c r="K22" i="1"/>
  <c r="M22" i="1"/>
  <c r="H22" i="1"/>
  <c r="I22" i="1"/>
  <c r="J22" i="1"/>
  <c r="N22" i="1"/>
  <c r="Q22" i="1"/>
  <c r="B23" i="1"/>
  <c r="D23" i="1"/>
  <c r="E23" i="1"/>
  <c r="F23" i="1"/>
  <c r="G23" i="1"/>
  <c r="K23" i="1"/>
  <c r="M23" i="1"/>
  <c r="H23" i="1"/>
  <c r="I23" i="1"/>
  <c r="J23" i="1"/>
  <c r="N23" i="1"/>
  <c r="Q23" i="1"/>
  <c r="B24" i="1"/>
  <c r="D24" i="1"/>
  <c r="E24" i="1"/>
  <c r="F24" i="1"/>
  <c r="G24" i="1"/>
  <c r="K24" i="1"/>
  <c r="M24" i="1"/>
  <c r="H24" i="1"/>
  <c r="I24" i="1"/>
  <c r="J24" i="1"/>
  <c r="N24" i="1"/>
  <c r="Q24" i="1"/>
  <c r="B25" i="1"/>
  <c r="D25" i="1"/>
  <c r="E25" i="1"/>
  <c r="F25" i="1"/>
  <c r="G25" i="1"/>
  <c r="K25" i="1"/>
  <c r="M25" i="1"/>
  <c r="H25" i="1"/>
  <c r="I25" i="1"/>
  <c r="J25" i="1"/>
  <c r="N25" i="1"/>
  <c r="Q25" i="1"/>
  <c r="B26" i="1"/>
  <c r="C26" i="1"/>
  <c r="D26" i="1"/>
  <c r="E26" i="1"/>
  <c r="F26" i="1"/>
  <c r="G26" i="1"/>
  <c r="K26" i="1"/>
  <c r="M26" i="1"/>
  <c r="H26" i="1"/>
  <c r="I26" i="1"/>
  <c r="J26" i="1"/>
  <c r="N26" i="1"/>
  <c r="Q26" i="1"/>
  <c r="B27" i="1"/>
  <c r="C27" i="1"/>
  <c r="D27" i="1"/>
  <c r="E27" i="1"/>
  <c r="F27" i="1"/>
  <c r="G27" i="1"/>
  <c r="K27" i="1"/>
  <c r="M27" i="1"/>
  <c r="H27" i="1"/>
  <c r="I27" i="1"/>
  <c r="J27" i="1"/>
  <c r="N27" i="1"/>
  <c r="Q27" i="1"/>
  <c r="B28" i="1"/>
  <c r="C28" i="1"/>
  <c r="D28" i="1"/>
  <c r="E28" i="1"/>
  <c r="F28" i="1"/>
  <c r="G28" i="1"/>
  <c r="K28" i="1"/>
  <c r="M28" i="1"/>
  <c r="H28" i="1"/>
  <c r="I28" i="1"/>
  <c r="J28" i="1"/>
  <c r="N28" i="1"/>
  <c r="Q28" i="1"/>
  <c r="B29" i="1"/>
  <c r="C29" i="1"/>
  <c r="D29" i="1"/>
  <c r="E29" i="1"/>
  <c r="F29" i="1"/>
  <c r="G29" i="1"/>
  <c r="K29" i="1"/>
  <c r="M29" i="1"/>
  <c r="H29" i="1"/>
  <c r="I29" i="1"/>
  <c r="J29" i="1"/>
  <c r="N29" i="1"/>
  <c r="Q29" i="1"/>
  <c r="B30" i="1"/>
  <c r="C30" i="1"/>
  <c r="D30" i="1"/>
  <c r="E30" i="1"/>
  <c r="F30" i="1"/>
  <c r="G30" i="1"/>
  <c r="K30" i="1"/>
  <c r="M30" i="1"/>
  <c r="H30" i="1"/>
  <c r="I30" i="1"/>
  <c r="J30" i="1"/>
  <c r="N30" i="1"/>
  <c r="Q30" i="1"/>
  <c r="B2" i="1"/>
  <c r="D2" i="1"/>
  <c r="E2" i="1"/>
  <c r="F2" i="1"/>
  <c r="G2" i="1"/>
  <c r="K2" i="1"/>
  <c r="M2" i="1"/>
  <c r="H2" i="1"/>
  <c r="I2" i="1"/>
  <c r="J2" i="1"/>
  <c r="N2" i="1"/>
  <c r="Q2" i="1"/>
  <c r="O3" i="1"/>
  <c r="P3" i="1"/>
  <c r="R3" i="1"/>
  <c r="O4" i="1"/>
  <c r="P4" i="1"/>
  <c r="R4" i="1"/>
  <c r="O5" i="1"/>
  <c r="P5" i="1"/>
  <c r="R5" i="1"/>
  <c r="O6" i="1"/>
  <c r="P6" i="1"/>
  <c r="R6" i="1"/>
  <c r="O7" i="1"/>
  <c r="P7" i="1"/>
  <c r="R7" i="1"/>
  <c r="O8" i="1"/>
  <c r="P8" i="1"/>
  <c r="R8" i="1"/>
  <c r="O9" i="1"/>
  <c r="P9" i="1"/>
  <c r="R9" i="1"/>
  <c r="O10" i="1"/>
  <c r="P10" i="1"/>
  <c r="R10" i="1"/>
  <c r="O11" i="1"/>
  <c r="P11" i="1"/>
  <c r="R11" i="1"/>
  <c r="O12" i="1"/>
  <c r="P12" i="1"/>
  <c r="R12" i="1"/>
  <c r="O13" i="1"/>
  <c r="P13" i="1"/>
  <c r="R13" i="1"/>
  <c r="O14" i="1"/>
  <c r="P14" i="1"/>
  <c r="R14" i="1"/>
  <c r="O15" i="1"/>
  <c r="P15" i="1"/>
  <c r="R15" i="1"/>
  <c r="O16" i="1"/>
  <c r="P16" i="1"/>
  <c r="R16" i="1"/>
  <c r="O17" i="1"/>
  <c r="P17" i="1"/>
  <c r="R17" i="1"/>
  <c r="O18" i="1"/>
  <c r="P18" i="1"/>
  <c r="R18" i="1"/>
  <c r="O19" i="1"/>
  <c r="P19" i="1"/>
  <c r="R19" i="1"/>
  <c r="O20" i="1"/>
  <c r="P20" i="1"/>
  <c r="R20" i="1"/>
  <c r="O21" i="1"/>
  <c r="P21" i="1"/>
  <c r="R21" i="1"/>
  <c r="O22" i="1"/>
  <c r="P22" i="1"/>
  <c r="R22" i="1"/>
  <c r="O23" i="1"/>
  <c r="P23" i="1"/>
  <c r="R23" i="1"/>
  <c r="O24" i="1"/>
  <c r="P24" i="1"/>
  <c r="R24" i="1"/>
  <c r="O25" i="1"/>
  <c r="P25" i="1"/>
  <c r="R25" i="1"/>
  <c r="O26" i="1"/>
  <c r="P26" i="1"/>
  <c r="R26" i="1"/>
  <c r="O27" i="1"/>
  <c r="P27" i="1"/>
  <c r="R27" i="1"/>
  <c r="O28" i="1"/>
  <c r="P28" i="1"/>
  <c r="R28" i="1"/>
  <c r="O29" i="1"/>
  <c r="P29" i="1"/>
  <c r="R29" i="1"/>
  <c r="O30" i="1"/>
  <c r="P30" i="1"/>
  <c r="R30" i="1"/>
  <c r="O2" i="1"/>
  <c r="P2" i="1"/>
  <c r="R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connections.xml><?xml version="1.0" encoding="utf-8"?>
<connections xmlns="http://schemas.openxmlformats.org/spreadsheetml/2006/main">
  <connection id="1" name="screenshots" type="6" refreshedVersion="0" background="1" saveData="1">
    <textPr fileType="mac" sourceFile="/Users/xander/Desktop/screenshots.txt" delimited="0">
      <textFields count="4">
        <textField/>
        <textField position="40"/>
        <textField position="52"/>
        <textField position="53"/>
      </textFields>
    </textPr>
  </connection>
  <connection id="2" name="videos" type="6" refreshedVersion="0" background="1" saveData="1">
    <textPr fileType="mac" sourceFile="/Users/xander/Desktop/videos.txt" delimited="0">
      <textFields count="9">
        <textField/>
        <textField position="11"/>
        <textField position="14"/>
        <textField position="21"/>
        <textField position="28"/>
        <textField position="40"/>
        <textField position="44"/>
        <textField position="47"/>
        <textField position="54"/>
      </textFields>
    </textPr>
  </connection>
</connections>
</file>

<file path=xl/sharedStrings.xml><?xml version="1.0" encoding="utf-8"?>
<sst xmlns="http://schemas.openxmlformats.org/spreadsheetml/2006/main" count="58" uniqueCount="58">
  <si>
    <t>Original</t>
  </si>
  <si>
    <t>No Extension</t>
  </si>
  <si>
    <t>Character Name</t>
  </si>
  <si>
    <t>Year</t>
  </si>
  <si>
    <t>Month</t>
  </si>
  <si>
    <t>Day</t>
  </si>
  <si>
    <t>Hour</t>
  </si>
  <si>
    <t>Minute</t>
  </si>
  <si>
    <t>Second</t>
  </si>
  <si>
    <t>Combined Date</t>
  </si>
  <si>
    <t>Combined Time</t>
  </si>
  <si>
    <t>touch-compatible DateTime</t>
  </si>
  <si>
    <t>FINAL FANTASY XIV_ A Realm Reborn_20140526120846.mp4</t>
  </si>
  <si>
    <t>FINAL FANTASY XIV_ A Realm Reborn_20140620180338.mp4</t>
  </si>
  <si>
    <t>FINAL FANTASY XIV_ A Realm Reborn_20140620180733.mp4</t>
  </si>
  <si>
    <t>FINAL FANTASY XIV_ A Realm Reborn_20140620180812.mp4</t>
  </si>
  <si>
    <t>FINAL FANTASY XIV_ A Realm Reborn_20140620180948.mp4</t>
  </si>
  <si>
    <t>FINAL FANTASY XIV_ A Realm Reborn_20140620181114.mp4</t>
  </si>
  <si>
    <t>FINAL FANTASY XIV_20150907203100.mp4</t>
  </si>
  <si>
    <t>FINAL FANTASY XIV_20160306213641.mp4</t>
  </si>
  <si>
    <t>FINAL FANTASY XIV_20160709233933.mp4</t>
  </si>
  <si>
    <t>FINAL FANTASY XIV_20160806100145.mp4</t>
  </si>
  <si>
    <t>FINAL FANTASY XIV_20160808220138.mp4</t>
  </si>
  <si>
    <t>FINAL FANTASY XIV_20160821000420.mp4</t>
  </si>
  <si>
    <t>FINAL FANTASY XIV_20160828124437.mp4</t>
  </si>
  <si>
    <t>FINAL FANTASY XIV_20160828124947.mp4</t>
  </si>
  <si>
    <t>FINAL FANTASY XIV_20160904141451.mp4</t>
  </si>
  <si>
    <t>FINAL FANTASY XIV_20160905214532.mp4</t>
  </si>
  <si>
    <t>FINAL FANTASY XIV_20160911182818.mp4</t>
  </si>
  <si>
    <t>FINAL FANTASY XIV_20161003205253.mp4</t>
  </si>
  <si>
    <t>FINAL FANTASY XIV_20161003213100.mp4</t>
  </si>
  <si>
    <t>FINAL FANTASY XIV_20161004214541.mp4</t>
  </si>
  <si>
    <t>FINAL FANTASY XIV_20161116213402.mp4</t>
  </si>
  <si>
    <t>FINAL FANTASY XIV_20161216103942.mp4</t>
  </si>
  <si>
    <t>FINAL FANTASY XIV_20170115224614.mp4</t>
  </si>
  <si>
    <t>FINAL FANTASY XIV_20170121122130.mp4</t>
  </si>
  <si>
    <t>Skydo Otto 04_11_2014 16_28_04.mp4</t>
  </si>
  <si>
    <t>Skydo Otto 04_11_2014 16_28_14.mp4</t>
  </si>
  <si>
    <t>Skydo Otto 04_13_2014 19_53_03.mp4</t>
  </si>
  <si>
    <t>Skydo Otto 04_13_2014 20_08_19.mp4</t>
  </si>
  <si>
    <t>Skydo Otto 04_13_2014 20_09_34.mp4</t>
  </si>
  <si>
    <t>Xander Otto 06_29_2015 19_05_49.mp4</t>
  </si>
  <si>
    <t>DateTime-Old</t>
  </si>
  <si>
    <t>DateTime-New</t>
  </si>
  <si>
    <t>Names</t>
  </si>
  <si>
    <t>Date Began</t>
  </si>
  <si>
    <t>Name</t>
  </si>
  <si>
    <t>Skydo Otto</t>
  </si>
  <si>
    <t>Xander Stredimor</t>
  </si>
  <si>
    <t>Xander Otto</t>
  </si>
  <si>
    <t>Xander Brodabyrga</t>
  </si>
  <si>
    <t>Xander Barabroda</t>
  </si>
  <si>
    <t>New File Name</t>
  </si>
  <si>
    <t>Bash Command - Retime</t>
  </si>
  <si>
    <t>Bash Command - Rename</t>
  </si>
  <si>
    <t>Bash Command - Combined</t>
  </si>
  <si>
    <t>FINAL FANTASY XIV_20170108180212.mp4</t>
  </si>
  <si>
    <t>FINAL FANTASY XIV_20170131231108.mp4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</si>
</sst>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video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creensho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topLeftCell="N1" workbookViewId="0">
      <selection activeCell="Q2" sqref="Q2:Q33"/>
    </sheetView>
  </sheetViews>
  <sheetFormatPr baseColWidth="10" defaultRowHeight="16" x14ac:dyDescent="0.2"/>
  <cols>
    <col min="1" max="1" width="50.6640625" bestFit="1" customWidth="1"/>
    <col min="2" max="2" width="35.83203125" bestFit="1" customWidth="1"/>
    <col min="3" max="3" width="20.6640625" customWidth="1"/>
    <col min="4" max="4" width="19.6640625" bestFit="1" customWidth="1"/>
    <col min="11" max="11" width="14" bestFit="1" customWidth="1"/>
    <col min="12" max="12" width="14.1640625" bestFit="1" customWidth="1"/>
    <col min="13" max="13" width="26.5" bestFit="1" customWidth="1"/>
    <col min="14" max="14" width="39.33203125" bestFit="1" customWidth="1"/>
    <col min="15" max="15" width="24.33203125" bestFit="1" customWidth="1"/>
    <col min="16" max="16" width="76.5" bestFit="1" customWidth="1"/>
    <col min="17" max="17" width="22.33203125" bestFit="1" customWidth="1"/>
  </cols>
  <sheetData>
    <row r="1" spans="1:18" s="1" customFormat="1" x14ac:dyDescent="0.2">
      <c r="A1" s="1" t="s">
        <v>0</v>
      </c>
      <c r="B1" s="1" t="s">
        <v>1</v>
      </c>
      <c r="C1" s="1" t="s">
        <v>42</v>
      </c>
      <c r="D1" s="1" t="s">
        <v>43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</v>
      </c>
      <c r="N1" s="1" t="s">
        <v>52</v>
      </c>
      <c r="O1" s="1" t="s">
        <v>11</v>
      </c>
      <c r="P1" s="1" t="s">
        <v>53</v>
      </c>
      <c r="Q1" s="1" t="s">
        <v>54</v>
      </c>
      <c r="R1" s="1" t="s">
        <v>55</v>
      </c>
    </row>
    <row r="2" spans="1:18" x14ac:dyDescent="0.2">
      <c r="A2" t="s">
        <v>12</v>
      </c>
      <c r="B2" t="str">
        <f>LEFT(A2,LEN(A2)-4)</f>
        <v>FINAL FANTASY XIV_ A Realm Reborn_20140526120846</v>
      </c>
      <c r="C2" t="str">
        <f>IF(LEFT(A2,17)="FINAL FANTASY XIV","",RIGHT(B2,19))</f>
        <v/>
      </c>
      <c r="D2" t="str">
        <f>IF(LEFT(A2,17)="FINAL FANTASY XIV",RIGHT(B2,14),MID($C2,7,4)&amp;MID($C2,1,2)&amp;MID($C2,4,2)&amp;MID($C2,12,2)&amp;MID($C2,15,2)&amp;MID($C2,18,2))</f>
        <v>20140526120846</v>
      </c>
      <c r="E2" t="str">
        <f>MID($D2,1,4)</f>
        <v>2014</v>
      </c>
      <c r="F2" t="str">
        <f>MID($D2,5,2)</f>
        <v>05</v>
      </c>
      <c r="G2" t="str">
        <f>MID($D2,7,2)</f>
        <v>26</v>
      </c>
      <c r="H2" t="str">
        <f>MID($D2,9,2)</f>
        <v>12</v>
      </c>
      <c r="I2" t="str">
        <f>MID($D2,11,2)</f>
        <v>08</v>
      </c>
      <c r="J2" t="str">
        <f>MID($D2,13,2)</f>
        <v>46</v>
      </c>
      <c r="K2" s="2">
        <f t="shared" ref="K2:K25" si="0">DATE(E2,F2,G2)</f>
        <v>41785</v>
      </c>
      <c r="L2" s="3">
        <f>TIME(H2,I2,J2)</f>
        <v>0.50608796296296299</v>
      </c>
      <c r="M2" t="str">
        <f>IF(AND(Sheet1!$K2&gt;Sheet2!$A$3,Sheet1!$K2&lt;=Sheet2!$A$4),Sheet2!$B$3,IF(AND(Sheet1!$K2&gt;Sheet2!$A$4,Sheet1!$K2&lt;=Sheet2!$A$5),Sheet2!$B$4,IF(AND(Sheet1!$K2&gt;Sheet2!$A$5,Sheet1!$K2&lt;=Sheet2!$A$6),Sheet2!$B$5,IF(AND(Sheet1!$K2&gt;Sheet2!$A$6,Sheet1!$K2&lt;=Sheet2!$A$7),Sheet2!$B$6,IF(Sheet1!$K2&gt;Sheet2!$A$7,Sheet2!$B$7,"Error")))))</f>
        <v>Xander Stredimor</v>
      </c>
      <c r="N2" t="str">
        <f>M2&amp;" "&amp;E2&amp;"_"&amp;F2&amp;"_"&amp;G2&amp;"_"&amp;H2&amp;"_"&amp;I2&amp;"_"&amp;J2&amp;".mp4"</f>
        <v>Xander Stredimor 2014_05_26_12_08_46.mp4</v>
      </c>
      <c r="O2" t="str">
        <f t="shared" ref="O2:O30" si="1">E2&amp;F2&amp;G2&amp;H2&amp;I2&amp;"."&amp;J2</f>
        <v>201405261208.46</v>
      </c>
      <c r="P2" t="str">
        <f t="shared" ref="P2:P30" si="2">"touch -t "&amp;O2&amp;" "&amp;SUBSTITUTE(A2," ","\ ")</f>
        <v>touch -t 201405261208.46 FINAL\ FANTASY\ XIV_\ A\ Realm\ Reborn_20140526120846.mp4</v>
      </c>
      <c r="Q2" t="str">
        <f>"mv "&amp;SUBSTITUTE(A2," ","\ ")&amp;" "&amp;SUBSTITUTE(N2," ","\ ")</f>
        <v>mv FINAL\ FANTASY\ XIV_\ A\ Realm\ Reborn_20140526120846.mp4 Xander\ Stredimor\ 2014_05_26_12_08_46.mp4</v>
      </c>
      <c r="R2" t="str">
        <f>P2&amp;"; "&amp;Q2</f>
        <v>touch -t 201405261208.46 FINAL\ FANTASY\ XIV_\ A\ Realm\ Reborn_20140526120846.mp4; mv FINAL\ FANTASY\ XIV_\ A\ Realm\ Reborn_20140526120846.mp4 Xander\ Stredimor\ 2014_05_26_12_08_46.mp4</v>
      </c>
    </row>
    <row r="3" spans="1:18" x14ac:dyDescent="0.2">
      <c r="A3" t="s">
        <v>13</v>
      </c>
      <c r="B3" t="str">
        <f t="shared" ref="B3:B30" si="3">LEFT(A3,LEN(A3)-4)</f>
        <v>FINAL FANTASY XIV_ A Realm Reborn_20140620180338</v>
      </c>
      <c r="C3" t="str">
        <f t="shared" ref="C3:C30" si="4">IF(LEFT(A3,17)="FINAL FANTASY XIV","",RIGHT(B3,19))</f>
        <v/>
      </c>
      <c r="D3" t="str">
        <f t="shared" ref="D3:D30" si="5">IF(LEFT(A3,17)="FINAL FANTASY XIV",RIGHT(B3,14),MID($C3,7,4)&amp;MID($C3,1,2)&amp;MID($C3,4,2)&amp;MID($C3,12,2)&amp;MID($C3,15,2)&amp;MID($C3,18,2))</f>
        <v>20140620180338</v>
      </c>
      <c r="E3" t="str">
        <f t="shared" ref="E3:E33" si="6">MID($D3,1,4)</f>
        <v>2014</v>
      </c>
      <c r="F3" t="str">
        <f t="shared" ref="F3:F33" si="7">MID($D3,5,2)</f>
        <v>06</v>
      </c>
      <c r="G3" t="str">
        <f t="shared" ref="G3:G33" si="8">MID($D3,7,2)</f>
        <v>20</v>
      </c>
      <c r="H3" t="str">
        <f t="shared" ref="H3:H33" si="9">MID($D3,9,2)</f>
        <v>18</v>
      </c>
      <c r="I3" t="str">
        <f t="shared" ref="I3:I33" si="10">MID($D3,11,2)</f>
        <v>03</v>
      </c>
      <c r="J3" t="str">
        <f t="shared" ref="J3:J33" si="11">MID($D3,13,2)</f>
        <v>38</v>
      </c>
      <c r="K3" s="2">
        <f t="shared" si="0"/>
        <v>41810</v>
      </c>
      <c r="L3" s="3">
        <f t="shared" ref="L3:L30" si="12">TIME(H3,I3,J3)</f>
        <v>0.75252314814814814</v>
      </c>
      <c r="M3" t="str">
        <f>IF(AND(Sheet1!$K3&gt;Sheet2!$A$3,Sheet1!$K3&lt;=Sheet2!$A$4),Sheet2!$B$3,IF(AND(Sheet1!$K3&gt;Sheet2!$A$4,Sheet1!$K3&lt;=Sheet2!$A$5),Sheet2!$B$4,IF(AND(Sheet1!$K3&gt;Sheet2!$A$5,Sheet1!$K3&lt;=Sheet2!$A$6),Sheet2!$B$5,IF(AND(Sheet1!$K3&gt;Sheet2!$A$6,Sheet1!$K3&lt;=Sheet2!$A$7),Sheet2!$B$6,IF(Sheet1!$K3&gt;Sheet2!$A$7,Sheet2!$B$7,"Error")))))</f>
        <v>Xander Stredimor</v>
      </c>
      <c r="N3" t="str">
        <f t="shared" ref="N3:N30" si="13">M3&amp;" "&amp;E3&amp;"_"&amp;F3&amp;"_"&amp;G3&amp;"_"&amp;H3&amp;"_"&amp;I3&amp;"_"&amp;J3&amp;".mp4"</f>
        <v>Xander Stredimor 2014_06_20_18_03_38.mp4</v>
      </c>
      <c r="O3" t="str">
        <f t="shared" si="1"/>
        <v>201406201803.38</v>
      </c>
      <c r="P3" t="str">
        <f t="shared" si="2"/>
        <v>touch -t 201406201803.38 FINAL\ FANTASY\ XIV_\ A\ Realm\ Reborn_20140620180338.mp4</v>
      </c>
      <c r="Q3" t="str">
        <f t="shared" ref="Q3:Q30" si="14">"mv "&amp;SUBSTITUTE(A3," ","\ ")&amp;" "&amp;SUBSTITUTE(N3," ","\ ")</f>
        <v>mv FINAL\ FANTASY\ XIV_\ A\ Realm\ Reborn_20140620180338.mp4 Xander\ Stredimor\ 2014_06_20_18_03_38.mp4</v>
      </c>
      <c r="R3" t="str">
        <f t="shared" ref="R3:R30" si="15">P3&amp;"; "&amp;Q3</f>
        <v>touch -t 201406201803.38 FINAL\ FANTASY\ XIV_\ A\ Realm\ Reborn_20140620180338.mp4; mv FINAL\ FANTASY\ XIV_\ A\ Realm\ Reborn_20140620180338.mp4 Xander\ Stredimor\ 2014_06_20_18_03_38.mp4</v>
      </c>
    </row>
    <row r="4" spans="1:18" x14ac:dyDescent="0.2">
      <c r="A4" t="s">
        <v>14</v>
      </c>
      <c r="B4" t="str">
        <f t="shared" si="3"/>
        <v>FINAL FANTASY XIV_ A Realm Reborn_20140620180733</v>
      </c>
      <c r="C4" t="str">
        <f t="shared" si="4"/>
        <v/>
      </c>
      <c r="D4" t="str">
        <f t="shared" si="5"/>
        <v>20140620180733</v>
      </c>
      <c r="E4" t="str">
        <f t="shared" si="6"/>
        <v>2014</v>
      </c>
      <c r="F4" t="str">
        <f t="shared" si="7"/>
        <v>06</v>
      </c>
      <c r="G4" t="str">
        <f t="shared" si="8"/>
        <v>20</v>
      </c>
      <c r="H4" t="str">
        <f t="shared" si="9"/>
        <v>18</v>
      </c>
      <c r="I4" t="str">
        <f t="shared" si="10"/>
        <v>07</v>
      </c>
      <c r="J4" t="str">
        <f t="shared" si="11"/>
        <v>33</v>
      </c>
      <c r="K4" s="2">
        <f t="shared" si="0"/>
        <v>41810</v>
      </c>
      <c r="L4" s="3">
        <f t="shared" si="12"/>
        <v>0.75524305555555549</v>
      </c>
      <c r="M4" t="str">
        <f>IF(AND(Sheet1!$K4&gt;Sheet2!$A$3,Sheet1!$K4&lt;=Sheet2!$A$4),Sheet2!$B$3,IF(AND(Sheet1!$K4&gt;Sheet2!$A$4,Sheet1!$K4&lt;=Sheet2!$A$5),Sheet2!$B$4,IF(AND(Sheet1!$K4&gt;Sheet2!$A$5,Sheet1!$K4&lt;=Sheet2!$A$6),Sheet2!$B$5,IF(AND(Sheet1!$K4&gt;Sheet2!$A$6,Sheet1!$K4&lt;=Sheet2!$A$7),Sheet2!$B$6,IF(Sheet1!$K4&gt;Sheet2!$A$7,Sheet2!$B$7,"Error")))))</f>
        <v>Xander Stredimor</v>
      </c>
      <c r="N4" t="str">
        <f t="shared" si="13"/>
        <v>Xander Stredimor 2014_06_20_18_07_33.mp4</v>
      </c>
      <c r="O4" t="str">
        <f t="shared" si="1"/>
        <v>201406201807.33</v>
      </c>
      <c r="P4" t="str">
        <f t="shared" si="2"/>
        <v>touch -t 201406201807.33 FINAL\ FANTASY\ XIV_\ A\ Realm\ Reborn_20140620180733.mp4</v>
      </c>
      <c r="Q4" t="str">
        <f t="shared" si="14"/>
        <v>mv FINAL\ FANTASY\ XIV_\ A\ Realm\ Reborn_20140620180733.mp4 Xander\ Stredimor\ 2014_06_20_18_07_33.mp4</v>
      </c>
      <c r="R4" t="str">
        <f t="shared" si="15"/>
        <v>touch -t 201406201807.33 FINAL\ FANTASY\ XIV_\ A\ Realm\ Reborn_20140620180733.mp4; mv FINAL\ FANTASY\ XIV_\ A\ Realm\ Reborn_20140620180733.mp4 Xander\ Stredimor\ 2014_06_20_18_07_33.mp4</v>
      </c>
    </row>
    <row r="5" spans="1:18" x14ac:dyDescent="0.2">
      <c r="A5" t="s">
        <v>15</v>
      </c>
      <c r="B5" t="str">
        <f t="shared" si="3"/>
        <v>FINAL FANTASY XIV_ A Realm Reborn_20140620180812</v>
      </c>
      <c r="C5" t="str">
        <f t="shared" si="4"/>
        <v/>
      </c>
      <c r="D5" t="str">
        <f t="shared" si="5"/>
        <v>20140620180812</v>
      </c>
      <c r="E5" t="str">
        <f t="shared" si="6"/>
        <v>2014</v>
      </c>
      <c r="F5" t="str">
        <f t="shared" si="7"/>
        <v>06</v>
      </c>
      <c r="G5" t="str">
        <f t="shared" si="8"/>
        <v>20</v>
      </c>
      <c r="H5" t="str">
        <f t="shared" si="9"/>
        <v>18</v>
      </c>
      <c r="I5" t="str">
        <f t="shared" si="10"/>
        <v>08</v>
      </c>
      <c r="J5" t="str">
        <f t="shared" si="11"/>
        <v>12</v>
      </c>
      <c r="K5" s="2">
        <f t="shared" si="0"/>
        <v>41810</v>
      </c>
      <c r="L5" s="3">
        <f t="shared" si="12"/>
        <v>0.75569444444444445</v>
      </c>
      <c r="M5" t="str">
        <f>IF(AND(Sheet1!$K5&gt;Sheet2!$A$3,Sheet1!$K5&lt;=Sheet2!$A$4),Sheet2!$B$3,IF(AND(Sheet1!$K5&gt;Sheet2!$A$4,Sheet1!$K5&lt;=Sheet2!$A$5),Sheet2!$B$4,IF(AND(Sheet1!$K5&gt;Sheet2!$A$5,Sheet1!$K5&lt;=Sheet2!$A$6),Sheet2!$B$5,IF(AND(Sheet1!$K5&gt;Sheet2!$A$6,Sheet1!$K5&lt;=Sheet2!$A$7),Sheet2!$B$6,IF(Sheet1!$K5&gt;Sheet2!$A$7,Sheet2!$B$7,"Error")))))</f>
        <v>Xander Stredimor</v>
      </c>
      <c r="N5" t="str">
        <f t="shared" si="13"/>
        <v>Xander Stredimor 2014_06_20_18_08_12.mp4</v>
      </c>
      <c r="O5" t="str">
        <f t="shared" si="1"/>
        <v>201406201808.12</v>
      </c>
      <c r="P5" t="str">
        <f t="shared" si="2"/>
        <v>touch -t 201406201808.12 FINAL\ FANTASY\ XIV_\ A\ Realm\ Reborn_20140620180812.mp4</v>
      </c>
      <c r="Q5" t="str">
        <f t="shared" si="14"/>
        <v>mv FINAL\ FANTASY\ XIV_\ A\ Realm\ Reborn_20140620180812.mp4 Xander\ Stredimor\ 2014_06_20_18_08_12.mp4</v>
      </c>
      <c r="R5" t="str">
        <f t="shared" si="15"/>
        <v>touch -t 201406201808.12 FINAL\ FANTASY\ XIV_\ A\ Realm\ Reborn_20140620180812.mp4; mv FINAL\ FANTASY\ XIV_\ A\ Realm\ Reborn_20140620180812.mp4 Xander\ Stredimor\ 2014_06_20_18_08_12.mp4</v>
      </c>
    </row>
    <row r="6" spans="1:18" x14ac:dyDescent="0.2">
      <c r="A6" t="s">
        <v>16</v>
      </c>
      <c r="B6" t="str">
        <f t="shared" si="3"/>
        <v>FINAL FANTASY XIV_ A Realm Reborn_20140620180948</v>
      </c>
      <c r="C6" t="str">
        <f t="shared" si="4"/>
        <v/>
      </c>
      <c r="D6" t="str">
        <f t="shared" si="5"/>
        <v>20140620180948</v>
      </c>
      <c r="E6" t="str">
        <f t="shared" si="6"/>
        <v>2014</v>
      </c>
      <c r="F6" t="str">
        <f t="shared" si="7"/>
        <v>06</v>
      </c>
      <c r="G6" t="str">
        <f t="shared" si="8"/>
        <v>20</v>
      </c>
      <c r="H6" t="str">
        <f t="shared" si="9"/>
        <v>18</v>
      </c>
      <c r="I6" t="str">
        <f t="shared" si="10"/>
        <v>09</v>
      </c>
      <c r="J6" t="str">
        <f t="shared" si="11"/>
        <v>48</v>
      </c>
      <c r="K6" s="2">
        <f t="shared" si="0"/>
        <v>41810</v>
      </c>
      <c r="L6" s="3">
        <f t="shared" si="12"/>
        <v>0.75680555555555562</v>
      </c>
      <c r="M6" t="str">
        <f>IF(AND(Sheet1!$K6&gt;Sheet2!$A$3,Sheet1!$K6&lt;=Sheet2!$A$4),Sheet2!$B$3,IF(AND(Sheet1!$K6&gt;Sheet2!$A$4,Sheet1!$K6&lt;=Sheet2!$A$5),Sheet2!$B$4,IF(AND(Sheet1!$K6&gt;Sheet2!$A$5,Sheet1!$K6&lt;=Sheet2!$A$6),Sheet2!$B$5,IF(AND(Sheet1!$K6&gt;Sheet2!$A$6,Sheet1!$K6&lt;=Sheet2!$A$7),Sheet2!$B$6,IF(Sheet1!$K6&gt;Sheet2!$A$7,Sheet2!$B$7,"Error")))))</f>
        <v>Xander Stredimor</v>
      </c>
      <c r="N6" t="str">
        <f t="shared" si="13"/>
        <v>Xander Stredimor 2014_06_20_18_09_48.mp4</v>
      </c>
      <c r="O6" t="str">
        <f t="shared" si="1"/>
        <v>201406201809.48</v>
      </c>
      <c r="P6" t="str">
        <f t="shared" si="2"/>
        <v>touch -t 201406201809.48 FINAL\ FANTASY\ XIV_\ A\ Realm\ Reborn_20140620180948.mp4</v>
      </c>
      <c r="Q6" t="str">
        <f t="shared" si="14"/>
        <v>mv FINAL\ FANTASY\ XIV_\ A\ Realm\ Reborn_20140620180948.mp4 Xander\ Stredimor\ 2014_06_20_18_09_48.mp4</v>
      </c>
      <c r="R6" t="str">
        <f t="shared" si="15"/>
        <v>touch -t 201406201809.48 FINAL\ FANTASY\ XIV_\ A\ Realm\ Reborn_20140620180948.mp4; mv FINAL\ FANTASY\ XIV_\ A\ Realm\ Reborn_20140620180948.mp4 Xander\ Stredimor\ 2014_06_20_18_09_48.mp4</v>
      </c>
    </row>
    <row r="7" spans="1:18" x14ac:dyDescent="0.2">
      <c r="A7" t="s">
        <v>17</v>
      </c>
      <c r="B7" t="str">
        <f t="shared" si="3"/>
        <v>FINAL FANTASY XIV_ A Realm Reborn_20140620181114</v>
      </c>
      <c r="C7" t="str">
        <f t="shared" si="4"/>
        <v/>
      </c>
      <c r="D7" t="str">
        <f t="shared" si="5"/>
        <v>20140620181114</v>
      </c>
      <c r="E7" t="str">
        <f t="shared" si="6"/>
        <v>2014</v>
      </c>
      <c r="F7" t="str">
        <f t="shared" si="7"/>
        <v>06</v>
      </c>
      <c r="G7" t="str">
        <f t="shared" si="8"/>
        <v>20</v>
      </c>
      <c r="H7" t="str">
        <f t="shared" si="9"/>
        <v>18</v>
      </c>
      <c r="I7" t="str">
        <f t="shared" si="10"/>
        <v>11</v>
      </c>
      <c r="J7" t="str">
        <f t="shared" si="11"/>
        <v>14</v>
      </c>
      <c r="K7" s="2">
        <f t="shared" si="0"/>
        <v>41810</v>
      </c>
      <c r="L7" s="3">
        <f t="shared" si="12"/>
        <v>0.75780092592592585</v>
      </c>
      <c r="M7" t="str">
        <f>IF(AND(Sheet1!$K7&gt;Sheet2!$A$3,Sheet1!$K7&lt;=Sheet2!$A$4),Sheet2!$B$3,IF(AND(Sheet1!$K7&gt;Sheet2!$A$4,Sheet1!$K7&lt;=Sheet2!$A$5),Sheet2!$B$4,IF(AND(Sheet1!$K7&gt;Sheet2!$A$5,Sheet1!$K7&lt;=Sheet2!$A$6),Sheet2!$B$5,IF(AND(Sheet1!$K7&gt;Sheet2!$A$6,Sheet1!$K7&lt;=Sheet2!$A$7),Sheet2!$B$6,IF(Sheet1!$K7&gt;Sheet2!$A$7,Sheet2!$B$7,"Error")))))</f>
        <v>Xander Stredimor</v>
      </c>
      <c r="N7" t="str">
        <f t="shared" si="13"/>
        <v>Xander Stredimor 2014_06_20_18_11_14.mp4</v>
      </c>
      <c r="O7" t="str">
        <f t="shared" si="1"/>
        <v>201406201811.14</v>
      </c>
      <c r="P7" t="str">
        <f t="shared" si="2"/>
        <v>touch -t 201406201811.14 FINAL\ FANTASY\ XIV_\ A\ Realm\ Reborn_20140620181114.mp4</v>
      </c>
      <c r="Q7" t="str">
        <f t="shared" si="14"/>
        <v>mv FINAL\ FANTASY\ XIV_\ A\ Realm\ Reborn_20140620181114.mp4 Xander\ Stredimor\ 2014_06_20_18_11_14.mp4</v>
      </c>
      <c r="R7" t="str">
        <f t="shared" si="15"/>
        <v>touch -t 201406201811.14 FINAL\ FANTASY\ XIV_\ A\ Realm\ Reborn_20140620181114.mp4; mv FINAL\ FANTASY\ XIV_\ A\ Realm\ Reborn_20140620181114.mp4 Xander\ Stredimor\ 2014_06_20_18_11_14.mp4</v>
      </c>
    </row>
    <row r="8" spans="1:18" x14ac:dyDescent="0.2">
      <c r="A8" t="s">
        <v>18</v>
      </c>
      <c r="B8" t="str">
        <f t="shared" si="3"/>
        <v>FINAL FANTASY XIV_20150907203100</v>
      </c>
      <c r="C8" t="str">
        <f t="shared" si="4"/>
        <v/>
      </c>
      <c r="D8" t="str">
        <f t="shared" si="5"/>
        <v>20150907203100</v>
      </c>
      <c r="E8" t="str">
        <f t="shared" si="6"/>
        <v>2015</v>
      </c>
      <c r="F8" t="str">
        <f t="shared" si="7"/>
        <v>09</v>
      </c>
      <c r="G8" t="str">
        <f t="shared" si="8"/>
        <v>07</v>
      </c>
      <c r="H8" t="str">
        <f t="shared" si="9"/>
        <v>20</v>
      </c>
      <c r="I8" t="str">
        <f t="shared" si="10"/>
        <v>31</v>
      </c>
      <c r="J8" t="str">
        <f t="shared" si="11"/>
        <v>00</v>
      </c>
      <c r="K8" s="2">
        <f t="shared" si="0"/>
        <v>42254</v>
      </c>
      <c r="L8" s="3">
        <f t="shared" si="12"/>
        <v>0.85486111111111107</v>
      </c>
      <c r="M8" t="str">
        <f>IF(AND(Sheet1!$K8&gt;Sheet2!$A$3,Sheet1!$K8&lt;=Sheet2!$A$4),Sheet2!$B$3,IF(AND(Sheet1!$K8&gt;Sheet2!$A$4,Sheet1!$K8&lt;=Sheet2!$A$5),Sheet2!$B$4,IF(AND(Sheet1!$K8&gt;Sheet2!$A$5,Sheet1!$K8&lt;=Sheet2!$A$6),Sheet2!$B$5,IF(AND(Sheet1!$K8&gt;Sheet2!$A$6,Sheet1!$K8&lt;=Sheet2!$A$7),Sheet2!$B$6,IF(Sheet1!$K8&gt;Sheet2!$A$7,Sheet2!$B$7,"Error")))))</f>
        <v>Xander Otto</v>
      </c>
      <c r="N8" t="str">
        <f t="shared" si="13"/>
        <v>Xander Otto 2015_09_07_20_31_00.mp4</v>
      </c>
      <c r="O8" t="str">
        <f t="shared" si="1"/>
        <v>201509072031.00</v>
      </c>
      <c r="P8" t="str">
        <f t="shared" si="2"/>
        <v>touch -t 201509072031.00 FINAL\ FANTASY\ XIV_20150907203100.mp4</v>
      </c>
      <c r="Q8" t="str">
        <f t="shared" si="14"/>
        <v>mv FINAL\ FANTASY\ XIV_20150907203100.mp4 Xander\ Otto\ 2015_09_07_20_31_00.mp4</v>
      </c>
      <c r="R8" t="str">
        <f t="shared" si="15"/>
        <v>touch -t 201509072031.00 FINAL\ FANTASY\ XIV_20150907203100.mp4; mv FINAL\ FANTASY\ XIV_20150907203100.mp4 Xander\ Otto\ 2015_09_07_20_31_00.mp4</v>
      </c>
    </row>
    <row r="9" spans="1:18" x14ac:dyDescent="0.2">
      <c r="A9" t="s">
        <v>19</v>
      </c>
      <c r="B9" t="str">
        <f t="shared" si="3"/>
        <v>FINAL FANTASY XIV_20160306213641</v>
      </c>
      <c r="C9" t="str">
        <f t="shared" si="4"/>
        <v/>
      </c>
      <c r="D9" t="str">
        <f t="shared" si="5"/>
        <v>20160306213641</v>
      </c>
      <c r="E9" t="str">
        <f t="shared" si="6"/>
        <v>2016</v>
      </c>
      <c r="F9" t="str">
        <f t="shared" si="7"/>
        <v>03</v>
      </c>
      <c r="G9" t="str">
        <f t="shared" si="8"/>
        <v>06</v>
      </c>
      <c r="H9" t="str">
        <f t="shared" si="9"/>
        <v>21</v>
      </c>
      <c r="I9" t="str">
        <f t="shared" si="10"/>
        <v>36</v>
      </c>
      <c r="J9" t="str">
        <f t="shared" si="11"/>
        <v>41</v>
      </c>
      <c r="K9" s="2">
        <f t="shared" si="0"/>
        <v>42435</v>
      </c>
      <c r="L9" s="3">
        <f t="shared" si="12"/>
        <v>0.90047453703703706</v>
      </c>
      <c r="M9" t="str">
        <f>IF(AND(Sheet1!$K9&gt;Sheet2!$A$3,Sheet1!$K9&lt;=Sheet2!$A$4),Sheet2!$B$3,IF(AND(Sheet1!$K9&gt;Sheet2!$A$4,Sheet1!$K9&lt;=Sheet2!$A$5),Sheet2!$B$4,IF(AND(Sheet1!$K9&gt;Sheet2!$A$5,Sheet1!$K9&lt;=Sheet2!$A$6),Sheet2!$B$5,IF(AND(Sheet1!$K9&gt;Sheet2!$A$6,Sheet1!$K9&lt;=Sheet2!$A$7),Sheet2!$B$6,IF(Sheet1!$K9&gt;Sheet2!$A$7,Sheet2!$B$7,"Error")))))</f>
        <v>Xander Brodabyrga</v>
      </c>
      <c r="N9" t="str">
        <f t="shared" si="13"/>
        <v>Xander Brodabyrga 2016_03_06_21_36_41.mp4</v>
      </c>
      <c r="O9" t="str">
        <f t="shared" si="1"/>
        <v>201603062136.41</v>
      </c>
      <c r="P9" t="str">
        <f t="shared" si="2"/>
        <v>touch -t 201603062136.41 FINAL\ FANTASY\ XIV_20160306213641.mp4</v>
      </c>
      <c r="Q9" t="str">
        <f t="shared" si="14"/>
        <v>mv FINAL\ FANTASY\ XIV_20160306213641.mp4 Xander\ Brodabyrga\ 2016_03_06_21_36_41.mp4</v>
      </c>
      <c r="R9" t="str">
        <f t="shared" si="15"/>
        <v>touch -t 201603062136.41 FINAL\ FANTASY\ XIV_20160306213641.mp4; mv FINAL\ FANTASY\ XIV_20160306213641.mp4 Xander\ Brodabyrga\ 2016_03_06_21_36_41.mp4</v>
      </c>
    </row>
    <row r="10" spans="1:18" x14ac:dyDescent="0.2">
      <c r="A10" t="s">
        <v>20</v>
      </c>
      <c r="B10" t="str">
        <f t="shared" si="3"/>
        <v>FINAL FANTASY XIV_20160709233933</v>
      </c>
      <c r="C10" t="str">
        <f t="shared" si="4"/>
        <v/>
      </c>
      <c r="D10" t="str">
        <f t="shared" si="5"/>
        <v>20160709233933</v>
      </c>
      <c r="E10" t="str">
        <f t="shared" si="6"/>
        <v>2016</v>
      </c>
      <c r="F10" t="str">
        <f t="shared" si="7"/>
        <v>07</v>
      </c>
      <c r="G10" t="str">
        <f t="shared" si="8"/>
        <v>09</v>
      </c>
      <c r="H10" t="str">
        <f t="shared" si="9"/>
        <v>23</v>
      </c>
      <c r="I10" t="str">
        <f t="shared" si="10"/>
        <v>39</v>
      </c>
      <c r="J10" t="str">
        <f t="shared" si="11"/>
        <v>33</v>
      </c>
      <c r="K10" s="2">
        <f t="shared" si="0"/>
        <v>42560</v>
      </c>
      <c r="L10" s="3">
        <f t="shared" si="12"/>
        <v>0.98579861111111111</v>
      </c>
      <c r="M10" t="str">
        <f>IF(AND(Sheet1!$K10&gt;Sheet2!$A$3,Sheet1!$K10&lt;=Sheet2!$A$4),Sheet2!$B$3,IF(AND(Sheet1!$K10&gt;Sheet2!$A$4,Sheet1!$K10&lt;=Sheet2!$A$5),Sheet2!$B$4,IF(AND(Sheet1!$K10&gt;Sheet2!$A$5,Sheet1!$K10&lt;=Sheet2!$A$6),Sheet2!$B$5,IF(AND(Sheet1!$K10&gt;Sheet2!$A$6,Sheet1!$K10&lt;=Sheet2!$A$7),Sheet2!$B$6,IF(Sheet1!$K10&gt;Sheet2!$A$7,Sheet2!$B$7,"Error")))))</f>
        <v>Xander Brodabyrga</v>
      </c>
      <c r="N10" t="str">
        <f t="shared" si="13"/>
        <v>Xander Brodabyrga 2016_07_09_23_39_33.mp4</v>
      </c>
      <c r="O10" t="str">
        <f t="shared" si="1"/>
        <v>201607092339.33</v>
      </c>
      <c r="P10" t="str">
        <f t="shared" si="2"/>
        <v>touch -t 201607092339.33 FINAL\ FANTASY\ XIV_20160709233933.mp4</v>
      </c>
      <c r="Q10" t="str">
        <f t="shared" si="14"/>
        <v>mv FINAL\ FANTASY\ XIV_20160709233933.mp4 Xander\ Brodabyrga\ 2016_07_09_23_39_33.mp4</v>
      </c>
      <c r="R10" t="str">
        <f t="shared" si="15"/>
        <v>touch -t 201607092339.33 FINAL\ FANTASY\ XIV_20160709233933.mp4; mv FINAL\ FANTASY\ XIV_20160709233933.mp4 Xander\ Brodabyrga\ 2016_07_09_23_39_33.mp4</v>
      </c>
    </row>
    <row r="11" spans="1:18" x14ac:dyDescent="0.2">
      <c r="A11" t="s">
        <v>21</v>
      </c>
      <c r="B11" t="str">
        <f t="shared" si="3"/>
        <v>FINAL FANTASY XIV_20160806100145</v>
      </c>
      <c r="C11" t="str">
        <f t="shared" si="4"/>
        <v/>
      </c>
      <c r="D11" t="str">
        <f t="shared" si="5"/>
        <v>20160806100145</v>
      </c>
      <c r="E11" t="str">
        <f t="shared" si="6"/>
        <v>2016</v>
      </c>
      <c r="F11" t="str">
        <f t="shared" si="7"/>
        <v>08</v>
      </c>
      <c r="G11" t="str">
        <f t="shared" si="8"/>
        <v>06</v>
      </c>
      <c r="H11" t="str">
        <f t="shared" si="9"/>
        <v>10</v>
      </c>
      <c r="I11" t="str">
        <f t="shared" si="10"/>
        <v>01</v>
      </c>
      <c r="J11" t="str">
        <f t="shared" si="11"/>
        <v>45</v>
      </c>
      <c r="K11" s="2">
        <f t="shared" si="0"/>
        <v>42588</v>
      </c>
      <c r="L11" s="3">
        <f t="shared" si="12"/>
        <v>0.41788194444444443</v>
      </c>
      <c r="M11" t="str">
        <f>IF(AND(Sheet1!$K11&gt;Sheet2!$A$3,Sheet1!$K11&lt;=Sheet2!$A$4),Sheet2!$B$3,IF(AND(Sheet1!$K11&gt;Sheet2!$A$4,Sheet1!$K11&lt;=Sheet2!$A$5),Sheet2!$B$4,IF(AND(Sheet1!$K11&gt;Sheet2!$A$5,Sheet1!$K11&lt;=Sheet2!$A$6),Sheet2!$B$5,IF(AND(Sheet1!$K11&gt;Sheet2!$A$6,Sheet1!$K11&lt;=Sheet2!$A$7),Sheet2!$B$6,IF(Sheet1!$K11&gt;Sheet2!$A$7,Sheet2!$B$7,"Error")))))</f>
        <v>Xander Brodabyrga</v>
      </c>
      <c r="N11" t="str">
        <f t="shared" si="13"/>
        <v>Xander Brodabyrga 2016_08_06_10_01_45.mp4</v>
      </c>
      <c r="O11" t="str">
        <f t="shared" si="1"/>
        <v>201608061001.45</v>
      </c>
      <c r="P11" t="str">
        <f t="shared" si="2"/>
        <v>touch -t 201608061001.45 FINAL\ FANTASY\ XIV_20160806100145.mp4</v>
      </c>
      <c r="Q11" t="str">
        <f t="shared" si="14"/>
        <v>mv FINAL\ FANTASY\ XIV_20160806100145.mp4 Xander\ Brodabyrga\ 2016_08_06_10_01_45.mp4</v>
      </c>
      <c r="R11" t="str">
        <f t="shared" si="15"/>
        <v>touch -t 201608061001.45 FINAL\ FANTASY\ XIV_20160806100145.mp4; mv FINAL\ FANTASY\ XIV_20160806100145.mp4 Xander\ Brodabyrga\ 2016_08_06_10_01_45.mp4</v>
      </c>
    </row>
    <row r="12" spans="1:18" x14ac:dyDescent="0.2">
      <c r="A12" t="s">
        <v>22</v>
      </c>
      <c r="B12" t="str">
        <f t="shared" si="3"/>
        <v>FINAL FANTASY XIV_20160808220138</v>
      </c>
      <c r="C12" t="str">
        <f t="shared" si="4"/>
        <v/>
      </c>
      <c r="D12" t="str">
        <f t="shared" si="5"/>
        <v>20160808220138</v>
      </c>
      <c r="E12" t="str">
        <f t="shared" si="6"/>
        <v>2016</v>
      </c>
      <c r="F12" t="str">
        <f t="shared" si="7"/>
        <v>08</v>
      </c>
      <c r="G12" t="str">
        <f t="shared" si="8"/>
        <v>08</v>
      </c>
      <c r="H12" t="str">
        <f t="shared" si="9"/>
        <v>22</v>
      </c>
      <c r="I12" t="str">
        <f t="shared" si="10"/>
        <v>01</v>
      </c>
      <c r="J12" t="str">
        <f t="shared" si="11"/>
        <v>38</v>
      </c>
      <c r="K12" s="2">
        <f t="shared" si="0"/>
        <v>42590</v>
      </c>
      <c r="L12" s="3">
        <f t="shared" si="12"/>
        <v>0.91780092592592588</v>
      </c>
      <c r="M12" t="str">
        <f>IF(AND(Sheet1!$K12&gt;Sheet2!$A$3,Sheet1!$K12&lt;=Sheet2!$A$4),Sheet2!$B$3,IF(AND(Sheet1!$K12&gt;Sheet2!$A$4,Sheet1!$K12&lt;=Sheet2!$A$5),Sheet2!$B$4,IF(AND(Sheet1!$K12&gt;Sheet2!$A$5,Sheet1!$K12&lt;=Sheet2!$A$6),Sheet2!$B$5,IF(AND(Sheet1!$K12&gt;Sheet2!$A$6,Sheet1!$K12&lt;=Sheet2!$A$7),Sheet2!$B$6,IF(Sheet1!$K12&gt;Sheet2!$A$7,Sheet2!$B$7,"Error")))))</f>
        <v>Xander Brodabyrga</v>
      </c>
      <c r="N12" t="str">
        <f t="shared" si="13"/>
        <v>Xander Brodabyrga 2016_08_08_22_01_38.mp4</v>
      </c>
      <c r="O12" t="str">
        <f t="shared" si="1"/>
        <v>201608082201.38</v>
      </c>
      <c r="P12" t="str">
        <f t="shared" si="2"/>
        <v>touch -t 201608082201.38 FINAL\ FANTASY\ XIV_20160808220138.mp4</v>
      </c>
      <c r="Q12" t="str">
        <f t="shared" si="14"/>
        <v>mv FINAL\ FANTASY\ XIV_20160808220138.mp4 Xander\ Brodabyrga\ 2016_08_08_22_01_38.mp4</v>
      </c>
      <c r="R12" t="str">
        <f t="shared" si="15"/>
        <v>touch -t 201608082201.38 FINAL\ FANTASY\ XIV_20160808220138.mp4; mv FINAL\ FANTASY\ XIV_20160808220138.mp4 Xander\ Brodabyrga\ 2016_08_08_22_01_38.mp4</v>
      </c>
    </row>
    <row r="13" spans="1:18" x14ac:dyDescent="0.2">
      <c r="A13" t="s">
        <v>23</v>
      </c>
      <c r="B13" t="str">
        <f t="shared" si="3"/>
        <v>FINAL FANTASY XIV_20160821000420</v>
      </c>
      <c r="C13" t="str">
        <f t="shared" si="4"/>
        <v/>
      </c>
      <c r="D13" t="str">
        <f t="shared" si="5"/>
        <v>20160821000420</v>
      </c>
      <c r="E13" t="str">
        <f t="shared" si="6"/>
        <v>2016</v>
      </c>
      <c r="F13" t="str">
        <f t="shared" si="7"/>
        <v>08</v>
      </c>
      <c r="G13" t="str">
        <f t="shared" si="8"/>
        <v>21</v>
      </c>
      <c r="H13" t="str">
        <f t="shared" si="9"/>
        <v>00</v>
      </c>
      <c r="I13" t="str">
        <f t="shared" si="10"/>
        <v>04</v>
      </c>
      <c r="J13" t="str">
        <f t="shared" si="11"/>
        <v>20</v>
      </c>
      <c r="K13" s="2">
        <f t="shared" si="0"/>
        <v>42603</v>
      </c>
      <c r="L13" s="3">
        <f t="shared" si="12"/>
        <v>3.0092592592592588E-3</v>
      </c>
      <c r="M13" t="str">
        <f>IF(AND(Sheet1!$K13&gt;Sheet2!$A$3,Sheet1!$K13&lt;=Sheet2!$A$4),Sheet2!$B$3,IF(AND(Sheet1!$K13&gt;Sheet2!$A$4,Sheet1!$K13&lt;=Sheet2!$A$5),Sheet2!$B$4,IF(AND(Sheet1!$K13&gt;Sheet2!$A$5,Sheet1!$K13&lt;=Sheet2!$A$6),Sheet2!$B$5,IF(AND(Sheet1!$K13&gt;Sheet2!$A$6,Sheet1!$K13&lt;=Sheet2!$A$7),Sheet2!$B$6,IF(Sheet1!$K13&gt;Sheet2!$A$7,Sheet2!$B$7,"Error")))))</f>
        <v>Xander Brodabyrga</v>
      </c>
      <c r="N13" t="str">
        <f t="shared" si="13"/>
        <v>Xander Brodabyrga 2016_08_21_00_04_20.mp4</v>
      </c>
      <c r="O13" t="str">
        <f t="shared" si="1"/>
        <v>201608210004.20</v>
      </c>
      <c r="P13" t="str">
        <f t="shared" si="2"/>
        <v>touch -t 201608210004.20 FINAL\ FANTASY\ XIV_20160821000420.mp4</v>
      </c>
      <c r="Q13" t="str">
        <f t="shared" si="14"/>
        <v>mv FINAL\ FANTASY\ XIV_20160821000420.mp4 Xander\ Brodabyrga\ 2016_08_21_00_04_20.mp4</v>
      </c>
      <c r="R13" t="str">
        <f t="shared" si="15"/>
        <v>touch -t 201608210004.20 FINAL\ FANTASY\ XIV_20160821000420.mp4; mv FINAL\ FANTASY\ XIV_20160821000420.mp4 Xander\ Brodabyrga\ 2016_08_21_00_04_20.mp4</v>
      </c>
    </row>
    <row r="14" spans="1:18" x14ac:dyDescent="0.2">
      <c r="A14" t="s">
        <v>24</v>
      </c>
      <c r="B14" t="str">
        <f t="shared" si="3"/>
        <v>FINAL FANTASY XIV_20160828124437</v>
      </c>
      <c r="C14" t="str">
        <f t="shared" si="4"/>
        <v/>
      </c>
      <c r="D14" t="str">
        <f t="shared" si="5"/>
        <v>20160828124437</v>
      </c>
      <c r="E14" t="str">
        <f t="shared" si="6"/>
        <v>2016</v>
      </c>
      <c r="F14" t="str">
        <f t="shared" si="7"/>
        <v>08</v>
      </c>
      <c r="G14" t="str">
        <f t="shared" si="8"/>
        <v>28</v>
      </c>
      <c r="H14" t="str">
        <f t="shared" si="9"/>
        <v>12</v>
      </c>
      <c r="I14" t="str">
        <f t="shared" si="10"/>
        <v>44</v>
      </c>
      <c r="J14" t="str">
        <f t="shared" si="11"/>
        <v>37</v>
      </c>
      <c r="K14" s="2">
        <f t="shared" si="0"/>
        <v>42610</v>
      </c>
      <c r="L14" s="3">
        <f t="shared" si="12"/>
        <v>0.53098379629629633</v>
      </c>
      <c r="M14" t="str">
        <f>IF(AND(Sheet1!$K14&gt;Sheet2!$A$3,Sheet1!$K14&lt;=Sheet2!$A$4),Sheet2!$B$3,IF(AND(Sheet1!$K14&gt;Sheet2!$A$4,Sheet1!$K14&lt;=Sheet2!$A$5),Sheet2!$B$4,IF(AND(Sheet1!$K14&gt;Sheet2!$A$5,Sheet1!$K14&lt;=Sheet2!$A$6),Sheet2!$B$5,IF(AND(Sheet1!$K14&gt;Sheet2!$A$6,Sheet1!$K14&lt;=Sheet2!$A$7),Sheet2!$B$6,IF(Sheet1!$K14&gt;Sheet2!$A$7,Sheet2!$B$7,"Error")))))</f>
        <v>Xander Brodabyrga</v>
      </c>
      <c r="N14" t="str">
        <f t="shared" si="13"/>
        <v>Xander Brodabyrga 2016_08_28_12_44_37.mp4</v>
      </c>
      <c r="O14" t="str">
        <f t="shared" si="1"/>
        <v>201608281244.37</v>
      </c>
      <c r="P14" t="str">
        <f t="shared" si="2"/>
        <v>touch -t 201608281244.37 FINAL\ FANTASY\ XIV_20160828124437.mp4</v>
      </c>
      <c r="Q14" t="str">
        <f t="shared" si="14"/>
        <v>mv FINAL\ FANTASY\ XIV_20160828124437.mp4 Xander\ Brodabyrga\ 2016_08_28_12_44_37.mp4</v>
      </c>
      <c r="R14" t="str">
        <f t="shared" si="15"/>
        <v>touch -t 201608281244.37 FINAL\ FANTASY\ XIV_20160828124437.mp4; mv FINAL\ FANTASY\ XIV_20160828124437.mp4 Xander\ Brodabyrga\ 2016_08_28_12_44_37.mp4</v>
      </c>
    </row>
    <row r="15" spans="1:18" x14ac:dyDescent="0.2">
      <c r="A15" t="s">
        <v>25</v>
      </c>
      <c r="B15" t="str">
        <f t="shared" si="3"/>
        <v>FINAL FANTASY XIV_20160828124947</v>
      </c>
      <c r="C15" t="str">
        <f t="shared" si="4"/>
        <v/>
      </c>
      <c r="D15" t="str">
        <f t="shared" si="5"/>
        <v>20160828124947</v>
      </c>
      <c r="E15" t="str">
        <f t="shared" si="6"/>
        <v>2016</v>
      </c>
      <c r="F15" t="str">
        <f t="shared" si="7"/>
        <v>08</v>
      </c>
      <c r="G15" t="str">
        <f t="shared" si="8"/>
        <v>28</v>
      </c>
      <c r="H15" t="str">
        <f t="shared" si="9"/>
        <v>12</v>
      </c>
      <c r="I15" t="str">
        <f t="shared" si="10"/>
        <v>49</v>
      </c>
      <c r="J15" t="str">
        <f t="shared" si="11"/>
        <v>47</v>
      </c>
      <c r="K15" s="2">
        <f t="shared" si="0"/>
        <v>42610</v>
      </c>
      <c r="L15" s="3">
        <f t="shared" si="12"/>
        <v>0.53457175925925926</v>
      </c>
      <c r="M15" t="str">
        <f>IF(AND(Sheet1!$K15&gt;Sheet2!$A$3,Sheet1!$K15&lt;=Sheet2!$A$4),Sheet2!$B$3,IF(AND(Sheet1!$K15&gt;Sheet2!$A$4,Sheet1!$K15&lt;=Sheet2!$A$5),Sheet2!$B$4,IF(AND(Sheet1!$K15&gt;Sheet2!$A$5,Sheet1!$K15&lt;=Sheet2!$A$6),Sheet2!$B$5,IF(AND(Sheet1!$K15&gt;Sheet2!$A$6,Sheet1!$K15&lt;=Sheet2!$A$7),Sheet2!$B$6,IF(Sheet1!$K15&gt;Sheet2!$A$7,Sheet2!$B$7,"Error")))))</f>
        <v>Xander Brodabyrga</v>
      </c>
      <c r="N15" t="str">
        <f t="shared" si="13"/>
        <v>Xander Brodabyrga 2016_08_28_12_49_47.mp4</v>
      </c>
      <c r="O15" t="str">
        <f t="shared" si="1"/>
        <v>201608281249.47</v>
      </c>
      <c r="P15" t="str">
        <f t="shared" si="2"/>
        <v>touch -t 201608281249.47 FINAL\ FANTASY\ XIV_20160828124947.mp4</v>
      </c>
      <c r="Q15" t="str">
        <f t="shared" si="14"/>
        <v>mv FINAL\ FANTASY\ XIV_20160828124947.mp4 Xander\ Brodabyrga\ 2016_08_28_12_49_47.mp4</v>
      </c>
      <c r="R15" t="str">
        <f t="shared" si="15"/>
        <v>touch -t 201608281249.47 FINAL\ FANTASY\ XIV_20160828124947.mp4; mv FINAL\ FANTASY\ XIV_20160828124947.mp4 Xander\ Brodabyrga\ 2016_08_28_12_49_47.mp4</v>
      </c>
    </row>
    <row r="16" spans="1:18" x14ac:dyDescent="0.2">
      <c r="A16" t="s">
        <v>26</v>
      </c>
      <c r="B16" t="str">
        <f t="shared" si="3"/>
        <v>FINAL FANTASY XIV_20160904141451</v>
      </c>
      <c r="C16" t="str">
        <f t="shared" si="4"/>
        <v/>
      </c>
      <c r="D16" t="str">
        <f t="shared" si="5"/>
        <v>20160904141451</v>
      </c>
      <c r="E16" t="str">
        <f t="shared" si="6"/>
        <v>2016</v>
      </c>
      <c r="F16" t="str">
        <f t="shared" si="7"/>
        <v>09</v>
      </c>
      <c r="G16" t="str">
        <f t="shared" si="8"/>
        <v>04</v>
      </c>
      <c r="H16" t="str">
        <f t="shared" si="9"/>
        <v>14</v>
      </c>
      <c r="I16" t="str">
        <f t="shared" si="10"/>
        <v>14</v>
      </c>
      <c r="J16" t="str">
        <f t="shared" si="11"/>
        <v>51</v>
      </c>
      <c r="K16" s="2">
        <f t="shared" si="0"/>
        <v>42617</v>
      </c>
      <c r="L16" s="3">
        <f t="shared" si="12"/>
        <v>0.59364583333333332</v>
      </c>
      <c r="M16" t="str">
        <f>IF(AND(Sheet1!$K16&gt;Sheet2!$A$3,Sheet1!$K16&lt;=Sheet2!$A$4),Sheet2!$B$3,IF(AND(Sheet1!$K16&gt;Sheet2!$A$4,Sheet1!$K16&lt;=Sheet2!$A$5),Sheet2!$B$4,IF(AND(Sheet1!$K16&gt;Sheet2!$A$5,Sheet1!$K16&lt;=Sheet2!$A$6),Sheet2!$B$5,IF(AND(Sheet1!$K16&gt;Sheet2!$A$6,Sheet1!$K16&lt;=Sheet2!$A$7),Sheet2!$B$6,IF(Sheet1!$K16&gt;Sheet2!$A$7,Sheet2!$B$7,"Error")))))</f>
        <v>Xander Brodabyrga</v>
      </c>
      <c r="N16" t="str">
        <f t="shared" si="13"/>
        <v>Xander Brodabyrga 2016_09_04_14_14_51.mp4</v>
      </c>
      <c r="O16" t="str">
        <f t="shared" si="1"/>
        <v>201609041414.51</v>
      </c>
      <c r="P16" t="str">
        <f t="shared" si="2"/>
        <v>touch -t 201609041414.51 FINAL\ FANTASY\ XIV_20160904141451.mp4</v>
      </c>
      <c r="Q16" t="str">
        <f t="shared" si="14"/>
        <v>mv FINAL\ FANTASY\ XIV_20160904141451.mp4 Xander\ Brodabyrga\ 2016_09_04_14_14_51.mp4</v>
      </c>
      <c r="R16" t="str">
        <f t="shared" si="15"/>
        <v>touch -t 201609041414.51 FINAL\ FANTASY\ XIV_20160904141451.mp4; mv FINAL\ FANTASY\ XIV_20160904141451.mp4 Xander\ Brodabyrga\ 2016_09_04_14_14_51.mp4</v>
      </c>
    </row>
    <row r="17" spans="1:18" x14ac:dyDescent="0.2">
      <c r="A17" t="s">
        <v>27</v>
      </c>
      <c r="B17" t="str">
        <f t="shared" si="3"/>
        <v>FINAL FANTASY XIV_20160905214532</v>
      </c>
      <c r="C17" t="str">
        <f t="shared" si="4"/>
        <v/>
      </c>
      <c r="D17" t="str">
        <f t="shared" si="5"/>
        <v>20160905214532</v>
      </c>
      <c r="E17" t="str">
        <f t="shared" si="6"/>
        <v>2016</v>
      </c>
      <c r="F17" t="str">
        <f t="shared" si="7"/>
        <v>09</v>
      </c>
      <c r="G17" t="str">
        <f t="shared" si="8"/>
        <v>05</v>
      </c>
      <c r="H17" t="str">
        <f t="shared" si="9"/>
        <v>21</v>
      </c>
      <c r="I17" t="str">
        <f t="shared" si="10"/>
        <v>45</v>
      </c>
      <c r="J17" t="str">
        <f t="shared" si="11"/>
        <v>32</v>
      </c>
      <c r="K17" s="2">
        <f t="shared" si="0"/>
        <v>42618</v>
      </c>
      <c r="L17" s="3">
        <f t="shared" si="12"/>
        <v>0.90662037037037047</v>
      </c>
      <c r="M17" t="str">
        <f>IF(AND(Sheet1!$K17&gt;Sheet2!$A$3,Sheet1!$K17&lt;=Sheet2!$A$4),Sheet2!$B$3,IF(AND(Sheet1!$K17&gt;Sheet2!$A$4,Sheet1!$K17&lt;=Sheet2!$A$5),Sheet2!$B$4,IF(AND(Sheet1!$K17&gt;Sheet2!$A$5,Sheet1!$K17&lt;=Sheet2!$A$6),Sheet2!$B$5,IF(AND(Sheet1!$K17&gt;Sheet2!$A$6,Sheet1!$K17&lt;=Sheet2!$A$7),Sheet2!$B$6,IF(Sheet1!$K17&gt;Sheet2!$A$7,Sheet2!$B$7,"Error")))))</f>
        <v>Xander Brodabyrga</v>
      </c>
      <c r="N17" t="str">
        <f t="shared" si="13"/>
        <v>Xander Brodabyrga 2016_09_05_21_45_32.mp4</v>
      </c>
      <c r="O17" t="str">
        <f t="shared" si="1"/>
        <v>201609052145.32</v>
      </c>
      <c r="P17" t="str">
        <f t="shared" si="2"/>
        <v>touch -t 201609052145.32 FINAL\ FANTASY\ XIV_20160905214532.mp4</v>
      </c>
      <c r="Q17" t="str">
        <f t="shared" si="14"/>
        <v>mv FINAL\ FANTASY\ XIV_20160905214532.mp4 Xander\ Brodabyrga\ 2016_09_05_21_45_32.mp4</v>
      </c>
      <c r="R17" t="str">
        <f t="shared" si="15"/>
        <v>touch -t 201609052145.32 FINAL\ FANTASY\ XIV_20160905214532.mp4; mv FINAL\ FANTASY\ XIV_20160905214532.mp4 Xander\ Brodabyrga\ 2016_09_05_21_45_32.mp4</v>
      </c>
    </row>
    <row r="18" spans="1:18" x14ac:dyDescent="0.2">
      <c r="A18" t="s">
        <v>28</v>
      </c>
      <c r="B18" t="str">
        <f t="shared" si="3"/>
        <v>FINAL FANTASY XIV_20160911182818</v>
      </c>
      <c r="C18" t="str">
        <f t="shared" si="4"/>
        <v/>
      </c>
      <c r="D18" t="str">
        <f t="shared" si="5"/>
        <v>20160911182818</v>
      </c>
      <c r="E18" t="str">
        <f t="shared" si="6"/>
        <v>2016</v>
      </c>
      <c r="F18" t="str">
        <f t="shared" si="7"/>
        <v>09</v>
      </c>
      <c r="G18" t="str">
        <f t="shared" si="8"/>
        <v>11</v>
      </c>
      <c r="H18" t="str">
        <f t="shared" si="9"/>
        <v>18</v>
      </c>
      <c r="I18" t="str">
        <f t="shared" si="10"/>
        <v>28</v>
      </c>
      <c r="J18" t="str">
        <f t="shared" si="11"/>
        <v>18</v>
      </c>
      <c r="K18" s="2">
        <f t="shared" si="0"/>
        <v>42624</v>
      </c>
      <c r="L18" s="3">
        <f t="shared" si="12"/>
        <v>0.76965277777777785</v>
      </c>
      <c r="M18" t="str">
        <f>IF(AND(Sheet1!$K18&gt;Sheet2!$A$3,Sheet1!$K18&lt;=Sheet2!$A$4),Sheet2!$B$3,IF(AND(Sheet1!$K18&gt;Sheet2!$A$4,Sheet1!$K18&lt;=Sheet2!$A$5),Sheet2!$B$4,IF(AND(Sheet1!$K18&gt;Sheet2!$A$5,Sheet1!$K18&lt;=Sheet2!$A$6),Sheet2!$B$5,IF(AND(Sheet1!$K18&gt;Sheet2!$A$6,Sheet1!$K18&lt;=Sheet2!$A$7),Sheet2!$B$6,IF(Sheet1!$K18&gt;Sheet2!$A$7,Sheet2!$B$7,"Error")))))</f>
        <v>Xander Brodabyrga</v>
      </c>
      <c r="N18" t="str">
        <f t="shared" si="13"/>
        <v>Xander Brodabyrga 2016_09_11_18_28_18.mp4</v>
      </c>
      <c r="O18" t="str">
        <f t="shared" si="1"/>
        <v>201609111828.18</v>
      </c>
      <c r="P18" t="str">
        <f t="shared" si="2"/>
        <v>touch -t 201609111828.18 FINAL\ FANTASY\ XIV_20160911182818.mp4</v>
      </c>
      <c r="Q18" t="str">
        <f t="shared" si="14"/>
        <v>mv FINAL\ FANTASY\ XIV_20160911182818.mp4 Xander\ Brodabyrga\ 2016_09_11_18_28_18.mp4</v>
      </c>
      <c r="R18" t="str">
        <f t="shared" si="15"/>
        <v>touch -t 201609111828.18 FINAL\ FANTASY\ XIV_20160911182818.mp4; mv FINAL\ FANTASY\ XIV_20160911182818.mp4 Xander\ Brodabyrga\ 2016_09_11_18_28_18.mp4</v>
      </c>
    </row>
    <row r="19" spans="1:18" x14ac:dyDescent="0.2">
      <c r="A19" t="s">
        <v>29</v>
      </c>
      <c r="B19" t="str">
        <f t="shared" si="3"/>
        <v>FINAL FANTASY XIV_20161003205253</v>
      </c>
      <c r="C19" t="str">
        <f t="shared" si="4"/>
        <v/>
      </c>
      <c r="D19" t="str">
        <f t="shared" si="5"/>
        <v>20161003205253</v>
      </c>
      <c r="E19" t="str">
        <f t="shared" si="6"/>
        <v>2016</v>
      </c>
      <c r="F19" t="str">
        <f t="shared" si="7"/>
        <v>10</v>
      </c>
      <c r="G19" t="str">
        <f t="shared" si="8"/>
        <v>03</v>
      </c>
      <c r="H19" t="str">
        <f t="shared" si="9"/>
        <v>20</v>
      </c>
      <c r="I19" t="str">
        <f t="shared" si="10"/>
        <v>52</v>
      </c>
      <c r="J19" t="str">
        <f t="shared" si="11"/>
        <v>53</v>
      </c>
      <c r="K19" s="2">
        <f t="shared" si="0"/>
        <v>42646</v>
      </c>
      <c r="L19" s="3">
        <f t="shared" si="12"/>
        <v>0.87005787037037041</v>
      </c>
      <c r="M19" t="str">
        <f>IF(AND(Sheet1!$K19&gt;Sheet2!$A$3,Sheet1!$K19&lt;=Sheet2!$A$4),Sheet2!$B$3,IF(AND(Sheet1!$K19&gt;Sheet2!$A$4,Sheet1!$K19&lt;=Sheet2!$A$5),Sheet2!$B$4,IF(AND(Sheet1!$K19&gt;Sheet2!$A$5,Sheet1!$K19&lt;=Sheet2!$A$6),Sheet2!$B$5,IF(AND(Sheet1!$K19&gt;Sheet2!$A$6,Sheet1!$K19&lt;=Sheet2!$A$7),Sheet2!$B$6,IF(Sheet1!$K19&gt;Sheet2!$A$7,Sheet2!$B$7,"Error")))))</f>
        <v>Xander Brodabyrga</v>
      </c>
      <c r="N19" t="str">
        <f t="shared" si="13"/>
        <v>Xander Brodabyrga 2016_10_03_20_52_53.mp4</v>
      </c>
      <c r="O19" t="str">
        <f t="shared" si="1"/>
        <v>201610032052.53</v>
      </c>
      <c r="P19" t="str">
        <f t="shared" si="2"/>
        <v>touch -t 201610032052.53 FINAL\ FANTASY\ XIV_20161003205253.mp4</v>
      </c>
      <c r="Q19" t="str">
        <f t="shared" si="14"/>
        <v>mv FINAL\ FANTASY\ XIV_20161003205253.mp4 Xander\ Brodabyrga\ 2016_10_03_20_52_53.mp4</v>
      </c>
      <c r="R19" t="str">
        <f t="shared" si="15"/>
        <v>touch -t 201610032052.53 FINAL\ FANTASY\ XIV_20161003205253.mp4; mv FINAL\ FANTASY\ XIV_20161003205253.mp4 Xander\ Brodabyrga\ 2016_10_03_20_52_53.mp4</v>
      </c>
    </row>
    <row r="20" spans="1:18" x14ac:dyDescent="0.2">
      <c r="A20" t="s">
        <v>30</v>
      </c>
      <c r="B20" t="str">
        <f t="shared" si="3"/>
        <v>FINAL FANTASY XIV_20161003213100</v>
      </c>
      <c r="C20" t="str">
        <f t="shared" si="4"/>
        <v/>
      </c>
      <c r="D20" t="str">
        <f t="shared" si="5"/>
        <v>20161003213100</v>
      </c>
      <c r="E20" t="str">
        <f t="shared" si="6"/>
        <v>2016</v>
      </c>
      <c r="F20" t="str">
        <f t="shared" si="7"/>
        <v>10</v>
      </c>
      <c r="G20" t="str">
        <f t="shared" si="8"/>
        <v>03</v>
      </c>
      <c r="H20" t="str">
        <f t="shared" si="9"/>
        <v>21</v>
      </c>
      <c r="I20" t="str">
        <f t="shared" si="10"/>
        <v>31</v>
      </c>
      <c r="J20" t="str">
        <f t="shared" si="11"/>
        <v>00</v>
      </c>
      <c r="K20" s="2">
        <f t="shared" si="0"/>
        <v>42646</v>
      </c>
      <c r="L20" s="3">
        <f t="shared" si="12"/>
        <v>0.8965277777777777</v>
      </c>
      <c r="M20" t="str">
        <f>IF(AND(Sheet1!$K20&gt;Sheet2!$A$3,Sheet1!$K20&lt;=Sheet2!$A$4),Sheet2!$B$3,IF(AND(Sheet1!$K20&gt;Sheet2!$A$4,Sheet1!$K20&lt;=Sheet2!$A$5),Sheet2!$B$4,IF(AND(Sheet1!$K20&gt;Sheet2!$A$5,Sheet1!$K20&lt;=Sheet2!$A$6),Sheet2!$B$5,IF(AND(Sheet1!$K20&gt;Sheet2!$A$6,Sheet1!$K20&lt;=Sheet2!$A$7),Sheet2!$B$6,IF(Sheet1!$K20&gt;Sheet2!$A$7,Sheet2!$B$7,"Error")))))</f>
        <v>Xander Brodabyrga</v>
      </c>
      <c r="N20" t="str">
        <f t="shared" si="13"/>
        <v>Xander Brodabyrga 2016_10_03_21_31_00.mp4</v>
      </c>
      <c r="O20" t="str">
        <f t="shared" si="1"/>
        <v>201610032131.00</v>
      </c>
      <c r="P20" t="str">
        <f t="shared" si="2"/>
        <v>touch -t 201610032131.00 FINAL\ FANTASY\ XIV_20161003213100.mp4</v>
      </c>
      <c r="Q20" t="str">
        <f t="shared" si="14"/>
        <v>mv FINAL\ FANTASY\ XIV_20161003213100.mp4 Xander\ Brodabyrga\ 2016_10_03_21_31_00.mp4</v>
      </c>
      <c r="R20" t="str">
        <f t="shared" si="15"/>
        <v>touch -t 201610032131.00 FINAL\ FANTASY\ XIV_20161003213100.mp4; mv FINAL\ FANTASY\ XIV_20161003213100.mp4 Xander\ Brodabyrga\ 2016_10_03_21_31_00.mp4</v>
      </c>
    </row>
    <row r="21" spans="1:18" x14ac:dyDescent="0.2">
      <c r="A21" t="s">
        <v>31</v>
      </c>
      <c r="B21" t="str">
        <f t="shared" si="3"/>
        <v>FINAL FANTASY XIV_20161004214541</v>
      </c>
      <c r="C21" t="str">
        <f t="shared" si="4"/>
        <v/>
      </c>
      <c r="D21" t="str">
        <f t="shared" si="5"/>
        <v>20161004214541</v>
      </c>
      <c r="E21" t="str">
        <f t="shared" si="6"/>
        <v>2016</v>
      </c>
      <c r="F21" t="str">
        <f t="shared" si="7"/>
        <v>10</v>
      </c>
      <c r="G21" t="str">
        <f t="shared" si="8"/>
        <v>04</v>
      </c>
      <c r="H21" t="str">
        <f t="shared" si="9"/>
        <v>21</v>
      </c>
      <c r="I21" t="str">
        <f t="shared" si="10"/>
        <v>45</v>
      </c>
      <c r="J21" t="str">
        <f t="shared" si="11"/>
        <v>41</v>
      </c>
      <c r="K21" s="2">
        <f t="shared" si="0"/>
        <v>42647</v>
      </c>
      <c r="L21" s="3">
        <f t="shared" si="12"/>
        <v>0.90672453703703704</v>
      </c>
      <c r="M21" t="str">
        <f>IF(AND(Sheet1!$K21&gt;Sheet2!$A$3,Sheet1!$K21&lt;=Sheet2!$A$4),Sheet2!$B$3,IF(AND(Sheet1!$K21&gt;Sheet2!$A$4,Sheet1!$K21&lt;=Sheet2!$A$5),Sheet2!$B$4,IF(AND(Sheet1!$K21&gt;Sheet2!$A$5,Sheet1!$K21&lt;=Sheet2!$A$6),Sheet2!$B$5,IF(AND(Sheet1!$K21&gt;Sheet2!$A$6,Sheet1!$K21&lt;=Sheet2!$A$7),Sheet2!$B$6,IF(Sheet1!$K21&gt;Sheet2!$A$7,Sheet2!$B$7,"Error")))))</f>
        <v>Xander Brodabyrga</v>
      </c>
      <c r="N21" t="str">
        <f t="shared" si="13"/>
        <v>Xander Brodabyrga 2016_10_04_21_45_41.mp4</v>
      </c>
      <c r="O21" t="str">
        <f t="shared" si="1"/>
        <v>201610042145.41</v>
      </c>
      <c r="P21" t="str">
        <f t="shared" si="2"/>
        <v>touch -t 201610042145.41 FINAL\ FANTASY\ XIV_20161004214541.mp4</v>
      </c>
      <c r="Q21" t="str">
        <f t="shared" si="14"/>
        <v>mv FINAL\ FANTASY\ XIV_20161004214541.mp4 Xander\ Brodabyrga\ 2016_10_04_21_45_41.mp4</v>
      </c>
      <c r="R21" t="str">
        <f t="shared" si="15"/>
        <v>touch -t 201610042145.41 FINAL\ FANTASY\ XIV_20161004214541.mp4; mv FINAL\ FANTASY\ XIV_20161004214541.mp4 Xander\ Brodabyrga\ 2016_10_04_21_45_41.mp4</v>
      </c>
    </row>
    <row r="22" spans="1:18" x14ac:dyDescent="0.2">
      <c r="A22" t="s">
        <v>32</v>
      </c>
      <c r="B22" t="str">
        <f t="shared" si="3"/>
        <v>FINAL FANTASY XIV_20161116213402</v>
      </c>
      <c r="C22" t="str">
        <f t="shared" si="4"/>
        <v/>
      </c>
      <c r="D22" t="str">
        <f t="shared" si="5"/>
        <v>20161116213402</v>
      </c>
      <c r="E22" t="str">
        <f t="shared" si="6"/>
        <v>2016</v>
      </c>
      <c r="F22" t="str">
        <f t="shared" si="7"/>
        <v>11</v>
      </c>
      <c r="G22" t="str">
        <f t="shared" si="8"/>
        <v>16</v>
      </c>
      <c r="H22" t="str">
        <f t="shared" si="9"/>
        <v>21</v>
      </c>
      <c r="I22" t="str">
        <f t="shared" si="10"/>
        <v>34</v>
      </c>
      <c r="J22" t="str">
        <f t="shared" si="11"/>
        <v>02</v>
      </c>
      <c r="K22" s="2">
        <f t="shared" si="0"/>
        <v>42690</v>
      </c>
      <c r="L22" s="3">
        <f t="shared" si="12"/>
        <v>0.89863425925925933</v>
      </c>
      <c r="M22" t="str">
        <f>IF(AND(Sheet1!$K22&gt;Sheet2!$A$3,Sheet1!$K22&lt;=Sheet2!$A$4),Sheet2!$B$3,IF(AND(Sheet1!$K22&gt;Sheet2!$A$4,Sheet1!$K22&lt;=Sheet2!$A$5),Sheet2!$B$4,IF(AND(Sheet1!$K22&gt;Sheet2!$A$5,Sheet1!$K22&lt;=Sheet2!$A$6),Sheet2!$B$5,IF(AND(Sheet1!$K22&gt;Sheet2!$A$6,Sheet1!$K22&lt;=Sheet2!$A$7),Sheet2!$B$6,IF(Sheet1!$K22&gt;Sheet2!$A$7,Sheet2!$B$7,"Error")))))</f>
        <v>Xander Barabroda</v>
      </c>
      <c r="N22" t="str">
        <f t="shared" si="13"/>
        <v>Xander Barabroda 2016_11_16_21_34_02.mp4</v>
      </c>
      <c r="O22" t="str">
        <f t="shared" si="1"/>
        <v>201611162134.02</v>
      </c>
      <c r="P22" t="str">
        <f t="shared" si="2"/>
        <v>touch -t 201611162134.02 FINAL\ FANTASY\ XIV_20161116213402.mp4</v>
      </c>
      <c r="Q22" t="str">
        <f t="shared" si="14"/>
        <v>mv FINAL\ FANTASY\ XIV_20161116213402.mp4 Xander\ Barabroda\ 2016_11_16_21_34_02.mp4</v>
      </c>
      <c r="R22" t="str">
        <f t="shared" si="15"/>
        <v>touch -t 201611162134.02 FINAL\ FANTASY\ XIV_20161116213402.mp4; mv FINAL\ FANTASY\ XIV_20161116213402.mp4 Xander\ Barabroda\ 2016_11_16_21_34_02.mp4</v>
      </c>
    </row>
    <row r="23" spans="1:18" x14ac:dyDescent="0.2">
      <c r="A23" t="s">
        <v>33</v>
      </c>
      <c r="B23" t="str">
        <f t="shared" si="3"/>
        <v>FINAL FANTASY XIV_20161216103942</v>
      </c>
      <c r="C23" t="str">
        <f t="shared" si="4"/>
        <v/>
      </c>
      <c r="D23" t="str">
        <f t="shared" si="5"/>
        <v>20161216103942</v>
      </c>
      <c r="E23" t="str">
        <f t="shared" si="6"/>
        <v>2016</v>
      </c>
      <c r="F23" t="str">
        <f t="shared" si="7"/>
        <v>12</v>
      </c>
      <c r="G23" t="str">
        <f t="shared" si="8"/>
        <v>16</v>
      </c>
      <c r="H23" t="str">
        <f t="shared" si="9"/>
        <v>10</v>
      </c>
      <c r="I23" t="str">
        <f t="shared" si="10"/>
        <v>39</v>
      </c>
      <c r="J23" t="str">
        <f t="shared" si="11"/>
        <v>42</v>
      </c>
      <c r="K23" s="2">
        <f t="shared" si="0"/>
        <v>42720</v>
      </c>
      <c r="L23" s="3">
        <f t="shared" si="12"/>
        <v>0.44423611111111111</v>
      </c>
      <c r="M23" t="str">
        <f>IF(AND(Sheet1!$K23&gt;Sheet2!$A$3,Sheet1!$K23&lt;=Sheet2!$A$4),Sheet2!$B$3,IF(AND(Sheet1!$K23&gt;Sheet2!$A$4,Sheet1!$K23&lt;=Sheet2!$A$5),Sheet2!$B$4,IF(AND(Sheet1!$K23&gt;Sheet2!$A$5,Sheet1!$K23&lt;=Sheet2!$A$6),Sheet2!$B$5,IF(AND(Sheet1!$K23&gt;Sheet2!$A$6,Sheet1!$K23&lt;=Sheet2!$A$7),Sheet2!$B$6,IF(Sheet1!$K23&gt;Sheet2!$A$7,Sheet2!$B$7,"Error")))))</f>
        <v>Xander Barabroda</v>
      </c>
      <c r="N23" t="str">
        <f t="shared" si="13"/>
        <v>Xander Barabroda 2016_12_16_10_39_42.mp4</v>
      </c>
      <c r="O23" t="str">
        <f t="shared" si="1"/>
        <v>201612161039.42</v>
      </c>
      <c r="P23" t="str">
        <f t="shared" si="2"/>
        <v>touch -t 201612161039.42 FINAL\ FANTASY\ XIV_20161216103942.mp4</v>
      </c>
      <c r="Q23" t="str">
        <f t="shared" si="14"/>
        <v>mv FINAL\ FANTASY\ XIV_20161216103942.mp4 Xander\ Barabroda\ 2016_12_16_10_39_42.mp4</v>
      </c>
      <c r="R23" t="str">
        <f t="shared" si="15"/>
        <v>touch -t 201612161039.42 FINAL\ FANTASY\ XIV_20161216103942.mp4; mv FINAL\ FANTASY\ XIV_20161216103942.mp4 Xander\ Barabroda\ 2016_12_16_10_39_42.mp4</v>
      </c>
    </row>
    <row r="24" spans="1:18" x14ac:dyDescent="0.2">
      <c r="A24" t="s">
        <v>56</v>
      </c>
      <c r="B24" t="str">
        <f t="shared" si="3"/>
        <v>FINAL FANTASY XIV_20170108180212</v>
      </c>
      <c r="C24" t="str">
        <f t="shared" si="4"/>
        <v/>
      </c>
      <c r="D24" t="str">
        <f t="shared" si="5"/>
        <v>20170108180212</v>
      </c>
      <c r="E24" t="str">
        <f t="shared" si="6"/>
        <v>2017</v>
      </c>
      <c r="F24" t="str">
        <f t="shared" si="7"/>
        <v>01</v>
      </c>
      <c r="G24" t="str">
        <f t="shared" si="8"/>
        <v>08</v>
      </c>
      <c r="H24" t="str">
        <f t="shared" si="9"/>
        <v>18</v>
      </c>
      <c r="I24" t="str">
        <f t="shared" si="10"/>
        <v>02</v>
      </c>
      <c r="J24" t="str">
        <f t="shared" si="11"/>
        <v>12</v>
      </c>
      <c r="K24" s="2">
        <f t="shared" si="0"/>
        <v>42743</v>
      </c>
      <c r="L24" s="3">
        <f t="shared" si="12"/>
        <v>0.75152777777777768</v>
      </c>
      <c r="M24" t="str">
        <f>IF(AND(Sheet1!$K24&gt;Sheet2!$A$3,Sheet1!$K24&lt;=Sheet2!$A$4),Sheet2!$B$3,IF(AND(Sheet1!$K24&gt;Sheet2!$A$4,Sheet1!$K24&lt;=Sheet2!$A$5),Sheet2!$B$4,IF(AND(Sheet1!$K24&gt;Sheet2!$A$5,Sheet1!$K24&lt;=Sheet2!$A$6),Sheet2!$B$5,IF(AND(Sheet1!$K24&gt;Sheet2!$A$6,Sheet1!$K24&lt;=Sheet2!$A$7),Sheet2!$B$6,IF(Sheet1!$K24&gt;Sheet2!$A$7,Sheet2!$B$7,"Error")))))</f>
        <v>Xander Barabroda</v>
      </c>
      <c r="N24" t="str">
        <f t="shared" si="13"/>
        <v>Xander Barabroda 2017_01_08_18_02_12.mp4</v>
      </c>
      <c r="O24" t="str">
        <f t="shared" si="1"/>
        <v>201701081802.12</v>
      </c>
      <c r="P24" t="str">
        <f t="shared" si="2"/>
        <v>touch -t 201701081802.12 FINAL\ FANTASY\ XIV_20170108180212.mp4</v>
      </c>
      <c r="Q24" t="str">
        <f t="shared" si="14"/>
        <v>mv FINAL\ FANTASY\ XIV_20170108180212.mp4 Xander\ Barabroda\ 2017_01_08_18_02_12.mp4</v>
      </c>
      <c r="R24" t="str">
        <f t="shared" si="15"/>
        <v>touch -t 201701081802.12 FINAL\ FANTASY\ XIV_20170108180212.mp4; mv FINAL\ FANTASY\ XIV_20170108180212.mp4 Xander\ Barabroda\ 2017_01_08_18_02_12.mp4</v>
      </c>
    </row>
    <row r="25" spans="1:18" x14ac:dyDescent="0.2">
      <c r="A25" t="s">
        <v>34</v>
      </c>
      <c r="B25" t="str">
        <f t="shared" si="3"/>
        <v>FINAL FANTASY XIV_20170115224614</v>
      </c>
      <c r="C25" t="str">
        <f t="shared" si="4"/>
        <v/>
      </c>
      <c r="D25" t="str">
        <f t="shared" si="5"/>
        <v>20170115224614</v>
      </c>
      <c r="E25" t="str">
        <f t="shared" si="6"/>
        <v>2017</v>
      </c>
      <c r="F25" t="str">
        <f t="shared" si="7"/>
        <v>01</v>
      </c>
      <c r="G25" t="str">
        <f t="shared" si="8"/>
        <v>15</v>
      </c>
      <c r="H25" t="str">
        <f t="shared" si="9"/>
        <v>22</v>
      </c>
      <c r="I25" t="str">
        <f t="shared" si="10"/>
        <v>46</v>
      </c>
      <c r="J25" t="str">
        <f t="shared" si="11"/>
        <v>14</v>
      </c>
      <c r="K25" s="2">
        <f t="shared" si="0"/>
        <v>42750</v>
      </c>
      <c r="L25" s="3">
        <f t="shared" si="12"/>
        <v>0.94877314814814817</v>
      </c>
      <c r="M25" t="str">
        <f>IF(AND(Sheet1!$K25&gt;Sheet2!$A$3,Sheet1!$K25&lt;=Sheet2!$A$4),Sheet2!$B$3,IF(AND(Sheet1!$K25&gt;Sheet2!$A$4,Sheet1!$K25&lt;=Sheet2!$A$5),Sheet2!$B$4,IF(AND(Sheet1!$K25&gt;Sheet2!$A$5,Sheet1!$K25&lt;=Sheet2!$A$6),Sheet2!$B$5,IF(AND(Sheet1!$K25&gt;Sheet2!$A$6,Sheet1!$K25&lt;=Sheet2!$A$7),Sheet2!$B$6,IF(Sheet1!$K25&gt;Sheet2!$A$7,Sheet2!$B$7,"Error")))))</f>
        <v>Xander Barabroda</v>
      </c>
      <c r="N25" t="str">
        <f t="shared" si="13"/>
        <v>Xander Barabroda 2017_01_15_22_46_14.mp4</v>
      </c>
      <c r="O25" t="str">
        <f t="shared" si="1"/>
        <v>201701152246.14</v>
      </c>
      <c r="P25" t="str">
        <f t="shared" si="2"/>
        <v>touch -t 201701152246.14 FINAL\ FANTASY\ XIV_20170115224614.mp4</v>
      </c>
      <c r="Q25" t="str">
        <f t="shared" si="14"/>
        <v>mv FINAL\ FANTASY\ XIV_20170115224614.mp4 Xander\ Barabroda\ 2017_01_15_22_46_14.mp4</v>
      </c>
      <c r="R25" t="str">
        <f t="shared" si="15"/>
        <v>touch -t 201701152246.14 FINAL\ FANTASY\ XIV_20170115224614.mp4; mv FINAL\ FANTASY\ XIV_20170115224614.mp4 Xander\ Barabroda\ 2017_01_15_22_46_14.mp4</v>
      </c>
    </row>
    <row r="26" spans="1:18" x14ac:dyDescent="0.2">
      <c r="A26" t="s">
        <v>35</v>
      </c>
      <c r="B26" t="str">
        <f t="shared" si="3"/>
        <v>FINAL FANTASY XIV_20170121122130</v>
      </c>
      <c r="C26" t="str">
        <f t="shared" si="4"/>
        <v/>
      </c>
      <c r="D26" t="str">
        <f t="shared" si="5"/>
        <v>20170121122130</v>
      </c>
      <c r="E26" t="str">
        <f t="shared" si="6"/>
        <v>2017</v>
      </c>
      <c r="F26" t="str">
        <f t="shared" si="7"/>
        <v>01</v>
      </c>
      <c r="G26" t="str">
        <f t="shared" si="8"/>
        <v>21</v>
      </c>
      <c r="H26" t="str">
        <f t="shared" si="9"/>
        <v>12</v>
      </c>
      <c r="I26" t="str">
        <f t="shared" si="10"/>
        <v>21</v>
      </c>
      <c r="J26" t="str">
        <f t="shared" si="11"/>
        <v>30</v>
      </c>
      <c r="K26" s="2">
        <f>DATE(E26,F26,G26)</f>
        <v>42756</v>
      </c>
      <c r="L26" s="3">
        <f t="shared" si="12"/>
        <v>0.51493055555555556</v>
      </c>
      <c r="M26" t="str">
        <f>IF(AND(Sheet1!$K26&gt;Sheet2!$A$3,Sheet1!$K26&lt;=Sheet2!$A$4),Sheet2!$B$3,IF(AND(Sheet1!$K26&gt;Sheet2!$A$4,Sheet1!$K26&lt;=Sheet2!$A$5),Sheet2!$B$4,IF(AND(Sheet1!$K26&gt;Sheet2!$A$5,Sheet1!$K26&lt;=Sheet2!$A$6),Sheet2!$B$5,IF(AND(Sheet1!$K26&gt;Sheet2!$A$6,Sheet1!$K26&lt;=Sheet2!$A$7),Sheet2!$B$6,IF(Sheet1!$K26&gt;Sheet2!$A$7,Sheet2!$B$7,"Error")))))</f>
        <v>Xander Barabroda</v>
      </c>
      <c r="N26" t="str">
        <f t="shared" si="13"/>
        <v>Xander Barabroda 2017_01_21_12_21_30.mp4</v>
      </c>
      <c r="O26" t="str">
        <f t="shared" si="1"/>
        <v>201701211221.30</v>
      </c>
      <c r="P26" t="str">
        <f t="shared" si="2"/>
        <v>touch -t 201701211221.30 FINAL\ FANTASY\ XIV_20170121122130.mp4</v>
      </c>
      <c r="Q26" t="str">
        <f t="shared" si="14"/>
        <v>mv FINAL\ FANTASY\ XIV_20170121122130.mp4 Xander\ Barabroda\ 2017_01_21_12_21_30.mp4</v>
      </c>
      <c r="R26" t="str">
        <f t="shared" si="15"/>
        <v>touch -t 201701211221.30 FINAL\ FANTASY\ XIV_20170121122130.mp4; mv FINAL\ FANTASY\ XIV_20170121122130.mp4 Xander\ Barabroda\ 2017_01_21_12_21_30.mp4</v>
      </c>
    </row>
    <row r="27" spans="1:18" x14ac:dyDescent="0.2">
      <c r="A27" t="s">
        <v>57</v>
      </c>
      <c r="B27" t="str">
        <f t="shared" si="3"/>
        <v>FINAL FANTASY XIV_20170131231108</v>
      </c>
      <c r="C27" t="str">
        <f t="shared" si="4"/>
        <v/>
      </c>
      <c r="D27" t="str">
        <f t="shared" si="5"/>
        <v>20170131231108</v>
      </c>
      <c r="E27" t="str">
        <f t="shared" si="6"/>
        <v>2017</v>
      </c>
      <c r="F27" t="str">
        <f t="shared" si="7"/>
        <v>01</v>
      </c>
      <c r="G27" t="str">
        <f t="shared" si="8"/>
        <v>31</v>
      </c>
      <c r="H27" t="str">
        <f t="shared" si="9"/>
        <v>23</v>
      </c>
      <c r="I27" t="str">
        <f t="shared" si="10"/>
        <v>11</v>
      </c>
      <c r="J27" t="str">
        <f t="shared" si="11"/>
        <v>08</v>
      </c>
      <c r="K27" s="2">
        <f t="shared" ref="K27:K30" si="16">DATE(E27,F27,G27)</f>
        <v>42766</v>
      </c>
      <c r="L27" s="3">
        <f t="shared" si="12"/>
        <v>0.96606481481481488</v>
      </c>
      <c r="M27" t="str">
        <f>IF(AND(Sheet1!$K27&gt;Sheet2!$A$3,Sheet1!$K27&lt;=Sheet2!$A$4),Sheet2!$B$3,IF(AND(Sheet1!$K27&gt;Sheet2!$A$4,Sheet1!$K27&lt;=Sheet2!$A$5),Sheet2!$B$4,IF(AND(Sheet1!$K27&gt;Sheet2!$A$5,Sheet1!$K27&lt;=Sheet2!$A$6),Sheet2!$B$5,IF(AND(Sheet1!$K27&gt;Sheet2!$A$6,Sheet1!$K27&lt;=Sheet2!$A$7),Sheet2!$B$6,IF(Sheet1!$K27&gt;Sheet2!$A$7,Sheet2!$B$7,"Error")))))</f>
        <v>Xander Barabroda</v>
      </c>
      <c r="N27" t="str">
        <f t="shared" si="13"/>
        <v>Xander Barabroda 2017_01_31_23_11_08.mp4</v>
      </c>
      <c r="O27" t="str">
        <f t="shared" si="1"/>
        <v>201701312311.08</v>
      </c>
      <c r="P27" t="str">
        <f t="shared" si="2"/>
        <v>touch -t 201701312311.08 FINAL\ FANTASY\ XIV_20170131231108.mp4</v>
      </c>
      <c r="Q27" t="str">
        <f t="shared" si="14"/>
        <v>mv FINAL\ FANTASY\ XIV_20170131231108.mp4 Xander\ Barabroda\ 2017_01_31_23_11_08.mp4</v>
      </c>
      <c r="R27" t="str">
        <f t="shared" si="15"/>
        <v>touch -t 201701312311.08 FINAL\ FANTASY\ XIV_20170131231108.mp4; mv FINAL\ FANTASY\ XIV_20170131231108.mp4 Xander\ Barabroda\ 2017_01_31_23_11_08.mp4</v>
      </c>
    </row>
    <row r="28" spans="1:18" x14ac:dyDescent="0.2">
      <c r="A28" t="s">
        <v>36</v>
      </c>
      <c r="B28" t="str">
        <f t="shared" si="3"/>
        <v>Skydo Otto 04_11_2014 16_28_04</v>
      </c>
      <c r="C28" t="str">
        <f t="shared" si="4"/>
        <v>04_11_2014 16_28_04</v>
      </c>
      <c r="D28" t="str">
        <f t="shared" si="5"/>
        <v>20140411162804</v>
      </c>
      <c r="E28" t="str">
        <f t="shared" si="6"/>
        <v>2014</v>
      </c>
      <c r="F28" t="str">
        <f t="shared" si="7"/>
        <v>04</v>
      </c>
      <c r="G28" t="str">
        <f t="shared" si="8"/>
        <v>11</v>
      </c>
      <c r="H28" t="str">
        <f t="shared" si="9"/>
        <v>16</v>
      </c>
      <c r="I28" t="str">
        <f t="shared" si="10"/>
        <v>28</v>
      </c>
      <c r="J28" t="str">
        <f t="shared" si="11"/>
        <v>04</v>
      </c>
      <c r="K28" s="2">
        <f t="shared" si="16"/>
        <v>41740</v>
      </c>
      <c r="L28" s="3">
        <f t="shared" si="12"/>
        <v>0.68615740740740738</v>
      </c>
      <c r="M28" t="str">
        <f>IF(AND(Sheet1!$K28&gt;Sheet2!$A$3,Sheet1!$K28&lt;=Sheet2!$A$4),Sheet2!$B$3,IF(AND(Sheet1!$K28&gt;Sheet2!$A$4,Sheet1!$K28&lt;=Sheet2!$A$5),Sheet2!$B$4,IF(AND(Sheet1!$K28&gt;Sheet2!$A$5,Sheet1!$K28&lt;=Sheet2!$A$6),Sheet2!$B$5,IF(AND(Sheet1!$K28&gt;Sheet2!$A$6,Sheet1!$K28&lt;=Sheet2!$A$7),Sheet2!$B$6,IF(Sheet1!$K28&gt;Sheet2!$A$7,Sheet2!$B$7,"Error")))))</f>
        <v>Skydo Otto</v>
      </c>
      <c r="N28" t="str">
        <f t="shared" si="13"/>
        <v>Skydo Otto 2014_04_11_16_28_04.mp4</v>
      </c>
      <c r="O28" t="str">
        <f t="shared" si="1"/>
        <v>201404111628.04</v>
      </c>
      <c r="P28" t="str">
        <f t="shared" si="2"/>
        <v>touch -t 201404111628.04 Skydo\ Otto\ 04_11_2014\ 16_28_04.mp4</v>
      </c>
      <c r="Q28" t="str">
        <f t="shared" si="14"/>
        <v>mv Skydo\ Otto\ 04_11_2014\ 16_28_04.mp4 Skydo\ Otto\ 2014_04_11_16_28_04.mp4</v>
      </c>
      <c r="R28" t="str">
        <f t="shared" si="15"/>
        <v>touch -t 201404111628.04 Skydo\ Otto\ 04_11_2014\ 16_28_04.mp4; mv Skydo\ Otto\ 04_11_2014\ 16_28_04.mp4 Skydo\ Otto\ 2014_04_11_16_28_04.mp4</v>
      </c>
    </row>
    <row r="29" spans="1:18" x14ac:dyDescent="0.2">
      <c r="A29" t="s">
        <v>37</v>
      </c>
      <c r="B29" t="str">
        <f t="shared" si="3"/>
        <v>Skydo Otto 04_11_2014 16_28_14</v>
      </c>
      <c r="C29" t="str">
        <f t="shared" si="4"/>
        <v>04_11_2014 16_28_14</v>
      </c>
      <c r="D29" t="str">
        <f t="shared" si="5"/>
        <v>20140411162814</v>
      </c>
      <c r="E29" t="str">
        <f t="shared" si="6"/>
        <v>2014</v>
      </c>
      <c r="F29" t="str">
        <f t="shared" si="7"/>
        <v>04</v>
      </c>
      <c r="G29" t="str">
        <f t="shared" si="8"/>
        <v>11</v>
      </c>
      <c r="H29" t="str">
        <f t="shared" si="9"/>
        <v>16</v>
      </c>
      <c r="I29" t="str">
        <f t="shared" si="10"/>
        <v>28</v>
      </c>
      <c r="J29" t="str">
        <f t="shared" si="11"/>
        <v>14</v>
      </c>
      <c r="K29" s="2">
        <f t="shared" si="16"/>
        <v>41740</v>
      </c>
      <c r="L29" s="3">
        <f t="shared" si="12"/>
        <v>0.68627314814814822</v>
      </c>
      <c r="M29" t="str">
        <f>IF(AND(Sheet1!$K29&gt;Sheet2!$A$3,Sheet1!$K29&lt;=Sheet2!$A$4),Sheet2!$B$3,IF(AND(Sheet1!$K29&gt;Sheet2!$A$4,Sheet1!$K29&lt;=Sheet2!$A$5),Sheet2!$B$4,IF(AND(Sheet1!$K29&gt;Sheet2!$A$5,Sheet1!$K29&lt;=Sheet2!$A$6),Sheet2!$B$5,IF(AND(Sheet1!$K29&gt;Sheet2!$A$6,Sheet1!$K29&lt;=Sheet2!$A$7),Sheet2!$B$6,IF(Sheet1!$K29&gt;Sheet2!$A$7,Sheet2!$B$7,"Error")))))</f>
        <v>Skydo Otto</v>
      </c>
      <c r="N29" t="str">
        <f t="shared" si="13"/>
        <v>Skydo Otto 2014_04_11_16_28_14.mp4</v>
      </c>
      <c r="O29" t="str">
        <f t="shared" si="1"/>
        <v>201404111628.14</v>
      </c>
      <c r="P29" t="str">
        <f t="shared" si="2"/>
        <v>touch -t 201404111628.14 Skydo\ Otto\ 04_11_2014\ 16_28_14.mp4</v>
      </c>
      <c r="Q29" t="str">
        <f t="shared" si="14"/>
        <v>mv Skydo\ Otto\ 04_11_2014\ 16_28_14.mp4 Skydo\ Otto\ 2014_04_11_16_28_14.mp4</v>
      </c>
      <c r="R29" t="str">
        <f t="shared" si="15"/>
        <v>touch -t 201404111628.14 Skydo\ Otto\ 04_11_2014\ 16_28_14.mp4; mv Skydo\ Otto\ 04_11_2014\ 16_28_14.mp4 Skydo\ Otto\ 2014_04_11_16_28_14.mp4</v>
      </c>
    </row>
    <row r="30" spans="1:18" x14ac:dyDescent="0.2">
      <c r="A30" t="s">
        <v>38</v>
      </c>
      <c r="B30" t="str">
        <f t="shared" si="3"/>
        <v>Skydo Otto 04_13_2014 19_53_03</v>
      </c>
      <c r="C30" t="str">
        <f t="shared" si="4"/>
        <v>04_13_2014 19_53_03</v>
      </c>
      <c r="D30" t="str">
        <f t="shared" si="5"/>
        <v>20140413195303</v>
      </c>
      <c r="E30" t="str">
        <f t="shared" si="6"/>
        <v>2014</v>
      </c>
      <c r="F30" t="str">
        <f t="shared" si="7"/>
        <v>04</v>
      </c>
      <c r="G30" t="str">
        <f t="shared" si="8"/>
        <v>13</v>
      </c>
      <c r="H30" t="str">
        <f t="shared" si="9"/>
        <v>19</v>
      </c>
      <c r="I30" t="str">
        <f t="shared" si="10"/>
        <v>53</v>
      </c>
      <c r="J30" t="str">
        <f t="shared" si="11"/>
        <v>03</v>
      </c>
      <c r="K30" s="2">
        <f t="shared" si="16"/>
        <v>41742</v>
      </c>
      <c r="L30" s="3">
        <f t="shared" si="12"/>
        <v>0.82850694444444439</v>
      </c>
      <c r="M30" t="str">
        <f>IF(AND(Sheet1!$K30&gt;Sheet2!$A$3,Sheet1!$K30&lt;=Sheet2!$A$4),Sheet2!$B$3,IF(AND(Sheet1!$K30&gt;Sheet2!$A$4,Sheet1!$K30&lt;=Sheet2!$A$5),Sheet2!$B$4,IF(AND(Sheet1!$K30&gt;Sheet2!$A$5,Sheet1!$K30&lt;=Sheet2!$A$6),Sheet2!$B$5,IF(AND(Sheet1!$K30&gt;Sheet2!$A$6,Sheet1!$K30&lt;=Sheet2!$A$7),Sheet2!$B$6,IF(Sheet1!$K30&gt;Sheet2!$A$7,Sheet2!$B$7,"Error")))))</f>
        <v>Skydo Otto</v>
      </c>
      <c r="N30" t="str">
        <f t="shared" si="13"/>
        <v>Skydo Otto 2014_04_13_19_53_03.mp4</v>
      </c>
      <c r="O30" t="str">
        <f t="shared" si="1"/>
        <v>201404131953.03</v>
      </c>
      <c r="P30" t="str">
        <f t="shared" si="2"/>
        <v>touch -t 201404131953.03 Skydo\ Otto\ 04_13_2014\ 19_53_03.mp4</v>
      </c>
      <c r="Q30" t="str">
        <f t="shared" si="14"/>
        <v>mv Skydo\ Otto\ 04_13_2014\ 19_53_03.mp4 Skydo\ Otto\ 2014_04_13_19_53_03.mp4</v>
      </c>
      <c r="R30" t="str">
        <f t="shared" si="15"/>
        <v>touch -t 201404131953.03 Skydo\ Otto\ 04_13_2014\ 19_53_03.mp4; mv Skydo\ Otto\ 04_13_2014\ 19_53_03.mp4 Skydo\ Otto\ 2014_04_13_19_53_03.mp4</v>
      </c>
    </row>
    <row r="31" spans="1:18" x14ac:dyDescent="0.2">
      <c r="A31" t="s">
        <v>39</v>
      </c>
      <c r="B31" t="str">
        <f t="shared" ref="B31:B33" si="17">LEFT(A31,LEN(A31)-4)</f>
        <v>Skydo Otto 04_13_2014 20_08_19</v>
      </c>
      <c r="C31" t="str">
        <f t="shared" ref="C31:C33" si="18">IF(LEFT(A31,17)="FINAL FANTASY XIV","",RIGHT(B31,19))</f>
        <v>04_13_2014 20_08_19</v>
      </c>
      <c r="D31" t="str">
        <f t="shared" ref="D31:D33" si="19">IF(LEFT(A31,17)="FINAL FANTASY XIV",RIGHT(B31,14),MID($C31,7,4)&amp;MID($C31,1,2)&amp;MID($C31,4,2)&amp;MID($C31,12,2)&amp;MID($C31,15,2)&amp;MID($C31,18,2))</f>
        <v>20140413200819</v>
      </c>
      <c r="E31" t="str">
        <f t="shared" si="6"/>
        <v>2014</v>
      </c>
      <c r="F31" t="str">
        <f t="shared" si="7"/>
        <v>04</v>
      </c>
      <c r="G31" t="str">
        <f t="shared" si="8"/>
        <v>13</v>
      </c>
      <c r="H31" t="str">
        <f t="shared" si="9"/>
        <v>20</v>
      </c>
      <c r="I31" t="str">
        <f t="shared" si="10"/>
        <v>08</v>
      </c>
      <c r="J31" t="str">
        <f t="shared" si="11"/>
        <v>19</v>
      </c>
      <c r="K31" s="2">
        <f t="shared" ref="K31:K33" si="20">DATE(E31,F31,G31)</f>
        <v>41742</v>
      </c>
      <c r="L31" s="3">
        <f t="shared" ref="L31:L33" si="21">TIME(H31,I31,J31)</f>
        <v>0.83910879629629631</v>
      </c>
      <c r="M31" t="str">
        <f>IF(AND(Sheet1!$K31&gt;Sheet2!$A$3,Sheet1!$K31&lt;=Sheet2!$A$4),Sheet2!$B$3,IF(AND(Sheet1!$K31&gt;Sheet2!$A$4,Sheet1!$K31&lt;=Sheet2!$A$5),Sheet2!$B$4,IF(AND(Sheet1!$K31&gt;Sheet2!$A$5,Sheet1!$K31&lt;=Sheet2!$A$6),Sheet2!$B$5,IF(AND(Sheet1!$K31&gt;Sheet2!$A$6,Sheet1!$K31&lt;=Sheet2!$A$7),Sheet2!$B$6,IF(Sheet1!$K31&gt;Sheet2!$A$7,Sheet2!$B$7,"Error")))))</f>
        <v>Skydo Otto</v>
      </c>
      <c r="N31" t="str">
        <f t="shared" ref="N31:N33" si="22">M31&amp;" "&amp;E31&amp;"_"&amp;F31&amp;"_"&amp;G31&amp;"_"&amp;H31&amp;"_"&amp;I31&amp;"_"&amp;J31&amp;".mp4"</f>
        <v>Skydo Otto 2014_04_13_20_08_19.mp4</v>
      </c>
      <c r="O31" t="str">
        <f t="shared" ref="O31:O33" si="23">E31&amp;F31&amp;G31&amp;H31&amp;I31&amp;"."&amp;J31</f>
        <v>201404132008.19</v>
      </c>
      <c r="P31" t="str">
        <f t="shared" ref="P31:P33" si="24">"touch -t "&amp;O31&amp;" "&amp;SUBSTITUTE(A31," ","\ ")</f>
        <v>touch -t 201404132008.19 Skydo\ Otto\ 04_13_2014\ 20_08_19.mp4</v>
      </c>
      <c r="Q31" t="str">
        <f t="shared" ref="Q31:Q33" si="25">"mv "&amp;SUBSTITUTE(A31," ","\ ")&amp;" "&amp;SUBSTITUTE(N31," ","\ ")</f>
        <v>mv Skydo\ Otto\ 04_13_2014\ 20_08_19.mp4 Skydo\ Otto\ 2014_04_13_20_08_19.mp4</v>
      </c>
      <c r="R31" t="str">
        <f t="shared" ref="R31:R33" si="26">P31&amp;"; "&amp;Q31</f>
        <v>touch -t 201404132008.19 Skydo\ Otto\ 04_13_2014\ 20_08_19.mp4; mv Skydo\ Otto\ 04_13_2014\ 20_08_19.mp4 Skydo\ Otto\ 2014_04_13_20_08_19.mp4</v>
      </c>
    </row>
    <row r="32" spans="1:18" x14ac:dyDescent="0.2">
      <c r="A32" t="s">
        <v>40</v>
      </c>
      <c r="B32" t="str">
        <f t="shared" si="17"/>
        <v>Skydo Otto 04_13_2014 20_09_34</v>
      </c>
      <c r="C32" t="str">
        <f t="shared" si="18"/>
        <v>04_13_2014 20_09_34</v>
      </c>
      <c r="D32" t="str">
        <f t="shared" si="19"/>
        <v>20140413200934</v>
      </c>
      <c r="E32" t="str">
        <f t="shared" si="6"/>
        <v>2014</v>
      </c>
      <c r="F32" t="str">
        <f t="shared" si="7"/>
        <v>04</v>
      </c>
      <c r="G32" t="str">
        <f t="shared" si="8"/>
        <v>13</v>
      </c>
      <c r="H32" t="str">
        <f t="shared" si="9"/>
        <v>20</v>
      </c>
      <c r="I32" t="str">
        <f t="shared" si="10"/>
        <v>09</v>
      </c>
      <c r="J32" t="str">
        <f t="shared" si="11"/>
        <v>34</v>
      </c>
      <c r="K32" s="2">
        <f t="shared" si="20"/>
        <v>41742</v>
      </c>
      <c r="L32" s="3">
        <f t="shared" si="21"/>
        <v>0.83997685185185178</v>
      </c>
      <c r="M32" t="str">
        <f>IF(AND(Sheet1!$K32&gt;Sheet2!$A$3,Sheet1!$K32&lt;=Sheet2!$A$4),Sheet2!$B$3,IF(AND(Sheet1!$K32&gt;Sheet2!$A$4,Sheet1!$K32&lt;=Sheet2!$A$5),Sheet2!$B$4,IF(AND(Sheet1!$K32&gt;Sheet2!$A$5,Sheet1!$K32&lt;=Sheet2!$A$6),Sheet2!$B$5,IF(AND(Sheet1!$K32&gt;Sheet2!$A$6,Sheet1!$K32&lt;=Sheet2!$A$7),Sheet2!$B$6,IF(Sheet1!$K32&gt;Sheet2!$A$7,Sheet2!$B$7,"Error")))))</f>
        <v>Skydo Otto</v>
      </c>
      <c r="N32" t="str">
        <f t="shared" si="22"/>
        <v>Skydo Otto 2014_04_13_20_09_34.mp4</v>
      </c>
      <c r="O32" t="str">
        <f t="shared" si="23"/>
        <v>201404132009.34</v>
      </c>
      <c r="P32" t="str">
        <f t="shared" si="24"/>
        <v>touch -t 201404132009.34 Skydo\ Otto\ 04_13_2014\ 20_09_34.mp4</v>
      </c>
      <c r="Q32" t="str">
        <f t="shared" si="25"/>
        <v>mv Skydo\ Otto\ 04_13_2014\ 20_09_34.mp4 Skydo\ Otto\ 2014_04_13_20_09_34.mp4</v>
      </c>
      <c r="R32" t="str">
        <f t="shared" si="26"/>
        <v>touch -t 201404132009.34 Skydo\ Otto\ 04_13_2014\ 20_09_34.mp4; mv Skydo\ Otto\ 04_13_2014\ 20_09_34.mp4 Skydo\ Otto\ 2014_04_13_20_09_34.mp4</v>
      </c>
    </row>
    <row r="33" spans="1:18" x14ac:dyDescent="0.2">
      <c r="A33" t="s">
        <v>41</v>
      </c>
      <c r="B33" t="str">
        <f t="shared" si="17"/>
        <v>Xander Otto 06_29_2015 19_05_49</v>
      </c>
      <c r="C33" t="str">
        <f t="shared" si="18"/>
        <v>06_29_2015 19_05_49</v>
      </c>
      <c r="D33" t="str">
        <f t="shared" si="19"/>
        <v>20150629190549</v>
      </c>
      <c r="E33" t="str">
        <f t="shared" si="6"/>
        <v>2015</v>
      </c>
      <c r="F33" t="str">
        <f t="shared" si="7"/>
        <v>06</v>
      </c>
      <c r="G33" t="str">
        <f t="shared" si="8"/>
        <v>29</v>
      </c>
      <c r="H33" t="str">
        <f t="shared" si="9"/>
        <v>19</v>
      </c>
      <c r="I33" t="str">
        <f t="shared" si="10"/>
        <v>05</v>
      </c>
      <c r="J33" t="str">
        <f t="shared" si="11"/>
        <v>49</v>
      </c>
      <c r="K33" s="2">
        <f t="shared" si="20"/>
        <v>42184</v>
      </c>
      <c r="L33" s="3">
        <f t="shared" si="21"/>
        <v>0.79570601851851841</v>
      </c>
      <c r="M33" t="str">
        <f>IF(AND(Sheet1!$K33&gt;Sheet2!$A$3,Sheet1!$K33&lt;=Sheet2!$A$4),Sheet2!$B$3,IF(AND(Sheet1!$K33&gt;Sheet2!$A$4,Sheet1!$K33&lt;=Sheet2!$A$5),Sheet2!$B$4,IF(AND(Sheet1!$K33&gt;Sheet2!$A$5,Sheet1!$K33&lt;=Sheet2!$A$6),Sheet2!$B$5,IF(AND(Sheet1!$K33&gt;Sheet2!$A$6,Sheet1!$K33&lt;=Sheet2!$A$7),Sheet2!$B$6,IF(Sheet1!$K33&gt;Sheet2!$A$7,Sheet2!$B$7,"Error")))))</f>
        <v>Xander Otto</v>
      </c>
      <c r="N33" t="str">
        <f t="shared" si="22"/>
        <v>Xander Otto 2015_06_29_19_05_49.mp4</v>
      </c>
      <c r="O33" t="str">
        <f t="shared" si="23"/>
        <v>201506291905.49</v>
      </c>
      <c r="P33" t="str">
        <f t="shared" si="24"/>
        <v>touch -t 201506291905.49 Xander\ Otto\ 06_29_2015\ 19_05_49.mp4</v>
      </c>
      <c r="Q33" t="str">
        <f t="shared" si="25"/>
        <v>mv Xander\ Otto\ 06_29_2015\ 19_05_49.mp4 Xander\ Otto\ 2015_06_29_19_05_49.mp4</v>
      </c>
      <c r="R33" t="str">
        <f t="shared" si="26"/>
        <v>touch -t 201506291905.49 Xander\ Otto\ 06_29_2015\ 19_05_49.mp4; mv Xander\ Otto\ 06_29_2015\ 19_05_49.mp4 Xander\ Otto\ 2015_06_29_19_05_49.mp4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baseColWidth="10" defaultRowHeight="16" x14ac:dyDescent="0.2"/>
  <sheetData>
    <row r="1" spans="1:2" x14ac:dyDescent="0.2">
      <c r="A1" t="s">
        <v>44</v>
      </c>
    </row>
    <row r="2" spans="1:2" x14ac:dyDescent="0.2">
      <c r="A2" t="s">
        <v>45</v>
      </c>
      <c r="B2" t="s">
        <v>46</v>
      </c>
    </row>
    <row r="3" spans="1:2" x14ac:dyDescent="0.2">
      <c r="A3" s="2">
        <v>41640</v>
      </c>
      <c r="B3" t="s">
        <v>47</v>
      </c>
    </row>
    <row r="4" spans="1:2" x14ac:dyDescent="0.2">
      <c r="A4" s="2">
        <v>41778</v>
      </c>
      <c r="B4" t="s">
        <v>48</v>
      </c>
    </row>
    <row r="5" spans="1:2" x14ac:dyDescent="0.2">
      <c r="A5" s="2">
        <v>42141</v>
      </c>
      <c r="B5" t="s">
        <v>49</v>
      </c>
    </row>
    <row r="6" spans="1:2" x14ac:dyDescent="0.2">
      <c r="A6" s="2">
        <v>42320</v>
      </c>
      <c r="B6" t="s">
        <v>50</v>
      </c>
    </row>
    <row r="7" spans="1:2" x14ac:dyDescent="0.2">
      <c r="A7" s="2">
        <v>42666</v>
      </c>
      <c r="B7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2016-10-12T15:55:47Z</dcterms:created>
  <dcterms:modified xsi:type="dcterms:W3CDTF">2017-02-01T15:12:55Z</dcterms:modified>
</cp:coreProperties>
</file>